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59.xml" ContentType="application/vnd.openxmlformats-officedocument.drawingml.chart+xml"/>
  <Override PartName="/xl/charts/chart158.xml" ContentType="application/vnd.openxmlformats-officedocument.drawingml.chart+xml"/>
  <Override PartName="/xl/charts/chart157.xml" ContentType="application/vnd.openxmlformats-officedocument.drawingml.chart+xml"/>
  <Override PartName="/xl/charts/chart156.xml" ContentType="application/vnd.openxmlformats-officedocument.drawingml.chart+xml"/>
  <Override PartName="/xl/charts/chart152.xml" ContentType="application/vnd.openxmlformats-officedocument.drawingml.chart+xml"/>
  <Override PartName="/xl/charts/chart151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7.xml" ContentType="application/vnd.openxmlformats-officedocument.drawingml.chart+xml"/>
  <Override PartName="/xl/charts/chart166.xml" ContentType="application/vnd.openxmlformats-officedocument.drawingml.chart+xml"/>
  <Override PartName="/xl/charts/chart162.xml" ContentType="application/vnd.openxmlformats-officedocument.drawingml.chart+xml"/>
  <Override PartName="/xl/charts/chart155.xml" ContentType="application/vnd.openxmlformats-officedocument.drawingml.chart+xml"/>
  <Override PartName="/xl/charts/chart161.xml" ContentType="application/vnd.openxmlformats-officedocument.drawingml.chart+xml"/>
  <Override PartName="/xl/charts/chart154.xml" ContentType="application/vnd.openxmlformats-officedocument.drawingml.chart+xml"/>
  <Override PartName="/xl/charts/chart160.xml" ContentType="application/vnd.openxmlformats-officedocument.drawingml.chart+xml"/>
  <Override PartName="/xl/charts/chart153.xml" ContentType="application/vnd.openxmlformats-officedocument.drawingml.chart+xml"/>
  <Override PartName="/xl/workbook.xml" ContentType="application/vnd.openxmlformats-officedocument.spreadsheetml.sheet.main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_rels/drawing4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5.xml.rels" ContentType="application/vnd.openxmlformats-package.relationships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3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.xml" ContentType="application/vnd.openxmlformats-officedocument.spreadsheetml.table+xml"/>
  <Override PartName="/xl/tables/table7.xml" ContentType="application/vnd.openxmlformats-officedocument.spreadsheetml.table+xml"/>
  <Override PartName="/xl/tables/table2.xml" ContentType="application/vnd.openxmlformats-officedocument.spreadsheetml.table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7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docProps/core.xml" ContentType="application/vnd.openxmlformats-package.core-properties+xml"/>
  <Override PartName="/docProps/app.xml" ContentType="application/xml"/>
  <Override PartName="/customXml/_rels/item1.xml.rels" ContentType="application/vnd.openxmlformats-package.relationships+xml"/>
  <Override PartName="/customXml/itemProps1.xml" ContentType="application/vnd.openxmlformats-officedocument.customXmlProperties+xml"/>
  <Override PartName="/customXml/item1.xml" ContentType="application/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Xml" Target="../customXml/item1.xml"/><Relationship Id="rId5" Type="http://purl.oclc.org/ooxml/officeDocument/relationships/extendedProperties" Target="docProps/app.xml"/><Relationship Id="rId6" Type="http://purl.oclc.org/ooxml/officeDocument/relationships/officeDocument" Target="xl/workbook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CPUS" sheetId="1" state="visible" r:id="rId2"/>
    <sheet name="Performance" sheetId="2" state="visible" r:id="rId3"/>
    <sheet name="Dhrystone!" sheetId="3" state="visible" r:id="rId4"/>
    <sheet name="Whetstone!" sheetId="4" state="visible" r:id="rId5"/>
    <sheet name="Memspeed" sheetId="5" state="visible" r:id="rId6"/>
    <sheet name="MPMFLOPS" sheetId="6" state="visible" r:id="rId7"/>
    <sheet name="Coremark" sheetId="7" state="visible" r:id="rId8"/>
    <sheet name="LLoops" sheetId="8" state="visible" r:id="rId9"/>
    <sheet name="Linpack" sheetId="9" state="visible" r:id="rId10"/>
    <sheet name="Scimark 2" sheetId="10" state="visible" r:id="rId11"/>
  </sheets>
  <definedNames>
    <definedName function="false" hidden="true" localSheetId="4" name="_xlnm._FilterDatabase" vbProcedure="false">Memspeed!$A$5:$N$32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<sst xmlns="http://schemas.openxmlformats.org/spreadsheetml/2006/main" count="795" uniqueCount="122">
  <si>
    <t xml:space="preserve">Platform</t>
  </si>
  <si>
    <t xml:space="preserve">CPU</t>
  </si>
  <si>
    <t xml:space="preserve">Cores</t>
  </si>
  <si>
    <t xml:space="preserve">Frequency (MHz)</t>
  </si>
  <si>
    <t xml:space="preserve">Architecture</t>
  </si>
  <si>
    <t xml:space="preserve">Xeon 6128</t>
  </si>
  <si>
    <t xml:space="preserve">Intel(R) Xeon(R) Gold 6128 CPU @ 3.40GHz (2 CPU)</t>
  </si>
  <si>
    <t xml:space="preserve">amd64</t>
  </si>
  <si>
    <t xml:space="preserve">Core i7-4700MQ</t>
  </si>
  <si>
    <t xml:space="preserve">Intel(R) Core(TM) i7-4700MQ CPU @ 2.40GHz</t>
  </si>
  <si>
    <t xml:space="preserve">Core i7-2600</t>
  </si>
  <si>
    <t xml:space="preserve">Intel(R) Core(TM) i7-2600 CPU @ 3.40GHz</t>
  </si>
  <si>
    <t xml:space="preserve">Core 2 Duo T9400</t>
  </si>
  <si>
    <t xml:space="preserve">Intel(R) Core(TM) 2 Duo CPU     T9400  @ 2.53GHz</t>
  </si>
  <si>
    <t xml:space="preserve">Core i3-m330</t>
  </si>
  <si>
    <t xml:space="preserve">Intel(R) Core(TM) i3 CPU       M 330  @ 2.13GHz</t>
  </si>
  <si>
    <t xml:space="preserve">Atom Z8350</t>
  </si>
  <si>
    <t xml:space="preserve">Intel(R) Atom(TM) x5-Z8350 CPU @ 1.44GHz</t>
  </si>
  <si>
    <t xml:space="preserve">AMD A6-3650</t>
  </si>
  <si>
    <t xml:space="preserve">AMD A6-3650 APU with Radeon(tm) HD Graphics</t>
  </si>
  <si>
    <t xml:space="preserve">Pentium M725</t>
  </si>
  <si>
    <t xml:space="preserve">i386</t>
  </si>
  <si>
    <t xml:space="preserve">Pentium 4</t>
  </si>
  <si>
    <t xml:space="preserve">Intel(R) Pentium(TM) 4 CPU</t>
  </si>
  <si>
    <t xml:space="preserve">Pentium III</t>
  </si>
  <si>
    <t xml:space="preserve">Intel(R) Pentium(TM) III CPU</t>
  </si>
  <si>
    <t xml:space="preserve">AWS Graviton</t>
  </si>
  <si>
    <t xml:space="preserve">Alpine AL73400</t>
  </si>
  <si>
    <t xml:space="preserve">aarch64</t>
  </si>
  <si>
    <t xml:space="preserve">Odroid N2</t>
  </si>
  <si>
    <t xml:space="preserve">Amlogic S922X</t>
  </si>
  <si>
    <t xml:space="preserve">Odroid X2</t>
  </si>
  <si>
    <r>
      <rPr>
        <sz val="10"/>
        <color rgb="FF000000"/>
        <rFont val="Arial"/>
        <family val="0"/>
        <charset val="204"/>
      </rPr>
      <t xml:space="preserve">Samsung Exynos 4412</t>
    </r>
    <r>
      <rPr>
        <sz val="11"/>
        <color rgb="FF000000"/>
        <rFont val="Arial"/>
        <family val="0"/>
        <charset val="204"/>
      </rPr>
      <t xml:space="preserve"> (armv7l)</t>
    </r>
  </si>
  <si>
    <t xml:space="preserve">arm</t>
  </si>
  <si>
    <t xml:space="preserve">Orange Pi PC2</t>
  </si>
  <si>
    <t xml:space="preserve">Allwinner H5 (aarch64)</t>
  </si>
  <si>
    <t xml:space="preserve">Orange Pi Win</t>
  </si>
  <si>
    <t xml:space="preserve">Allwinner A64 (aarch64)</t>
  </si>
  <si>
    <t xml:space="preserve">Raspberry PI 3</t>
  </si>
  <si>
    <t xml:space="preserve">Broadcom BCM2837B0 (armv8)</t>
  </si>
  <si>
    <t xml:space="preserve">Raspberry PI</t>
  </si>
  <si>
    <t xml:space="preserve">Broadcom BCM2835</t>
  </si>
  <si>
    <t xml:space="preserve">E16C-APPROX*</t>
  </si>
  <si>
    <t xml:space="preserve">Elbrus 16</t>
  </si>
  <si>
    <t xml:space="preserve">e2k</t>
  </si>
  <si>
    <t xml:space="preserve">E8C2-1550</t>
  </si>
  <si>
    <t xml:space="preserve">Elbrus 8C2 (E8C2 1550 MHz)</t>
  </si>
  <si>
    <t xml:space="preserve">E8C2</t>
  </si>
  <si>
    <t xml:space="preserve">Elbrus 8C2 (E8C2)</t>
  </si>
  <si>
    <t xml:space="preserve">E8C2-1200</t>
  </si>
  <si>
    <t xml:space="preserve">Elbrus 8C2 (Broken 8MB Cache 1.2 GHz)</t>
  </si>
  <si>
    <t xml:space="preserve">E8C-SWTX</t>
  </si>
  <si>
    <t xml:space="preserve">Elbrus 8C (E8C-SWTX)</t>
  </si>
  <si>
    <t xml:space="preserve">E8C-E8C4</t>
  </si>
  <si>
    <t xml:space="preserve">Elbrus 8C (4 CPU)</t>
  </si>
  <si>
    <t xml:space="preserve">E2S-EL2S4</t>
  </si>
  <si>
    <r>
      <rPr>
        <sz val="10"/>
        <color rgb="FF000000"/>
        <rFont val="Arial"/>
        <family val="0"/>
        <charset val="204"/>
      </rPr>
      <t xml:space="preserve">Elbrus 4C [EL2S4</t>
    </r>
    <r>
      <rPr>
        <sz val="11"/>
        <color rgb="FF000000"/>
        <rFont val="Arial"/>
        <family val="0"/>
        <charset val="204"/>
      </rPr>
      <t xml:space="preserve">] (4 CPU)</t>
    </r>
  </si>
  <si>
    <t xml:space="preserve">E2S-PC401</t>
  </si>
  <si>
    <t xml:space="preserve">Elbrus 4C [E2S] (pc401)</t>
  </si>
  <si>
    <t xml:space="preserve">MBE1C-PC</t>
  </si>
  <si>
    <t xml:space="preserve">Elbrus 1C+ (MBE1C-PC)</t>
  </si>
  <si>
    <t xml:space="preserve">Baikal T1 BFK</t>
  </si>
  <si>
    <t xml:space="preserve">Baikal-T1 (MIPS P5600 V3.0)</t>
  </si>
  <si>
    <t xml:space="preserve">mips</t>
  </si>
  <si>
    <t xml:space="preserve">Dhrystone</t>
  </si>
  <si>
    <t xml:space="preserve">Whetstone</t>
  </si>
  <si>
    <t xml:space="preserve">Coremark</t>
  </si>
  <si>
    <t xml:space="preserve">Linpack</t>
  </si>
  <si>
    <t xml:space="preserve">MPMFLOPS</t>
  </si>
  <si>
    <t xml:space="preserve">Relative</t>
  </si>
  <si>
    <t xml:space="preserve">Slower (times)</t>
  </si>
  <si>
    <t xml:space="preserve">Dhrystones (VAX)</t>
  </si>
  <si>
    <t xml:space="preserve">Dhrystones/MHz</t>
  </si>
  <si>
    <t xml:space="preserve">Relative to Core i7-2600</t>
  </si>
  <si>
    <r>
      <rPr>
        <sz val="10"/>
        <color rgb="FF000000"/>
        <rFont val="Arial"/>
        <family val="0"/>
        <charset val="204"/>
      </rPr>
      <t xml:space="preserve">Elbrus 4C [EL2S4</t>
    </r>
    <r>
      <rPr>
        <sz val="10"/>
        <color rgb="FF000000"/>
        <rFont val="FreeSans"/>
        <family val="0"/>
        <charset val="204"/>
      </rPr>
      <t xml:space="preserve">] (4 CPU)</t>
    </r>
  </si>
  <si>
    <r>
      <rPr>
        <sz val="10"/>
        <color rgb="FF000000"/>
        <rFont val="Arial"/>
        <family val="0"/>
        <charset val="204"/>
      </rPr>
      <t xml:space="preserve">Samsung Exynos 4412</t>
    </r>
    <r>
      <rPr>
        <sz val="10"/>
        <color rgb="FF000000"/>
        <rFont val="FreeSans"/>
        <family val="0"/>
        <charset val="204"/>
      </rPr>
      <t xml:space="preserve"> (armv7l)</t>
    </r>
  </si>
  <si>
    <t xml:space="preserve">MWIPS</t>
  </si>
  <si>
    <t xml:space="preserve">MWIPS MP</t>
  </si>
  <si>
    <t xml:space="preserve">MWIPS mono</t>
  </si>
  <si>
    <t xml:space="preserve">MWIPS netcore</t>
  </si>
  <si>
    <t xml:space="preserve">MWIPS java</t>
  </si>
  <si>
    <t xml:space="preserve">MWIPS js</t>
  </si>
  <si>
    <t xml:space="preserve">MWIPS/MHz/Core</t>
  </si>
  <si>
    <t xml:space="preserve">MWIPS MP/MHz</t>
  </si>
  <si>
    <t xml:space="preserve">Relative to Core i7-2600  </t>
  </si>
  <si>
    <t xml:space="preserve">Relative to Core i7-2600 (mp)</t>
  </si>
  <si>
    <t xml:space="preserve">Memspeed</t>
  </si>
  <si>
    <t xml:space="preserve">MB/S</t>
  </si>
  <si>
    <t xml:space="preserve">x[m]=x[m]+s*y[m] Sngl</t>
  </si>
  <si>
    <t xml:space="preserve">x[m]=x[m]+y[m] Sngl</t>
  </si>
  <si>
    <t xml:space="preserve">x[m]=y[m] Sngl</t>
  </si>
  <si>
    <t xml:space="preserve">16 KB</t>
  </si>
  <si>
    <t xml:space="preserve">512 KB</t>
  </si>
  <si>
    <t xml:space="preserve">8192 KB</t>
  </si>
  <si>
    <t xml:space="preserve">MP MFLOPS</t>
  </si>
  <si>
    <t xml:space="preserve">2 ops/w – 102400 4B words</t>
  </si>
  <si>
    <t xml:space="preserve">2 ops/w – 1024000 4B words</t>
  </si>
  <si>
    <t xml:space="preserve">2 ops/w – 10240000 4B words</t>
  </si>
  <si>
    <t xml:space="preserve">8 ops/w – 102400 4B words</t>
  </si>
  <si>
    <t xml:space="preserve">8 ops/w – 1024000 4B words</t>
  </si>
  <si>
    <t xml:space="preserve">8 ops/w – 10240000 4B words</t>
  </si>
  <si>
    <t xml:space="preserve">32 ops/w – 102400 4B words</t>
  </si>
  <si>
    <t xml:space="preserve">32 ops/w – 1024000 4B words</t>
  </si>
  <si>
    <t xml:space="preserve">32 ops/w – 10240000 4B words</t>
  </si>
  <si>
    <t xml:space="preserve">Geom Mean</t>
  </si>
  <si>
    <t xml:space="preserve">Relative geom mean</t>
  </si>
  <si>
    <t xml:space="preserve">E16C-APPROX</t>
  </si>
  <si>
    <t xml:space="preserve">Baseline</t>
  </si>
  <si>
    <t xml:space="preserve">Coremark (multithread)</t>
  </si>
  <si>
    <t xml:space="preserve">Coremark/MHz/Core</t>
  </si>
  <si>
    <t xml:space="preserve">Coremark/MHz</t>
  </si>
  <si>
    <t xml:space="preserve">Relative/Core</t>
  </si>
  <si>
    <t xml:space="preserve">Baikal T1</t>
  </si>
  <si>
    <t xml:space="preserve">LINPACK DP</t>
  </si>
  <si>
    <t xml:space="preserve">Per MHz</t>
  </si>
  <si>
    <t xml:space="preserve">Relative (MHz)</t>
  </si>
  <si>
    <t xml:space="preserve">Composite Score</t>
  </si>
  <si>
    <t xml:space="preserve">FFT</t>
  </si>
  <si>
    <t xml:space="preserve">SOR</t>
  </si>
  <si>
    <t xml:space="preserve">MonteCarlo</t>
  </si>
  <si>
    <t xml:space="preserve">Sparse matmult</t>
  </si>
  <si>
    <t xml:space="preserve">LU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</si>
</sst>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"/>
    <numFmt numFmtId="166" formatCode="General"/>
    <numFmt numFmtId="167" formatCode="[$-419]#,##0.00"/>
    <numFmt numFmtId="168" formatCode="[$-419]#\ ##0.00"/>
  </numFmts>
  <fonts count="25">
    <font>
      <sz val="11"/>
      <color rgb="FF000000"/>
      <name val="Arial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204"/>
    </font>
    <font>
      <b val="true"/>
      <sz val="10"/>
      <color rgb="FF000000"/>
      <name val="Arial"/>
      <family val="0"/>
      <charset val="204"/>
    </font>
    <font>
      <b val="true"/>
      <sz val="10"/>
      <color rgb="FFFFFFFF"/>
      <name val="Arial"/>
      <family val="0"/>
      <charset val="204"/>
    </font>
    <font>
      <i val="true"/>
      <sz val="10"/>
      <color rgb="FF808080"/>
      <name val="Arial"/>
      <family val="0"/>
      <charset val="204"/>
    </font>
    <font>
      <b val="true"/>
      <sz val="24"/>
      <color rgb="FF000000"/>
      <name val="Arial"/>
      <family val="0"/>
      <charset val="204"/>
    </font>
    <font>
      <u val="single"/>
      <sz val="10"/>
      <color rgb="FF0000EE"/>
      <name val="Arial"/>
      <family val="0"/>
      <charset val="204"/>
    </font>
    <font>
      <b val="true"/>
      <sz val="11"/>
      <color rgb="FF000000"/>
      <name val="Arial"/>
      <family val="0"/>
      <charset val="204"/>
    </font>
    <font>
      <sz val="10"/>
      <color rgb="FFCC0000"/>
      <name val="Arial"/>
      <family val="0"/>
      <charset val="204"/>
    </font>
    <font>
      <sz val="10"/>
      <color rgb="FF000000"/>
      <name val="Arial"/>
      <family val="0"/>
      <charset val="204"/>
    </font>
    <font>
      <sz val="20"/>
      <color rgb="FF595959"/>
      <name val="Calibri Light"/>
      <family val="2"/>
    </font>
    <font>
      <sz val="9"/>
      <color rgb="FF404040"/>
      <name val="Calibri"/>
      <family val="2"/>
    </font>
    <font>
      <sz val="9"/>
      <color rgb="FF595959"/>
      <name val="Calibri"/>
      <family val="2"/>
    </font>
    <font>
      <sz val="11"/>
      <color rgb="FF000000"/>
      <name val="FreeSans"/>
      <family val="0"/>
      <charset val="204"/>
    </font>
    <font>
      <b val="true"/>
      <sz val="10"/>
      <color rgb="FF000000"/>
      <name val="FreeSans"/>
      <family val="0"/>
      <charset val="204"/>
    </font>
    <font>
      <sz val="10"/>
      <color rgb="FF000000"/>
      <name val="FreeSans"/>
      <family val="0"/>
      <charset val="204"/>
    </font>
    <font>
      <b val="true"/>
      <sz val="10"/>
      <color rgb="FF000000"/>
      <name val="Times New Roman"/>
      <family val="0"/>
      <charset val="204"/>
    </font>
    <font>
      <sz val="10"/>
      <color rgb="FF000000"/>
      <name val="Times New Roman"/>
      <family val="0"/>
      <charset val="204"/>
    </font>
    <font>
      <sz val="10"/>
      <color rgb="FF000000"/>
      <name val="Courier New"/>
      <family val="0"/>
      <charset val="204"/>
    </font>
    <font>
      <sz val="10"/>
      <color rgb="FF000000"/>
      <name val="Calibri"/>
      <family val="2"/>
    </font>
    <font>
      <sz val="10.5"/>
      <color rgb="FF000000"/>
      <name val="Arial"/>
      <family val="0"/>
      <charset val="204"/>
    </font>
    <font>
      <b val="true"/>
      <sz val="10"/>
      <color rgb="FFC9211E"/>
      <name val="Arial"/>
      <family val="0"/>
      <charset val="204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7E7E7E"/>
      </patternFill>
    </fill>
    <fill>
      <patternFill patternType="solid">
        <fgColor rgb="FFDDDDDD"/>
        <bgColor rgb="FFDADADA"/>
      </patternFill>
    </fill>
    <fill>
      <patternFill patternType="solid">
        <fgColor rgb="FFCC0000"/>
        <bgColor rgb="FFC9211E"/>
      </patternFill>
    </fill>
    <fill>
      <patternFill patternType="solid">
        <fgColor rgb="FFBBE33D"/>
        <bgColor rgb="FFFFCC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8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28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1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1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28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1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17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1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28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28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1" xfId="28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Error 8" xfId="24"/>
    <cellStyle name="Footnote 9" xfId="25"/>
    <cellStyle name="Heading (user) 10" xfId="26"/>
    <cellStyle name="Hyperlink 11" xfId="27"/>
    <cellStyle name="Pivot Table Category" xfId="28"/>
    <cellStyle name="Pivot Table Corner" xfId="29"/>
    <cellStyle name="Pivot Table Field" xfId="30"/>
    <cellStyle name="Pivot Table Result" xfId="31"/>
    <cellStyle name="Pivot Table Title" xfId="32"/>
    <cellStyle name="Pivot Table Value" xfId="33"/>
    <cellStyle name="Status 12" xfId="34"/>
    <cellStyle name="Text 13" xfId="35"/>
    <cellStyle name="Warning 14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8000"/>
      <rgbColor rgb="FF000080"/>
      <rgbColor rgb="FF7E7E7E"/>
      <rgbColor rgb="FF800080"/>
      <rgbColor rgb="FF008080"/>
      <rgbColor rgb="FFBFBFBF"/>
      <rgbColor rgb="FF808080"/>
      <rgbColor rgb="FFABABAB"/>
      <rgbColor rgb="FF595959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B4B4B4"/>
      <rgbColor rgb="FFFF99CC"/>
      <rgbColor rgb="FFB3B3B3"/>
      <rgbColor rgb="FFDADADA"/>
      <rgbColor rgb="FF3366FF"/>
      <rgbColor rgb="FF33CCCC"/>
      <rgbColor rgb="FFBBE33D"/>
      <rgbColor rgb="FFFFCC00"/>
      <rgbColor rgb="FFFF9900"/>
      <rgbColor rgb="FFFF6600"/>
      <rgbColor rgb="FF636363"/>
      <rgbColor rgb="FF999999"/>
      <rgbColor rgb="FF003366"/>
      <rgbColor rgb="FF8B8B8B"/>
      <rgbColor rgb="FF003300"/>
      <rgbColor rgb="FF404040"/>
      <rgbColor rgb="FFC9211E"/>
      <rgbColor rgb="FF993366"/>
      <rgbColor rgb="FF44546A"/>
      <rgbColor rgb="FF29292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2000" spc="-1" strike="noStrike">
                <a:solidFill>
                  <a:srgbClr val="595959"/>
                </a:solidFill>
                <a:latin typeface="Calibri Light"/>
              </a:defRPr>
            </a:pPr>
            <a:r>
              <a:rPr b="0" sz="2000" spc="-1" strike="noStrike">
                <a:solidFill>
                  <a:srgbClr val="595959"/>
                </a:solidFill>
                <a:latin typeface="Calibri Light"/>
              </a:rPr>
              <a:t>MP MFLOPS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MPMFLOPS!$B$5</c:f>
              <c:strCache>
                <c:ptCount val="1"/>
                <c:pt idx="0">
                  <c:v>2 ops/w – 102400 4B words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MPMFLOPS!$A$6:$A$32</c:f>
              <c:strCache>
                <c:ptCount val="27"/>
                <c:pt idx="0">
                  <c:v>AMD A6-3650</c:v>
                </c:pt>
                <c:pt idx="1">
                  <c:v>Atom Z8350</c:v>
                </c:pt>
                <c:pt idx="2">
                  <c:v>AWS Graviton</c:v>
                </c:pt>
                <c:pt idx="3">
                  <c:v>Baikal T1 BFK</c:v>
                </c:pt>
                <c:pt idx="4">
                  <c:v>Core 2 Duo T9400</c:v>
                </c:pt>
                <c:pt idx="5">
                  <c:v>Core i3-m330</c:v>
                </c:pt>
                <c:pt idx="6">
                  <c:v>Core i7-2600</c:v>
                </c:pt>
                <c:pt idx="7">
                  <c:v>Core i7-4700MQ</c:v>
                </c:pt>
                <c:pt idx="8">
                  <c:v>E16C-APPROX</c:v>
                </c:pt>
                <c:pt idx="9">
                  <c:v>E2S-EL2S4</c:v>
                </c:pt>
                <c:pt idx="10">
                  <c:v>E2S-PC401</c:v>
                </c:pt>
                <c:pt idx="11">
                  <c:v>E8C2</c:v>
                </c:pt>
                <c:pt idx="12">
                  <c:v>E8C2-1200</c:v>
                </c:pt>
                <c:pt idx="13">
                  <c:v>E8C2-1550</c:v>
                </c:pt>
                <c:pt idx="14">
                  <c:v>E8C-E8C4</c:v>
                </c:pt>
                <c:pt idx="15">
                  <c:v>E8C-SWTX</c:v>
                </c:pt>
                <c:pt idx="16">
                  <c:v>MBE1C-PC</c:v>
                </c:pt>
                <c:pt idx="17">
                  <c:v>Odroid N2</c:v>
                </c:pt>
                <c:pt idx="18">
                  <c:v>Odroid X2</c:v>
                </c:pt>
                <c:pt idx="19">
                  <c:v>Orange Pi PC2</c:v>
                </c:pt>
                <c:pt idx="20">
                  <c:v>Orange Pi Win</c:v>
                </c:pt>
                <c:pt idx="21">
                  <c:v>Pentium 4</c:v>
                </c:pt>
                <c:pt idx="22">
                  <c:v>Pentium III</c:v>
                </c:pt>
                <c:pt idx="23">
                  <c:v>Pentium M725</c:v>
                </c:pt>
                <c:pt idx="24">
                  <c:v>Raspberry PI</c:v>
                </c:pt>
                <c:pt idx="25">
                  <c:v>Raspberry PI 3</c:v>
                </c:pt>
                <c:pt idx="26">
                  <c:v>Xeon 6128</c:v>
                </c:pt>
              </c:strCache>
            </c:strRef>
          </c:cat>
          <c:val>
            <c:numRef>
              <c:f>MPMFLOPS!$B$6:$B$32</c:f>
              <c:numCache>
                <c:formatCode>General</c:formatCode>
                <c:ptCount val="27"/>
                <c:pt idx="0">
                  <c:v>16325</c:v>
                </c:pt>
                <c:pt idx="1">
                  <c:v>5725</c:v>
                </c:pt>
                <c:pt idx="2">
                  <c:v>61397</c:v>
                </c:pt>
                <c:pt idx="4">
                  <c:v>6614</c:v>
                </c:pt>
                <c:pt idx="5">
                  <c:v>7256</c:v>
                </c:pt>
                <c:pt idx="6">
                  <c:v>43309</c:v>
                </c:pt>
                <c:pt idx="7">
                  <c:v>44608</c:v>
                </c:pt>
                <c:pt idx="8">
                  <c:v>209104.516129032</c:v>
                </c:pt>
                <c:pt idx="9">
                  <c:v>55325</c:v>
                </c:pt>
                <c:pt idx="10">
                  <c:v>16319</c:v>
                </c:pt>
                <c:pt idx="11">
                  <c:v>78414.1935483871</c:v>
                </c:pt>
                <c:pt idx="12">
                  <c:v>53065</c:v>
                </c:pt>
                <c:pt idx="13">
                  <c:v>81028</c:v>
                </c:pt>
                <c:pt idx="14">
                  <c:v>134841</c:v>
                </c:pt>
                <c:pt idx="15">
                  <c:v>46965</c:v>
                </c:pt>
                <c:pt idx="16">
                  <c:v>7804</c:v>
                </c:pt>
                <c:pt idx="17">
                  <c:v>9859</c:v>
                </c:pt>
                <c:pt idx="18">
                  <c:v>893</c:v>
                </c:pt>
                <c:pt idx="19">
                  <c:v>2737</c:v>
                </c:pt>
                <c:pt idx="21">
                  <c:v>355.81</c:v>
                </c:pt>
                <c:pt idx="23">
                  <c:v>309</c:v>
                </c:pt>
                <c:pt idx="24">
                  <c:v>44</c:v>
                </c:pt>
                <c:pt idx="25">
                  <c:v>1375</c:v>
                </c:pt>
                <c:pt idx="26">
                  <c:v>120605</c:v>
                </c:pt>
              </c:numCache>
            </c:numRef>
          </c:val>
        </c:ser>
        <c:ser>
          <c:idx val="1"/>
          <c:order val="1"/>
          <c:tx>
            <c:strRef>
              <c:f>MPMFLOPS!$C$5</c:f>
              <c:strCache>
                <c:ptCount val="1"/>
                <c:pt idx="0">
                  <c:v>2 ops/w – 1024000 4B words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MPMFLOPS!$A$6:$A$32</c:f>
              <c:strCache>
                <c:ptCount val="27"/>
                <c:pt idx="0">
                  <c:v>AMD A6-3650</c:v>
                </c:pt>
                <c:pt idx="1">
                  <c:v>Atom Z8350</c:v>
                </c:pt>
                <c:pt idx="2">
                  <c:v>AWS Graviton</c:v>
                </c:pt>
                <c:pt idx="3">
                  <c:v>Baikal T1 BFK</c:v>
                </c:pt>
                <c:pt idx="4">
                  <c:v>Core 2 Duo T9400</c:v>
                </c:pt>
                <c:pt idx="5">
                  <c:v>Core i3-m330</c:v>
                </c:pt>
                <c:pt idx="6">
                  <c:v>Core i7-2600</c:v>
                </c:pt>
                <c:pt idx="7">
                  <c:v>Core i7-4700MQ</c:v>
                </c:pt>
                <c:pt idx="8">
                  <c:v>E16C-APPROX</c:v>
                </c:pt>
                <c:pt idx="9">
                  <c:v>E2S-EL2S4</c:v>
                </c:pt>
                <c:pt idx="10">
                  <c:v>E2S-PC401</c:v>
                </c:pt>
                <c:pt idx="11">
                  <c:v>E8C2</c:v>
                </c:pt>
                <c:pt idx="12">
                  <c:v>E8C2-1200</c:v>
                </c:pt>
                <c:pt idx="13">
                  <c:v>E8C2-1550</c:v>
                </c:pt>
                <c:pt idx="14">
                  <c:v>E8C-E8C4</c:v>
                </c:pt>
                <c:pt idx="15">
                  <c:v>E8C-SWTX</c:v>
                </c:pt>
                <c:pt idx="16">
                  <c:v>MBE1C-PC</c:v>
                </c:pt>
                <c:pt idx="17">
                  <c:v>Odroid N2</c:v>
                </c:pt>
                <c:pt idx="18">
                  <c:v>Odroid X2</c:v>
                </c:pt>
                <c:pt idx="19">
                  <c:v>Orange Pi PC2</c:v>
                </c:pt>
                <c:pt idx="20">
                  <c:v>Orange Pi Win</c:v>
                </c:pt>
                <c:pt idx="21">
                  <c:v>Pentium 4</c:v>
                </c:pt>
                <c:pt idx="22">
                  <c:v>Pentium III</c:v>
                </c:pt>
                <c:pt idx="23">
                  <c:v>Pentium M725</c:v>
                </c:pt>
                <c:pt idx="24">
                  <c:v>Raspberry PI</c:v>
                </c:pt>
                <c:pt idx="25">
                  <c:v>Raspberry PI 3</c:v>
                </c:pt>
                <c:pt idx="26">
                  <c:v>Xeon 6128</c:v>
                </c:pt>
              </c:strCache>
            </c:strRef>
          </c:cat>
          <c:val>
            <c:numRef>
              <c:f>MPMFLOPS!$C$6:$C$32</c:f>
              <c:numCache>
                <c:formatCode>General</c:formatCode>
                <c:ptCount val="27"/>
                <c:pt idx="0">
                  <c:v>4294</c:v>
                </c:pt>
                <c:pt idx="1">
                  <c:v>1303</c:v>
                </c:pt>
                <c:pt idx="2">
                  <c:v>47660</c:v>
                </c:pt>
                <c:pt idx="4">
                  <c:v>6501</c:v>
                </c:pt>
                <c:pt idx="5">
                  <c:v>3089</c:v>
                </c:pt>
                <c:pt idx="6">
                  <c:v>35180</c:v>
                </c:pt>
                <c:pt idx="7">
                  <c:v>39682</c:v>
                </c:pt>
                <c:pt idx="8">
                  <c:v>234379.35483871</c:v>
                </c:pt>
                <c:pt idx="9">
                  <c:v>81983</c:v>
                </c:pt>
                <c:pt idx="10">
                  <c:v>17495</c:v>
                </c:pt>
                <c:pt idx="11">
                  <c:v>87892.2580645161</c:v>
                </c:pt>
                <c:pt idx="12">
                  <c:v>72849</c:v>
                </c:pt>
                <c:pt idx="13">
                  <c:v>90822</c:v>
                </c:pt>
                <c:pt idx="14">
                  <c:v>121759</c:v>
                </c:pt>
                <c:pt idx="15">
                  <c:v>65423</c:v>
                </c:pt>
                <c:pt idx="16">
                  <c:v>2103</c:v>
                </c:pt>
                <c:pt idx="17">
                  <c:v>1360</c:v>
                </c:pt>
                <c:pt idx="18">
                  <c:v>598</c:v>
                </c:pt>
                <c:pt idx="19">
                  <c:v>482</c:v>
                </c:pt>
                <c:pt idx="21">
                  <c:v>360.64</c:v>
                </c:pt>
                <c:pt idx="23">
                  <c:v>304</c:v>
                </c:pt>
                <c:pt idx="24">
                  <c:v>43</c:v>
                </c:pt>
                <c:pt idx="25">
                  <c:v>441</c:v>
                </c:pt>
                <c:pt idx="26">
                  <c:v>141059</c:v>
                </c:pt>
              </c:numCache>
            </c:numRef>
          </c:val>
        </c:ser>
        <c:ser>
          <c:idx val="2"/>
          <c:order val="2"/>
          <c:tx>
            <c:strRef>
              <c:f>MPMFLOPS!$D$5</c:f>
              <c:strCache>
                <c:ptCount val="1"/>
                <c:pt idx="0">
                  <c:v>2 ops/w – 10240000 4B words</c:v>
                </c:pt>
              </c:strCache>
            </c:strRef>
          </c:tx>
          <c:spPr>
            <a:solidFill>
              <a:srgbClr val="8b8b8b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MPMFLOPS!$A$6:$A$32</c:f>
              <c:strCache>
                <c:ptCount val="27"/>
                <c:pt idx="0">
                  <c:v>AMD A6-3650</c:v>
                </c:pt>
                <c:pt idx="1">
                  <c:v>Atom Z8350</c:v>
                </c:pt>
                <c:pt idx="2">
                  <c:v>AWS Graviton</c:v>
                </c:pt>
                <c:pt idx="3">
                  <c:v>Baikal T1 BFK</c:v>
                </c:pt>
                <c:pt idx="4">
                  <c:v>Core 2 Duo T9400</c:v>
                </c:pt>
                <c:pt idx="5">
                  <c:v>Core i3-m330</c:v>
                </c:pt>
                <c:pt idx="6">
                  <c:v>Core i7-2600</c:v>
                </c:pt>
                <c:pt idx="7">
                  <c:v>Core i7-4700MQ</c:v>
                </c:pt>
                <c:pt idx="8">
                  <c:v>E16C-APPROX</c:v>
                </c:pt>
                <c:pt idx="9">
                  <c:v>E2S-EL2S4</c:v>
                </c:pt>
                <c:pt idx="10">
                  <c:v>E2S-PC401</c:v>
                </c:pt>
                <c:pt idx="11">
                  <c:v>E8C2</c:v>
                </c:pt>
                <c:pt idx="12">
                  <c:v>E8C2-1200</c:v>
                </c:pt>
                <c:pt idx="13">
                  <c:v>E8C2-1550</c:v>
                </c:pt>
                <c:pt idx="14">
                  <c:v>E8C-E8C4</c:v>
                </c:pt>
                <c:pt idx="15">
                  <c:v>E8C-SWTX</c:v>
                </c:pt>
                <c:pt idx="16">
                  <c:v>MBE1C-PC</c:v>
                </c:pt>
                <c:pt idx="17">
                  <c:v>Odroid N2</c:v>
                </c:pt>
                <c:pt idx="18">
                  <c:v>Odroid X2</c:v>
                </c:pt>
                <c:pt idx="19">
                  <c:v>Orange Pi PC2</c:v>
                </c:pt>
                <c:pt idx="20">
                  <c:v>Orange Pi Win</c:v>
                </c:pt>
                <c:pt idx="21">
                  <c:v>Pentium 4</c:v>
                </c:pt>
                <c:pt idx="22">
                  <c:v>Pentium III</c:v>
                </c:pt>
                <c:pt idx="23">
                  <c:v>Pentium M725</c:v>
                </c:pt>
                <c:pt idx="24">
                  <c:v>Raspberry PI</c:v>
                </c:pt>
                <c:pt idx="25">
                  <c:v>Raspberry PI 3</c:v>
                </c:pt>
                <c:pt idx="26">
                  <c:v>Xeon 6128</c:v>
                </c:pt>
              </c:strCache>
            </c:strRef>
          </c:cat>
          <c:val>
            <c:numRef>
              <c:f>MPMFLOPS!$D$6:$D$32</c:f>
              <c:numCache>
                <c:formatCode>General</c:formatCode>
                <c:ptCount val="27"/>
                <c:pt idx="0">
                  <c:v>2226</c:v>
                </c:pt>
                <c:pt idx="1">
                  <c:v>1052</c:v>
                </c:pt>
                <c:pt idx="2">
                  <c:v>5169</c:v>
                </c:pt>
                <c:pt idx="4">
                  <c:v>949</c:v>
                </c:pt>
                <c:pt idx="5">
                  <c:v>2177</c:v>
                </c:pt>
                <c:pt idx="6">
                  <c:v>4454</c:v>
                </c:pt>
                <c:pt idx="7">
                  <c:v>4836</c:v>
                </c:pt>
                <c:pt idx="8">
                  <c:v>22967.7419354839</c:v>
                </c:pt>
                <c:pt idx="9">
                  <c:v>3706</c:v>
                </c:pt>
                <c:pt idx="10">
                  <c:v>2998</c:v>
                </c:pt>
                <c:pt idx="11">
                  <c:v>8612.90322580645</c:v>
                </c:pt>
                <c:pt idx="12">
                  <c:v>9159</c:v>
                </c:pt>
                <c:pt idx="13">
                  <c:v>8900</c:v>
                </c:pt>
                <c:pt idx="14">
                  <c:v>116454</c:v>
                </c:pt>
                <c:pt idx="15">
                  <c:v>4505</c:v>
                </c:pt>
                <c:pt idx="16">
                  <c:v>2089</c:v>
                </c:pt>
                <c:pt idx="17">
                  <c:v>1328</c:v>
                </c:pt>
                <c:pt idx="18">
                  <c:v>620</c:v>
                </c:pt>
                <c:pt idx="19">
                  <c:v>475</c:v>
                </c:pt>
                <c:pt idx="21">
                  <c:v>328.44</c:v>
                </c:pt>
                <c:pt idx="23">
                  <c:v>243</c:v>
                </c:pt>
                <c:pt idx="24">
                  <c:v>31</c:v>
                </c:pt>
                <c:pt idx="25">
                  <c:v>435</c:v>
                </c:pt>
                <c:pt idx="26">
                  <c:v>104776</c:v>
                </c:pt>
              </c:numCache>
            </c:numRef>
          </c:val>
        </c:ser>
        <c:ser>
          <c:idx val="3"/>
          <c:order val="3"/>
          <c:tx>
            <c:strRef>
              <c:f>MPMFLOPS!$E$5</c:f>
              <c:strCache>
                <c:ptCount val="1"/>
                <c:pt idx="0">
                  <c:v>8 ops/w – 102400 4B words</c:v>
                </c:pt>
              </c:strCache>
            </c:strRef>
          </c:tx>
          <c:spPr>
            <a:solidFill>
              <a:srgbClr val="292929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MPMFLOPS!$A$6:$A$32</c:f>
              <c:strCache>
                <c:ptCount val="27"/>
                <c:pt idx="0">
                  <c:v>AMD A6-3650</c:v>
                </c:pt>
                <c:pt idx="1">
                  <c:v>Atom Z8350</c:v>
                </c:pt>
                <c:pt idx="2">
                  <c:v>AWS Graviton</c:v>
                </c:pt>
                <c:pt idx="3">
                  <c:v>Baikal T1 BFK</c:v>
                </c:pt>
                <c:pt idx="4">
                  <c:v>Core 2 Duo T9400</c:v>
                </c:pt>
                <c:pt idx="5">
                  <c:v>Core i3-m330</c:v>
                </c:pt>
                <c:pt idx="6">
                  <c:v>Core i7-2600</c:v>
                </c:pt>
                <c:pt idx="7">
                  <c:v>Core i7-4700MQ</c:v>
                </c:pt>
                <c:pt idx="8">
                  <c:v>E16C-APPROX</c:v>
                </c:pt>
                <c:pt idx="9">
                  <c:v>E2S-EL2S4</c:v>
                </c:pt>
                <c:pt idx="10">
                  <c:v>E2S-PC401</c:v>
                </c:pt>
                <c:pt idx="11">
                  <c:v>E8C2</c:v>
                </c:pt>
                <c:pt idx="12">
                  <c:v>E8C2-1200</c:v>
                </c:pt>
                <c:pt idx="13">
                  <c:v>E8C2-1550</c:v>
                </c:pt>
                <c:pt idx="14">
                  <c:v>E8C-E8C4</c:v>
                </c:pt>
                <c:pt idx="15">
                  <c:v>E8C-SWTX</c:v>
                </c:pt>
                <c:pt idx="16">
                  <c:v>MBE1C-PC</c:v>
                </c:pt>
                <c:pt idx="17">
                  <c:v>Odroid N2</c:v>
                </c:pt>
                <c:pt idx="18">
                  <c:v>Odroid X2</c:v>
                </c:pt>
                <c:pt idx="19">
                  <c:v>Orange Pi PC2</c:v>
                </c:pt>
                <c:pt idx="20">
                  <c:v>Orange Pi Win</c:v>
                </c:pt>
                <c:pt idx="21">
                  <c:v>Pentium 4</c:v>
                </c:pt>
                <c:pt idx="22">
                  <c:v>Pentium III</c:v>
                </c:pt>
                <c:pt idx="23">
                  <c:v>Pentium M725</c:v>
                </c:pt>
                <c:pt idx="24">
                  <c:v>Raspberry PI</c:v>
                </c:pt>
                <c:pt idx="25">
                  <c:v>Raspberry PI 3</c:v>
                </c:pt>
                <c:pt idx="26">
                  <c:v>Xeon 6128</c:v>
                </c:pt>
              </c:strCache>
            </c:strRef>
          </c:cat>
          <c:val>
            <c:numRef>
              <c:f>MPMFLOPS!$E$6:$E$32</c:f>
              <c:numCache>
                <c:formatCode>General</c:formatCode>
                <c:ptCount val="27"/>
                <c:pt idx="0">
                  <c:v>31623</c:v>
                </c:pt>
                <c:pt idx="1">
                  <c:v>11934</c:v>
                </c:pt>
                <c:pt idx="2">
                  <c:v>90387</c:v>
                </c:pt>
                <c:pt idx="4">
                  <c:v>16025</c:v>
                </c:pt>
                <c:pt idx="5">
                  <c:v>22321</c:v>
                </c:pt>
                <c:pt idx="6">
                  <c:v>83624</c:v>
                </c:pt>
                <c:pt idx="7">
                  <c:v>81235</c:v>
                </c:pt>
                <c:pt idx="8">
                  <c:v>630054.193548387</c:v>
                </c:pt>
                <c:pt idx="9">
                  <c:v>100732</c:v>
                </c:pt>
                <c:pt idx="10">
                  <c:v>22592</c:v>
                </c:pt>
                <c:pt idx="11">
                  <c:v>236270.322580645</c:v>
                </c:pt>
                <c:pt idx="12">
                  <c:v>141270</c:v>
                </c:pt>
                <c:pt idx="13">
                  <c:v>244146</c:v>
                </c:pt>
                <c:pt idx="14">
                  <c:v>193019</c:v>
                </c:pt>
                <c:pt idx="15">
                  <c:v>98423</c:v>
                </c:pt>
                <c:pt idx="16">
                  <c:v>10453</c:v>
                </c:pt>
                <c:pt idx="17">
                  <c:v>23657</c:v>
                </c:pt>
                <c:pt idx="18">
                  <c:v>2077</c:v>
                </c:pt>
                <c:pt idx="19">
                  <c:v>6597</c:v>
                </c:pt>
                <c:pt idx="21">
                  <c:v>1344.35</c:v>
                </c:pt>
                <c:pt idx="23">
                  <c:v>309</c:v>
                </c:pt>
                <c:pt idx="24">
                  <c:v>96</c:v>
                </c:pt>
                <c:pt idx="25">
                  <c:v>4621</c:v>
                </c:pt>
                <c:pt idx="26">
                  <c:v>274886</c:v>
                </c:pt>
              </c:numCache>
            </c:numRef>
          </c:val>
        </c:ser>
        <c:ser>
          <c:idx val="4"/>
          <c:order val="4"/>
          <c:tx>
            <c:strRef>
              <c:f>MPMFLOPS!$F$5</c:f>
              <c:strCache>
                <c:ptCount val="1"/>
                <c:pt idx="0">
                  <c:v>8 ops/w – 1024000 4B words</c:v>
                </c:pt>
              </c:strCache>
            </c:strRef>
          </c:tx>
          <c:spPr>
            <a:solidFill>
              <a:srgbClr val="dadada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MPMFLOPS!$A$6:$A$32</c:f>
              <c:strCache>
                <c:ptCount val="27"/>
                <c:pt idx="0">
                  <c:v>AMD A6-3650</c:v>
                </c:pt>
                <c:pt idx="1">
                  <c:v>Atom Z8350</c:v>
                </c:pt>
                <c:pt idx="2">
                  <c:v>AWS Graviton</c:v>
                </c:pt>
                <c:pt idx="3">
                  <c:v>Baikal T1 BFK</c:v>
                </c:pt>
                <c:pt idx="4">
                  <c:v>Core 2 Duo T9400</c:v>
                </c:pt>
                <c:pt idx="5">
                  <c:v>Core i3-m330</c:v>
                </c:pt>
                <c:pt idx="6">
                  <c:v>Core i7-2600</c:v>
                </c:pt>
                <c:pt idx="7">
                  <c:v>Core i7-4700MQ</c:v>
                </c:pt>
                <c:pt idx="8">
                  <c:v>E16C-APPROX</c:v>
                </c:pt>
                <c:pt idx="9">
                  <c:v>E2S-EL2S4</c:v>
                </c:pt>
                <c:pt idx="10">
                  <c:v>E2S-PC401</c:v>
                </c:pt>
                <c:pt idx="11">
                  <c:v>E8C2</c:v>
                </c:pt>
                <c:pt idx="12">
                  <c:v>E8C2-1200</c:v>
                </c:pt>
                <c:pt idx="13">
                  <c:v>E8C2-1550</c:v>
                </c:pt>
                <c:pt idx="14">
                  <c:v>E8C-E8C4</c:v>
                </c:pt>
                <c:pt idx="15">
                  <c:v>E8C-SWTX</c:v>
                </c:pt>
                <c:pt idx="16">
                  <c:v>MBE1C-PC</c:v>
                </c:pt>
                <c:pt idx="17">
                  <c:v>Odroid N2</c:v>
                </c:pt>
                <c:pt idx="18">
                  <c:v>Odroid X2</c:v>
                </c:pt>
                <c:pt idx="19">
                  <c:v>Orange Pi PC2</c:v>
                </c:pt>
                <c:pt idx="20">
                  <c:v>Orange Pi Win</c:v>
                </c:pt>
                <c:pt idx="21">
                  <c:v>Pentium 4</c:v>
                </c:pt>
                <c:pt idx="22">
                  <c:v>Pentium III</c:v>
                </c:pt>
                <c:pt idx="23">
                  <c:v>Pentium M725</c:v>
                </c:pt>
                <c:pt idx="24">
                  <c:v>Raspberry PI</c:v>
                </c:pt>
                <c:pt idx="25">
                  <c:v>Raspberry PI 3</c:v>
                </c:pt>
                <c:pt idx="26">
                  <c:v>Xeon 6128</c:v>
                </c:pt>
              </c:strCache>
            </c:strRef>
          </c:cat>
          <c:val>
            <c:numRef>
              <c:f>MPMFLOPS!$F$6:$F$32</c:f>
              <c:numCache>
                <c:formatCode>General</c:formatCode>
                <c:ptCount val="27"/>
                <c:pt idx="0">
                  <c:v>17883</c:v>
                </c:pt>
                <c:pt idx="1">
                  <c:v>5077</c:v>
                </c:pt>
                <c:pt idx="2">
                  <c:v>94494</c:v>
                </c:pt>
                <c:pt idx="4">
                  <c:v>16043</c:v>
                </c:pt>
                <c:pt idx="5">
                  <c:v>12217</c:v>
                </c:pt>
                <c:pt idx="6">
                  <c:v>84536</c:v>
                </c:pt>
                <c:pt idx="7">
                  <c:v>80026</c:v>
                </c:pt>
                <c:pt idx="8">
                  <c:v>559223.225806452</c:v>
                </c:pt>
                <c:pt idx="9">
                  <c:v>121570</c:v>
                </c:pt>
                <c:pt idx="10">
                  <c:v>17738</c:v>
                </c:pt>
                <c:pt idx="11">
                  <c:v>209708.709677419</c:v>
                </c:pt>
                <c:pt idx="12">
                  <c:v>197423</c:v>
                </c:pt>
                <c:pt idx="13">
                  <c:v>216699</c:v>
                </c:pt>
                <c:pt idx="14">
                  <c:v>279431</c:v>
                </c:pt>
                <c:pt idx="15">
                  <c:v>93145</c:v>
                </c:pt>
                <c:pt idx="16">
                  <c:v>7041</c:v>
                </c:pt>
                <c:pt idx="17">
                  <c:v>5398</c:v>
                </c:pt>
                <c:pt idx="18">
                  <c:v>1987</c:v>
                </c:pt>
                <c:pt idx="19">
                  <c:v>1909</c:v>
                </c:pt>
                <c:pt idx="21">
                  <c:v>1315.37</c:v>
                </c:pt>
                <c:pt idx="23">
                  <c:v>304</c:v>
                </c:pt>
                <c:pt idx="24">
                  <c:v>88</c:v>
                </c:pt>
                <c:pt idx="25">
                  <c:v>1699</c:v>
                </c:pt>
                <c:pt idx="26">
                  <c:v>306624</c:v>
                </c:pt>
              </c:numCache>
            </c:numRef>
          </c:val>
        </c:ser>
        <c:ser>
          <c:idx val="5"/>
          <c:order val="5"/>
          <c:tx>
            <c:strRef>
              <c:f>MPMFLOPS!$G$5</c:f>
              <c:strCache>
                <c:ptCount val="1"/>
                <c:pt idx="0">
                  <c:v>8 ops/w – 10240000 4B words</c:v>
                </c:pt>
              </c:strCache>
            </c:strRef>
          </c:tx>
          <c:spPr>
            <a:solidFill>
              <a:srgbClr val="ababab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MPMFLOPS!$A$6:$A$32</c:f>
              <c:strCache>
                <c:ptCount val="27"/>
                <c:pt idx="0">
                  <c:v>AMD A6-3650</c:v>
                </c:pt>
                <c:pt idx="1">
                  <c:v>Atom Z8350</c:v>
                </c:pt>
                <c:pt idx="2">
                  <c:v>AWS Graviton</c:v>
                </c:pt>
                <c:pt idx="3">
                  <c:v>Baikal T1 BFK</c:v>
                </c:pt>
                <c:pt idx="4">
                  <c:v>Core 2 Duo T9400</c:v>
                </c:pt>
                <c:pt idx="5">
                  <c:v>Core i3-m330</c:v>
                </c:pt>
                <c:pt idx="6">
                  <c:v>Core i7-2600</c:v>
                </c:pt>
                <c:pt idx="7">
                  <c:v>Core i7-4700MQ</c:v>
                </c:pt>
                <c:pt idx="8">
                  <c:v>E16C-APPROX</c:v>
                </c:pt>
                <c:pt idx="9">
                  <c:v>E2S-EL2S4</c:v>
                </c:pt>
                <c:pt idx="10">
                  <c:v>E2S-PC401</c:v>
                </c:pt>
                <c:pt idx="11">
                  <c:v>E8C2</c:v>
                </c:pt>
                <c:pt idx="12">
                  <c:v>E8C2-1200</c:v>
                </c:pt>
                <c:pt idx="13">
                  <c:v>E8C2-1550</c:v>
                </c:pt>
                <c:pt idx="14">
                  <c:v>E8C-E8C4</c:v>
                </c:pt>
                <c:pt idx="15">
                  <c:v>E8C-SWTX</c:v>
                </c:pt>
                <c:pt idx="16">
                  <c:v>MBE1C-PC</c:v>
                </c:pt>
                <c:pt idx="17">
                  <c:v>Odroid N2</c:v>
                </c:pt>
                <c:pt idx="18">
                  <c:v>Odroid X2</c:v>
                </c:pt>
                <c:pt idx="19">
                  <c:v>Orange Pi PC2</c:v>
                </c:pt>
                <c:pt idx="20">
                  <c:v>Orange Pi Win</c:v>
                </c:pt>
                <c:pt idx="21">
                  <c:v>Pentium 4</c:v>
                </c:pt>
                <c:pt idx="22">
                  <c:v>Pentium III</c:v>
                </c:pt>
                <c:pt idx="23">
                  <c:v>Pentium M725</c:v>
                </c:pt>
                <c:pt idx="24">
                  <c:v>Raspberry PI</c:v>
                </c:pt>
                <c:pt idx="25">
                  <c:v>Raspberry PI 3</c:v>
                </c:pt>
                <c:pt idx="26">
                  <c:v>Xeon 6128</c:v>
                </c:pt>
              </c:strCache>
            </c:strRef>
          </c:cat>
          <c:val>
            <c:numRef>
              <c:f>MPMFLOPS!$G$6:$G$32</c:f>
              <c:numCache>
                <c:formatCode>General</c:formatCode>
                <c:ptCount val="27"/>
                <c:pt idx="0">
                  <c:v>8640</c:v>
                </c:pt>
                <c:pt idx="1">
                  <c:v>4204</c:v>
                </c:pt>
                <c:pt idx="2">
                  <c:v>20880</c:v>
                </c:pt>
                <c:pt idx="4">
                  <c:v>3813</c:v>
                </c:pt>
                <c:pt idx="5">
                  <c:v>8613</c:v>
                </c:pt>
                <c:pt idx="6">
                  <c:v>17643</c:v>
                </c:pt>
                <c:pt idx="7">
                  <c:v>19272</c:v>
                </c:pt>
                <c:pt idx="8">
                  <c:v>93829.6774193548</c:v>
                </c:pt>
                <c:pt idx="9">
                  <c:v>16075</c:v>
                </c:pt>
                <c:pt idx="10">
                  <c:v>12125</c:v>
                </c:pt>
                <c:pt idx="11">
                  <c:v>35186.1290322581</c:v>
                </c:pt>
                <c:pt idx="12">
                  <c:v>36293</c:v>
                </c:pt>
                <c:pt idx="13">
                  <c:v>36359</c:v>
                </c:pt>
                <c:pt idx="14">
                  <c:v>279598</c:v>
                </c:pt>
                <c:pt idx="15">
                  <c:v>17994</c:v>
                </c:pt>
                <c:pt idx="16">
                  <c:v>7003</c:v>
                </c:pt>
                <c:pt idx="17">
                  <c:v>5318</c:v>
                </c:pt>
                <c:pt idx="18">
                  <c:v>2015</c:v>
                </c:pt>
                <c:pt idx="19">
                  <c:v>1896</c:v>
                </c:pt>
                <c:pt idx="21">
                  <c:v>1230.04</c:v>
                </c:pt>
                <c:pt idx="23">
                  <c:v>243</c:v>
                </c:pt>
                <c:pt idx="24">
                  <c:v>79.5</c:v>
                </c:pt>
                <c:pt idx="25">
                  <c:v>1737</c:v>
                </c:pt>
                <c:pt idx="26">
                  <c:v>283395</c:v>
                </c:pt>
              </c:numCache>
            </c:numRef>
          </c:val>
        </c:ser>
        <c:ser>
          <c:idx val="6"/>
          <c:order val="6"/>
          <c:tx>
            <c:strRef>
              <c:f>MPMFLOPS!$H$5</c:f>
              <c:strCache>
                <c:ptCount val="1"/>
                <c:pt idx="0">
                  <c:v>32 ops/w – 102400 4B words</c:v>
                </c:pt>
              </c:strCache>
            </c:strRef>
          </c:tx>
          <c:spPr>
            <a:solidFill>
              <a:srgbClr val="7e7e7e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MPMFLOPS!$A$6:$A$32</c:f>
              <c:strCache>
                <c:ptCount val="27"/>
                <c:pt idx="0">
                  <c:v>AMD A6-3650</c:v>
                </c:pt>
                <c:pt idx="1">
                  <c:v>Atom Z8350</c:v>
                </c:pt>
                <c:pt idx="2">
                  <c:v>AWS Graviton</c:v>
                </c:pt>
                <c:pt idx="3">
                  <c:v>Baikal T1 BFK</c:v>
                </c:pt>
                <c:pt idx="4">
                  <c:v>Core 2 Duo T9400</c:v>
                </c:pt>
                <c:pt idx="5">
                  <c:v>Core i3-m330</c:v>
                </c:pt>
                <c:pt idx="6">
                  <c:v>Core i7-2600</c:v>
                </c:pt>
                <c:pt idx="7">
                  <c:v>Core i7-4700MQ</c:v>
                </c:pt>
                <c:pt idx="8">
                  <c:v>E16C-APPROX</c:v>
                </c:pt>
                <c:pt idx="9">
                  <c:v>E2S-EL2S4</c:v>
                </c:pt>
                <c:pt idx="10">
                  <c:v>E2S-PC401</c:v>
                </c:pt>
                <c:pt idx="11">
                  <c:v>E8C2</c:v>
                </c:pt>
                <c:pt idx="12">
                  <c:v>E8C2-1200</c:v>
                </c:pt>
                <c:pt idx="13">
                  <c:v>E8C2-1550</c:v>
                </c:pt>
                <c:pt idx="14">
                  <c:v>E8C-E8C4</c:v>
                </c:pt>
                <c:pt idx="15">
                  <c:v>E8C-SWTX</c:v>
                </c:pt>
                <c:pt idx="16">
                  <c:v>MBE1C-PC</c:v>
                </c:pt>
                <c:pt idx="17">
                  <c:v>Odroid N2</c:v>
                </c:pt>
                <c:pt idx="18">
                  <c:v>Odroid X2</c:v>
                </c:pt>
                <c:pt idx="19">
                  <c:v>Orange Pi PC2</c:v>
                </c:pt>
                <c:pt idx="20">
                  <c:v>Orange Pi Win</c:v>
                </c:pt>
                <c:pt idx="21">
                  <c:v>Pentium 4</c:v>
                </c:pt>
                <c:pt idx="22">
                  <c:v>Pentium III</c:v>
                </c:pt>
                <c:pt idx="23">
                  <c:v>Pentium M725</c:v>
                </c:pt>
                <c:pt idx="24">
                  <c:v>Raspberry PI</c:v>
                </c:pt>
                <c:pt idx="25">
                  <c:v>Raspberry PI 3</c:v>
                </c:pt>
                <c:pt idx="26">
                  <c:v>Xeon 6128</c:v>
                </c:pt>
              </c:strCache>
            </c:strRef>
          </c:cat>
          <c:val>
            <c:numRef>
              <c:f>MPMFLOPS!$H$6:$H$32</c:f>
              <c:numCache>
                <c:formatCode>General</c:formatCode>
                <c:ptCount val="27"/>
                <c:pt idx="0">
                  <c:v>42202</c:v>
                </c:pt>
                <c:pt idx="1">
                  <c:v>10665</c:v>
                </c:pt>
                <c:pt idx="2">
                  <c:v>113635</c:v>
                </c:pt>
                <c:pt idx="4">
                  <c:v>24236</c:v>
                </c:pt>
                <c:pt idx="5">
                  <c:v>25115</c:v>
                </c:pt>
                <c:pt idx="6">
                  <c:v>81936</c:v>
                </c:pt>
                <c:pt idx="7">
                  <c:v>77071</c:v>
                </c:pt>
                <c:pt idx="8">
                  <c:v>852090.322580645</c:v>
                </c:pt>
                <c:pt idx="9">
                  <c:v>116234</c:v>
                </c:pt>
                <c:pt idx="10">
                  <c:v>35782</c:v>
                </c:pt>
                <c:pt idx="11">
                  <c:v>319533.870967742</c:v>
                </c:pt>
                <c:pt idx="12">
                  <c:v>272517</c:v>
                </c:pt>
                <c:pt idx="13">
                  <c:v>330185</c:v>
                </c:pt>
                <c:pt idx="14">
                  <c:v>402357</c:v>
                </c:pt>
                <c:pt idx="15">
                  <c:v>146865</c:v>
                </c:pt>
                <c:pt idx="16">
                  <c:v>15676</c:v>
                </c:pt>
                <c:pt idx="17">
                  <c:v>21407</c:v>
                </c:pt>
                <c:pt idx="18">
                  <c:v>3276</c:v>
                </c:pt>
                <c:pt idx="19">
                  <c:v>6033</c:v>
                </c:pt>
                <c:pt idx="21">
                  <c:v>1867.6</c:v>
                </c:pt>
                <c:pt idx="23">
                  <c:v>408</c:v>
                </c:pt>
                <c:pt idx="24">
                  <c:v>192</c:v>
                </c:pt>
                <c:pt idx="25">
                  <c:v>2081</c:v>
                </c:pt>
                <c:pt idx="26">
                  <c:v>329607</c:v>
                </c:pt>
              </c:numCache>
            </c:numRef>
          </c:val>
        </c:ser>
        <c:ser>
          <c:idx val="7"/>
          <c:order val="7"/>
          <c:tx>
            <c:strRef>
              <c:f>MPMFLOPS!$I$5</c:f>
              <c:strCache>
                <c:ptCount val="1"/>
                <c:pt idx="0">
                  <c:v>32 ops/w – 1024000 4B words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MPMFLOPS!$A$6:$A$32</c:f>
              <c:strCache>
                <c:ptCount val="27"/>
                <c:pt idx="0">
                  <c:v>AMD A6-3650</c:v>
                </c:pt>
                <c:pt idx="1">
                  <c:v>Atom Z8350</c:v>
                </c:pt>
                <c:pt idx="2">
                  <c:v>AWS Graviton</c:v>
                </c:pt>
                <c:pt idx="3">
                  <c:v>Baikal T1 BFK</c:v>
                </c:pt>
                <c:pt idx="4">
                  <c:v>Core 2 Duo T9400</c:v>
                </c:pt>
                <c:pt idx="5">
                  <c:v>Core i3-m330</c:v>
                </c:pt>
                <c:pt idx="6">
                  <c:v>Core i7-2600</c:v>
                </c:pt>
                <c:pt idx="7">
                  <c:v>Core i7-4700MQ</c:v>
                </c:pt>
                <c:pt idx="8">
                  <c:v>E16C-APPROX</c:v>
                </c:pt>
                <c:pt idx="9">
                  <c:v>E2S-EL2S4</c:v>
                </c:pt>
                <c:pt idx="10">
                  <c:v>E2S-PC401</c:v>
                </c:pt>
                <c:pt idx="11">
                  <c:v>E8C2</c:v>
                </c:pt>
                <c:pt idx="12">
                  <c:v>E8C2-1200</c:v>
                </c:pt>
                <c:pt idx="13">
                  <c:v>E8C2-1550</c:v>
                </c:pt>
                <c:pt idx="14">
                  <c:v>E8C-E8C4</c:v>
                </c:pt>
                <c:pt idx="15">
                  <c:v>E8C-SWTX</c:v>
                </c:pt>
                <c:pt idx="16">
                  <c:v>MBE1C-PC</c:v>
                </c:pt>
                <c:pt idx="17">
                  <c:v>Odroid N2</c:v>
                </c:pt>
                <c:pt idx="18">
                  <c:v>Odroid X2</c:v>
                </c:pt>
                <c:pt idx="19">
                  <c:v>Orange Pi PC2</c:v>
                </c:pt>
                <c:pt idx="20">
                  <c:v>Orange Pi Win</c:v>
                </c:pt>
                <c:pt idx="21">
                  <c:v>Pentium 4</c:v>
                </c:pt>
                <c:pt idx="22">
                  <c:v>Pentium III</c:v>
                </c:pt>
                <c:pt idx="23">
                  <c:v>Pentium M725</c:v>
                </c:pt>
                <c:pt idx="24">
                  <c:v>Raspberry PI</c:v>
                </c:pt>
                <c:pt idx="25">
                  <c:v>Raspberry PI 3</c:v>
                </c:pt>
                <c:pt idx="26">
                  <c:v>Xeon 6128</c:v>
                </c:pt>
              </c:strCache>
            </c:strRef>
          </c:cat>
          <c:val>
            <c:numRef>
              <c:f>MPMFLOPS!$I$6:$I$32</c:f>
              <c:numCache>
                <c:formatCode>General</c:formatCode>
                <c:ptCount val="27"/>
                <c:pt idx="0">
                  <c:v>34047</c:v>
                </c:pt>
                <c:pt idx="1">
                  <c:v>10456</c:v>
                </c:pt>
                <c:pt idx="2">
                  <c:v>117449</c:v>
                </c:pt>
                <c:pt idx="4">
                  <c:v>24129</c:v>
                </c:pt>
                <c:pt idx="5">
                  <c:v>23494</c:v>
                </c:pt>
                <c:pt idx="6">
                  <c:v>82606</c:v>
                </c:pt>
                <c:pt idx="7">
                  <c:v>77474</c:v>
                </c:pt>
                <c:pt idx="8">
                  <c:v>868307.096774194</c:v>
                </c:pt>
                <c:pt idx="9">
                  <c:v>133304</c:v>
                </c:pt>
                <c:pt idx="10">
                  <c:v>35757</c:v>
                </c:pt>
                <c:pt idx="11">
                  <c:v>325615.161290323</c:v>
                </c:pt>
                <c:pt idx="12">
                  <c:v>302580</c:v>
                </c:pt>
                <c:pt idx="13">
                  <c:v>336469</c:v>
                </c:pt>
                <c:pt idx="14">
                  <c:v>461200</c:v>
                </c:pt>
                <c:pt idx="15">
                  <c:v>160334</c:v>
                </c:pt>
                <c:pt idx="16">
                  <c:v>15626</c:v>
                </c:pt>
                <c:pt idx="17">
                  <c:v>18311</c:v>
                </c:pt>
                <c:pt idx="18">
                  <c:v>3230</c:v>
                </c:pt>
                <c:pt idx="19">
                  <c:v>5797</c:v>
                </c:pt>
                <c:pt idx="21">
                  <c:v>1872.43</c:v>
                </c:pt>
                <c:pt idx="23">
                  <c:v>409</c:v>
                </c:pt>
                <c:pt idx="24">
                  <c:v>176</c:v>
                </c:pt>
                <c:pt idx="25">
                  <c:v>2131</c:v>
                </c:pt>
                <c:pt idx="26">
                  <c:v>343556</c:v>
                </c:pt>
              </c:numCache>
            </c:numRef>
          </c:val>
        </c:ser>
        <c:ser>
          <c:idx val="8"/>
          <c:order val="8"/>
          <c:tx>
            <c:strRef>
              <c:f>MPMFLOPS!$J$5</c:f>
              <c:strCache>
                <c:ptCount val="1"/>
                <c:pt idx="0">
                  <c:v>32 ops/w – 10240000 4B words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MPMFLOPS!$A$6:$A$32</c:f>
              <c:strCache>
                <c:ptCount val="27"/>
                <c:pt idx="0">
                  <c:v>AMD A6-3650</c:v>
                </c:pt>
                <c:pt idx="1">
                  <c:v>Atom Z8350</c:v>
                </c:pt>
                <c:pt idx="2">
                  <c:v>AWS Graviton</c:v>
                </c:pt>
                <c:pt idx="3">
                  <c:v>Baikal T1 BFK</c:v>
                </c:pt>
                <c:pt idx="4">
                  <c:v>Core 2 Duo T9400</c:v>
                </c:pt>
                <c:pt idx="5">
                  <c:v>Core i3-m330</c:v>
                </c:pt>
                <c:pt idx="6">
                  <c:v>Core i7-2600</c:v>
                </c:pt>
                <c:pt idx="7">
                  <c:v>Core i7-4700MQ</c:v>
                </c:pt>
                <c:pt idx="8">
                  <c:v>E16C-APPROX</c:v>
                </c:pt>
                <c:pt idx="9">
                  <c:v>E2S-EL2S4</c:v>
                </c:pt>
                <c:pt idx="10">
                  <c:v>E2S-PC401</c:v>
                </c:pt>
                <c:pt idx="11">
                  <c:v>E8C2</c:v>
                </c:pt>
                <c:pt idx="12">
                  <c:v>E8C2-1200</c:v>
                </c:pt>
                <c:pt idx="13">
                  <c:v>E8C2-1550</c:v>
                </c:pt>
                <c:pt idx="14">
                  <c:v>E8C-E8C4</c:v>
                </c:pt>
                <c:pt idx="15">
                  <c:v>E8C-SWTX</c:v>
                </c:pt>
                <c:pt idx="16">
                  <c:v>MBE1C-PC</c:v>
                </c:pt>
                <c:pt idx="17">
                  <c:v>Odroid N2</c:v>
                </c:pt>
                <c:pt idx="18">
                  <c:v>Odroid X2</c:v>
                </c:pt>
                <c:pt idx="19">
                  <c:v>Orange Pi PC2</c:v>
                </c:pt>
                <c:pt idx="20">
                  <c:v>Orange Pi Win</c:v>
                </c:pt>
                <c:pt idx="21">
                  <c:v>Pentium 4</c:v>
                </c:pt>
                <c:pt idx="22">
                  <c:v>Pentium III</c:v>
                </c:pt>
                <c:pt idx="23">
                  <c:v>Pentium M725</c:v>
                </c:pt>
                <c:pt idx="24">
                  <c:v>Raspberry PI</c:v>
                </c:pt>
                <c:pt idx="25">
                  <c:v>Raspberry PI 3</c:v>
                </c:pt>
                <c:pt idx="26">
                  <c:v>Xeon 6128</c:v>
                </c:pt>
              </c:strCache>
            </c:strRef>
          </c:cat>
          <c:val>
            <c:numRef>
              <c:f>MPMFLOPS!$J$6:$J$32</c:f>
              <c:numCache>
                <c:formatCode>General</c:formatCode>
                <c:ptCount val="27"/>
                <c:pt idx="0">
                  <c:v>26819</c:v>
                </c:pt>
                <c:pt idx="1">
                  <c:v>10419</c:v>
                </c:pt>
                <c:pt idx="2">
                  <c:v>81767</c:v>
                </c:pt>
                <c:pt idx="3">
                  <c:v>0</c:v>
                </c:pt>
                <c:pt idx="4">
                  <c:v>13724</c:v>
                </c:pt>
                <c:pt idx="5">
                  <c:v>17535</c:v>
                </c:pt>
                <c:pt idx="6">
                  <c:v>68539</c:v>
                </c:pt>
                <c:pt idx="7">
                  <c:v>72623</c:v>
                </c:pt>
                <c:pt idx="8">
                  <c:v>363378.064516129</c:v>
                </c:pt>
                <c:pt idx="9">
                  <c:v>58729</c:v>
                </c:pt>
                <c:pt idx="10">
                  <c:v>24169</c:v>
                </c:pt>
                <c:pt idx="11">
                  <c:v>136266.774193548</c:v>
                </c:pt>
                <c:pt idx="12">
                  <c:v>136836</c:v>
                </c:pt>
                <c:pt idx="13">
                  <c:v>140809</c:v>
                </c:pt>
                <c:pt idx="14">
                  <c:v>378806</c:v>
                </c:pt>
                <c:pt idx="15">
                  <c:v>68001</c:v>
                </c:pt>
                <c:pt idx="16">
                  <c:v>15641</c:v>
                </c:pt>
                <c:pt idx="17">
                  <c:v>18102</c:v>
                </c:pt>
                <c:pt idx="18">
                  <c:v>3224</c:v>
                </c:pt>
                <c:pt idx="19">
                  <c:v>5826</c:v>
                </c:pt>
                <c:pt idx="20">
                  <c:v>0</c:v>
                </c:pt>
                <c:pt idx="21">
                  <c:v>1875.65</c:v>
                </c:pt>
                <c:pt idx="22">
                  <c:v>0</c:v>
                </c:pt>
                <c:pt idx="23">
                  <c:v>406</c:v>
                </c:pt>
                <c:pt idx="24">
                  <c:v>159</c:v>
                </c:pt>
                <c:pt idx="25">
                  <c:v>2141</c:v>
                </c:pt>
                <c:pt idx="26">
                  <c:v>339301</c:v>
                </c:pt>
              </c:numCache>
            </c:numRef>
          </c:val>
        </c:ser>
        <c:gapWidth val="269"/>
        <c:overlap val="-20"/>
        <c:axId val="30977272"/>
        <c:axId val="3820694"/>
      </c:barChart>
      <c:catAx>
        <c:axId val="30977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820694"/>
        <c:crosses val="autoZero"/>
        <c:auto val="1"/>
        <c:lblAlgn val="ctr"/>
        <c:lblOffset val="100"/>
      </c:catAx>
      <c:valAx>
        <c:axId val="38206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#,##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977272"/>
        <c:crosses val="autoZero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2000" spc="-1" strike="noStrike">
                <a:solidFill>
                  <a:srgbClr val="595959"/>
                </a:solidFill>
                <a:latin typeface="Calibri Light"/>
              </a:defRPr>
            </a:pPr>
            <a:r>
              <a:rPr b="0" sz="2000" spc="-1" strike="noStrike">
                <a:solidFill>
                  <a:srgbClr val="595959"/>
                </a:solidFill>
                <a:latin typeface="Calibri Light"/>
              </a:rPr>
              <a:t>MP MFLOPS (2 ops/w)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MPMFLOPS!$B$5</c:f>
              <c:strCache>
                <c:ptCount val="1"/>
                <c:pt idx="0">
                  <c:v>2 ops/w – 102400 4B words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MPMFLOPS!$A$6:$A$32</c:f>
              <c:strCache>
                <c:ptCount val="27"/>
                <c:pt idx="0">
                  <c:v>AMD A6-3650</c:v>
                </c:pt>
                <c:pt idx="1">
                  <c:v>Atom Z8350</c:v>
                </c:pt>
                <c:pt idx="2">
                  <c:v>AWS Graviton</c:v>
                </c:pt>
                <c:pt idx="3">
                  <c:v>Baikal T1 BFK</c:v>
                </c:pt>
                <c:pt idx="4">
                  <c:v>Core 2 Duo T9400</c:v>
                </c:pt>
                <c:pt idx="5">
                  <c:v>Core i3-m330</c:v>
                </c:pt>
                <c:pt idx="6">
                  <c:v>Core i7-2600</c:v>
                </c:pt>
                <c:pt idx="7">
                  <c:v>Core i7-4700MQ</c:v>
                </c:pt>
                <c:pt idx="8">
                  <c:v>E16C-APPROX</c:v>
                </c:pt>
                <c:pt idx="9">
                  <c:v>E2S-EL2S4</c:v>
                </c:pt>
                <c:pt idx="10">
                  <c:v>E2S-PC401</c:v>
                </c:pt>
                <c:pt idx="11">
                  <c:v>E8C2</c:v>
                </c:pt>
                <c:pt idx="12">
                  <c:v>E8C2-1200</c:v>
                </c:pt>
                <c:pt idx="13">
                  <c:v>E8C2-1550</c:v>
                </c:pt>
                <c:pt idx="14">
                  <c:v>E8C-E8C4</c:v>
                </c:pt>
                <c:pt idx="15">
                  <c:v>E8C-SWTX</c:v>
                </c:pt>
                <c:pt idx="16">
                  <c:v>MBE1C-PC</c:v>
                </c:pt>
                <c:pt idx="17">
                  <c:v>Odroid N2</c:v>
                </c:pt>
                <c:pt idx="18">
                  <c:v>Odroid X2</c:v>
                </c:pt>
                <c:pt idx="19">
                  <c:v>Orange Pi PC2</c:v>
                </c:pt>
                <c:pt idx="20">
                  <c:v>Orange Pi Win</c:v>
                </c:pt>
                <c:pt idx="21">
                  <c:v>Pentium 4</c:v>
                </c:pt>
                <c:pt idx="22">
                  <c:v>Pentium III</c:v>
                </c:pt>
                <c:pt idx="23">
                  <c:v>Pentium M725</c:v>
                </c:pt>
                <c:pt idx="24">
                  <c:v>Raspberry PI</c:v>
                </c:pt>
                <c:pt idx="25">
                  <c:v>Raspberry PI 3</c:v>
                </c:pt>
                <c:pt idx="26">
                  <c:v>Xeon 6128</c:v>
                </c:pt>
              </c:strCache>
            </c:strRef>
          </c:cat>
          <c:val>
            <c:numRef>
              <c:f>MPMFLOPS!$B$6:$B$32</c:f>
              <c:numCache>
                <c:formatCode>General</c:formatCode>
                <c:ptCount val="27"/>
                <c:pt idx="0">
                  <c:v>16325</c:v>
                </c:pt>
                <c:pt idx="1">
                  <c:v>5725</c:v>
                </c:pt>
                <c:pt idx="2">
                  <c:v>61397</c:v>
                </c:pt>
                <c:pt idx="4">
                  <c:v>6614</c:v>
                </c:pt>
                <c:pt idx="5">
                  <c:v>7256</c:v>
                </c:pt>
                <c:pt idx="6">
                  <c:v>43309</c:v>
                </c:pt>
                <c:pt idx="7">
                  <c:v>44608</c:v>
                </c:pt>
                <c:pt idx="8">
                  <c:v>209104.516129032</c:v>
                </c:pt>
                <c:pt idx="9">
                  <c:v>55325</c:v>
                </c:pt>
                <c:pt idx="10">
                  <c:v>16319</c:v>
                </c:pt>
                <c:pt idx="11">
                  <c:v>78414.1935483871</c:v>
                </c:pt>
                <c:pt idx="12">
                  <c:v>53065</c:v>
                </c:pt>
                <c:pt idx="13">
                  <c:v>81028</c:v>
                </c:pt>
                <c:pt idx="14">
                  <c:v>134841</c:v>
                </c:pt>
                <c:pt idx="15">
                  <c:v>46965</c:v>
                </c:pt>
                <c:pt idx="16">
                  <c:v>7804</c:v>
                </c:pt>
                <c:pt idx="17">
                  <c:v>9859</c:v>
                </c:pt>
                <c:pt idx="18">
                  <c:v>893</c:v>
                </c:pt>
                <c:pt idx="19">
                  <c:v>2737</c:v>
                </c:pt>
                <c:pt idx="21">
                  <c:v>355.81</c:v>
                </c:pt>
                <c:pt idx="23">
                  <c:v>309</c:v>
                </c:pt>
                <c:pt idx="24">
                  <c:v>44</c:v>
                </c:pt>
                <c:pt idx="25">
                  <c:v>1375</c:v>
                </c:pt>
                <c:pt idx="26">
                  <c:v>120605</c:v>
                </c:pt>
              </c:numCache>
            </c:numRef>
          </c:val>
        </c:ser>
        <c:ser>
          <c:idx val="1"/>
          <c:order val="1"/>
          <c:tx>
            <c:strRef>
              <c:f>MPMFLOPS!$C$5</c:f>
              <c:strCache>
                <c:ptCount val="1"/>
                <c:pt idx="0">
                  <c:v>2 ops/w – 1024000 4B words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MPMFLOPS!$A$6:$A$32</c:f>
              <c:strCache>
                <c:ptCount val="27"/>
                <c:pt idx="0">
                  <c:v>AMD A6-3650</c:v>
                </c:pt>
                <c:pt idx="1">
                  <c:v>Atom Z8350</c:v>
                </c:pt>
                <c:pt idx="2">
                  <c:v>AWS Graviton</c:v>
                </c:pt>
                <c:pt idx="3">
                  <c:v>Baikal T1 BFK</c:v>
                </c:pt>
                <c:pt idx="4">
                  <c:v>Core 2 Duo T9400</c:v>
                </c:pt>
                <c:pt idx="5">
                  <c:v>Core i3-m330</c:v>
                </c:pt>
                <c:pt idx="6">
                  <c:v>Core i7-2600</c:v>
                </c:pt>
                <c:pt idx="7">
                  <c:v>Core i7-4700MQ</c:v>
                </c:pt>
                <c:pt idx="8">
                  <c:v>E16C-APPROX</c:v>
                </c:pt>
                <c:pt idx="9">
                  <c:v>E2S-EL2S4</c:v>
                </c:pt>
                <c:pt idx="10">
                  <c:v>E2S-PC401</c:v>
                </c:pt>
                <c:pt idx="11">
                  <c:v>E8C2</c:v>
                </c:pt>
                <c:pt idx="12">
                  <c:v>E8C2-1200</c:v>
                </c:pt>
                <c:pt idx="13">
                  <c:v>E8C2-1550</c:v>
                </c:pt>
                <c:pt idx="14">
                  <c:v>E8C-E8C4</c:v>
                </c:pt>
                <c:pt idx="15">
                  <c:v>E8C-SWTX</c:v>
                </c:pt>
                <c:pt idx="16">
                  <c:v>MBE1C-PC</c:v>
                </c:pt>
                <c:pt idx="17">
                  <c:v>Odroid N2</c:v>
                </c:pt>
                <c:pt idx="18">
                  <c:v>Odroid X2</c:v>
                </c:pt>
                <c:pt idx="19">
                  <c:v>Orange Pi PC2</c:v>
                </c:pt>
                <c:pt idx="20">
                  <c:v>Orange Pi Win</c:v>
                </c:pt>
                <c:pt idx="21">
                  <c:v>Pentium 4</c:v>
                </c:pt>
                <c:pt idx="22">
                  <c:v>Pentium III</c:v>
                </c:pt>
                <c:pt idx="23">
                  <c:v>Pentium M725</c:v>
                </c:pt>
                <c:pt idx="24">
                  <c:v>Raspberry PI</c:v>
                </c:pt>
                <c:pt idx="25">
                  <c:v>Raspberry PI 3</c:v>
                </c:pt>
                <c:pt idx="26">
                  <c:v>Xeon 6128</c:v>
                </c:pt>
              </c:strCache>
            </c:strRef>
          </c:cat>
          <c:val>
            <c:numRef>
              <c:f>MPMFLOPS!$C$6:$C$32</c:f>
              <c:numCache>
                <c:formatCode>General</c:formatCode>
                <c:ptCount val="27"/>
                <c:pt idx="0">
                  <c:v>4294</c:v>
                </c:pt>
                <c:pt idx="1">
                  <c:v>1303</c:v>
                </c:pt>
                <c:pt idx="2">
                  <c:v>47660</c:v>
                </c:pt>
                <c:pt idx="4">
                  <c:v>6501</c:v>
                </c:pt>
                <c:pt idx="5">
                  <c:v>3089</c:v>
                </c:pt>
                <c:pt idx="6">
                  <c:v>35180</c:v>
                </c:pt>
                <c:pt idx="7">
                  <c:v>39682</c:v>
                </c:pt>
                <c:pt idx="8">
                  <c:v>234379.35483871</c:v>
                </c:pt>
                <c:pt idx="9">
                  <c:v>81983</c:v>
                </c:pt>
                <c:pt idx="10">
                  <c:v>17495</c:v>
                </c:pt>
                <c:pt idx="11">
                  <c:v>87892.2580645161</c:v>
                </c:pt>
                <c:pt idx="12">
                  <c:v>72849</c:v>
                </c:pt>
                <c:pt idx="13">
                  <c:v>90822</c:v>
                </c:pt>
                <c:pt idx="14">
                  <c:v>121759</c:v>
                </c:pt>
                <c:pt idx="15">
                  <c:v>65423</c:v>
                </c:pt>
                <c:pt idx="16">
                  <c:v>2103</c:v>
                </c:pt>
                <c:pt idx="17">
                  <c:v>1360</c:v>
                </c:pt>
                <c:pt idx="18">
                  <c:v>598</c:v>
                </c:pt>
                <c:pt idx="19">
                  <c:v>482</c:v>
                </c:pt>
                <c:pt idx="21">
                  <c:v>360.64</c:v>
                </c:pt>
                <c:pt idx="23">
                  <c:v>304</c:v>
                </c:pt>
                <c:pt idx="24">
                  <c:v>43</c:v>
                </c:pt>
                <c:pt idx="25">
                  <c:v>441</c:v>
                </c:pt>
                <c:pt idx="26">
                  <c:v>141059</c:v>
                </c:pt>
              </c:numCache>
            </c:numRef>
          </c:val>
        </c:ser>
        <c:ser>
          <c:idx val="2"/>
          <c:order val="2"/>
          <c:tx>
            <c:strRef>
              <c:f>MPMFLOPS!$D$5</c:f>
              <c:strCache>
                <c:ptCount val="1"/>
                <c:pt idx="0">
                  <c:v>2 ops/w – 10240000 4B words</c:v>
                </c:pt>
              </c:strCache>
            </c:strRef>
          </c:tx>
          <c:spPr>
            <a:solidFill>
              <a:srgbClr val="8b8b8b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MPMFLOPS!$A$6:$A$32</c:f>
              <c:strCache>
                <c:ptCount val="27"/>
                <c:pt idx="0">
                  <c:v>AMD A6-3650</c:v>
                </c:pt>
                <c:pt idx="1">
                  <c:v>Atom Z8350</c:v>
                </c:pt>
                <c:pt idx="2">
                  <c:v>AWS Graviton</c:v>
                </c:pt>
                <c:pt idx="3">
                  <c:v>Baikal T1 BFK</c:v>
                </c:pt>
                <c:pt idx="4">
                  <c:v>Core 2 Duo T9400</c:v>
                </c:pt>
                <c:pt idx="5">
                  <c:v>Core i3-m330</c:v>
                </c:pt>
                <c:pt idx="6">
                  <c:v>Core i7-2600</c:v>
                </c:pt>
                <c:pt idx="7">
                  <c:v>Core i7-4700MQ</c:v>
                </c:pt>
                <c:pt idx="8">
                  <c:v>E16C-APPROX</c:v>
                </c:pt>
                <c:pt idx="9">
                  <c:v>E2S-EL2S4</c:v>
                </c:pt>
                <c:pt idx="10">
                  <c:v>E2S-PC401</c:v>
                </c:pt>
                <c:pt idx="11">
                  <c:v>E8C2</c:v>
                </c:pt>
                <c:pt idx="12">
                  <c:v>E8C2-1200</c:v>
                </c:pt>
                <c:pt idx="13">
                  <c:v>E8C2-1550</c:v>
                </c:pt>
                <c:pt idx="14">
                  <c:v>E8C-E8C4</c:v>
                </c:pt>
                <c:pt idx="15">
                  <c:v>E8C-SWTX</c:v>
                </c:pt>
                <c:pt idx="16">
                  <c:v>MBE1C-PC</c:v>
                </c:pt>
                <c:pt idx="17">
                  <c:v>Odroid N2</c:v>
                </c:pt>
                <c:pt idx="18">
                  <c:v>Odroid X2</c:v>
                </c:pt>
                <c:pt idx="19">
                  <c:v>Orange Pi PC2</c:v>
                </c:pt>
                <c:pt idx="20">
                  <c:v>Orange Pi Win</c:v>
                </c:pt>
                <c:pt idx="21">
                  <c:v>Pentium 4</c:v>
                </c:pt>
                <c:pt idx="22">
                  <c:v>Pentium III</c:v>
                </c:pt>
                <c:pt idx="23">
                  <c:v>Pentium M725</c:v>
                </c:pt>
                <c:pt idx="24">
                  <c:v>Raspberry PI</c:v>
                </c:pt>
                <c:pt idx="25">
                  <c:v>Raspberry PI 3</c:v>
                </c:pt>
                <c:pt idx="26">
                  <c:v>Xeon 6128</c:v>
                </c:pt>
              </c:strCache>
            </c:strRef>
          </c:cat>
          <c:val>
            <c:numRef>
              <c:f>MPMFLOPS!$D$6:$D$32</c:f>
              <c:numCache>
                <c:formatCode>General</c:formatCode>
                <c:ptCount val="27"/>
                <c:pt idx="0">
                  <c:v>2226</c:v>
                </c:pt>
                <c:pt idx="1">
                  <c:v>1052</c:v>
                </c:pt>
                <c:pt idx="2">
                  <c:v>5169</c:v>
                </c:pt>
                <c:pt idx="4">
                  <c:v>949</c:v>
                </c:pt>
                <c:pt idx="5">
                  <c:v>2177</c:v>
                </c:pt>
                <c:pt idx="6">
                  <c:v>4454</c:v>
                </c:pt>
                <c:pt idx="7">
                  <c:v>4836</c:v>
                </c:pt>
                <c:pt idx="8">
                  <c:v>22967.7419354839</c:v>
                </c:pt>
                <c:pt idx="9">
                  <c:v>3706</c:v>
                </c:pt>
                <c:pt idx="10">
                  <c:v>2998</c:v>
                </c:pt>
                <c:pt idx="11">
                  <c:v>8612.90322580645</c:v>
                </c:pt>
                <c:pt idx="12">
                  <c:v>9159</c:v>
                </c:pt>
                <c:pt idx="13">
                  <c:v>8900</c:v>
                </c:pt>
                <c:pt idx="14">
                  <c:v>116454</c:v>
                </c:pt>
                <c:pt idx="15">
                  <c:v>4505</c:v>
                </c:pt>
                <c:pt idx="16">
                  <c:v>2089</c:v>
                </c:pt>
                <c:pt idx="17">
                  <c:v>1328</c:v>
                </c:pt>
                <c:pt idx="18">
                  <c:v>620</c:v>
                </c:pt>
                <c:pt idx="19">
                  <c:v>475</c:v>
                </c:pt>
                <c:pt idx="21">
                  <c:v>328.44</c:v>
                </c:pt>
                <c:pt idx="23">
                  <c:v>243</c:v>
                </c:pt>
                <c:pt idx="24">
                  <c:v>31</c:v>
                </c:pt>
                <c:pt idx="25">
                  <c:v>435</c:v>
                </c:pt>
                <c:pt idx="26">
                  <c:v>104776</c:v>
                </c:pt>
              </c:numCache>
            </c:numRef>
          </c:val>
        </c:ser>
        <c:gapWidth val="269"/>
        <c:overlap val="-20"/>
        <c:axId val="55652273"/>
        <c:axId val="53873582"/>
      </c:barChart>
      <c:catAx>
        <c:axId val="5565227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873582"/>
        <c:crosses val="autoZero"/>
        <c:auto val="1"/>
        <c:lblAlgn val="ctr"/>
        <c:lblOffset val="100"/>
      </c:catAx>
      <c:valAx>
        <c:axId val="5387358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#,##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652273"/>
        <c:crosses val="autoZero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2000" spc="-1" strike="noStrike">
                <a:solidFill>
                  <a:srgbClr val="595959"/>
                </a:solidFill>
                <a:latin typeface="Calibri Light"/>
              </a:defRPr>
            </a:pPr>
            <a:r>
              <a:rPr b="0" sz="2000" spc="-1" strike="noStrike">
                <a:solidFill>
                  <a:srgbClr val="595959"/>
                </a:solidFill>
                <a:latin typeface="Calibri Light"/>
              </a:rPr>
              <a:t>MP MFLOPS (32 ops/w)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MPMFLOPS!$H$5</c:f>
              <c:strCache>
                <c:ptCount val="1"/>
                <c:pt idx="0">
                  <c:v>32 ops/w – 102400 4B words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MPMFLOPS!$A$6:$A$32</c:f>
              <c:strCache>
                <c:ptCount val="27"/>
                <c:pt idx="0">
                  <c:v>AMD A6-3650</c:v>
                </c:pt>
                <c:pt idx="1">
                  <c:v>Atom Z8350</c:v>
                </c:pt>
                <c:pt idx="2">
                  <c:v>AWS Graviton</c:v>
                </c:pt>
                <c:pt idx="3">
                  <c:v>Baikal T1 BFK</c:v>
                </c:pt>
                <c:pt idx="4">
                  <c:v>Core 2 Duo T9400</c:v>
                </c:pt>
                <c:pt idx="5">
                  <c:v>Core i3-m330</c:v>
                </c:pt>
                <c:pt idx="6">
                  <c:v>Core i7-2600</c:v>
                </c:pt>
                <c:pt idx="7">
                  <c:v>Core i7-4700MQ</c:v>
                </c:pt>
                <c:pt idx="8">
                  <c:v>E16C-APPROX</c:v>
                </c:pt>
                <c:pt idx="9">
                  <c:v>E2S-EL2S4</c:v>
                </c:pt>
                <c:pt idx="10">
                  <c:v>E2S-PC401</c:v>
                </c:pt>
                <c:pt idx="11">
                  <c:v>E8C2</c:v>
                </c:pt>
                <c:pt idx="12">
                  <c:v>E8C2-1200</c:v>
                </c:pt>
                <c:pt idx="13">
                  <c:v>E8C2-1550</c:v>
                </c:pt>
                <c:pt idx="14">
                  <c:v>E8C-E8C4</c:v>
                </c:pt>
                <c:pt idx="15">
                  <c:v>E8C-SWTX</c:v>
                </c:pt>
                <c:pt idx="16">
                  <c:v>MBE1C-PC</c:v>
                </c:pt>
                <c:pt idx="17">
                  <c:v>Odroid N2</c:v>
                </c:pt>
                <c:pt idx="18">
                  <c:v>Odroid X2</c:v>
                </c:pt>
                <c:pt idx="19">
                  <c:v>Orange Pi PC2</c:v>
                </c:pt>
                <c:pt idx="20">
                  <c:v>Orange Pi Win</c:v>
                </c:pt>
                <c:pt idx="21">
                  <c:v>Pentium 4</c:v>
                </c:pt>
                <c:pt idx="22">
                  <c:v>Pentium III</c:v>
                </c:pt>
                <c:pt idx="23">
                  <c:v>Pentium M725</c:v>
                </c:pt>
                <c:pt idx="24">
                  <c:v>Raspberry PI</c:v>
                </c:pt>
                <c:pt idx="25">
                  <c:v>Raspberry PI 3</c:v>
                </c:pt>
                <c:pt idx="26">
                  <c:v>Xeon 6128</c:v>
                </c:pt>
              </c:strCache>
            </c:strRef>
          </c:cat>
          <c:val>
            <c:numRef>
              <c:f>MPMFLOPS!$H$6:$H$32</c:f>
              <c:numCache>
                <c:formatCode>General</c:formatCode>
                <c:ptCount val="27"/>
                <c:pt idx="0">
                  <c:v>42202</c:v>
                </c:pt>
                <c:pt idx="1">
                  <c:v>10665</c:v>
                </c:pt>
                <c:pt idx="2">
                  <c:v>113635</c:v>
                </c:pt>
                <c:pt idx="4">
                  <c:v>24236</c:v>
                </c:pt>
                <c:pt idx="5">
                  <c:v>25115</c:v>
                </c:pt>
                <c:pt idx="6">
                  <c:v>81936</c:v>
                </c:pt>
                <c:pt idx="7">
                  <c:v>77071</c:v>
                </c:pt>
                <c:pt idx="8">
                  <c:v>852090.322580645</c:v>
                </c:pt>
                <c:pt idx="9">
                  <c:v>116234</c:v>
                </c:pt>
                <c:pt idx="10">
                  <c:v>35782</c:v>
                </c:pt>
                <c:pt idx="11">
                  <c:v>319533.870967742</c:v>
                </c:pt>
                <c:pt idx="12">
                  <c:v>272517</c:v>
                </c:pt>
                <c:pt idx="13">
                  <c:v>330185</c:v>
                </c:pt>
                <c:pt idx="14">
                  <c:v>402357</c:v>
                </c:pt>
                <c:pt idx="15">
                  <c:v>146865</c:v>
                </c:pt>
                <c:pt idx="16">
                  <c:v>15676</c:v>
                </c:pt>
                <c:pt idx="17">
                  <c:v>21407</c:v>
                </c:pt>
                <c:pt idx="18">
                  <c:v>3276</c:v>
                </c:pt>
                <c:pt idx="19">
                  <c:v>6033</c:v>
                </c:pt>
                <c:pt idx="21">
                  <c:v>1867.6</c:v>
                </c:pt>
                <c:pt idx="23">
                  <c:v>408</c:v>
                </c:pt>
                <c:pt idx="24">
                  <c:v>192</c:v>
                </c:pt>
                <c:pt idx="25">
                  <c:v>2081</c:v>
                </c:pt>
                <c:pt idx="26">
                  <c:v>329607</c:v>
                </c:pt>
              </c:numCache>
            </c:numRef>
          </c:val>
        </c:ser>
        <c:ser>
          <c:idx val="1"/>
          <c:order val="1"/>
          <c:tx>
            <c:strRef>
              <c:f>MPMFLOPS!$I$5</c:f>
              <c:strCache>
                <c:ptCount val="1"/>
                <c:pt idx="0">
                  <c:v>32 ops/w – 1024000 4B words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MPMFLOPS!$A$6:$A$32</c:f>
              <c:strCache>
                <c:ptCount val="27"/>
                <c:pt idx="0">
                  <c:v>AMD A6-3650</c:v>
                </c:pt>
                <c:pt idx="1">
                  <c:v>Atom Z8350</c:v>
                </c:pt>
                <c:pt idx="2">
                  <c:v>AWS Graviton</c:v>
                </c:pt>
                <c:pt idx="3">
                  <c:v>Baikal T1 BFK</c:v>
                </c:pt>
                <c:pt idx="4">
                  <c:v>Core 2 Duo T9400</c:v>
                </c:pt>
                <c:pt idx="5">
                  <c:v>Core i3-m330</c:v>
                </c:pt>
                <c:pt idx="6">
                  <c:v>Core i7-2600</c:v>
                </c:pt>
                <c:pt idx="7">
                  <c:v>Core i7-4700MQ</c:v>
                </c:pt>
                <c:pt idx="8">
                  <c:v>E16C-APPROX</c:v>
                </c:pt>
                <c:pt idx="9">
                  <c:v>E2S-EL2S4</c:v>
                </c:pt>
                <c:pt idx="10">
                  <c:v>E2S-PC401</c:v>
                </c:pt>
                <c:pt idx="11">
                  <c:v>E8C2</c:v>
                </c:pt>
                <c:pt idx="12">
                  <c:v>E8C2-1200</c:v>
                </c:pt>
                <c:pt idx="13">
                  <c:v>E8C2-1550</c:v>
                </c:pt>
                <c:pt idx="14">
                  <c:v>E8C-E8C4</c:v>
                </c:pt>
                <c:pt idx="15">
                  <c:v>E8C-SWTX</c:v>
                </c:pt>
                <c:pt idx="16">
                  <c:v>MBE1C-PC</c:v>
                </c:pt>
                <c:pt idx="17">
                  <c:v>Odroid N2</c:v>
                </c:pt>
                <c:pt idx="18">
                  <c:v>Odroid X2</c:v>
                </c:pt>
                <c:pt idx="19">
                  <c:v>Orange Pi PC2</c:v>
                </c:pt>
                <c:pt idx="20">
                  <c:v>Orange Pi Win</c:v>
                </c:pt>
                <c:pt idx="21">
                  <c:v>Pentium 4</c:v>
                </c:pt>
                <c:pt idx="22">
                  <c:v>Pentium III</c:v>
                </c:pt>
                <c:pt idx="23">
                  <c:v>Pentium M725</c:v>
                </c:pt>
                <c:pt idx="24">
                  <c:v>Raspberry PI</c:v>
                </c:pt>
                <c:pt idx="25">
                  <c:v>Raspberry PI 3</c:v>
                </c:pt>
                <c:pt idx="26">
                  <c:v>Xeon 6128</c:v>
                </c:pt>
              </c:strCache>
            </c:strRef>
          </c:cat>
          <c:val>
            <c:numRef>
              <c:f>MPMFLOPS!$I$6:$I$32</c:f>
              <c:numCache>
                <c:formatCode>General</c:formatCode>
                <c:ptCount val="27"/>
                <c:pt idx="0">
                  <c:v>34047</c:v>
                </c:pt>
                <c:pt idx="1">
                  <c:v>10456</c:v>
                </c:pt>
                <c:pt idx="2">
                  <c:v>117449</c:v>
                </c:pt>
                <c:pt idx="4">
                  <c:v>24129</c:v>
                </c:pt>
                <c:pt idx="5">
                  <c:v>23494</c:v>
                </c:pt>
                <c:pt idx="6">
                  <c:v>82606</c:v>
                </c:pt>
                <c:pt idx="7">
                  <c:v>77474</c:v>
                </c:pt>
                <c:pt idx="8">
                  <c:v>868307.096774194</c:v>
                </c:pt>
                <c:pt idx="9">
                  <c:v>133304</c:v>
                </c:pt>
                <c:pt idx="10">
                  <c:v>35757</c:v>
                </c:pt>
                <c:pt idx="11">
                  <c:v>325615.161290323</c:v>
                </c:pt>
                <c:pt idx="12">
                  <c:v>302580</c:v>
                </c:pt>
                <c:pt idx="13">
                  <c:v>336469</c:v>
                </c:pt>
                <c:pt idx="14">
                  <c:v>461200</c:v>
                </c:pt>
                <c:pt idx="15">
                  <c:v>160334</c:v>
                </c:pt>
                <c:pt idx="16">
                  <c:v>15626</c:v>
                </c:pt>
                <c:pt idx="17">
                  <c:v>18311</c:v>
                </c:pt>
                <c:pt idx="18">
                  <c:v>3230</c:v>
                </c:pt>
                <c:pt idx="19">
                  <c:v>5797</c:v>
                </c:pt>
                <c:pt idx="21">
                  <c:v>1872.43</c:v>
                </c:pt>
                <c:pt idx="23">
                  <c:v>409</c:v>
                </c:pt>
                <c:pt idx="24">
                  <c:v>176</c:v>
                </c:pt>
                <c:pt idx="25">
                  <c:v>2131</c:v>
                </c:pt>
                <c:pt idx="26">
                  <c:v>343556</c:v>
                </c:pt>
              </c:numCache>
            </c:numRef>
          </c:val>
        </c:ser>
        <c:ser>
          <c:idx val="2"/>
          <c:order val="2"/>
          <c:tx>
            <c:strRef>
              <c:f>MPMFLOPS!$J$5</c:f>
              <c:strCache>
                <c:ptCount val="1"/>
                <c:pt idx="0">
                  <c:v>32 ops/w – 10240000 4B words</c:v>
                </c:pt>
              </c:strCache>
            </c:strRef>
          </c:tx>
          <c:spPr>
            <a:solidFill>
              <a:srgbClr val="8b8b8b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MPMFLOPS!$A$6:$A$32</c:f>
              <c:strCache>
                <c:ptCount val="27"/>
                <c:pt idx="0">
                  <c:v>AMD A6-3650</c:v>
                </c:pt>
                <c:pt idx="1">
                  <c:v>Atom Z8350</c:v>
                </c:pt>
                <c:pt idx="2">
                  <c:v>AWS Graviton</c:v>
                </c:pt>
                <c:pt idx="3">
                  <c:v>Baikal T1 BFK</c:v>
                </c:pt>
                <c:pt idx="4">
                  <c:v>Core 2 Duo T9400</c:v>
                </c:pt>
                <c:pt idx="5">
                  <c:v>Core i3-m330</c:v>
                </c:pt>
                <c:pt idx="6">
                  <c:v>Core i7-2600</c:v>
                </c:pt>
                <c:pt idx="7">
                  <c:v>Core i7-4700MQ</c:v>
                </c:pt>
                <c:pt idx="8">
                  <c:v>E16C-APPROX</c:v>
                </c:pt>
                <c:pt idx="9">
                  <c:v>E2S-EL2S4</c:v>
                </c:pt>
                <c:pt idx="10">
                  <c:v>E2S-PC401</c:v>
                </c:pt>
                <c:pt idx="11">
                  <c:v>E8C2</c:v>
                </c:pt>
                <c:pt idx="12">
                  <c:v>E8C2-1200</c:v>
                </c:pt>
                <c:pt idx="13">
                  <c:v>E8C2-1550</c:v>
                </c:pt>
                <c:pt idx="14">
                  <c:v>E8C-E8C4</c:v>
                </c:pt>
                <c:pt idx="15">
                  <c:v>E8C-SWTX</c:v>
                </c:pt>
                <c:pt idx="16">
                  <c:v>MBE1C-PC</c:v>
                </c:pt>
                <c:pt idx="17">
                  <c:v>Odroid N2</c:v>
                </c:pt>
                <c:pt idx="18">
                  <c:v>Odroid X2</c:v>
                </c:pt>
                <c:pt idx="19">
                  <c:v>Orange Pi PC2</c:v>
                </c:pt>
                <c:pt idx="20">
                  <c:v>Orange Pi Win</c:v>
                </c:pt>
                <c:pt idx="21">
                  <c:v>Pentium 4</c:v>
                </c:pt>
                <c:pt idx="22">
                  <c:v>Pentium III</c:v>
                </c:pt>
                <c:pt idx="23">
                  <c:v>Pentium M725</c:v>
                </c:pt>
                <c:pt idx="24">
                  <c:v>Raspberry PI</c:v>
                </c:pt>
                <c:pt idx="25">
                  <c:v>Raspberry PI 3</c:v>
                </c:pt>
                <c:pt idx="26">
                  <c:v>Xeon 6128</c:v>
                </c:pt>
              </c:strCache>
            </c:strRef>
          </c:cat>
          <c:val>
            <c:numRef>
              <c:f>MPMFLOPS!$J$6:$J$32</c:f>
              <c:numCache>
                <c:formatCode>General</c:formatCode>
                <c:ptCount val="27"/>
                <c:pt idx="0">
                  <c:v>26819</c:v>
                </c:pt>
                <c:pt idx="1">
                  <c:v>10419</c:v>
                </c:pt>
                <c:pt idx="2">
                  <c:v>81767</c:v>
                </c:pt>
                <c:pt idx="3">
                  <c:v>0</c:v>
                </c:pt>
                <c:pt idx="4">
                  <c:v>13724</c:v>
                </c:pt>
                <c:pt idx="5">
                  <c:v>17535</c:v>
                </c:pt>
                <c:pt idx="6">
                  <c:v>68539</c:v>
                </c:pt>
                <c:pt idx="7">
                  <c:v>72623</c:v>
                </c:pt>
                <c:pt idx="8">
                  <c:v>363378.064516129</c:v>
                </c:pt>
                <c:pt idx="9">
                  <c:v>58729</c:v>
                </c:pt>
                <c:pt idx="10">
                  <c:v>24169</c:v>
                </c:pt>
                <c:pt idx="11">
                  <c:v>136266.774193548</c:v>
                </c:pt>
                <c:pt idx="12">
                  <c:v>136836</c:v>
                </c:pt>
                <c:pt idx="13">
                  <c:v>140809</c:v>
                </c:pt>
                <c:pt idx="14">
                  <c:v>378806</c:v>
                </c:pt>
                <c:pt idx="15">
                  <c:v>68001</c:v>
                </c:pt>
                <c:pt idx="16">
                  <c:v>15641</c:v>
                </c:pt>
                <c:pt idx="17">
                  <c:v>18102</c:v>
                </c:pt>
                <c:pt idx="18">
                  <c:v>3224</c:v>
                </c:pt>
                <c:pt idx="19">
                  <c:v>5826</c:v>
                </c:pt>
                <c:pt idx="20">
                  <c:v>0</c:v>
                </c:pt>
                <c:pt idx="21">
                  <c:v>1875.65</c:v>
                </c:pt>
                <c:pt idx="22">
                  <c:v>0</c:v>
                </c:pt>
                <c:pt idx="23">
                  <c:v>406</c:v>
                </c:pt>
                <c:pt idx="24">
                  <c:v>159</c:v>
                </c:pt>
                <c:pt idx="25">
                  <c:v>2141</c:v>
                </c:pt>
                <c:pt idx="26">
                  <c:v>339301</c:v>
                </c:pt>
              </c:numCache>
            </c:numRef>
          </c:val>
        </c:ser>
        <c:gapWidth val="269"/>
        <c:overlap val="-20"/>
        <c:axId val="93277433"/>
        <c:axId val="28506438"/>
      </c:barChart>
      <c:catAx>
        <c:axId val="9327743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8506438"/>
        <c:crosses val="autoZero"/>
        <c:auto val="1"/>
        <c:lblAlgn val="ctr"/>
        <c:lblOffset val="100"/>
      </c:catAx>
      <c:valAx>
        <c:axId val="2850643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#,##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277433"/>
        <c:crosses val="autoZero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2000" spc="-1" strike="noStrike">
                <a:solidFill>
                  <a:srgbClr val="595959"/>
                </a:solidFill>
                <a:latin typeface="Calibri Light"/>
              </a:defRPr>
            </a:pPr>
            <a:r>
              <a:rPr b="0" sz="2000" spc="-1" strike="noStrike">
                <a:solidFill>
                  <a:srgbClr val="595959"/>
                </a:solidFill>
                <a:latin typeface="Calibri Light"/>
              </a:rPr>
              <a:t>MP MFLOPS (8 ops/w)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MPMFLOPS!$E$5</c:f>
              <c:strCache>
                <c:ptCount val="1"/>
                <c:pt idx="0">
                  <c:v>8 ops/w – 102400 4B words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MPMFLOPS!$A$6:$A$32</c:f>
              <c:strCache>
                <c:ptCount val="27"/>
                <c:pt idx="0">
                  <c:v>AMD A6-3650</c:v>
                </c:pt>
                <c:pt idx="1">
                  <c:v>Atom Z8350</c:v>
                </c:pt>
                <c:pt idx="2">
                  <c:v>AWS Graviton</c:v>
                </c:pt>
                <c:pt idx="3">
                  <c:v>Baikal T1 BFK</c:v>
                </c:pt>
                <c:pt idx="4">
                  <c:v>Core 2 Duo T9400</c:v>
                </c:pt>
                <c:pt idx="5">
                  <c:v>Core i3-m330</c:v>
                </c:pt>
                <c:pt idx="6">
                  <c:v>Core i7-2600</c:v>
                </c:pt>
                <c:pt idx="7">
                  <c:v>Core i7-4700MQ</c:v>
                </c:pt>
                <c:pt idx="8">
                  <c:v>E16C-APPROX</c:v>
                </c:pt>
                <c:pt idx="9">
                  <c:v>E2S-EL2S4</c:v>
                </c:pt>
                <c:pt idx="10">
                  <c:v>E2S-PC401</c:v>
                </c:pt>
                <c:pt idx="11">
                  <c:v>E8C2</c:v>
                </c:pt>
                <c:pt idx="12">
                  <c:v>E8C2-1200</c:v>
                </c:pt>
                <c:pt idx="13">
                  <c:v>E8C2-1550</c:v>
                </c:pt>
                <c:pt idx="14">
                  <c:v>E8C-E8C4</c:v>
                </c:pt>
                <c:pt idx="15">
                  <c:v>E8C-SWTX</c:v>
                </c:pt>
                <c:pt idx="16">
                  <c:v>MBE1C-PC</c:v>
                </c:pt>
                <c:pt idx="17">
                  <c:v>Odroid N2</c:v>
                </c:pt>
                <c:pt idx="18">
                  <c:v>Odroid X2</c:v>
                </c:pt>
                <c:pt idx="19">
                  <c:v>Orange Pi PC2</c:v>
                </c:pt>
                <c:pt idx="20">
                  <c:v>Orange Pi Win</c:v>
                </c:pt>
                <c:pt idx="21">
                  <c:v>Pentium 4</c:v>
                </c:pt>
                <c:pt idx="22">
                  <c:v>Pentium III</c:v>
                </c:pt>
                <c:pt idx="23">
                  <c:v>Pentium M725</c:v>
                </c:pt>
                <c:pt idx="24">
                  <c:v>Raspberry PI</c:v>
                </c:pt>
                <c:pt idx="25">
                  <c:v>Raspberry PI 3</c:v>
                </c:pt>
                <c:pt idx="26">
                  <c:v>Xeon 6128</c:v>
                </c:pt>
              </c:strCache>
            </c:strRef>
          </c:cat>
          <c:val>
            <c:numRef>
              <c:f>MPMFLOPS!$E$6:$E$32</c:f>
              <c:numCache>
                <c:formatCode>General</c:formatCode>
                <c:ptCount val="27"/>
                <c:pt idx="0">
                  <c:v>31623</c:v>
                </c:pt>
                <c:pt idx="1">
                  <c:v>11934</c:v>
                </c:pt>
                <c:pt idx="2">
                  <c:v>90387</c:v>
                </c:pt>
                <c:pt idx="4">
                  <c:v>16025</c:v>
                </c:pt>
                <c:pt idx="5">
                  <c:v>22321</c:v>
                </c:pt>
                <c:pt idx="6">
                  <c:v>83624</c:v>
                </c:pt>
                <c:pt idx="7">
                  <c:v>81235</c:v>
                </c:pt>
                <c:pt idx="8">
                  <c:v>630054.193548387</c:v>
                </c:pt>
                <c:pt idx="9">
                  <c:v>100732</c:v>
                </c:pt>
                <c:pt idx="10">
                  <c:v>22592</c:v>
                </c:pt>
                <c:pt idx="11">
                  <c:v>236270.322580645</c:v>
                </c:pt>
                <c:pt idx="12">
                  <c:v>141270</c:v>
                </c:pt>
                <c:pt idx="13">
                  <c:v>244146</c:v>
                </c:pt>
                <c:pt idx="14">
                  <c:v>193019</c:v>
                </c:pt>
                <c:pt idx="15">
                  <c:v>98423</c:v>
                </c:pt>
                <c:pt idx="16">
                  <c:v>10453</c:v>
                </c:pt>
                <c:pt idx="17">
                  <c:v>23657</c:v>
                </c:pt>
                <c:pt idx="18">
                  <c:v>2077</c:v>
                </c:pt>
                <c:pt idx="19">
                  <c:v>6597</c:v>
                </c:pt>
                <c:pt idx="21">
                  <c:v>1344.35</c:v>
                </c:pt>
                <c:pt idx="23">
                  <c:v>309</c:v>
                </c:pt>
                <c:pt idx="24">
                  <c:v>96</c:v>
                </c:pt>
                <c:pt idx="25">
                  <c:v>4621</c:v>
                </c:pt>
                <c:pt idx="26">
                  <c:v>274886</c:v>
                </c:pt>
              </c:numCache>
            </c:numRef>
          </c:val>
        </c:ser>
        <c:ser>
          <c:idx val="1"/>
          <c:order val="1"/>
          <c:tx>
            <c:strRef>
              <c:f>MPMFLOPS!$F$5</c:f>
              <c:strCache>
                <c:ptCount val="1"/>
                <c:pt idx="0">
                  <c:v>8 ops/w – 1024000 4B words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MPMFLOPS!$A$6:$A$32</c:f>
              <c:strCache>
                <c:ptCount val="27"/>
                <c:pt idx="0">
                  <c:v>AMD A6-3650</c:v>
                </c:pt>
                <c:pt idx="1">
                  <c:v>Atom Z8350</c:v>
                </c:pt>
                <c:pt idx="2">
                  <c:v>AWS Graviton</c:v>
                </c:pt>
                <c:pt idx="3">
                  <c:v>Baikal T1 BFK</c:v>
                </c:pt>
                <c:pt idx="4">
                  <c:v>Core 2 Duo T9400</c:v>
                </c:pt>
                <c:pt idx="5">
                  <c:v>Core i3-m330</c:v>
                </c:pt>
                <c:pt idx="6">
                  <c:v>Core i7-2600</c:v>
                </c:pt>
                <c:pt idx="7">
                  <c:v>Core i7-4700MQ</c:v>
                </c:pt>
                <c:pt idx="8">
                  <c:v>E16C-APPROX</c:v>
                </c:pt>
                <c:pt idx="9">
                  <c:v>E2S-EL2S4</c:v>
                </c:pt>
                <c:pt idx="10">
                  <c:v>E2S-PC401</c:v>
                </c:pt>
                <c:pt idx="11">
                  <c:v>E8C2</c:v>
                </c:pt>
                <c:pt idx="12">
                  <c:v>E8C2-1200</c:v>
                </c:pt>
                <c:pt idx="13">
                  <c:v>E8C2-1550</c:v>
                </c:pt>
                <c:pt idx="14">
                  <c:v>E8C-E8C4</c:v>
                </c:pt>
                <c:pt idx="15">
                  <c:v>E8C-SWTX</c:v>
                </c:pt>
                <c:pt idx="16">
                  <c:v>MBE1C-PC</c:v>
                </c:pt>
                <c:pt idx="17">
                  <c:v>Odroid N2</c:v>
                </c:pt>
                <c:pt idx="18">
                  <c:v>Odroid X2</c:v>
                </c:pt>
                <c:pt idx="19">
                  <c:v>Orange Pi PC2</c:v>
                </c:pt>
                <c:pt idx="20">
                  <c:v>Orange Pi Win</c:v>
                </c:pt>
                <c:pt idx="21">
                  <c:v>Pentium 4</c:v>
                </c:pt>
                <c:pt idx="22">
                  <c:v>Pentium III</c:v>
                </c:pt>
                <c:pt idx="23">
                  <c:v>Pentium M725</c:v>
                </c:pt>
                <c:pt idx="24">
                  <c:v>Raspberry PI</c:v>
                </c:pt>
                <c:pt idx="25">
                  <c:v>Raspberry PI 3</c:v>
                </c:pt>
                <c:pt idx="26">
                  <c:v>Xeon 6128</c:v>
                </c:pt>
              </c:strCache>
            </c:strRef>
          </c:cat>
          <c:val>
            <c:numRef>
              <c:f>MPMFLOPS!$F$6:$F$32</c:f>
              <c:numCache>
                <c:formatCode>General</c:formatCode>
                <c:ptCount val="27"/>
                <c:pt idx="0">
                  <c:v>17883</c:v>
                </c:pt>
                <c:pt idx="1">
                  <c:v>5077</c:v>
                </c:pt>
                <c:pt idx="2">
                  <c:v>94494</c:v>
                </c:pt>
                <c:pt idx="4">
                  <c:v>16043</c:v>
                </c:pt>
                <c:pt idx="5">
                  <c:v>12217</c:v>
                </c:pt>
                <c:pt idx="6">
                  <c:v>84536</c:v>
                </c:pt>
                <c:pt idx="7">
                  <c:v>80026</c:v>
                </c:pt>
                <c:pt idx="8">
                  <c:v>559223.225806452</c:v>
                </c:pt>
                <c:pt idx="9">
                  <c:v>121570</c:v>
                </c:pt>
                <c:pt idx="10">
                  <c:v>17738</c:v>
                </c:pt>
                <c:pt idx="11">
                  <c:v>209708.709677419</c:v>
                </c:pt>
                <c:pt idx="12">
                  <c:v>197423</c:v>
                </c:pt>
                <c:pt idx="13">
                  <c:v>216699</c:v>
                </c:pt>
                <c:pt idx="14">
                  <c:v>279431</c:v>
                </c:pt>
                <c:pt idx="15">
                  <c:v>93145</c:v>
                </c:pt>
                <c:pt idx="16">
                  <c:v>7041</c:v>
                </c:pt>
                <c:pt idx="17">
                  <c:v>5398</c:v>
                </c:pt>
                <c:pt idx="18">
                  <c:v>1987</c:v>
                </c:pt>
                <c:pt idx="19">
                  <c:v>1909</c:v>
                </c:pt>
                <c:pt idx="21">
                  <c:v>1315.37</c:v>
                </c:pt>
                <c:pt idx="23">
                  <c:v>304</c:v>
                </c:pt>
                <c:pt idx="24">
                  <c:v>88</c:v>
                </c:pt>
                <c:pt idx="25">
                  <c:v>1699</c:v>
                </c:pt>
                <c:pt idx="26">
                  <c:v>306624</c:v>
                </c:pt>
              </c:numCache>
            </c:numRef>
          </c:val>
        </c:ser>
        <c:ser>
          <c:idx val="2"/>
          <c:order val="2"/>
          <c:tx>
            <c:strRef>
              <c:f>MPMFLOPS!$G$5</c:f>
              <c:strCache>
                <c:ptCount val="1"/>
                <c:pt idx="0">
                  <c:v>8 ops/w – 10240000 4B words</c:v>
                </c:pt>
              </c:strCache>
            </c:strRef>
          </c:tx>
          <c:spPr>
            <a:solidFill>
              <a:srgbClr val="8b8b8b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MPMFLOPS!$A$6:$A$32</c:f>
              <c:strCache>
                <c:ptCount val="27"/>
                <c:pt idx="0">
                  <c:v>AMD A6-3650</c:v>
                </c:pt>
                <c:pt idx="1">
                  <c:v>Atom Z8350</c:v>
                </c:pt>
                <c:pt idx="2">
                  <c:v>AWS Graviton</c:v>
                </c:pt>
                <c:pt idx="3">
                  <c:v>Baikal T1 BFK</c:v>
                </c:pt>
                <c:pt idx="4">
                  <c:v>Core 2 Duo T9400</c:v>
                </c:pt>
                <c:pt idx="5">
                  <c:v>Core i3-m330</c:v>
                </c:pt>
                <c:pt idx="6">
                  <c:v>Core i7-2600</c:v>
                </c:pt>
                <c:pt idx="7">
                  <c:v>Core i7-4700MQ</c:v>
                </c:pt>
                <c:pt idx="8">
                  <c:v>E16C-APPROX</c:v>
                </c:pt>
                <c:pt idx="9">
                  <c:v>E2S-EL2S4</c:v>
                </c:pt>
                <c:pt idx="10">
                  <c:v>E2S-PC401</c:v>
                </c:pt>
                <c:pt idx="11">
                  <c:v>E8C2</c:v>
                </c:pt>
                <c:pt idx="12">
                  <c:v>E8C2-1200</c:v>
                </c:pt>
                <c:pt idx="13">
                  <c:v>E8C2-1550</c:v>
                </c:pt>
                <c:pt idx="14">
                  <c:v>E8C-E8C4</c:v>
                </c:pt>
                <c:pt idx="15">
                  <c:v>E8C-SWTX</c:v>
                </c:pt>
                <c:pt idx="16">
                  <c:v>MBE1C-PC</c:v>
                </c:pt>
                <c:pt idx="17">
                  <c:v>Odroid N2</c:v>
                </c:pt>
                <c:pt idx="18">
                  <c:v>Odroid X2</c:v>
                </c:pt>
                <c:pt idx="19">
                  <c:v>Orange Pi PC2</c:v>
                </c:pt>
                <c:pt idx="20">
                  <c:v>Orange Pi Win</c:v>
                </c:pt>
                <c:pt idx="21">
                  <c:v>Pentium 4</c:v>
                </c:pt>
                <c:pt idx="22">
                  <c:v>Pentium III</c:v>
                </c:pt>
                <c:pt idx="23">
                  <c:v>Pentium M725</c:v>
                </c:pt>
                <c:pt idx="24">
                  <c:v>Raspberry PI</c:v>
                </c:pt>
                <c:pt idx="25">
                  <c:v>Raspberry PI 3</c:v>
                </c:pt>
                <c:pt idx="26">
                  <c:v>Xeon 6128</c:v>
                </c:pt>
              </c:strCache>
            </c:strRef>
          </c:cat>
          <c:val>
            <c:numRef>
              <c:f>MPMFLOPS!$G$6:$G$32</c:f>
              <c:numCache>
                <c:formatCode>General</c:formatCode>
                <c:ptCount val="27"/>
                <c:pt idx="0">
                  <c:v>8640</c:v>
                </c:pt>
                <c:pt idx="1">
                  <c:v>4204</c:v>
                </c:pt>
                <c:pt idx="2">
                  <c:v>20880</c:v>
                </c:pt>
                <c:pt idx="4">
                  <c:v>3813</c:v>
                </c:pt>
                <c:pt idx="5">
                  <c:v>8613</c:v>
                </c:pt>
                <c:pt idx="6">
                  <c:v>17643</c:v>
                </c:pt>
                <c:pt idx="7">
                  <c:v>19272</c:v>
                </c:pt>
                <c:pt idx="8">
                  <c:v>93829.6774193548</c:v>
                </c:pt>
                <c:pt idx="9">
                  <c:v>16075</c:v>
                </c:pt>
                <c:pt idx="10">
                  <c:v>12125</c:v>
                </c:pt>
                <c:pt idx="11">
                  <c:v>35186.1290322581</c:v>
                </c:pt>
                <c:pt idx="12">
                  <c:v>36293</c:v>
                </c:pt>
                <c:pt idx="13">
                  <c:v>36359</c:v>
                </c:pt>
                <c:pt idx="14">
                  <c:v>279598</c:v>
                </c:pt>
                <c:pt idx="15">
                  <c:v>17994</c:v>
                </c:pt>
                <c:pt idx="16">
                  <c:v>7003</c:v>
                </c:pt>
                <c:pt idx="17">
                  <c:v>5318</c:v>
                </c:pt>
                <c:pt idx="18">
                  <c:v>2015</c:v>
                </c:pt>
                <c:pt idx="19">
                  <c:v>1896</c:v>
                </c:pt>
                <c:pt idx="21">
                  <c:v>1230.04</c:v>
                </c:pt>
                <c:pt idx="23">
                  <c:v>243</c:v>
                </c:pt>
                <c:pt idx="24">
                  <c:v>79.5</c:v>
                </c:pt>
                <c:pt idx="25">
                  <c:v>1737</c:v>
                </c:pt>
                <c:pt idx="26">
                  <c:v>283395</c:v>
                </c:pt>
              </c:numCache>
            </c:numRef>
          </c:val>
        </c:ser>
        <c:gapWidth val="269"/>
        <c:overlap val="-20"/>
        <c:axId val="2271160"/>
        <c:axId val="46109480"/>
      </c:barChart>
      <c:catAx>
        <c:axId val="2271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6109480"/>
        <c:crosses val="autoZero"/>
        <c:auto val="1"/>
        <c:lblAlgn val="ctr"/>
        <c:lblOffset val="100"/>
      </c:catAx>
      <c:valAx>
        <c:axId val="461094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#,##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271160"/>
        <c:crosses val="autoZero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2000" spc="-1" strike="noStrike">
                <a:solidFill>
                  <a:srgbClr val="595959"/>
                </a:solidFill>
                <a:latin typeface="Calibri Light"/>
              </a:defRPr>
            </a:pPr>
            <a:r>
              <a:rPr b="0" sz="2000" spc="-1" strike="noStrike">
                <a:solidFill>
                  <a:srgbClr val="595959"/>
                </a:solidFill>
                <a:latin typeface="Calibri Light"/>
              </a:rPr>
              <a:t>MP MFLOPS (Relative to Core i7-2600)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MPMFLOPS!$P$5</c:f>
              <c:strCache>
                <c:ptCount val="1"/>
                <c:pt idx="0">
                  <c:v>Relative geom mean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Pt>
            <c:idx val="16"/>
            <c:invertIfNegative val="0"/>
            <c:spPr>
              <a:solidFill>
                <a:srgbClr val="bfbfbf"/>
              </a:solidFill>
              <a:ln>
                <a:noFill/>
              </a:ln>
            </c:spPr>
          </c:dPt>
          <c:dLbls>
            <c:numFmt formatCode="#,##0.00" sourceLinked="1"/>
            <c:dLbl>
              <c:idx val="16"/>
              <c:numFmt formatCode="#,##0.00" sourceLinked="1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MPMFLOPS!$A$6:$A$32</c:f>
              <c:strCache>
                <c:ptCount val="27"/>
                <c:pt idx="0">
                  <c:v>AMD A6-3650</c:v>
                </c:pt>
                <c:pt idx="1">
                  <c:v>Atom Z8350</c:v>
                </c:pt>
                <c:pt idx="2">
                  <c:v>AWS Graviton</c:v>
                </c:pt>
                <c:pt idx="3">
                  <c:v>Baikal T1 BFK</c:v>
                </c:pt>
                <c:pt idx="4">
                  <c:v>Core 2 Duo T9400</c:v>
                </c:pt>
                <c:pt idx="5">
                  <c:v>Core i3-m330</c:v>
                </c:pt>
                <c:pt idx="6">
                  <c:v>Core i7-2600</c:v>
                </c:pt>
                <c:pt idx="7">
                  <c:v>Core i7-4700MQ</c:v>
                </c:pt>
                <c:pt idx="8">
                  <c:v>E16C-APPROX</c:v>
                </c:pt>
                <c:pt idx="9">
                  <c:v>E2S-EL2S4</c:v>
                </c:pt>
                <c:pt idx="10">
                  <c:v>E2S-PC401</c:v>
                </c:pt>
                <c:pt idx="11">
                  <c:v>E8C2</c:v>
                </c:pt>
                <c:pt idx="12">
                  <c:v>E8C2-1200</c:v>
                </c:pt>
                <c:pt idx="13">
                  <c:v>E8C2-1550</c:v>
                </c:pt>
                <c:pt idx="14">
                  <c:v>E8C-E8C4</c:v>
                </c:pt>
                <c:pt idx="15">
                  <c:v>E8C-SWTX</c:v>
                </c:pt>
                <c:pt idx="16">
                  <c:v>MBE1C-PC</c:v>
                </c:pt>
                <c:pt idx="17">
                  <c:v>Odroid N2</c:v>
                </c:pt>
                <c:pt idx="18">
                  <c:v>Odroid X2</c:v>
                </c:pt>
                <c:pt idx="19">
                  <c:v>Orange Pi PC2</c:v>
                </c:pt>
                <c:pt idx="20">
                  <c:v>Orange Pi Win</c:v>
                </c:pt>
                <c:pt idx="21">
                  <c:v>Pentium 4</c:v>
                </c:pt>
                <c:pt idx="22">
                  <c:v>Pentium III</c:v>
                </c:pt>
                <c:pt idx="23">
                  <c:v>Pentium M725</c:v>
                </c:pt>
                <c:pt idx="24">
                  <c:v>Raspberry PI</c:v>
                </c:pt>
                <c:pt idx="25">
                  <c:v>Raspberry PI 3</c:v>
                </c:pt>
                <c:pt idx="26">
                  <c:v>Xeon 6128</c:v>
                </c:pt>
              </c:strCache>
            </c:strRef>
          </c:cat>
          <c:val>
            <c:numRef>
              <c:f>MPMFLOPS!$P$6:$P$32</c:f>
              <c:numCache>
                <c:formatCode>General</c:formatCode>
                <c:ptCount val="27"/>
                <c:pt idx="0">
                  <c:v>0.347986237016792</c:v>
                </c:pt>
                <c:pt idx="1">
                  <c:v>0.121835061818267</c:v>
                </c:pt>
                <c:pt idx="2">
                  <c:v>1.25086516824614</c:v>
                </c:pt>
                <c:pt idx="3">
                  <c:v>0</c:v>
                </c:pt>
                <c:pt idx="4">
                  <c:v>0.210676698818833</c:v>
                </c:pt>
                <c:pt idx="5">
                  <c:v>0.243594591031274</c:v>
                </c:pt>
                <c:pt idx="6">
                  <c:v>0.999999988148</c:v>
                </c:pt>
                <c:pt idx="7">
                  <c:v>1.01898794249</c:v>
                </c:pt>
                <c:pt idx="8">
                  <c:v>6.6514188238731</c:v>
                </c:pt>
                <c:pt idx="9">
                  <c:v>1.25401707139812</c:v>
                </c:pt>
                <c:pt idx="10">
                  <c:v>0.410022702205414</c:v>
                </c:pt>
                <c:pt idx="11">
                  <c:v>2.49428205895241</c:v>
                </c:pt>
                <c:pt idx="12">
                  <c:v>2.16149667163477</c:v>
                </c:pt>
                <c:pt idx="13">
                  <c:v>2.57742479425083</c:v>
                </c:pt>
                <c:pt idx="14">
                  <c:v>5.57016199551388</c:v>
                </c:pt>
                <c:pt idx="15">
                  <c:v>1.28136287854882</c:v>
                </c:pt>
                <c:pt idx="16">
                  <c:v>0.177219726325313</c:v>
                </c:pt>
                <c:pt idx="17">
                  <c:v>0.181947355703106</c:v>
                </c:pt>
                <c:pt idx="18">
                  <c:v>0.0395953914092625</c:v>
                </c:pt>
                <c:pt idx="19">
                  <c:v>0.0582866203115714</c:v>
                </c:pt>
                <c:pt idx="20">
                  <c:v>0</c:v>
                </c:pt>
                <c:pt idx="21">
                  <c:v>0.0225890137754509</c:v>
                </c:pt>
                <c:pt idx="22">
                  <c:v>0</c:v>
                </c:pt>
                <c:pt idx="23">
                  <c:v>0.0076516438902007</c:v>
                </c:pt>
                <c:pt idx="24">
                  <c:v>0.00201146969748016</c:v>
                </c:pt>
                <c:pt idx="25">
                  <c:v>0.0353855945778375</c:v>
                </c:pt>
                <c:pt idx="26">
                  <c:v>5.43912944357867</c:v>
                </c:pt>
              </c:numCache>
            </c:numRef>
          </c:val>
        </c:ser>
        <c:gapWidth val="269"/>
        <c:overlap val="0"/>
        <c:axId val="87764011"/>
        <c:axId val="62909943"/>
      </c:barChart>
      <c:catAx>
        <c:axId val="877640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2909943"/>
        <c:crosses val="autoZero"/>
        <c:auto val="1"/>
        <c:lblAlgn val="ctr"/>
        <c:lblOffset val="100"/>
      </c:catAx>
      <c:valAx>
        <c:axId val="6290994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#,##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7764011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2000" spc="-1" strike="noStrike">
                <a:solidFill>
                  <a:srgbClr val="595959"/>
                </a:solidFill>
                <a:latin typeface="Calibri Light"/>
              </a:defRPr>
            </a:pPr>
            <a:r>
              <a:rPr b="0" sz="2000" spc="-1" strike="noStrike">
                <a:solidFill>
                  <a:srgbClr val="595959"/>
                </a:solidFill>
                <a:latin typeface="Calibri Light"/>
              </a:rPr>
              <a:t>Coremark (single-threaded)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Coremark!$F$5</c:f>
              <c:strCache>
                <c:ptCount val="1"/>
                <c:pt idx="0">
                  <c:v>Coremark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Coremark!$A$6:$A$32</c:f>
              <c:strCache>
                <c:ptCount val="27"/>
                <c:pt idx="0">
                  <c:v>AWS Graviton</c:v>
                </c:pt>
                <c:pt idx="1">
                  <c:v>Odroid N2</c:v>
                </c:pt>
                <c:pt idx="2">
                  <c:v>Raspberry PI</c:v>
                </c:pt>
                <c:pt idx="3">
                  <c:v>Pentium M725</c:v>
                </c:pt>
                <c:pt idx="4">
                  <c:v>Pentium III</c:v>
                </c:pt>
                <c:pt idx="5">
                  <c:v>MBE1C-PC</c:v>
                </c:pt>
                <c:pt idx="6">
                  <c:v>Pentium 4</c:v>
                </c:pt>
                <c:pt idx="7">
                  <c:v>Baikal T1</c:v>
                </c:pt>
                <c:pt idx="8">
                  <c:v>Orange Pi PC2</c:v>
                </c:pt>
                <c:pt idx="9">
                  <c:v>Raspberry PI 3</c:v>
                </c:pt>
                <c:pt idx="10">
                  <c:v>Orange Pi Win</c:v>
                </c:pt>
                <c:pt idx="11">
                  <c:v>Atom Z8350</c:v>
                </c:pt>
                <c:pt idx="12">
                  <c:v>Core 2 Duo T9400</c:v>
                </c:pt>
                <c:pt idx="13">
                  <c:v>Odroid X2</c:v>
                </c:pt>
                <c:pt idx="14">
                  <c:v>Core i3-m330</c:v>
                </c:pt>
                <c:pt idx="15">
                  <c:v>E8C2-1200</c:v>
                </c:pt>
                <c:pt idx="16">
                  <c:v>E8C-SWTX</c:v>
                </c:pt>
                <c:pt idx="17">
                  <c:v>E8C2</c:v>
                </c:pt>
                <c:pt idx="18">
                  <c:v>E2S-EL2S4</c:v>
                </c:pt>
                <c:pt idx="19">
                  <c:v>E8C2-1550</c:v>
                </c:pt>
                <c:pt idx="20">
                  <c:v>E2S-PC401</c:v>
                </c:pt>
                <c:pt idx="21">
                  <c:v>AMD A6-3650</c:v>
                </c:pt>
                <c:pt idx="22">
                  <c:v>E16C-APPROX*</c:v>
                </c:pt>
                <c:pt idx="23">
                  <c:v>E8C-E8C4</c:v>
                </c:pt>
                <c:pt idx="24">
                  <c:v>Core i7-2600</c:v>
                </c:pt>
                <c:pt idx="25">
                  <c:v>Core i7-4700MQ</c:v>
                </c:pt>
                <c:pt idx="26">
                  <c:v>Xeon 6128</c:v>
                </c:pt>
              </c:strCache>
            </c:strRef>
          </c:cat>
          <c:val>
            <c:numRef>
              <c:f>Coremark!$F$6:$F$32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1303.78</c:v>
                </c:pt>
                <c:pt idx="3">
                  <c:v>2018.43504</c:v>
                </c:pt>
                <c:pt idx="4">
                  <c:v>2246.570438799</c:v>
                </c:pt>
                <c:pt idx="5">
                  <c:v>2901.49427</c:v>
                </c:pt>
                <c:pt idx="6">
                  <c:v>5941.45</c:v>
                </c:pt>
                <c:pt idx="7">
                  <c:v>6182</c:v>
                </c:pt>
                <c:pt idx="8">
                  <c:v>3869.719445</c:v>
                </c:pt>
                <c:pt idx="9">
                  <c:v>3841</c:v>
                </c:pt>
                <c:pt idx="10">
                  <c:v>3840.983292</c:v>
                </c:pt>
                <c:pt idx="11">
                  <c:v>6893.094373</c:v>
                </c:pt>
                <c:pt idx="12">
                  <c:v>12481.278083</c:v>
                </c:pt>
                <c:pt idx="13">
                  <c:v>6109.074753</c:v>
                </c:pt>
                <c:pt idx="14">
                  <c:v>9980.945468</c:v>
                </c:pt>
                <c:pt idx="15">
                  <c:v>3413.357606</c:v>
                </c:pt>
                <c:pt idx="16">
                  <c:v>3711</c:v>
                </c:pt>
                <c:pt idx="17">
                  <c:v>4266.7</c:v>
                </c:pt>
                <c:pt idx="18">
                  <c:v>2216.475803</c:v>
                </c:pt>
                <c:pt idx="19">
                  <c:v>4359.514641</c:v>
                </c:pt>
                <c:pt idx="20">
                  <c:v>2364.24</c:v>
                </c:pt>
                <c:pt idx="21">
                  <c:v>11810.558639</c:v>
                </c:pt>
                <c:pt idx="22">
                  <c:v>5625.18018193548</c:v>
                </c:pt>
                <c:pt idx="23">
                  <c:v>3813.640119</c:v>
                </c:pt>
                <c:pt idx="24">
                  <c:v>22692.889561</c:v>
                </c:pt>
                <c:pt idx="25">
                  <c:v>24295.432459</c:v>
                </c:pt>
                <c:pt idx="26">
                  <c:v>28210.734184</c:v>
                </c:pt>
              </c:numCache>
            </c:numRef>
          </c:val>
        </c:ser>
        <c:gapWidth val="269"/>
        <c:overlap val="0"/>
        <c:axId val="7515416"/>
        <c:axId val="80748421"/>
      </c:barChart>
      <c:catAx>
        <c:axId val="7515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748421"/>
        <c:crosses val="autoZero"/>
        <c:auto val="1"/>
        <c:lblAlgn val="ctr"/>
        <c:lblOffset val="100"/>
      </c:catAx>
      <c:valAx>
        <c:axId val="8074842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#,##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515416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2000" spc="-1" strike="noStrike">
                <a:solidFill>
                  <a:srgbClr val="595959"/>
                </a:solidFill>
                <a:latin typeface="Calibri Light"/>
              </a:defRPr>
            </a:pPr>
            <a:r>
              <a:rPr b="0" sz="2000" spc="-1" strike="noStrike">
                <a:solidFill>
                  <a:srgbClr val="595959"/>
                </a:solidFill>
                <a:latin typeface="Calibri Light"/>
              </a:rPr>
              <a:t>Coremark (multi-threaded)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Coremark!$G$5</c:f>
              <c:strCache>
                <c:ptCount val="1"/>
                <c:pt idx="0">
                  <c:v>Coremark (multithread)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Coremark!$A$6:$A$32</c:f>
              <c:strCache>
                <c:ptCount val="27"/>
                <c:pt idx="0">
                  <c:v>AWS Graviton</c:v>
                </c:pt>
                <c:pt idx="1">
                  <c:v>Odroid N2</c:v>
                </c:pt>
                <c:pt idx="2">
                  <c:v>Raspberry PI</c:v>
                </c:pt>
                <c:pt idx="3">
                  <c:v>Pentium M725</c:v>
                </c:pt>
                <c:pt idx="4">
                  <c:v>Pentium III</c:v>
                </c:pt>
                <c:pt idx="5">
                  <c:v>MBE1C-PC</c:v>
                </c:pt>
                <c:pt idx="6">
                  <c:v>Pentium 4</c:v>
                </c:pt>
                <c:pt idx="7">
                  <c:v>Baikal T1</c:v>
                </c:pt>
                <c:pt idx="8">
                  <c:v>Orange Pi PC2</c:v>
                </c:pt>
                <c:pt idx="9">
                  <c:v>Raspberry PI 3</c:v>
                </c:pt>
                <c:pt idx="10">
                  <c:v>Orange Pi Win</c:v>
                </c:pt>
                <c:pt idx="11">
                  <c:v>Atom Z8350</c:v>
                </c:pt>
                <c:pt idx="12">
                  <c:v>Core 2 Duo T9400</c:v>
                </c:pt>
                <c:pt idx="13">
                  <c:v>Odroid X2</c:v>
                </c:pt>
                <c:pt idx="14">
                  <c:v>Core i3-m330</c:v>
                </c:pt>
                <c:pt idx="15">
                  <c:v>E8C2-1200</c:v>
                </c:pt>
                <c:pt idx="16">
                  <c:v>E8C-SWTX</c:v>
                </c:pt>
                <c:pt idx="17">
                  <c:v>E8C2</c:v>
                </c:pt>
                <c:pt idx="18">
                  <c:v>E2S-EL2S4</c:v>
                </c:pt>
                <c:pt idx="19">
                  <c:v>E8C2-1550</c:v>
                </c:pt>
                <c:pt idx="20">
                  <c:v>E2S-PC401</c:v>
                </c:pt>
                <c:pt idx="21">
                  <c:v>AMD A6-3650</c:v>
                </c:pt>
                <c:pt idx="22">
                  <c:v>E16C-APPROX*</c:v>
                </c:pt>
                <c:pt idx="23">
                  <c:v>E8C-E8C4</c:v>
                </c:pt>
                <c:pt idx="24">
                  <c:v>Core i7-2600</c:v>
                </c:pt>
                <c:pt idx="25">
                  <c:v>Core i7-4700MQ</c:v>
                </c:pt>
                <c:pt idx="26">
                  <c:v>Xeon 6128</c:v>
                </c:pt>
              </c:strCache>
            </c:strRef>
          </c:cat>
          <c:val>
            <c:numRef>
              <c:f>Coremark!$G$6:$G$32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1303.78</c:v>
                </c:pt>
                <c:pt idx="3">
                  <c:v>2018.43504</c:v>
                </c:pt>
                <c:pt idx="4">
                  <c:v>2246.570438799</c:v>
                </c:pt>
                <c:pt idx="5">
                  <c:v>2848.318157</c:v>
                </c:pt>
                <c:pt idx="6">
                  <c:v>5941.45</c:v>
                </c:pt>
                <c:pt idx="7">
                  <c:v>12364</c:v>
                </c:pt>
                <c:pt idx="8">
                  <c:v>14901.279026</c:v>
                </c:pt>
                <c:pt idx="9">
                  <c:v>15363.93</c:v>
                </c:pt>
                <c:pt idx="10">
                  <c:v>15370.821058</c:v>
                </c:pt>
                <c:pt idx="11">
                  <c:v>23814.678502</c:v>
                </c:pt>
                <c:pt idx="12">
                  <c:v>23950.661637</c:v>
                </c:pt>
                <c:pt idx="13">
                  <c:v>24162.548051</c:v>
                </c:pt>
                <c:pt idx="14">
                  <c:v>24252.713272</c:v>
                </c:pt>
                <c:pt idx="15">
                  <c:v>26396.83238</c:v>
                </c:pt>
                <c:pt idx="16">
                  <c:v>28846.153846</c:v>
                </c:pt>
                <c:pt idx="17">
                  <c:v>33165.69</c:v>
                </c:pt>
                <c:pt idx="18">
                  <c:v>34457.87231474</c:v>
                </c:pt>
                <c:pt idx="19">
                  <c:v>34485.236008</c:v>
                </c:pt>
                <c:pt idx="20">
                  <c:v>36755.06</c:v>
                </c:pt>
                <c:pt idx="21">
                  <c:v>41666.666667</c:v>
                </c:pt>
                <c:pt idx="22">
                  <c:v>88994.15744</c:v>
                </c:pt>
                <c:pt idx="23">
                  <c:v>117885.430096</c:v>
                </c:pt>
                <c:pt idx="24">
                  <c:v>119670.905011</c:v>
                </c:pt>
                <c:pt idx="25">
                  <c:v>123260.233167</c:v>
                </c:pt>
                <c:pt idx="26">
                  <c:v>670625.218302</c:v>
                </c:pt>
              </c:numCache>
            </c:numRef>
          </c:val>
        </c:ser>
        <c:gapWidth val="269"/>
        <c:overlap val="0"/>
        <c:axId val="66112134"/>
        <c:axId val="17266502"/>
      </c:barChart>
      <c:catAx>
        <c:axId val="6611213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266502"/>
        <c:crosses val="autoZero"/>
        <c:auto val="1"/>
        <c:lblAlgn val="ctr"/>
        <c:lblOffset val="100"/>
      </c:catAx>
      <c:valAx>
        <c:axId val="1726650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#,##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112134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2000" spc="-1" strike="noStrike">
                <a:solidFill>
                  <a:srgbClr val="595959"/>
                </a:solidFill>
                <a:latin typeface="Calibri Light"/>
              </a:defRPr>
            </a:pPr>
            <a:r>
              <a:rPr b="0" sz="2000" spc="-1" strike="noStrike">
                <a:solidFill>
                  <a:srgbClr val="595959"/>
                </a:solidFill>
                <a:latin typeface="Calibri Light"/>
              </a:rPr>
              <a:t>Coremark (single-threaded, Per 1 MHz)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Coremark!$H$5</c:f>
              <c:strCache>
                <c:ptCount val="1"/>
                <c:pt idx="0">
                  <c:v>Coremark/MHz/Core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Coremark!$A$6:$A$32</c:f>
              <c:strCache>
                <c:ptCount val="27"/>
                <c:pt idx="0">
                  <c:v>AWS Graviton</c:v>
                </c:pt>
                <c:pt idx="1">
                  <c:v>Odroid N2</c:v>
                </c:pt>
                <c:pt idx="2">
                  <c:v>Raspberry PI</c:v>
                </c:pt>
                <c:pt idx="3">
                  <c:v>Pentium M725</c:v>
                </c:pt>
                <c:pt idx="4">
                  <c:v>Pentium III</c:v>
                </c:pt>
                <c:pt idx="5">
                  <c:v>MBE1C-PC</c:v>
                </c:pt>
                <c:pt idx="6">
                  <c:v>Pentium 4</c:v>
                </c:pt>
                <c:pt idx="7">
                  <c:v>Baikal T1</c:v>
                </c:pt>
                <c:pt idx="8">
                  <c:v>Orange Pi PC2</c:v>
                </c:pt>
                <c:pt idx="9">
                  <c:v>Raspberry PI 3</c:v>
                </c:pt>
                <c:pt idx="10">
                  <c:v>Orange Pi Win</c:v>
                </c:pt>
                <c:pt idx="11">
                  <c:v>Atom Z8350</c:v>
                </c:pt>
                <c:pt idx="12">
                  <c:v>Core 2 Duo T9400</c:v>
                </c:pt>
                <c:pt idx="13">
                  <c:v>Odroid X2</c:v>
                </c:pt>
                <c:pt idx="14">
                  <c:v>Core i3-m330</c:v>
                </c:pt>
                <c:pt idx="15">
                  <c:v>E8C2-1200</c:v>
                </c:pt>
                <c:pt idx="16">
                  <c:v>E8C-SWTX</c:v>
                </c:pt>
                <c:pt idx="17">
                  <c:v>E8C2</c:v>
                </c:pt>
                <c:pt idx="18">
                  <c:v>E2S-EL2S4</c:v>
                </c:pt>
                <c:pt idx="19">
                  <c:v>E8C2-1550</c:v>
                </c:pt>
                <c:pt idx="20">
                  <c:v>E2S-PC401</c:v>
                </c:pt>
                <c:pt idx="21">
                  <c:v>AMD A6-3650</c:v>
                </c:pt>
                <c:pt idx="22">
                  <c:v>E16C-APPROX*</c:v>
                </c:pt>
                <c:pt idx="23">
                  <c:v>E8C-E8C4</c:v>
                </c:pt>
                <c:pt idx="24">
                  <c:v>Core i7-2600</c:v>
                </c:pt>
                <c:pt idx="25">
                  <c:v>Core i7-4700MQ</c:v>
                </c:pt>
                <c:pt idx="26">
                  <c:v>Xeon 6128</c:v>
                </c:pt>
              </c:strCache>
            </c:strRef>
          </c:cat>
          <c:val>
            <c:numRef>
              <c:f>Coremark!$H$6:$H$32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1.86254285714286</c:v>
                </c:pt>
                <c:pt idx="3">
                  <c:v>1.2615219</c:v>
                </c:pt>
                <c:pt idx="4">
                  <c:v>2.246570438799</c:v>
                </c:pt>
                <c:pt idx="5">
                  <c:v>2.94567946192893</c:v>
                </c:pt>
                <c:pt idx="6">
                  <c:v>1.93785061969993</c:v>
                </c:pt>
                <c:pt idx="7">
                  <c:v>5.15166666666667</c:v>
                </c:pt>
                <c:pt idx="8">
                  <c:v>3.35913146267361</c:v>
                </c:pt>
                <c:pt idx="9">
                  <c:v>3.20083333333333</c:v>
                </c:pt>
                <c:pt idx="10">
                  <c:v>2.85787447321429</c:v>
                </c:pt>
                <c:pt idx="11">
                  <c:v>4.78687109236111</c:v>
                </c:pt>
                <c:pt idx="12">
                  <c:v>4.93331149525692</c:v>
                </c:pt>
                <c:pt idx="13">
                  <c:v>3.59357338411765</c:v>
                </c:pt>
                <c:pt idx="14">
                  <c:v>4.6792993286451</c:v>
                </c:pt>
                <c:pt idx="15">
                  <c:v>2.84446467166667</c:v>
                </c:pt>
                <c:pt idx="16">
                  <c:v>2.85461538461538</c:v>
                </c:pt>
                <c:pt idx="17">
                  <c:v>2.84446666666667</c:v>
                </c:pt>
                <c:pt idx="18">
                  <c:v>2.95530107066667</c:v>
                </c:pt>
                <c:pt idx="19">
                  <c:v>2.81259009096774</c:v>
                </c:pt>
                <c:pt idx="20">
                  <c:v>2.9553</c:v>
                </c:pt>
                <c:pt idx="21">
                  <c:v>4.54252255346154</c:v>
                </c:pt>
                <c:pt idx="22">
                  <c:v>2.81259009096774</c:v>
                </c:pt>
                <c:pt idx="23">
                  <c:v>2.93356932230769</c:v>
                </c:pt>
                <c:pt idx="24">
                  <c:v>6.67437928264706</c:v>
                </c:pt>
                <c:pt idx="25">
                  <c:v>10.1230968579167</c:v>
                </c:pt>
                <c:pt idx="26">
                  <c:v>8.29727476</c:v>
                </c:pt>
              </c:numCache>
            </c:numRef>
          </c:val>
        </c:ser>
        <c:gapWidth val="269"/>
        <c:overlap val="0"/>
        <c:axId val="3989947"/>
        <c:axId val="8411690"/>
      </c:barChart>
      <c:catAx>
        <c:axId val="39899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11690"/>
        <c:crosses val="autoZero"/>
        <c:auto val="1"/>
        <c:lblAlgn val="ctr"/>
        <c:lblOffset val="100"/>
      </c:catAx>
      <c:valAx>
        <c:axId val="841169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#,##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89947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2000" spc="-1" strike="noStrike">
                <a:solidFill>
                  <a:srgbClr val="595959"/>
                </a:solidFill>
                <a:latin typeface="Calibri Light"/>
              </a:defRPr>
            </a:pPr>
            <a:r>
              <a:rPr b="0" sz="2000" spc="-1" strike="noStrike">
                <a:solidFill>
                  <a:srgbClr val="595959"/>
                </a:solidFill>
                <a:latin typeface="Calibri Light"/>
              </a:rPr>
              <a:t>Coremark (multi-threaded, Per 1 MHz)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Coremark!$I$5</c:f>
              <c:strCache>
                <c:ptCount val="1"/>
                <c:pt idx="0">
                  <c:v>Coremark/MHz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Coremark!$A$6:$A$32</c:f>
              <c:strCache>
                <c:ptCount val="27"/>
                <c:pt idx="0">
                  <c:v>AWS Graviton</c:v>
                </c:pt>
                <c:pt idx="1">
                  <c:v>Odroid N2</c:v>
                </c:pt>
                <c:pt idx="2">
                  <c:v>Raspberry PI</c:v>
                </c:pt>
                <c:pt idx="3">
                  <c:v>Pentium M725</c:v>
                </c:pt>
                <c:pt idx="4">
                  <c:v>Pentium III</c:v>
                </c:pt>
                <c:pt idx="5">
                  <c:v>MBE1C-PC</c:v>
                </c:pt>
                <c:pt idx="6">
                  <c:v>Pentium 4</c:v>
                </c:pt>
                <c:pt idx="7">
                  <c:v>Baikal T1</c:v>
                </c:pt>
                <c:pt idx="8">
                  <c:v>Orange Pi PC2</c:v>
                </c:pt>
                <c:pt idx="9">
                  <c:v>Raspberry PI 3</c:v>
                </c:pt>
                <c:pt idx="10">
                  <c:v>Orange Pi Win</c:v>
                </c:pt>
                <c:pt idx="11">
                  <c:v>Atom Z8350</c:v>
                </c:pt>
                <c:pt idx="12">
                  <c:v>Core 2 Duo T9400</c:v>
                </c:pt>
                <c:pt idx="13">
                  <c:v>Odroid X2</c:v>
                </c:pt>
                <c:pt idx="14">
                  <c:v>Core i3-m330</c:v>
                </c:pt>
                <c:pt idx="15">
                  <c:v>E8C2-1200</c:v>
                </c:pt>
                <c:pt idx="16">
                  <c:v>E8C-SWTX</c:v>
                </c:pt>
                <c:pt idx="17">
                  <c:v>E8C2</c:v>
                </c:pt>
                <c:pt idx="18">
                  <c:v>E2S-EL2S4</c:v>
                </c:pt>
                <c:pt idx="19">
                  <c:v>E8C2-1550</c:v>
                </c:pt>
                <c:pt idx="20">
                  <c:v>E2S-PC401</c:v>
                </c:pt>
                <c:pt idx="21">
                  <c:v>AMD A6-3650</c:v>
                </c:pt>
                <c:pt idx="22">
                  <c:v>E16C-APPROX*</c:v>
                </c:pt>
                <c:pt idx="23">
                  <c:v>E8C-E8C4</c:v>
                </c:pt>
                <c:pt idx="24">
                  <c:v>Core i7-2600</c:v>
                </c:pt>
                <c:pt idx="25">
                  <c:v>Core i7-4700MQ</c:v>
                </c:pt>
                <c:pt idx="26">
                  <c:v>Xeon 6128</c:v>
                </c:pt>
              </c:strCache>
            </c:strRef>
          </c:cat>
          <c:val>
            <c:numRef>
              <c:f>Coremark!$I$6:$I$32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1.86254285714286</c:v>
                </c:pt>
                <c:pt idx="3">
                  <c:v>1.2615219</c:v>
                </c:pt>
                <c:pt idx="4">
                  <c:v>2.246570438799</c:v>
                </c:pt>
                <c:pt idx="5">
                  <c:v>2.89169356040609</c:v>
                </c:pt>
                <c:pt idx="6">
                  <c:v>1.93785061969993</c:v>
                </c:pt>
                <c:pt idx="7">
                  <c:v>10.3033333333333</c:v>
                </c:pt>
                <c:pt idx="8">
                  <c:v>12.9351380434028</c:v>
                </c:pt>
                <c:pt idx="9">
                  <c:v>12.803275</c:v>
                </c:pt>
                <c:pt idx="10">
                  <c:v>11.4366228110119</c:v>
                </c:pt>
                <c:pt idx="11">
                  <c:v>16.5379711819444</c:v>
                </c:pt>
                <c:pt idx="12">
                  <c:v>9.46666467865613</c:v>
                </c:pt>
                <c:pt idx="13">
                  <c:v>14.2132635594118</c:v>
                </c:pt>
                <c:pt idx="14">
                  <c:v>11.3702359456165</c:v>
                </c:pt>
                <c:pt idx="15">
                  <c:v>21.9973603166667</c:v>
                </c:pt>
                <c:pt idx="16">
                  <c:v>22.1893491123077</c:v>
                </c:pt>
                <c:pt idx="17">
                  <c:v>22.11046</c:v>
                </c:pt>
                <c:pt idx="18">
                  <c:v>45.9438297529867</c:v>
                </c:pt>
                <c:pt idx="19">
                  <c:v>22.24853936</c:v>
                </c:pt>
                <c:pt idx="20">
                  <c:v>45.943825</c:v>
                </c:pt>
                <c:pt idx="21">
                  <c:v>16.0256410257692</c:v>
                </c:pt>
                <c:pt idx="22">
                  <c:v>44.49707872</c:v>
                </c:pt>
                <c:pt idx="23">
                  <c:v>90.6811000738461</c:v>
                </c:pt>
                <c:pt idx="24">
                  <c:v>35.1973250032353</c:v>
                </c:pt>
                <c:pt idx="25">
                  <c:v>51.35843048625</c:v>
                </c:pt>
                <c:pt idx="26">
                  <c:v>197.242711265294</c:v>
                </c:pt>
              </c:numCache>
            </c:numRef>
          </c:val>
        </c:ser>
        <c:gapWidth val="269"/>
        <c:overlap val="0"/>
        <c:axId val="6345273"/>
        <c:axId val="97496236"/>
      </c:barChart>
      <c:catAx>
        <c:axId val="634527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7496236"/>
        <c:crosses val="autoZero"/>
        <c:auto val="1"/>
        <c:lblAlgn val="ctr"/>
        <c:lblOffset val="100"/>
      </c:catAx>
      <c:valAx>
        <c:axId val="974962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#,##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45273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2000" spc="-1" strike="noStrike">
                <a:solidFill>
                  <a:srgbClr val="595959"/>
                </a:solidFill>
                <a:latin typeface="Calibri Light"/>
              </a:defRPr>
            </a:pPr>
            <a:r>
              <a:rPr b="0" sz="2000" spc="-1" strike="noStrike">
                <a:solidFill>
                  <a:srgbClr val="595959"/>
                </a:solidFill>
                <a:latin typeface="Calibri Light"/>
              </a:rPr>
              <a:t>Coremark (single-threaded, Per 1 MHz)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Coremark!$H$5</c:f>
              <c:strCache>
                <c:ptCount val="1"/>
                <c:pt idx="0">
                  <c:v>Coremark/MHz/Core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Coremark!$A$6:$A$32</c:f>
              <c:strCache>
                <c:ptCount val="27"/>
                <c:pt idx="0">
                  <c:v>AWS Graviton</c:v>
                </c:pt>
                <c:pt idx="1">
                  <c:v>Odroid N2</c:v>
                </c:pt>
                <c:pt idx="2">
                  <c:v>Raspberry PI</c:v>
                </c:pt>
                <c:pt idx="3">
                  <c:v>Pentium M725</c:v>
                </c:pt>
                <c:pt idx="4">
                  <c:v>Pentium III</c:v>
                </c:pt>
                <c:pt idx="5">
                  <c:v>MBE1C-PC</c:v>
                </c:pt>
                <c:pt idx="6">
                  <c:v>Pentium 4</c:v>
                </c:pt>
                <c:pt idx="7">
                  <c:v>Baikal T1</c:v>
                </c:pt>
                <c:pt idx="8">
                  <c:v>Orange Pi PC2</c:v>
                </c:pt>
                <c:pt idx="9">
                  <c:v>Raspberry PI 3</c:v>
                </c:pt>
                <c:pt idx="10">
                  <c:v>Orange Pi Win</c:v>
                </c:pt>
                <c:pt idx="11">
                  <c:v>Atom Z8350</c:v>
                </c:pt>
                <c:pt idx="12">
                  <c:v>Core 2 Duo T9400</c:v>
                </c:pt>
                <c:pt idx="13">
                  <c:v>Odroid X2</c:v>
                </c:pt>
                <c:pt idx="14">
                  <c:v>Core i3-m330</c:v>
                </c:pt>
                <c:pt idx="15">
                  <c:v>E8C2-1200</c:v>
                </c:pt>
                <c:pt idx="16">
                  <c:v>E8C-SWTX</c:v>
                </c:pt>
                <c:pt idx="17">
                  <c:v>E8C2</c:v>
                </c:pt>
                <c:pt idx="18">
                  <c:v>E2S-EL2S4</c:v>
                </c:pt>
                <c:pt idx="19">
                  <c:v>E8C2-1550</c:v>
                </c:pt>
                <c:pt idx="20">
                  <c:v>E2S-PC401</c:v>
                </c:pt>
                <c:pt idx="21">
                  <c:v>AMD A6-3650</c:v>
                </c:pt>
                <c:pt idx="22">
                  <c:v>E16C-APPROX*</c:v>
                </c:pt>
                <c:pt idx="23">
                  <c:v>E8C-E8C4</c:v>
                </c:pt>
                <c:pt idx="24">
                  <c:v>Core i7-2600</c:v>
                </c:pt>
                <c:pt idx="25">
                  <c:v>Core i7-4700MQ</c:v>
                </c:pt>
                <c:pt idx="26">
                  <c:v>Xeon 6128</c:v>
                </c:pt>
              </c:strCache>
            </c:strRef>
          </c:cat>
          <c:val>
            <c:numRef>
              <c:f>Coremark!$J$6:$J$32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0.0574532386673523</c:v>
                </c:pt>
                <c:pt idx="3">
                  <c:v>0.0889457040970614</c:v>
                </c:pt>
                <c:pt idx="4">
                  <c:v>0.098998870670924</c:v>
                </c:pt>
                <c:pt idx="5">
                  <c:v>0.127859180832859</c:v>
                </c:pt>
                <c:pt idx="6">
                  <c:v>0.261819896669791</c:v>
                </c:pt>
                <c:pt idx="7">
                  <c:v>0.272420133336584</c:v>
                </c:pt>
                <c:pt idx="8">
                  <c:v>0.170525636878368</c:v>
                </c:pt>
                <c:pt idx="9">
                  <c:v>0.169260066668686</c:v>
                </c:pt>
                <c:pt idx="10">
                  <c:v>0.16925933040282</c:v>
                </c:pt>
                <c:pt idx="11">
                  <c:v>0.303755692040491</c:v>
                </c:pt>
                <c:pt idx="12">
                  <c:v>0.550008320864097</c:v>
                </c:pt>
                <c:pt idx="13">
                  <c:v>0.269206560785413</c:v>
                </c:pt>
                <c:pt idx="14">
                  <c:v>0.439826996961782</c:v>
                </c:pt>
                <c:pt idx="15">
                  <c:v>0.150415291839528</c:v>
                </c:pt>
                <c:pt idx="16">
                  <c:v>0.163531400001951</c:v>
                </c:pt>
                <c:pt idx="17">
                  <c:v>0.18801924666891</c:v>
                </c:pt>
                <c:pt idx="18">
                  <c:v>0.0976727003866989</c:v>
                </c:pt>
                <c:pt idx="19">
                  <c:v>0.192109278515692</c:v>
                </c:pt>
                <c:pt idx="20">
                  <c:v>0.104184176001243</c:v>
                </c:pt>
                <c:pt idx="21">
                  <c:v>0.520451950698144</c:v>
                </c:pt>
                <c:pt idx="22">
                  <c:v>0.247882940020248</c:v>
                </c:pt>
                <c:pt idx="23">
                  <c:v>0.168054407912605</c:v>
                </c:pt>
                <c:pt idx="24">
                  <c:v>1</c:v>
                </c:pt>
                <c:pt idx="25">
                  <c:v>1.07061872370604</c:v>
                </c:pt>
                <c:pt idx="26">
                  <c:v>1.2431530197231</c:v>
                </c:pt>
              </c:numCache>
            </c:numRef>
          </c:val>
        </c:ser>
        <c:gapWidth val="269"/>
        <c:overlap val="0"/>
        <c:axId val="63008940"/>
        <c:axId val="43317541"/>
      </c:barChart>
      <c:catAx>
        <c:axId val="630089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317541"/>
        <c:crosses val="autoZero"/>
        <c:auto val="1"/>
        <c:lblAlgn val="ctr"/>
        <c:lblOffset val="100"/>
      </c:catAx>
      <c:valAx>
        <c:axId val="4331754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#,##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008940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2000" spc="-1" strike="noStrike">
                <a:solidFill>
                  <a:srgbClr val="595959"/>
                </a:solidFill>
                <a:latin typeface="Calibri Light"/>
              </a:defRPr>
            </a:pPr>
            <a:r>
              <a:rPr b="0" sz="2000" spc="-1" strike="noStrike">
                <a:solidFill>
                  <a:srgbClr val="595959"/>
                </a:solidFill>
                <a:latin typeface="Calibri Light"/>
              </a:rPr>
              <a:t>Coremark (multi-threaded, Per 1 MHz)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Coremark!$I$5</c:f>
              <c:strCache>
                <c:ptCount val="1"/>
                <c:pt idx="0">
                  <c:v>Coremark/MHz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Coremark!$A$6:$A$32</c:f>
              <c:strCache>
                <c:ptCount val="27"/>
                <c:pt idx="0">
                  <c:v>AWS Graviton</c:v>
                </c:pt>
                <c:pt idx="1">
                  <c:v>Odroid N2</c:v>
                </c:pt>
                <c:pt idx="2">
                  <c:v>Raspberry PI</c:v>
                </c:pt>
                <c:pt idx="3">
                  <c:v>Pentium M725</c:v>
                </c:pt>
                <c:pt idx="4">
                  <c:v>Pentium III</c:v>
                </c:pt>
                <c:pt idx="5">
                  <c:v>MBE1C-PC</c:v>
                </c:pt>
                <c:pt idx="6">
                  <c:v>Pentium 4</c:v>
                </c:pt>
                <c:pt idx="7">
                  <c:v>Baikal T1</c:v>
                </c:pt>
                <c:pt idx="8">
                  <c:v>Orange Pi PC2</c:v>
                </c:pt>
                <c:pt idx="9">
                  <c:v>Raspberry PI 3</c:v>
                </c:pt>
                <c:pt idx="10">
                  <c:v>Orange Pi Win</c:v>
                </c:pt>
                <c:pt idx="11">
                  <c:v>Atom Z8350</c:v>
                </c:pt>
                <c:pt idx="12">
                  <c:v>Core 2 Duo T9400</c:v>
                </c:pt>
                <c:pt idx="13">
                  <c:v>Odroid X2</c:v>
                </c:pt>
                <c:pt idx="14">
                  <c:v>Core i3-m330</c:v>
                </c:pt>
                <c:pt idx="15">
                  <c:v>E8C2-1200</c:v>
                </c:pt>
                <c:pt idx="16">
                  <c:v>E8C-SWTX</c:v>
                </c:pt>
                <c:pt idx="17">
                  <c:v>E8C2</c:v>
                </c:pt>
                <c:pt idx="18">
                  <c:v>E2S-EL2S4</c:v>
                </c:pt>
                <c:pt idx="19">
                  <c:v>E8C2-1550</c:v>
                </c:pt>
                <c:pt idx="20">
                  <c:v>E2S-PC401</c:v>
                </c:pt>
                <c:pt idx="21">
                  <c:v>AMD A6-3650</c:v>
                </c:pt>
                <c:pt idx="22">
                  <c:v>E16C-APPROX*</c:v>
                </c:pt>
                <c:pt idx="23">
                  <c:v>E8C-E8C4</c:v>
                </c:pt>
                <c:pt idx="24">
                  <c:v>Core i7-2600</c:v>
                </c:pt>
                <c:pt idx="25">
                  <c:v>Core i7-4700MQ</c:v>
                </c:pt>
                <c:pt idx="26">
                  <c:v>Xeon 6128</c:v>
                </c:pt>
              </c:strCache>
            </c:strRef>
          </c:cat>
          <c:val>
            <c:numRef>
              <c:f>Coremark!$I$6:$I$32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1.86254285714286</c:v>
                </c:pt>
                <c:pt idx="3">
                  <c:v>1.2615219</c:v>
                </c:pt>
                <c:pt idx="4">
                  <c:v>2.246570438799</c:v>
                </c:pt>
                <c:pt idx="5">
                  <c:v>2.89169356040609</c:v>
                </c:pt>
                <c:pt idx="6">
                  <c:v>1.93785061969993</c:v>
                </c:pt>
                <c:pt idx="7">
                  <c:v>10.3033333333333</c:v>
                </c:pt>
                <c:pt idx="8">
                  <c:v>12.9351380434028</c:v>
                </c:pt>
                <c:pt idx="9">
                  <c:v>12.803275</c:v>
                </c:pt>
                <c:pt idx="10">
                  <c:v>11.4366228110119</c:v>
                </c:pt>
                <c:pt idx="11">
                  <c:v>16.5379711819444</c:v>
                </c:pt>
                <c:pt idx="12">
                  <c:v>9.46666467865613</c:v>
                </c:pt>
                <c:pt idx="13">
                  <c:v>14.2132635594118</c:v>
                </c:pt>
                <c:pt idx="14">
                  <c:v>11.3702359456165</c:v>
                </c:pt>
                <c:pt idx="15">
                  <c:v>21.9973603166667</c:v>
                </c:pt>
                <c:pt idx="16">
                  <c:v>22.1893491123077</c:v>
                </c:pt>
                <c:pt idx="17">
                  <c:v>22.11046</c:v>
                </c:pt>
                <c:pt idx="18">
                  <c:v>45.9438297529867</c:v>
                </c:pt>
                <c:pt idx="19">
                  <c:v>22.24853936</c:v>
                </c:pt>
                <c:pt idx="20">
                  <c:v>45.943825</c:v>
                </c:pt>
                <c:pt idx="21">
                  <c:v>16.0256410257692</c:v>
                </c:pt>
                <c:pt idx="22">
                  <c:v>44.49707872</c:v>
                </c:pt>
                <c:pt idx="23">
                  <c:v>90.6811000738461</c:v>
                </c:pt>
                <c:pt idx="24">
                  <c:v>35.1973250032353</c:v>
                </c:pt>
                <c:pt idx="25">
                  <c:v>51.35843048625</c:v>
                </c:pt>
                <c:pt idx="26">
                  <c:v>197.242711265294</c:v>
                </c:pt>
              </c:numCache>
            </c:numRef>
          </c:val>
        </c:ser>
        <c:gapWidth val="269"/>
        <c:overlap val="0"/>
        <c:axId val="13325234"/>
        <c:axId val="70610525"/>
      </c:barChart>
      <c:catAx>
        <c:axId val="1332523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610525"/>
        <c:crosses val="autoZero"/>
        <c:auto val="1"/>
        <c:lblAlgn val="ctr"/>
        <c:lblOffset val="100"/>
      </c:catAx>
      <c:valAx>
        <c:axId val="7061052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#,##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3325234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2000" spc="-1" strike="noStrike">
                <a:solidFill>
                  <a:srgbClr val="595959"/>
                </a:solidFill>
                <a:latin typeface="Calibri Light"/>
              </a:defRPr>
            </a:pPr>
            <a:r>
              <a:rPr b="0" sz="2000" spc="-1" strike="noStrike">
                <a:solidFill>
                  <a:srgbClr val="595959"/>
                </a:solidFill>
                <a:latin typeface="Calibri Light"/>
              </a:rPr>
              <a:t>Coremark (single-threaded, Relative to Core i7-2600)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Coremark!$J$5</c:f>
              <c:strCache>
                <c:ptCount val="1"/>
                <c:pt idx="0">
                  <c:v>Relative/Core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Pt>
            <c:idx val="24"/>
            <c:invertIfNegative val="0"/>
            <c:spPr>
              <a:solidFill>
                <a:srgbClr val="b3b3b3"/>
              </a:solidFill>
              <a:ln>
                <a:noFill/>
              </a:ln>
            </c:spPr>
          </c:dPt>
          <c:dLbls>
            <c:numFmt formatCode="#,##0.00" sourceLinked="1"/>
            <c:dLbl>
              <c:idx val="24"/>
              <c:numFmt formatCode="#,##0.00" sourceLinked="1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Coremark!$A$6:$A$32</c:f>
              <c:strCache>
                <c:ptCount val="27"/>
                <c:pt idx="0">
                  <c:v>AWS Graviton</c:v>
                </c:pt>
                <c:pt idx="1">
                  <c:v>Odroid N2</c:v>
                </c:pt>
                <c:pt idx="2">
                  <c:v>Raspberry PI</c:v>
                </c:pt>
                <c:pt idx="3">
                  <c:v>Pentium M725</c:v>
                </c:pt>
                <c:pt idx="4">
                  <c:v>Pentium III</c:v>
                </c:pt>
                <c:pt idx="5">
                  <c:v>MBE1C-PC</c:v>
                </c:pt>
                <c:pt idx="6">
                  <c:v>Pentium 4</c:v>
                </c:pt>
                <c:pt idx="7">
                  <c:v>Baikal T1</c:v>
                </c:pt>
                <c:pt idx="8">
                  <c:v>Orange Pi PC2</c:v>
                </c:pt>
                <c:pt idx="9">
                  <c:v>Raspberry PI 3</c:v>
                </c:pt>
                <c:pt idx="10">
                  <c:v>Orange Pi Win</c:v>
                </c:pt>
                <c:pt idx="11">
                  <c:v>Atom Z8350</c:v>
                </c:pt>
                <c:pt idx="12">
                  <c:v>Core 2 Duo T9400</c:v>
                </c:pt>
                <c:pt idx="13">
                  <c:v>Odroid X2</c:v>
                </c:pt>
                <c:pt idx="14">
                  <c:v>Core i3-m330</c:v>
                </c:pt>
                <c:pt idx="15">
                  <c:v>E8C2-1200</c:v>
                </c:pt>
                <c:pt idx="16">
                  <c:v>E8C-SWTX</c:v>
                </c:pt>
                <c:pt idx="17">
                  <c:v>E8C2</c:v>
                </c:pt>
                <c:pt idx="18">
                  <c:v>E2S-EL2S4</c:v>
                </c:pt>
                <c:pt idx="19">
                  <c:v>E8C2-1550</c:v>
                </c:pt>
                <c:pt idx="20">
                  <c:v>E2S-PC401</c:v>
                </c:pt>
                <c:pt idx="21">
                  <c:v>AMD A6-3650</c:v>
                </c:pt>
                <c:pt idx="22">
                  <c:v>E16C-APPROX*</c:v>
                </c:pt>
                <c:pt idx="23">
                  <c:v>E8C-E8C4</c:v>
                </c:pt>
                <c:pt idx="24">
                  <c:v>Core i7-2600</c:v>
                </c:pt>
                <c:pt idx="25">
                  <c:v>Core i7-4700MQ</c:v>
                </c:pt>
                <c:pt idx="26">
                  <c:v>Xeon 6128</c:v>
                </c:pt>
              </c:strCache>
            </c:strRef>
          </c:cat>
          <c:val>
            <c:numRef>
              <c:f>Coremark!$J$6:$J$32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0.0574532386673523</c:v>
                </c:pt>
                <c:pt idx="3">
                  <c:v>0.0889457040970614</c:v>
                </c:pt>
                <c:pt idx="4">
                  <c:v>0.098998870670924</c:v>
                </c:pt>
                <c:pt idx="5">
                  <c:v>0.127859180832859</c:v>
                </c:pt>
                <c:pt idx="6">
                  <c:v>0.261819896669791</c:v>
                </c:pt>
                <c:pt idx="7">
                  <c:v>0.272420133336584</c:v>
                </c:pt>
                <c:pt idx="8">
                  <c:v>0.170525636878368</c:v>
                </c:pt>
                <c:pt idx="9">
                  <c:v>0.169260066668686</c:v>
                </c:pt>
                <c:pt idx="10">
                  <c:v>0.16925933040282</c:v>
                </c:pt>
                <c:pt idx="11">
                  <c:v>0.303755692040491</c:v>
                </c:pt>
                <c:pt idx="12">
                  <c:v>0.550008320864097</c:v>
                </c:pt>
                <c:pt idx="13">
                  <c:v>0.269206560785413</c:v>
                </c:pt>
                <c:pt idx="14">
                  <c:v>0.439826996961782</c:v>
                </c:pt>
                <c:pt idx="15">
                  <c:v>0.150415291839528</c:v>
                </c:pt>
                <c:pt idx="16">
                  <c:v>0.163531400001951</c:v>
                </c:pt>
                <c:pt idx="17">
                  <c:v>0.18801924666891</c:v>
                </c:pt>
                <c:pt idx="18">
                  <c:v>0.0976727003866989</c:v>
                </c:pt>
                <c:pt idx="19">
                  <c:v>0.192109278515692</c:v>
                </c:pt>
                <c:pt idx="20">
                  <c:v>0.104184176001243</c:v>
                </c:pt>
                <c:pt idx="21">
                  <c:v>0.520451950698144</c:v>
                </c:pt>
                <c:pt idx="22">
                  <c:v>0.247882940020248</c:v>
                </c:pt>
                <c:pt idx="23">
                  <c:v>0.168054407912605</c:v>
                </c:pt>
                <c:pt idx="24">
                  <c:v>1</c:v>
                </c:pt>
                <c:pt idx="25">
                  <c:v>1.07061872370604</c:v>
                </c:pt>
                <c:pt idx="26">
                  <c:v>1.2431530197231</c:v>
                </c:pt>
              </c:numCache>
            </c:numRef>
          </c:val>
        </c:ser>
        <c:gapWidth val="269"/>
        <c:overlap val="0"/>
        <c:axId val="2278348"/>
        <c:axId val="71550675"/>
      </c:barChart>
      <c:catAx>
        <c:axId val="22783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550675"/>
        <c:crosses val="autoZero"/>
        <c:auto val="1"/>
        <c:lblAlgn val="ctr"/>
        <c:lblOffset val="100"/>
      </c:catAx>
      <c:valAx>
        <c:axId val="7155067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#,##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278348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2000" spc="-1" strike="noStrike">
                <a:solidFill>
                  <a:srgbClr val="595959"/>
                </a:solidFill>
                <a:latin typeface="Calibri Light"/>
              </a:defRPr>
            </a:pPr>
            <a:r>
              <a:rPr b="0" sz="2000" spc="-1" strike="noStrike">
                <a:solidFill>
                  <a:srgbClr val="595959"/>
                </a:solidFill>
                <a:latin typeface="Calibri Light"/>
              </a:rPr>
              <a:t>Coremark (multi-threaded, Relative to Core i7-2600)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Coremark!$K$5</c:f>
              <c:strCache>
                <c:ptCount val="1"/>
                <c:pt idx="0">
                  <c:v>Relative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Pt>
            <c:idx val="24"/>
            <c:invertIfNegative val="0"/>
            <c:spPr>
              <a:solidFill>
                <a:srgbClr val="b3b3b3"/>
              </a:solidFill>
              <a:ln>
                <a:noFill/>
              </a:ln>
            </c:spPr>
          </c:dPt>
          <c:dLbls>
            <c:numFmt formatCode="#,##0.00" sourceLinked="1"/>
            <c:dLbl>
              <c:idx val="24"/>
              <c:numFmt formatCode="#,##0.00" sourceLinked="1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Coremark!$A$6:$A$32</c:f>
              <c:strCache>
                <c:ptCount val="27"/>
                <c:pt idx="0">
                  <c:v>AWS Graviton</c:v>
                </c:pt>
                <c:pt idx="1">
                  <c:v>Odroid N2</c:v>
                </c:pt>
                <c:pt idx="2">
                  <c:v>Raspberry PI</c:v>
                </c:pt>
                <c:pt idx="3">
                  <c:v>Pentium M725</c:v>
                </c:pt>
                <c:pt idx="4">
                  <c:v>Pentium III</c:v>
                </c:pt>
                <c:pt idx="5">
                  <c:v>MBE1C-PC</c:v>
                </c:pt>
                <c:pt idx="6">
                  <c:v>Pentium 4</c:v>
                </c:pt>
                <c:pt idx="7">
                  <c:v>Baikal T1</c:v>
                </c:pt>
                <c:pt idx="8">
                  <c:v>Orange Pi PC2</c:v>
                </c:pt>
                <c:pt idx="9">
                  <c:v>Raspberry PI 3</c:v>
                </c:pt>
                <c:pt idx="10">
                  <c:v>Orange Pi Win</c:v>
                </c:pt>
                <c:pt idx="11">
                  <c:v>Atom Z8350</c:v>
                </c:pt>
                <c:pt idx="12">
                  <c:v>Core 2 Duo T9400</c:v>
                </c:pt>
                <c:pt idx="13">
                  <c:v>Odroid X2</c:v>
                </c:pt>
                <c:pt idx="14">
                  <c:v>Core i3-m330</c:v>
                </c:pt>
                <c:pt idx="15">
                  <c:v>E8C2-1200</c:v>
                </c:pt>
                <c:pt idx="16">
                  <c:v>E8C-SWTX</c:v>
                </c:pt>
                <c:pt idx="17">
                  <c:v>E8C2</c:v>
                </c:pt>
                <c:pt idx="18">
                  <c:v>E2S-EL2S4</c:v>
                </c:pt>
                <c:pt idx="19">
                  <c:v>E8C2-1550</c:v>
                </c:pt>
                <c:pt idx="20">
                  <c:v>E2S-PC401</c:v>
                </c:pt>
                <c:pt idx="21">
                  <c:v>AMD A6-3650</c:v>
                </c:pt>
                <c:pt idx="22">
                  <c:v>E16C-APPROX*</c:v>
                </c:pt>
                <c:pt idx="23">
                  <c:v>E8C-E8C4</c:v>
                </c:pt>
                <c:pt idx="24">
                  <c:v>Core i7-2600</c:v>
                </c:pt>
                <c:pt idx="25">
                  <c:v>Core i7-4700MQ</c:v>
                </c:pt>
                <c:pt idx="26">
                  <c:v>Xeon 6128</c:v>
                </c:pt>
              </c:strCache>
            </c:strRef>
          </c:cat>
          <c:val>
            <c:numRef>
              <c:f>Coremark!$K$6:$K$32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0.01089471162502</c:v>
                </c:pt>
                <c:pt idx="3">
                  <c:v>0.0168665478030309</c:v>
                </c:pt>
                <c:pt idx="4">
                  <c:v>0.0187729042292485</c:v>
                </c:pt>
                <c:pt idx="5">
                  <c:v>0.0238012585994748</c:v>
                </c:pt>
                <c:pt idx="6">
                  <c:v>0.0496482415625909</c:v>
                </c:pt>
                <c:pt idx="7">
                  <c:v>0.103316675000189</c:v>
                </c:pt>
                <c:pt idx="8">
                  <c:v>0.124518812861241</c:v>
                </c:pt>
                <c:pt idx="9">
                  <c:v>0.128384840062735</c:v>
                </c:pt>
                <c:pt idx="10">
                  <c:v>0.128442423466148</c:v>
                </c:pt>
                <c:pt idx="11">
                  <c:v>0.199001407232702</c:v>
                </c:pt>
                <c:pt idx="12">
                  <c:v>0.200137716304548</c:v>
                </c:pt>
                <c:pt idx="13">
                  <c:v>0.201908292151538</c:v>
                </c:pt>
                <c:pt idx="14">
                  <c:v>0.202661735279521</c:v>
                </c:pt>
                <c:pt idx="15">
                  <c:v>0.220578530575779</c:v>
                </c:pt>
                <c:pt idx="16">
                  <c:v>0.241045673076079</c:v>
                </c:pt>
                <c:pt idx="17">
                  <c:v>0.277140797063008</c:v>
                </c:pt>
                <c:pt idx="18">
                  <c:v>0.287938595530573</c:v>
                </c:pt>
                <c:pt idx="19">
                  <c:v>0.288167253392378</c:v>
                </c:pt>
                <c:pt idx="20">
                  <c:v>0.307134470125562</c:v>
                </c:pt>
                <c:pt idx="21">
                  <c:v>0.348177083336756</c:v>
                </c:pt>
                <c:pt idx="22">
                  <c:v>0.743657428109362</c:v>
                </c:pt>
                <c:pt idx="23">
                  <c:v>0.985080125241504</c:v>
                </c:pt>
                <c:pt idx="24">
                  <c:v>1</c:v>
                </c:pt>
                <c:pt idx="25">
                  <c:v>1.02999332340363</c:v>
                </c:pt>
                <c:pt idx="26">
                  <c:v>5.60391198044635</c:v>
                </c:pt>
              </c:numCache>
            </c:numRef>
          </c:val>
        </c:ser>
        <c:gapWidth val="269"/>
        <c:overlap val="0"/>
        <c:axId val="72825542"/>
        <c:axId val="99245667"/>
      </c:barChart>
      <c:catAx>
        <c:axId val="7282554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9245667"/>
        <c:crosses val="autoZero"/>
        <c:auto val="1"/>
        <c:lblAlgn val="ctr"/>
        <c:lblOffset val="100"/>
      </c:catAx>
      <c:valAx>
        <c:axId val="9924566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#,##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2825542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2000" spc="-1" strike="noStrike">
                <a:solidFill>
                  <a:srgbClr val="595959"/>
                </a:solidFill>
                <a:latin typeface="Calibri Light"/>
              </a:defRPr>
            </a:pPr>
            <a:r>
              <a:rPr b="0" sz="2000" spc="-1" strike="noStrike">
                <a:solidFill>
                  <a:srgbClr val="595959"/>
                </a:solidFill>
                <a:latin typeface="Calibri Light"/>
              </a:rPr>
              <a:t>LINPACK DP 100 x 100 (single-threaded)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Linpack!$B$5</c:f>
              <c:strCache>
                <c:ptCount val="1"/>
                <c:pt idx="0">
                  <c:v>Linpack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Linpack!$A$6:$A$32</c:f>
              <c:strCache>
                <c:ptCount val="27"/>
                <c:pt idx="0">
                  <c:v>AMD A6-3650</c:v>
                </c:pt>
                <c:pt idx="1">
                  <c:v>Atom Z8350</c:v>
                </c:pt>
                <c:pt idx="2">
                  <c:v>AWS Graviton</c:v>
                </c:pt>
                <c:pt idx="3">
                  <c:v>Baikal T1 BFK</c:v>
                </c:pt>
                <c:pt idx="4">
                  <c:v>Core 2 Duo T9400</c:v>
                </c:pt>
                <c:pt idx="5">
                  <c:v>Core i3-m330</c:v>
                </c:pt>
                <c:pt idx="6">
                  <c:v>Core i7-2600</c:v>
                </c:pt>
                <c:pt idx="7">
                  <c:v>Core i7-4700MQ</c:v>
                </c:pt>
                <c:pt idx="8">
                  <c:v>E16C-APPROX*</c:v>
                </c:pt>
                <c:pt idx="9">
                  <c:v>E2S-EL2S4</c:v>
                </c:pt>
                <c:pt idx="10">
                  <c:v>E2S-PC401</c:v>
                </c:pt>
                <c:pt idx="11">
                  <c:v>E8C2</c:v>
                </c:pt>
                <c:pt idx="12">
                  <c:v>E8C2-1200</c:v>
                </c:pt>
                <c:pt idx="13">
                  <c:v>E8C2-1550</c:v>
                </c:pt>
                <c:pt idx="14">
                  <c:v>E8C-E8C4</c:v>
                </c:pt>
                <c:pt idx="15">
                  <c:v>E8C-SWTX</c:v>
                </c:pt>
                <c:pt idx="16">
                  <c:v>MBE1C-PC</c:v>
                </c:pt>
                <c:pt idx="17">
                  <c:v>Odroid N2</c:v>
                </c:pt>
                <c:pt idx="18">
                  <c:v>Odroid X2</c:v>
                </c:pt>
                <c:pt idx="19">
                  <c:v>Orange Pi PC2</c:v>
                </c:pt>
                <c:pt idx="20">
                  <c:v>Orange Pi Win</c:v>
                </c:pt>
                <c:pt idx="21">
                  <c:v>Pentium 4</c:v>
                </c:pt>
                <c:pt idx="22">
                  <c:v>Pentium III</c:v>
                </c:pt>
                <c:pt idx="23">
                  <c:v>Pentium M725</c:v>
                </c:pt>
                <c:pt idx="24">
                  <c:v>Raspberry PI</c:v>
                </c:pt>
                <c:pt idx="25">
                  <c:v>Raspberry PI 3</c:v>
                </c:pt>
                <c:pt idx="26">
                  <c:v>Xeon 6128</c:v>
                </c:pt>
              </c:strCache>
            </c:strRef>
          </c:cat>
          <c:val>
            <c:numRef>
              <c:f>Linpack!$B$6:$B$32</c:f>
              <c:numCache>
                <c:formatCode>General</c:formatCode>
                <c:ptCount val="27"/>
                <c:pt idx="0">
                  <c:v>1750.03</c:v>
                </c:pt>
                <c:pt idx="1">
                  <c:v>1021.44</c:v>
                </c:pt>
                <c:pt idx="2">
                  <c:v>1548.65</c:v>
                </c:pt>
                <c:pt idx="3">
                  <c:v>0</c:v>
                </c:pt>
                <c:pt idx="4">
                  <c:v>1816.02</c:v>
                </c:pt>
                <c:pt idx="5">
                  <c:v>2155.62</c:v>
                </c:pt>
                <c:pt idx="6">
                  <c:v>4302.89</c:v>
                </c:pt>
                <c:pt idx="7">
                  <c:v>4915.84</c:v>
                </c:pt>
                <c:pt idx="8">
                  <c:v>1675.41538461538</c:v>
                </c:pt>
                <c:pt idx="9">
                  <c:v>632.51</c:v>
                </c:pt>
                <c:pt idx="10">
                  <c:v>674.677333333333</c:v>
                </c:pt>
                <c:pt idx="11">
                  <c:v>1257.2375</c:v>
                </c:pt>
                <c:pt idx="12">
                  <c:v>1005.79</c:v>
                </c:pt>
                <c:pt idx="13">
                  <c:v>1269.79</c:v>
                </c:pt>
                <c:pt idx="14">
                  <c:v>1089.02</c:v>
                </c:pt>
                <c:pt idx="15">
                  <c:v>1075.27</c:v>
                </c:pt>
                <c:pt idx="16">
                  <c:v>814.76</c:v>
                </c:pt>
                <c:pt idx="17">
                  <c:v>845.09</c:v>
                </c:pt>
                <c:pt idx="18">
                  <c:v>268.73</c:v>
                </c:pt>
                <c:pt idx="19">
                  <c:v>163.44</c:v>
                </c:pt>
                <c:pt idx="20">
                  <c:v>174.04</c:v>
                </c:pt>
                <c:pt idx="21">
                  <c:v>840.27</c:v>
                </c:pt>
                <c:pt idx="22">
                  <c:v>316.67</c:v>
                </c:pt>
                <c:pt idx="23">
                  <c:v>338.82</c:v>
                </c:pt>
                <c:pt idx="24">
                  <c:v>42</c:v>
                </c:pt>
                <c:pt idx="25">
                  <c:v>180</c:v>
                </c:pt>
                <c:pt idx="26">
                  <c:v>6105.95</c:v>
                </c:pt>
              </c:numCache>
            </c:numRef>
          </c:val>
        </c:ser>
        <c:gapWidth val="269"/>
        <c:overlap val="0"/>
        <c:axId val="75219235"/>
        <c:axId val="43562500"/>
      </c:barChart>
      <c:catAx>
        <c:axId val="752192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562500"/>
        <c:crosses val="autoZero"/>
        <c:auto val="1"/>
        <c:lblAlgn val="ctr"/>
        <c:lblOffset val="100"/>
      </c:catAx>
      <c:valAx>
        <c:axId val="435625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#,##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5219235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2000" spc="-1" strike="noStrike">
                <a:solidFill>
                  <a:srgbClr val="595959"/>
                </a:solidFill>
                <a:latin typeface="Calibri Light"/>
              </a:defRPr>
            </a:pPr>
            <a:r>
              <a:rPr b="0" sz="2000" spc="-1" strike="noStrike">
                <a:solidFill>
                  <a:srgbClr val="595959"/>
                </a:solidFill>
                <a:latin typeface="Calibri Light"/>
              </a:rPr>
              <a:t>LINPACK DP 100 x 100 (single-threaded, Per 1 MHz)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Linpack!$B$5</c:f>
              <c:strCache>
                <c:ptCount val="1"/>
                <c:pt idx="0">
                  <c:v>Linpack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Pt>
            <c:idx val="3"/>
            <c:invertIfNegative val="0"/>
            <c:spPr>
              <a:solidFill>
                <a:srgbClr val="636363"/>
              </a:solidFill>
              <a:ln>
                <a:noFill/>
              </a:ln>
            </c:spPr>
          </c:dPt>
          <c:dPt>
            <c:idx val="4"/>
            <c:invertIfNegative val="0"/>
            <c:spPr>
              <a:solidFill>
                <a:srgbClr val="636363"/>
              </a:solidFill>
              <a:ln>
                <a:noFill/>
              </a:ln>
            </c:spPr>
          </c:dPt>
          <c:dPt>
            <c:idx val="7"/>
            <c:invertIfNegative val="0"/>
            <c:spPr>
              <a:solidFill>
                <a:srgbClr val="636363"/>
              </a:solidFill>
              <a:ln>
                <a:noFill/>
              </a:ln>
            </c:spPr>
          </c:dPt>
          <c:dPt>
            <c:idx val="15"/>
            <c:invertIfNegative val="0"/>
            <c:spPr>
              <a:solidFill>
                <a:srgbClr val="636363"/>
              </a:solidFill>
              <a:ln>
                <a:noFill/>
              </a:ln>
            </c:spPr>
          </c:dPt>
          <c:dLbls>
            <c:numFmt formatCode="#,##0.00" sourceLinked="1"/>
            <c:dLbl>
              <c:idx val="3"/>
              <c:numFmt formatCode="#,##0.00" sourceLinked="1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numFmt formatCode="#,##0.00" sourceLinked="1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7"/>
              <c:numFmt formatCode="#,##0.00" sourceLinked="1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5"/>
              <c:numFmt formatCode="#,##0.00" sourceLinked="1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Linpack!$A$6:$A$32</c:f>
              <c:strCache>
                <c:ptCount val="27"/>
                <c:pt idx="0">
                  <c:v>AMD A6-3650</c:v>
                </c:pt>
                <c:pt idx="1">
                  <c:v>Atom Z8350</c:v>
                </c:pt>
                <c:pt idx="2">
                  <c:v>AWS Graviton</c:v>
                </c:pt>
                <c:pt idx="3">
                  <c:v>Baikal T1 BFK</c:v>
                </c:pt>
                <c:pt idx="4">
                  <c:v>Core 2 Duo T9400</c:v>
                </c:pt>
                <c:pt idx="5">
                  <c:v>Core i3-m330</c:v>
                </c:pt>
                <c:pt idx="6">
                  <c:v>Core i7-2600</c:v>
                </c:pt>
                <c:pt idx="7">
                  <c:v>Core i7-4700MQ</c:v>
                </c:pt>
                <c:pt idx="8">
                  <c:v>E16C-APPROX*</c:v>
                </c:pt>
                <c:pt idx="9">
                  <c:v>E2S-EL2S4</c:v>
                </c:pt>
                <c:pt idx="10">
                  <c:v>E2S-PC401</c:v>
                </c:pt>
                <c:pt idx="11">
                  <c:v>E8C2</c:v>
                </c:pt>
                <c:pt idx="12">
                  <c:v>E8C2-1200</c:v>
                </c:pt>
                <c:pt idx="13">
                  <c:v>E8C2-1550</c:v>
                </c:pt>
                <c:pt idx="14">
                  <c:v>E8C-E8C4</c:v>
                </c:pt>
                <c:pt idx="15">
                  <c:v>E8C-SWTX</c:v>
                </c:pt>
                <c:pt idx="16">
                  <c:v>MBE1C-PC</c:v>
                </c:pt>
                <c:pt idx="17">
                  <c:v>Odroid N2</c:v>
                </c:pt>
                <c:pt idx="18">
                  <c:v>Odroid X2</c:v>
                </c:pt>
                <c:pt idx="19">
                  <c:v>Orange Pi PC2</c:v>
                </c:pt>
                <c:pt idx="20">
                  <c:v>Orange Pi Win</c:v>
                </c:pt>
                <c:pt idx="21">
                  <c:v>Pentium 4</c:v>
                </c:pt>
                <c:pt idx="22">
                  <c:v>Pentium III</c:v>
                </c:pt>
                <c:pt idx="23">
                  <c:v>Pentium M725</c:v>
                </c:pt>
                <c:pt idx="24">
                  <c:v>Raspberry PI</c:v>
                </c:pt>
                <c:pt idx="25">
                  <c:v>Raspberry PI 3</c:v>
                </c:pt>
                <c:pt idx="26">
                  <c:v>Xeon 6128</c:v>
                </c:pt>
              </c:strCache>
            </c:strRef>
          </c:cat>
          <c:val>
            <c:numRef>
              <c:f>Linpack!$F$6:$F$32</c:f>
              <c:numCache>
                <c:formatCode>General</c:formatCode>
                <c:ptCount val="27"/>
                <c:pt idx="0">
                  <c:v>0.673088461538462</c:v>
                </c:pt>
                <c:pt idx="1">
                  <c:v>0.709333333333333</c:v>
                </c:pt>
                <c:pt idx="2">
                  <c:v>0.673326086956522</c:v>
                </c:pt>
                <c:pt idx="3">
                  <c:v>0</c:v>
                </c:pt>
                <c:pt idx="4">
                  <c:v>0.717794466403162</c:v>
                </c:pt>
                <c:pt idx="5">
                  <c:v>1.01060478199719</c:v>
                </c:pt>
                <c:pt idx="6">
                  <c:v>1.26555588235294</c:v>
                </c:pt>
                <c:pt idx="7">
                  <c:v>2.04826666666667</c:v>
                </c:pt>
                <c:pt idx="8">
                  <c:v>0.83770769230769</c:v>
                </c:pt>
                <c:pt idx="9">
                  <c:v>0.843346666666667</c:v>
                </c:pt>
                <c:pt idx="10">
                  <c:v>0.843346666666666</c:v>
                </c:pt>
                <c:pt idx="11">
                  <c:v>0.838158333333333</c:v>
                </c:pt>
                <c:pt idx="12">
                  <c:v>0.838158333333333</c:v>
                </c:pt>
                <c:pt idx="13">
                  <c:v>0.81921935483871</c:v>
                </c:pt>
                <c:pt idx="14">
                  <c:v>0.837707692307692</c:v>
                </c:pt>
                <c:pt idx="15">
                  <c:v>0.827130769230769</c:v>
                </c:pt>
                <c:pt idx="16">
                  <c:v>0.827167512690355</c:v>
                </c:pt>
                <c:pt idx="17">
                  <c:v>0.469494444444444</c:v>
                </c:pt>
                <c:pt idx="18">
                  <c:v>0.158076470588235</c:v>
                </c:pt>
                <c:pt idx="19">
                  <c:v>0.141875</c:v>
                </c:pt>
                <c:pt idx="20">
                  <c:v>0.129494047619048</c:v>
                </c:pt>
                <c:pt idx="21">
                  <c:v>0.274060665362035</c:v>
                </c:pt>
                <c:pt idx="22">
                  <c:v>0.31667</c:v>
                </c:pt>
                <c:pt idx="23">
                  <c:v>0.2117625</c:v>
                </c:pt>
                <c:pt idx="24">
                  <c:v>0.06</c:v>
                </c:pt>
                <c:pt idx="25">
                  <c:v>0.15</c:v>
                </c:pt>
                <c:pt idx="26">
                  <c:v>1.79586764705882</c:v>
                </c:pt>
              </c:numCache>
            </c:numRef>
          </c:val>
        </c:ser>
        <c:gapWidth val="269"/>
        <c:overlap val="0"/>
        <c:axId val="83590657"/>
        <c:axId val="53334455"/>
      </c:barChart>
      <c:catAx>
        <c:axId val="8359065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334455"/>
        <c:crosses val="autoZero"/>
        <c:auto val="1"/>
        <c:lblAlgn val="ctr"/>
        <c:lblOffset val="100"/>
      </c:catAx>
      <c:valAx>
        <c:axId val="5333445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#,##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590657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2000" spc="-1" strike="noStrike">
                <a:solidFill>
                  <a:srgbClr val="595959"/>
                </a:solidFill>
                <a:latin typeface="Calibri Light"/>
              </a:defRPr>
            </a:pPr>
            <a:r>
              <a:rPr b="0" sz="2000" spc="-1" strike="noStrike">
                <a:solidFill>
                  <a:srgbClr val="595959"/>
                </a:solidFill>
                <a:latin typeface="Calibri Light"/>
              </a:rPr>
              <a:t>LINPACK DP 100 x 100 (single-threaded, Relative to Core i7-2600)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Linpack!$B$5</c:f>
              <c:strCache>
                <c:ptCount val="1"/>
                <c:pt idx="0">
                  <c:v>Linpack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Pt>
            <c:idx val="3"/>
            <c:invertIfNegative val="0"/>
            <c:spPr>
              <a:solidFill>
                <a:srgbClr val="636363"/>
              </a:solidFill>
              <a:ln>
                <a:noFill/>
              </a:ln>
            </c:spPr>
          </c:dPt>
          <c:dPt>
            <c:idx val="4"/>
            <c:invertIfNegative val="0"/>
            <c:spPr>
              <a:solidFill>
                <a:srgbClr val="636363"/>
              </a:solidFill>
              <a:ln>
                <a:noFill/>
              </a:ln>
            </c:spPr>
          </c:dPt>
          <c:dPt>
            <c:idx val="7"/>
            <c:invertIfNegative val="0"/>
            <c:spPr>
              <a:solidFill>
                <a:srgbClr val="636363"/>
              </a:solidFill>
              <a:ln>
                <a:noFill/>
              </a:ln>
            </c:spPr>
          </c:dPt>
          <c:dPt>
            <c:idx val="15"/>
            <c:invertIfNegative val="0"/>
            <c:spPr>
              <a:solidFill>
                <a:srgbClr val="636363"/>
              </a:solidFill>
              <a:ln>
                <a:noFill/>
              </a:ln>
            </c:spPr>
          </c:dPt>
          <c:dPt>
            <c:idx val="24"/>
            <c:invertIfNegative val="0"/>
            <c:spPr>
              <a:solidFill>
                <a:srgbClr val="d9d9d9"/>
              </a:solidFill>
              <a:ln>
                <a:noFill/>
              </a:ln>
            </c:spPr>
          </c:dPt>
          <c:dLbls>
            <c:numFmt formatCode="#,##0.00" sourceLinked="1"/>
            <c:dLbl>
              <c:idx val="3"/>
              <c:numFmt formatCode="#,##0.00" sourceLinked="1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numFmt formatCode="#,##0.00" sourceLinked="1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7"/>
              <c:numFmt formatCode="#,##0.00" sourceLinked="1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5"/>
              <c:numFmt formatCode="#,##0.00" sourceLinked="1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4"/>
              <c:numFmt formatCode="#,##0.00" sourceLinked="1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Linpack!$A$6:$A$32</c:f>
              <c:strCache>
                <c:ptCount val="27"/>
                <c:pt idx="0">
                  <c:v>AMD A6-3650</c:v>
                </c:pt>
                <c:pt idx="1">
                  <c:v>Atom Z8350</c:v>
                </c:pt>
                <c:pt idx="2">
                  <c:v>AWS Graviton</c:v>
                </c:pt>
                <c:pt idx="3">
                  <c:v>Baikal T1 BFK</c:v>
                </c:pt>
                <c:pt idx="4">
                  <c:v>Core 2 Duo T9400</c:v>
                </c:pt>
                <c:pt idx="5">
                  <c:v>Core i3-m330</c:v>
                </c:pt>
                <c:pt idx="6">
                  <c:v>Core i7-2600</c:v>
                </c:pt>
                <c:pt idx="7">
                  <c:v>Core i7-4700MQ</c:v>
                </c:pt>
                <c:pt idx="8">
                  <c:v>E16C-APPROX*</c:v>
                </c:pt>
                <c:pt idx="9">
                  <c:v>E2S-EL2S4</c:v>
                </c:pt>
                <c:pt idx="10">
                  <c:v>E2S-PC401</c:v>
                </c:pt>
                <c:pt idx="11">
                  <c:v>E8C2</c:v>
                </c:pt>
                <c:pt idx="12">
                  <c:v>E8C2-1200</c:v>
                </c:pt>
                <c:pt idx="13">
                  <c:v>E8C2-1550</c:v>
                </c:pt>
                <c:pt idx="14">
                  <c:v>E8C-E8C4</c:v>
                </c:pt>
                <c:pt idx="15">
                  <c:v>E8C-SWTX</c:v>
                </c:pt>
                <c:pt idx="16">
                  <c:v>MBE1C-PC</c:v>
                </c:pt>
                <c:pt idx="17">
                  <c:v>Odroid N2</c:v>
                </c:pt>
                <c:pt idx="18">
                  <c:v>Odroid X2</c:v>
                </c:pt>
                <c:pt idx="19">
                  <c:v>Orange Pi PC2</c:v>
                </c:pt>
                <c:pt idx="20">
                  <c:v>Orange Pi Win</c:v>
                </c:pt>
                <c:pt idx="21">
                  <c:v>Pentium 4</c:v>
                </c:pt>
                <c:pt idx="22">
                  <c:v>Pentium III</c:v>
                </c:pt>
                <c:pt idx="23">
                  <c:v>Pentium M725</c:v>
                </c:pt>
                <c:pt idx="24">
                  <c:v>Raspberry PI</c:v>
                </c:pt>
                <c:pt idx="25">
                  <c:v>Raspberry PI 3</c:v>
                </c:pt>
                <c:pt idx="26">
                  <c:v>Xeon 6128</c:v>
                </c:pt>
              </c:strCache>
            </c:strRef>
          </c:cat>
          <c:val>
            <c:numRef>
              <c:f>Linpack!$G$6:$G$32</c:f>
              <c:numCache>
                <c:formatCode>General</c:formatCode>
                <c:ptCount val="27"/>
                <c:pt idx="0">
                  <c:v>0.406710373725566</c:v>
                </c:pt>
                <c:pt idx="1">
                  <c:v>0.237384641485141</c:v>
                </c:pt>
                <c:pt idx="2">
                  <c:v>0.359909270281137</c:v>
                </c:pt>
                <c:pt idx="3">
                  <c:v>0</c:v>
                </c:pt>
                <c:pt idx="4">
                  <c:v>0.422046577997578</c:v>
                </c:pt>
                <c:pt idx="5">
                  <c:v>0.500970278115406</c:v>
                </c:pt>
                <c:pt idx="6">
                  <c:v>1</c:v>
                </c:pt>
                <c:pt idx="7">
                  <c:v>1.14245077145825</c:v>
                </c:pt>
                <c:pt idx="8">
                  <c:v>0.389369792073555</c:v>
                </c:pt>
                <c:pt idx="9">
                  <c:v>0.146996553479173</c:v>
                </c:pt>
                <c:pt idx="10">
                  <c:v>0.156796323711118</c:v>
                </c:pt>
                <c:pt idx="11">
                  <c:v>0.292184438830646</c:v>
                </c:pt>
                <c:pt idx="12">
                  <c:v>0.233747551064517</c:v>
                </c:pt>
                <c:pt idx="13">
                  <c:v>0.29510166423032</c:v>
                </c:pt>
                <c:pt idx="14">
                  <c:v>0.253090364847812</c:v>
                </c:pt>
                <c:pt idx="15">
                  <c:v>0.249894838120426</c:v>
                </c:pt>
                <c:pt idx="16">
                  <c:v>0.18935180773852</c:v>
                </c:pt>
                <c:pt idx="17">
                  <c:v>0.196400558694273</c:v>
                </c:pt>
                <c:pt idx="18">
                  <c:v>0.0624533743600232</c:v>
                </c:pt>
                <c:pt idx="19">
                  <c:v>0.0379837736962832</c:v>
                </c:pt>
                <c:pt idx="20">
                  <c:v>0.0404472343006677</c:v>
                </c:pt>
                <c:pt idx="21">
                  <c:v>0.195280381325109</c:v>
                </c:pt>
                <c:pt idx="22">
                  <c:v>0.0735947235462677</c:v>
                </c:pt>
                <c:pt idx="23">
                  <c:v>0.0787424266016561</c:v>
                </c:pt>
                <c:pt idx="24">
                  <c:v>0.00976088164001404</c:v>
                </c:pt>
                <c:pt idx="25">
                  <c:v>0.0418323498857744</c:v>
                </c:pt>
                <c:pt idx="26">
                  <c:v>1.4190346488058</c:v>
                </c:pt>
              </c:numCache>
            </c:numRef>
          </c:val>
        </c:ser>
        <c:gapWidth val="269"/>
        <c:overlap val="0"/>
        <c:axId val="94182649"/>
        <c:axId val="90037105"/>
      </c:barChart>
      <c:catAx>
        <c:axId val="9418264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0037105"/>
        <c:crosses val="autoZero"/>
        <c:auto val="1"/>
        <c:lblAlgn val="ctr"/>
        <c:lblOffset val="100"/>
      </c:catAx>
      <c:valAx>
        <c:axId val="9003710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#,##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182649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2000" spc="-1" strike="noStrike">
                <a:solidFill>
                  <a:srgbClr val="595959"/>
                </a:solidFill>
                <a:latin typeface="Calibri Light"/>
              </a:defRPr>
            </a:pPr>
            <a:r>
              <a:rPr b="0" sz="2000" spc="-1" strike="noStrike">
                <a:solidFill>
                  <a:srgbClr val="595959"/>
                </a:solidFill>
                <a:latin typeface="Calibri Light"/>
              </a:rPr>
              <a:t>Scimark 2 (single-threaded)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'Scimark 2'!$B$5</c:f>
              <c:strCache>
                <c:ptCount val="1"/>
                <c:pt idx="0">
                  <c:v>Composite Score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'Scimark 2'!$A$6:$A$18</c:f>
              <c:strCache>
                <c:ptCount val="13"/>
                <c:pt idx="0">
                  <c:v>Orange Pi Win</c:v>
                </c:pt>
                <c:pt idx="1">
                  <c:v>Orange Pi PC2</c:v>
                </c:pt>
                <c:pt idx="2">
                  <c:v>MBE1C-PC</c:v>
                </c:pt>
                <c:pt idx="3">
                  <c:v>E8C2-1200</c:v>
                </c:pt>
                <c:pt idx="4">
                  <c:v>E8C2-1550</c:v>
                </c:pt>
                <c:pt idx="5">
                  <c:v>Atom Z8350</c:v>
                </c:pt>
                <c:pt idx="6">
                  <c:v>E8C-SWTX</c:v>
                </c:pt>
                <c:pt idx="7">
                  <c:v>Core i3-m330</c:v>
                </c:pt>
                <c:pt idx="8">
                  <c:v>AMD A6-3650</c:v>
                </c:pt>
                <c:pt idx="9">
                  <c:v>Core 2 Duo T9400</c:v>
                </c:pt>
                <c:pt idx="10">
                  <c:v>Core i7-2600</c:v>
                </c:pt>
                <c:pt idx="11">
                  <c:v>Core i7-4700MQ</c:v>
                </c:pt>
                <c:pt idx="12">
                  <c:v>Xeon 6128</c:v>
                </c:pt>
              </c:strCache>
            </c:strRef>
          </c:cat>
          <c:val>
            <c:numRef>
              <c:f>'Scimark 2'!$B$6:$B$18</c:f>
              <c:numCache>
                <c:formatCode>General</c:formatCode>
                <c:ptCount val="13"/>
                <c:pt idx="0">
                  <c:v>169.22</c:v>
                </c:pt>
                <c:pt idx="1">
                  <c:v>191.59</c:v>
                </c:pt>
                <c:pt idx="2">
                  <c:v>379.23</c:v>
                </c:pt>
                <c:pt idx="3">
                  <c:v>469.46</c:v>
                </c:pt>
                <c:pt idx="4">
                  <c:v>472.24</c:v>
                </c:pt>
                <c:pt idx="5">
                  <c:v>509.44</c:v>
                </c:pt>
                <c:pt idx="6">
                  <c:v>511.43</c:v>
                </c:pt>
                <c:pt idx="7">
                  <c:v>1002.61</c:v>
                </c:pt>
                <c:pt idx="8">
                  <c:v>1028.44</c:v>
                </c:pt>
                <c:pt idx="9">
                  <c:v>1051.93</c:v>
                </c:pt>
                <c:pt idx="10">
                  <c:v>1800</c:v>
                </c:pt>
                <c:pt idx="11">
                  <c:v>2071.26</c:v>
                </c:pt>
                <c:pt idx="12">
                  <c:v>2427.42</c:v>
                </c:pt>
              </c:numCache>
            </c:numRef>
          </c:val>
        </c:ser>
        <c:ser>
          <c:idx val="1"/>
          <c:order val="1"/>
          <c:tx>
            <c:strRef>
              <c:f>'Scimark 2'!$C$5</c:f>
              <c:strCache>
                <c:ptCount val="1"/>
                <c:pt idx="0">
                  <c:v>FFT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'Scimark 2'!$A$6:$A$18</c:f>
              <c:strCache>
                <c:ptCount val="13"/>
                <c:pt idx="0">
                  <c:v>Orange Pi Win</c:v>
                </c:pt>
                <c:pt idx="1">
                  <c:v>Orange Pi PC2</c:v>
                </c:pt>
                <c:pt idx="2">
                  <c:v>MBE1C-PC</c:v>
                </c:pt>
                <c:pt idx="3">
                  <c:v>E8C2-1200</c:v>
                </c:pt>
                <c:pt idx="4">
                  <c:v>E8C2-1550</c:v>
                </c:pt>
                <c:pt idx="5">
                  <c:v>Atom Z8350</c:v>
                </c:pt>
                <c:pt idx="6">
                  <c:v>E8C-SWTX</c:v>
                </c:pt>
                <c:pt idx="7">
                  <c:v>Core i3-m330</c:v>
                </c:pt>
                <c:pt idx="8">
                  <c:v>AMD A6-3650</c:v>
                </c:pt>
                <c:pt idx="9">
                  <c:v>Core 2 Duo T9400</c:v>
                </c:pt>
                <c:pt idx="10">
                  <c:v>Core i7-2600</c:v>
                </c:pt>
                <c:pt idx="11">
                  <c:v>Core i7-4700MQ</c:v>
                </c:pt>
                <c:pt idx="12">
                  <c:v>Xeon 6128</c:v>
                </c:pt>
              </c:strCache>
            </c:strRef>
          </c:cat>
          <c:val>
            <c:numRef>
              <c:f>'Scimark 2'!$C$6:$C$18</c:f>
              <c:numCache>
                <c:formatCode>General</c:formatCode>
                <c:ptCount val="13"/>
                <c:pt idx="0">
                  <c:v>150.49</c:v>
                </c:pt>
                <c:pt idx="1">
                  <c:v>147.36</c:v>
                </c:pt>
                <c:pt idx="2">
                  <c:v>174.82</c:v>
                </c:pt>
                <c:pt idx="3">
                  <c:v>212.71</c:v>
                </c:pt>
                <c:pt idx="4">
                  <c:v>266.7</c:v>
                </c:pt>
                <c:pt idx="5">
                  <c:v>267.6</c:v>
                </c:pt>
                <c:pt idx="6">
                  <c:v>235.71</c:v>
                </c:pt>
                <c:pt idx="7">
                  <c:v>759.27</c:v>
                </c:pt>
                <c:pt idx="8">
                  <c:v>775.83</c:v>
                </c:pt>
                <c:pt idx="9">
                  <c:v>720.56</c:v>
                </c:pt>
                <c:pt idx="10">
                  <c:v>1517.97</c:v>
                </c:pt>
                <c:pt idx="11">
                  <c:v>1693.12</c:v>
                </c:pt>
                <c:pt idx="12">
                  <c:v>2011.19</c:v>
                </c:pt>
              </c:numCache>
            </c:numRef>
          </c:val>
        </c:ser>
        <c:ser>
          <c:idx val="2"/>
          <c:order val="2"/>
          <c:tx>
            <c:strRef>
              <c:f>'Scimark 2'!$D$5</c:f>
              <c:strCache>
                <c:ptCount val="1"/>
                <c:pt idx="0">
                  <c:v>SOR</c:v>
                </c:pt>
              </c:strCache>
            </c:strRef>
          </c:tx>
          <c:spPr>
            <a:solidFill>
              <a:srgbClr val="8b8b8b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'Scimark 2'!$A$6:$A$18</c:f>
              <c:strCache>
                <c:ptCount val="13"/>
                <c:pt idx="0">
                  <c:v>Orange Pi Win</c:v>
                </c:pt>
                <c:pt idx="1">
                  <c:v>Orange Pi PC2</c:v>
                </c:pt>
                <c:pt idx="2">
                  <c:v>MBE1C-PC</c:v>
                </c:pt>
                <c:pt idx="3">
                  <c:v>E8C2-1200</c:v>
                </c:pt>
                <c:pt idx="4">
                  <c:v>E8C2-1550</c:v>
                </c:pt>
                <c:pt idx="5">
                  <c:v>Atom Z8350</c:v>
                </c:pt>
                <c:pt idx="6">
                  <c:v>E8C-SWTX</c:v>
                </c:pt>
                <c:pt idx="7">
                  <c:v>Core i3-m330</c:v>
                </c:pt>
                <c:pt idx="8">
                  <c:v>AMD A6-3650</c:v>
                </c:pt>
                <c:pt idx="9">
                  <c:v>Core 2 Duo T9400</c:v>
                </c:pt>
                <c:pt idx="10">
                  <c:v>Core i7-2600</c:v>
                </c:pt>
                <c:pt idx="11">
                  <c:v>Core i7-4700MQ</c:v>
                </c:pt>
                <c:pt idx="12">
                  <c:v>Xeon 6128</c:v>
                </c:pt>
              </c:strCache>
            </c:strRef>
          </c:cat>
          <c:val>
            <c:numRef>
              <c:f>'Scimark 2'!$D$6:$D$18</c:f>
              <c:numCache>
                <c:formatCode>General</c:formatCode>
                <c:ptCount val="13"/>
                <c:pt idx="0">
                  <c:v>276.78</c:v>
                </c:pt>
                <c:pt idx="1">
                  <c:v>283.1</c:v>
                </c:pt>
                <c:pt idx="2">
                  <c:v>364.42</c:v>
                </c:pt>
                <c:pt idx="3">
                  <c:v>446.05</c:v>
                </c:pt>
                <c:pt idx="4">
                  <c:v>501.81</c:v>
                </c:pt>
                <c:pt idx="5">
                  <c:v>719.12</c:v>
                </c:pt>
                <c:pt idx="6">
                  <c:v>481.74</c:v>
                </c:pt>
                <c:pt idx="7">
                  <c:v>967.15</c:v>
                </c:pt>
                <c:pt idx="8">
                  <c:v>989.81</c:v>
                </c:pt>
                <c:pt idx="9">
                  <c:v>1201.02</c:v>
                </c:pt>
                <c:pt idx="10">
                  <c:v>1636.33</c:v>
                </c:pt>
                <c:pt idx="11">
                  <c:v>1599.69</c:v>
                </c:pt>
                <c:pt idx="12">
                  <c:v>1564.17</c:v>
                </c:pt>
              </c:numCache>
            </c:numRef>
          </c:val>
        </c:ser>
        <c:ser>
          <c:idx val="3"/>
          <c:order val="3"/>
          <c:tx>
            <c:strRef>
              <c:f>'Scimark 2'!$E$5</c:f>
              <c:strCache>
                <c:ptCount val="1"/>
                <c:pt idx="0">
                  <c:v>MonteCarlo</c:v>
                </c:pt>
              </c:strCache>
            </c:strRef>
          </c:tx>
          <c:spPr>
            <a:solidFill>
              <a:srgbClr val="292929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'Scimark 2'!$A$6:$A$18</c:f>
              <c:strCache>
                <c:ptCount val="13"/>
                <c:pt idx="0">
                  <c:v>Orange Pi Win</c:v>
                </c:pt>
                <c:pt idx="1">
                  <c:v>Orange Pi PC2</c:v>
                </c:pt>
                <c:pt idx="2">
                  <c:v>MBE1C-PC</c:v>
                </c:pt>
                <c:pt idx="3">
                  <c:v>E8C2-1200</c:v>
                </c:pt>
                <c:pt idx="4">
                  <c:v>E8C2-1550</c:v>
                </c:pt>
                <c:pt idx="5">
                  <c:v>Atom Z8350</c:v>
                </c:pt>
                <c:pt idx="6">
                  <c:v>E8C-SWTX</c:v>
                </c:pt>
                <c:pt idx="7">
                  <c:v>Core i3-m330</c:v>
                </c:pt>
                <c:pt idx="8">
                  <c:v>AMD A6-3650</c:v>
                </c:pt>
                <c:pt idx="9">
                  <c:v>Core 2 Duo T9400</c:v>
                </c:pt>
                <c:pt idx="10">
                  <c:v>Core i7-2600</c:v>
                </c:pt>
                <c:pt idx="11">
                  <c:v>Core i7-4700MQ</c:v>
                </c:pt>
                <c:pt idx="12">
                  <c:v>Xeon 6128</c:v>
                </c:pt>
              </c:strCache>
            </c:strRef>
          </c:cat>
          <c:val>
            <c:numRef>
              <c:f>'Scimark 2'!$E$6:$E$18</c:f>
              <c:numCache>
                <c:formatCode>General</c:formatCode>
                <c:ptCount val="13"/>
                <c:pt idx="0">
                  <c:v>76.72</c:v>
                </c:pt>
                <c:pt idx="1">
                  <c:v>64.07</c:v>
                </c:pt>
                <c:pt idx="2">
                  <c:v>97.02</c:v>
                </c:pt>
                <c:pt idx="3">
                  <c:v>118.25</c:v>
                </c:pt>
                <c:pt idx="4">
                  <c:v>84.95</c:v>
                </c:pt>
                <c:pt idx="5">
                  <c:v>178.04</c:v>
                </c:pt>
                <c:pt idx="6">
                  <c:v>132.23</c:v>
                </c:pt>
                <c:pt idx="7">
                  <c:v>290.85</c:v>
                </c:pt>
                <c:pt idx="8">
                  <c:v>344.97</c:v>
                </c:pt>
                <c:pt idx="9">
                  <c:v>307.36</c:v>
                </c:pt>
                <c:pt idx="10">
                  <c:v>515.34</c:v>
                </c:pt>
                <c:pt idx="11">
                  <c:v>568.17</c:v>
                </c:pt>
                <c:pt idx="12">
                  <c:v>753.09</c:v>
                </c:pt>
              </c:numCache>
            </c:numRef>
          </c:val>
        </c:ser>
        <c:ser>
          <c:idx val="4"/>
          <c:order val="4"/>
          <c:tx>
            <c:strRef>
              <c:f>'Scimark 2'!$F$5</c:f>
              <c:strCache>
                <c:ptCount val="1"/>
                <c:pt idx="0">
                  <c:v>Sparse matmult</c:v>
                </c:pt>
              </c:strCache>
            </c:strRef>
          </c:tx>
          <c:spPr>
            <a:solidFill>
              <a:srgbClr val="dadada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'Scimark 2'!$A$6:$A$18</c:f>
              <c:strCache>
                <c:ptCount val="13"/>
                <c:pt idx="0">
                  <c:v>Orange Pi Win</c:v>
                </c:pt>
                <c:pt idx="1">
                  <c:v>Orange Pi PC2</c:v>
                </c:pt>
                <c:pt idx="2">
                  <c:v>MBE1C-PC</c:v>
                </c:pt>
                <c:pt idx="3">
                  <c:v>E8C2-1200</c:v>
                </c:pt>
                <c:pt idx="4">
                  <c:v>E8C2-1550</c:v>
                </c:pt>
                <c:pt idx="5">
                  <c:v>Atom Z8350</c:v>
                </c:pt>
                <c:pt idx="6">
                  <c:v>E8C-SWTX</c:v>
                </c:pt>
                <c:pt idx="7">
                  <c:v>Core i3-m330</c:v>
                </c:pt>
                <c:pt idx="8">
                  <c:v>AMD A6-3650</c:v>
                </c:pt>
                <c:pt idx="9">
                  <c:v>Core 2 Duo T9400</c:v>
                </c:pt>
                <c:pt idx="10">
                  <c:v>Core i7-2600</c:v>
                </c:pt>
                <c:pt idx="11">
                  <c:v>Core i7-4700MQ</c:v>
                </c:pt>
                <c:pt idx="12">
                  <c:v>Xeon 6128</c:v>
                </c:pt>
              </c:strCache>
            </c:strRef>
          </c:cat>
          <c:val>
            <c:numRef>
              <c:f>'Scimark 2'!$F$6:$F$18</c:f>
              <c:numCache>
                <c:formatCode>General</c:formatCode>
                <c:ptCount val="13"/>
                <c:pt idx="0">
                  <c:v>166.98</c:v>
                </c:pt>
                <c:pt idx="1">
                  <c:v>185.46</c:v>
                </c:pt>
                <c:pt idx="2">
                  <c:v>132.92</c:v>
                </c:pt>
                <c:pt idx="3">
                  <c:v>166.34</c:v>
                </c:pt>
                <c:pt idx="4">
                  <c:v>304.82</c:v>
                </c:pt>
                <c:pt idx="5">
                  <c:v>497.19</c:v>
                </c:pt>
                <c:pt idx="6">
                  <c:v>186.18</c:v>
                </c:pt>
                <c:pt idx="7">
                  <c:v>933.71</c:v>
                </c:pt>
                <c:pt idx="8">
                  <c:v>1272.17</c:v>
                </c:pt>
                <c:pt idx="9">
                  <c:v>1119.72</c:v>
                </c:pt>
                <c:pt idx="10">
                  <c:v>1981.74</c:v>
                </c:pt>
                <c:pt idx="11">
                  <c:v>2148.4</c:v>
                </c:pt>
                <c:pt idx="12">
                  <c:v>2878.47</c:v>
                </c:pt>
              </c:numCache>
            </c:numRef>
          </c:val>
        </c:ser>
        <c:ser>
          <c:idx val="5"/>
          <c:order val="5"/>
          <c:tx>
            <c:strRef>
              <c:f>'Scimark 2'!$G$5</c:f>
              <c:strCache>
                <c:ptCount val="1"/>
                <c:pt idx="0">
                  <c:v>LU</c:v>
                </c:pt>
              </c:strCache>
            </c:strRef>
          </c:tx>
          <c:spPr>
            <a:solidFill>
              <a:srgbClr val="ababab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'Scimark 2'!$A$6:$A$18</c:f>
              <c:strCache>
                <c:ptCount val="13"/>
                <c:pt idx="0">
                  <c:v>Orange Pi Win</c:v>
                </c:pt>
                <c:pt idx="1">
                  <c:v>Orange Pi PC2</c:v>
                </c:pt>
                <c:pt idx="2">
                  <c:v>MBE1C-PC</c:v>
                </c:pt>
                <c:pt idx="3">
                  <c:v>E8C2-1200</c:v>
                </c:pt>
                <c:pt idx="4">
                  <c:v>E8C2-1550</c:v>
                </c:pt>
                <c:pt idx="5">
                  <c:v>Atom Z8350</c:v>
                </c:pt>
                <c:pt idx="6">
                  <c:v>E8C-SWTX</c:v>
                </c:pt>
                <c:pt idx="7">
                  <c:v>Core i3-m330</c:v>
                </c:pt>
                <c:pt idx="8">
                  <c:v>AMD A6-3650</c:v>
                </c:pt>
                <c:pt idx="9">
                  <c:v>Core 2 Duo T9400</c:v>
                </c:pt>
                <c:pt idx="10">
                  <c:v>Core i7-2600</c:v>
                </c:pt>
                <c:pt idx="11">
                  <c:v>Core i7-4700MQ</c:v>
                </c:pt>
                <c:pt idx="12">
                  <c:v>Xeon 6128</c:v>
                </c:pt>
              </c:strCache>
            </c:strRef>
          </c:cat>
          <c:val>
            <c:numRef>
              <c:f>'Scimark 2'!$G$6:$G$18</c:f>
              <c:numCache>
                <c:formatCode>General</c:formatCode>
                <c:ptCount val="13"/>
                <c:pt idx="0">
                  <c:v>175.11</c:v>
                </c:pt>
                <c:pt idx="1">
                  <c:v>277.94</c:v>
                </c:pt>
                <c:pt idx="2">
                  <c:v>1126.98</c:v>
                </c:pt>
                <c:pt idx="3">
                  <c:v>1403.94</c:v>
                </c:pt>
                <c:pt idx="4">
                  <c:v>1202.94</c:v>
                </c:pt>
                <c:pt idx="5">
                  <c:v>885.27</c:v>
                </c:pt>
                <c:pt idx="6">
                  <c:v>1521.26</c:v>
                </c:pt>
                <c:pt idx="7">
                  <c:v>2062.08</c:v>
                </c:pt>
                <c:pt idx="8">
                  <c:v>1759.44</c:v>
                </c:pt>
                <c:pt idx="9">
                  <c:v>1911</c:v>
                </c:pt>
                <c:pt idx="10">
                  <c:v>3348.64</c:v>
                </c:pt>
                <c:pt idx="11">
                  <c:v>4346.91</c:v>
                </c:pt>
                <c:pt idx="12">
                  <c:v>4930.18</c:v>
                </c:pt>
              </c:numCache>
            </c:numRef>
          </c:val>
        </c:ser>
        <c:gapWidth val="269"/>
        <c:overlap val="-20"/>
        <c:axId val="23685011"/>
        <c:axId val="37588191"/>
      </c:barChart>
      <c:catAx>
        <c:axId val="236850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7588191"/>
        <c:crosses val="autoZero"/>
        <c:auto val="1"/>
        <c:lblAlgn val="ctr"/>
        <c:lblOffset val="100"/>
      </c:catAx>
      <c:valAx>
        <c:axId val="3758819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#,##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685011"/>
        <c:crosses val="autoZero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51.xml"/><Relationship Id="rId2" Type="http://schemas.openxmlformats.org/officeDocument/2006/relationships/chart" Target="../charts/chart152.xml"/><Relationship Id="rId3" Type="http://schemas.openxmlformats.org/officeDocument/2006/relationships/chart" Target="../charts/chart153.xml"/><Relationship Id="rId4" Type="http://schemas.openxmlformats.org/officeDocument/2006/relationships/chart" Target="../charts/chart154.xml"/><Relationship Id="rId5" Type="http://schemas.openxmlformats.org/officeDocument/2006/relationships/chart" Target="../charts/chart155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56.xml"/><Relationship Id="rId2" Type="http://schemas.openxmlformats.org/officeDocument/2006/relationships/chart" Target="../charts/chart157.xml"/><Relationship Id="rId3" Type="http://schemas.openxmlformats.org/officeDocument/2006/relationships/chart" Target="../charts/chart158.xml"/><Relationship Id="rId4" Type="http://schemas.openxmlformats.org/officeDocument/2006/relationships/chart" Target="../charts/chart159.xml"/><Relationship Id="rId5" Type="http://schemas.openxmlformats.org/officeDocument/2006/relationships/chart" Target="../charts/chart160.xml"/><Relationship Id="rId6" Type="http://schemas.openxmlformats.org/officeDocument/2006/relationships/chart" Target="../charts/chart161.xml"/><Relationship Id="rId7" Type="http://schemas.openxmlformats.org/officeDocument/2006/relationships/chart" Target="../charts/chart162.xml"/><Relationship Id="rId8" Type="http://schemas.openxmlformats.org/officeDocument/2006/relationships/chart" Target="../charts/chart16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64.xml"/><Relationship Id="rId2" Type="http://schemas.openxmlformats.org/officeDocument/2006/relationships/chart" Target="../charts/chart165.xml"/><Relationship Id="rId3" Type="http://schemas.openxmlformats.org/officeDocument/2006/relationships/chart" Target="../charts/chart166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6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815760</xdr:colOff>
      <xdr:row>104</xdr:row>
      <xdr:rowOff>161280</xdr:rowOff>
    </xdr:from>
    <xdr:to>
      <xdr:col>32</xdr:col>
      <xdr:colOff>213480</xdr:colOff>
      <xdr:row>174</xdr:row>
      <xdr:rowOff>6840</xdr:rowOff>
    </xdr:to>
    <xdr:graphicFrame>
      <xdr:nvGraphicFramePr>
        <xdr:cNvPr id="0" name="Chart 1"/>
        <xdr:cNvGraphicFramePr/>
      </xdr:nvGraphicFramePr>
      <xdr:xfrm>
        <a:off x="14050800" y="19658880"/>
        <a:ext cx="13355280" cy="1251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196560</xdr:colOff>
      <xdr:row>34</xdr:row>
      <xdr:rowOff>119520</xdr:rowOff>
    </xdr:from>
    <xdr:to>
      <xdr:col>12</xdr:col>
      <xdr:colOff>316800</xdr:colOff>
      <xdr:row>103</xdr:row>
      <xdr:rowOff>114120</xdr:rowOff>
    </xdr:to>
    <xdr:graphicFrame>
      <xdr:nvGraphicFramePr>
        <xdr:cNvPr id="1" name="Chart 2"/>
        <xdr:cNvGraphicFramePr/>
      </xdr:nvGraphicFramePr>
      <xdr:xfrm>
        <a:off x="196560" y="6948720"/>
        <a:ext cx="13355280" cy="1248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630720</xdr:colOff>
      <xdr:row>34</xdr:row>
      <xdr:rowOff>146520</xdr:rowOff>
    </xdr:from>
    <xdr:to>
      <xdr:col>32</xdr:col>
      <xdr:colOff>28440</xdr:colOff>
      <xdr:row>103</xdr:row>
      <xdr:rowOff>137880</xdr:rowOff>
    </xdr:to>
    <xdr:graphicFrame>
      <xdr:nvGraphicFramePr>
        <xdr:cNvPr id="2" name="Chart 3"/>
        <xdr:cNvGraphicFramePr/>
      </xdr:nvGraphicFramePr>
      <xdr:xfrm>
        <a:off x="13865760" y="6975720"/>
        <a:ext cx="13355280" cy="12478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242640</xdr:colOff>
      <xdr:row>104</xdr:row>
      <xdr:rowOff>159120</xdr:rowOff>
    </xdr:from>
    <xdr:to>
      <xdr:col>12</xdr:col>
      <xdr:colOff>362880</xdr:colOff>
      <xdr:row>173</xdr:row>
      <xdr:rowOff>174600</xdr:rowOff>
    </xdr:to>
    <xdr:graphicFrame>
      <xdr:nvGraphicFramePr>
        <xdr:cNvPr id="3" name="Chart 4"/>
        <xdr:cNvGraphicFramePr/>
      </xdr:nvGraphicFramePr>
      <xdr:xfrm>
        <a:off x="242640" y="19656720"/>
        <a:ext cx="13355280" cy="1250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16</xdr:col>
      <xdr:colOff>397440</xdr:colOff>
      <xdr:row>4</xdr:row>
      <xdr:rowOff>16920</xdr:rowOff>
    </xdr:from>
    <xdr:to>
      <xdr:col>26</xdr:col>
      <xdr:colOff>491760</xdr:colOff>
      <xdr:row>32</xdr:row>
      <xdr:rowOff>165960</xdr:rowOff>
    </xdr:to>
    <xdr:graphicFrame>
      <xdr:nvGraphicFramePr>
        <xdr:cNvPr id="4" name="Chart 5"/>
        <xdr:cNvGraphicFramePr/>
      </xdr:nvGraphicFramePr>
      <xdr:xfrm>
        <a:off x="16921800" y="750240"/>
        <a:ext cx="6761880" cy="588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117720</xdr:colOff>
      <xdr:row>33</xdr:row>
      <xdr:rowOff>57240</xdr:rowOff>
    </xdr:from>
    <xdr:to>
      <xdr:col>5</xdr:col>
      <xdr:colOff>235080</xdr:colOff>
      <xdr:row>63</xdr:row>
      <xdr:rowOff>156600</xdr:rowOff>
    </xdr:to>
    <xdr:graphicFrame>
      <xdr:nvGraphicFramePr>
        <xdr:cNvPr id="5" name="Chart 2"/>
        <xdr:cNvGraphicFramePr/>
      </xdr:nvGraphicFramePr>
      <xdr:xfrm>
        <a:off x="117720" y="6454800"/>
        <a:ext cx="6396840" cy="552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795600</xdr:colOff>
      <xdr:row>33</xdr:row>
      <xdr:rowOff>89640</xdr:rowOff>
    </xdr:from>
    <xdr:to>
      <xdr:col>12</xdr:col>
      <xdr:colOff>543600</xdr:colOff>
      <xdr:row>64</xdr:row>
      <xdr:rowOff>9720</xdr:rowOff>
    </xdr:to>
    <xdr:graphicFrame>
      <xdr:nvGraphicFramePr>
        <xdr:cNvPr id="6" name="Chart 3"/>
        <xdr:cNvGraphicFramePr/>
      </xdr:nvGraphicFramePr>
      <xdr:xfrm>
        <a:off x="7075080" y="6487200"/>
        <a:ext cx="6394320" cy="553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66</xdr:row>
      <xdr:rowOff>360</xdr:rowOff>
    </xdr:from>
    <xdr:to>
      <xdr:col>5</xdr:col>
      <xdr:colOff>117360</xdr:colOff>
      <xdr:row>96</xdr:row>
      <xdr:rowOff>99720</xdr:rowOff>
    </xdr:to>
    <xdr:graphicFrame>
      <xdr:nvGraphicFramePr>
        <xdr:cNvPr id="7" name="Chart 4"/>
        <xdr:cNvGraphicFramePr/>
      </xdr:nvGraphicFramePr>
      <xdr:xfrm>
        <a:off x="0" y="12369960"/>
        <a:ext cx="6396840" cy="552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677880</xdr:colOff>
      <xdr:row>66</xdr:row>
      <xdr:rowOff>32760</xdr:rowOff>
    </xdr:from>
    <xdr:to>
      <xdr:col>12</xdr:col>
      <xdr:colOff>425880</xdr:colOff>
      <xdr:row>96</xdr:row>
      <xdr:rowOff>132120</xdr:rowOff>
    </xdr:to>
    <xdr:graphicFrame>
      <xdr:nvGraphicFramePr>
        <xdr:cNvPr id="8" name="Chart 5"/>
        <xdr:cNvGraphicFramePr/>
      </xdr:nvGraphicFramePr>
      <xdr:xfrm>
        <a:off x="6957360" y="12402360"/>
        <a:ext cx="6394320" cy="552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98</xdr:row>
      <xdr:rowOff>0</xdr:rowOff>
    </xdr:from>
    <xdr:to>
      <xdr:col>5</xdr:col>
      <xdr:colOff>117360</xdr:colOff>
      <xdr:row>128</xdr:row>
      <xdr:rowOff>99360</xdr:rowOff>
    </xdr:to>
    <xdr:graphicFrame>
      <xdr:nvGraphicFramePr>
        <xdr:cNvPr id="9" name="Chart 6"/>
        <xdr:cNvGraphicFramePr/>
      </xdr:nvGraphicFramePr>
      <xdr:xfrm>
        <a:off x="0" y="18160920"/>
        <a:ext cx="6396840" cy="552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</xdr:col>
      <xdr:colOff>677880</xdr:colOff>
      <xdr:row>98</xdr:row>
      <xdr:rowOff>32400</xdr:rowOff>
    </xdr:from>
    <xdr:to>
      <xdr:col>12</xdr:col>
      <xdr:colOff>425880</xdr:colOff>
      <xdr:row>128</xdr:row>
      <xdr:rowOff>131760</xdr:rowOff>
    </xdr:to>
    <xdr:graphicFrame>
      <xdr:nvGraphicFramePr>
        <xdr:cNvPr id="10" name="Chart 7"/>
        <xdr:cNvGraphicFramePr/>
      </xdr:nvGraphicFramePr>
      <xdr:xfrm>
        <a:off x="6957360" y="18193320"/>
        <a:ext cx="6394320" cy="552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131</xdr:row>
      <xdr:rowOff>360</xdr:rowOff>
    </xdr:from>
    <xdr:to>
      <xdr:col>5</xdr:col>
      <xdr:colOff>117360</xdr:colOff>
      <xdr:row>161</xdr:row>
      <xdr:rowOff>99720</xdr:rowOff>
    </xdr:to>
    <xdr:graphicFrame>
      <xdr:nvGraphicFramePr>
        <xdr:cNvPr id="11" name="Chart 8"/>
        <xdr:cNvGraphicFramePr/>
      </xdr:nvGraphicFramePr>
      <xdr:xfrm>
        <a:off x="0" y="24133320"/>
        <a:ext cx="6396840" cy="552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5</xdr:col>
      <xdr:colOff>677880</xdr:colOff>
      <xdr:row>131</xdr:row>
      <xdr:rowOff>32760</xdr:rowOff>
    </xdr:from>
    <xdr:to>
      <xdr:col>12</xdr:col>
      <xdr:colOff>425880</xdr:colOff>
      <xdr:row>161</xdr:row>
      <xdr:rowOff>132120</xdr:rowOff>
    </xdr:to>
    <xdr:graphicFrame>
      <xdr:nvGraphicFramePr>
        <xdr:cNvPr id="12" name="Chart 9"/>
        <xdr:cNvGraphicFramePr/>
      </xdr:nvGraphicFramePr>
      <xdr:xfrm>
        <a:off x="6957360" y="24165720"/>
        <a:ext cx="6394320" cy="552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11160</xdr:colOff>
      <xdr:row>31</xdr:row>
      <xdr:rowOff>49320</xdr:rowOff>
    </xdr:from>
    <xdr:to>
      <xdr:col>5</xdr:col>
      <xdr:colOff>172440</xdr:colOff>
      <xdr:row>67</xdr:row>
      <xdr:rowOff>47160</xdr:rowOff>
    </xdr:to>
    <xdr:graphicFrame>
      <xdr:nvGraphicFramePr>
        <xdr:cNvPr id="13" name="Chart 1"/>
        <xdr:cNvGraphicFramePr/>
      </xdr:nvGraphicFramePr>
      <xdr:xfrm>
        <a:off x="11160" y="6097680"/>
        <a:ext cx="7446600" cy="652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709560</xdr:colOff>
      <xdr:row>32</xdr:row>
      <xdr:rowOff>94320</xdr:rowOff>
    </xdr:from>
    <xdr:to>
      <xdr:col>11</xdr:col>
      <xdr:colOff>2931480</xdr:colOff>
      <xdr:row>68</xdr:row>
      <xdr:rowOff>101880</xdr:rowOff>
    </xdr:to>
    <xdr:graphicFrame>
      <xdr:nvGraphicFramePr>
        <xdr:cNvPr id="14" name="Chart 2"/>
        <xdr:cNvGraphicFramePr/>
      </xdr:nvGraphicFramePr>
      <xdr:xfrm>
        <a:off x="8817120" y="6333120"/>
        <a:ext cx="7446600" cy="652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70</xdr:row>
      <xdr:rowOff>67320</xdr:rowOff>
    </xdr:from>
    <xdr:to>
      <xdr:col>5</xdr:col>
      <xdr:colOff>161280</xdr:colOff>
      <xdr:row>106</xdr:row>
      <xdr:rowOff>74880</xdr:rowOff>
    </xdr:to>
    <xdr:graphicFrame>
      <xdr:nvGraphicFramePr>
        <xdr:cNvPr id="15" name="Chart 3"/>
        <xdr:cNvGraphicFramePr/>
      </xdr:nvGraphicFramePr>
      <xdr:xfrm>
        <a:off x="0" y="13183200"/>
        <a:ext cx="7446600" cy="652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744840</xdr:colOff>
      <xdr:row>21</xdr:row>
      <xdr:rowOff>148320</xdr:rowOff>
    </xdr:from>
    <xdr:to>
      <xdr:col>10</xdr:col>
      <xdr:colOff>610920</xdr:colOff>
      <xdr:row>76</xdr:row>
      <xdr:rowOff>28440</xdr:rowOff>
    </xdr:to>
    <xdr:graphicFrame>
      <xdr:nvGraphicFramePr>
        <xdr:cNvPr id="16" name="Chart 1"/>
        <xdr:cNvGraphicFramePr/>
      </xdr:nvGraphicFramePr>
      <xdr:xfrm>
        <a:off x="744840" y="4129560"/>
        <a:ext cx="11107800" cy="9014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__Anonymous_Sheet_DB__2" displayName="__Anonymous_Sheet_DB__2" ref="A3:H30" headerRowCount="1" totalsRowCount="0" totalsRowShown="0">
  <autoFilter ref="A3:H30"/>
  <tableColumns count="8">
    <tableColumn id="1" name="Platform"/>
    <tableColumn id="2" name="CPU"/>
    <tableColumn id="3" name="Cores"/>
    <tableColumn id="4" name="Frequency (MHz)"/>
    <tableColumn id="5" name="Architecture"/>
    <tableColumn id="6" name="Dhrystones (VAX)"/>
    <tableColumn id="7" name="Dhrystones/MHz"/>
    <tableColumn id="8" name="Relative to Core i7-2600"/>
  </tableColumns>
</table>
</file>

<file path=xl/tables/table2.xml><?xml version="1.0" encoding="utf-8"?>
<table xmlns="http://schemas.openxmlformats.org/spreadsheetml/2006/main" id="2" name="__Anonymous_Sheet_DB__3" displayName="__Anonymous_Sheet_DB__3" ref="A3:O30" headerRowCount="1" totalsRowCount="0" totalsRowShown="0">
  <autoFilter ref="A3:O30"/>
  <tableColumns count="15">
    <tableColumn id="1" name="Platform"/>
    <tableColumn id="2" name="CPU"/>
    <tableColumn id="3" name="Cores"/>
    <tableColumn id="4" name="Frequency (MHz)"/>
    <tableColumn id="5" name="Architecture"/>
    <tableColumn id="6" name="MWIPS"/>
    <tableColumn id="7" name="MWIPS MP"/>
    <tableColumn id="8" name="MWIPS mono"/>
    <tableColumn id="9" name="MWIPS netcore"/>
    <tableColumn id="10" name="MWIPS java"/>
    <tableColumn id="11" name="MWIPS js"/>
    <tableColumn id="12" name="MWIPS/MHz/Core"/>
    <tableColumn id="13" name="MWIPS MP/MHz"/>
    <tableColumn id="14" name="Relative to Core i7-2600  "/>
    <tableColumn id="15" name="Relative to Core i7-2600 (mp)"/>
  </tableColumns>
</table>
</file>

<file path=xl/tables/table3.xml><?xml version="1.0" encoding="utf-8"?>
<table xmlns="http://schemas.openxmlformats.org/spreadsheetml/2006/main" id="3" name="__Anonymous_Sheet_DB__5" displayName="__Anonymous_Sheet_DB__5" ref="A5:P32" headerRowCount="1" totalsRowCount="0" totalsRowShown="0">
  <autoFilter ref="A5:P32"/>
  <tableColumns count="16">
    <tableColumn id="1" name="Platform"/>
    <tableColumn id="2" name="2 ops/w – 102400 4B words"/>
    <tableColumn id="3" name="2 ops/w – 1024000 4B words"/>
    <tableColumn id="4" name="2 ops/w – 10240000 4B words"/>
    <tableColumn id="5" name="8 ops/w – 102400 4B words"/>
    <tableColumn id="6" name="8 ops/w – 1024000 4B words"/>
    <tableColumn id="7" name="8 ops/w – 10240000 4B words"/>
    <tableColumn id="8" name="32 ops/w – 102400 4B words"/>
    <tableColumn id="9" name="32 ops/w – 1024000 4B words"/>
    <tableColumn id="10" name="32 ops/w – 10240000 4B words"/>
    <tableColumn id="11" name="CPU"/>
    <tableColumn id="12" name="Cores"/>
    <tableColumn id="13" name="Frequency (MHz)"/>
    <tableColumn id="14" name="Architecture"/>
    <tableColumn id="15" name="Geom Mean"/>
    <tableColumn id="16" name="Relative geom mean"/>
  </tableColumns>
</table>
</file>

<file path=xl/tables/table4.xml><?xml version="1.0" encoding="utf-8"?>
<table xmlns="http://schemas.openxmlformats.org/spreadsheetml/2006/main" id="4" name="__Anonymous_Sheet_DB__6" displayName="__Anonymous_Sheet_DB__6" ref="A5:K44" headerRowCount="1" totalsRowCount="0" totalsRowShown="0">
  <autoFilter ref="A5:K44"/>
  <tableColumns count="11">
    <tableColumn id="1" name="Platform"/>
    <tableColumn id="2" name="CPU"/>
    <tableColumn id="3" name="Cores"/>
    <tableColumn id="4" name="Frequency (MHz)"/>
    <tableColumn id="5" name="Architecture"/>
    <tableColumn id="6" name="Coremark"/>
    <tableColumn id="7" name="Coremark (multithread)"/>
    <tableColumn id="8" name="Coremark/MHz/Core"/>
    <tableColumn id="9" name="Coremark/MHz"/>
    <tableColumn id="10" name="Relative/Core"/>
    <tableColumn id="11" name="Relative"/>
  </tableColumns>
</table>
</file>

<file path=xl/tables/table5.xml><?xml version="1.0" encoding="utf-8"?>
<table xmlns="http://schemas.openxmlformats.org/spreadsheetml/2006/main" id="5" name="__Anonymous_Sheet_DB__8" displayName="__Anonymous_Sheet_DB__8" ref="A5:I32" headerRowCount="1" totalsRowCount="0" totalsRowShown="0">
  <autoFilter ref="A5:I32"/>
  <tableColumns count="9">
    <tableColumn id="1" name="Platform"/>
    <tableColumn id="2" name="Linpack"/>
    <tableColumn id="3" name="CPU"/>
    <tableColumn id="4" name="Cores"/>
    <tableColumn id="5" name="Frequency (MHz)"/>
    <tableColumn id="6" name="Per MHz"/>
    <tableColumn id="7" name="Relative"/>
    <tableColumn id="8" name="Relative (MHz)"/>
    <tableColumn id="9" name="Architecture"/>
  </tableColumns>
</table>
</file>

<file path=xl/tables/table6.xml><?xml version="1.0" encoding="utf-8"?>
<table xmlns="http://schemas.openxmlformats.org/spreadsheetml/2006/main" id="6" name="__Anonymous_Sheet_DB__9" displayName="__Anonymous_Sheet_DB__9" ref="A5:N18" headerRowCount="1" totalsRowCount="0" totalsRowShown="0">
  <autoFilter ref="A5:N18"/>
  <tableColumns count="14">
    <tableColumn id="1" name="Platform"/>
    <tableColumn id="2" name="Composite Score"/>
    <tableColumn id="3" name="FFT"/>
    <tableColumn id="4" name="SOR"/>
    <tableColumn id="5" name="MonteCarlo"/>
    <tableColumn id="6" name="Sparse matmult"/>
    <tableColumn id="7" name="LU"/>
    <tableColumn id="8" name="CPU"/>
    <tableColumn id="9" name="Cores"/>
    <tableColumn id="10" name="Frequency (MHz)"/>
    <tableColumn id="11" name="Per MHz"/>
    <tableColumn id="12" name="Relative"/>
    <tableColumn id="13" name="Relative (MHz)"/>
    <tableColumn id="14" name="Architecture"/>
  </tableColumns>
</table>
</file>

<file path=xl/tables/table7.xml><?xml version="1.0" encoding="utf-8"?>
<table xmlns="http://schemas.openxmlformats.org/spreadsheetml/2006/main" id="7" name="PerformanceRange" displayName="PerformanceRange" ref="A5:L32" headerRowCount="1" totalsRowCount="0" totalsRowShown="0">
  <autoFilter ref="A5:L32"/>
  <tableColumns count="12">
    <tableColumn id="1" name="Platform"/>
    <tableColumn id="2" name="CPU"/>
    <tableColumn id="3" name="Cores"/>
    <tableColumn id="4" name="Frequency (MHz)"/>
    <tableColumn id="5" name="Architecture"/>
    <tableColumn id="6" name="Dhrystone"/>
    <tableColumn id="7" name="Whetstone"/>
    <tableColumn id="8" name="Coremark"/>
    <tableColumn id="9" name="Linpack"/>
    <tableColumn id="10" name="MPMFLOPS"/>
    <tableColumn id="11" name="Relative"/>
    <tableColumn id="12" name="Slower (times)"/>
  </tableColumns>
</tabl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6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7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4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8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E28" activeCellId="0" sqref="E28"/>
    </sheetView>
  </sheetViews>
  <sheetFormatPr defaultColWidth="8.609375" defaultRowHeight="14.25" zeroHeight="false" outlineLevelRow="0" outlineLevelCol="0"/>
  <cols>
    <col collapsed="false" customWidth="true" hidden="false" outlineLevel="0" max="1" min="1" style="0" width="17.88"/>
    <col collapsed="false" customWidth="true" hidden="false" outlineLevel="0" max="2" min="2" style="0" width="50.62"/>
    <col collapsed="false" customWidth="true" hidden="false" outlineLevel="0" max="3" min="3" style="0" width="9.38"/>
    <col collapsed="false" customWidth="true" hidden="false" outlineLevel="0" max="4" min="4" style="0" width="21.13"/>
    <col collapsed="false" customWidth="true" hidden="false" outlineLevel="0" max="5" min="5" style="0" width="10.62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0" t="s">
        <v>4</v>
      </c>
    </row>
    <row r="2" customFormat="false" ht="14.25" hidden="false" customHeight="false" outlineLevel="0" collapsed="false">
      <c r="A2" s="1" t="s">
        <v>5</v>
      </c>
      <c r="B2" s="1" t="s">
        <v>6</v>
      </c>
      <c r="C2" s="1" t="n">
        <v>24</v>
      </c>
      <c r="D2" s="1" t="n">
        <v>3400</v>
      </c>
      <c r="E2" s="2" t="s">
        <v>7</v>
      </c>
    </row>
    <row r="3" customFormat="false" ht="14.25" hidden="false" customHeight="false" outlineLevel="0" collapsed="false">
      <c r="A3" s="1" t="s">
        <v>8</v>
      </c>
      <c r="B3" s="1" t="s">
        <v>9</v>
      </c>
      <c r="C3" s="1" t="n">
        <v>8</v>
      </c>
      <c r="D3" s="1" t="n">
        <v>2400</v>
      </c>
      <c r="E3" s="2" t="s">
        <v>7</v>
      </c>
    </row>
    <row r="4" customFormat="false" ht="14.25" hidden="false" customHeight="false" outlineLevel="0" collapsed="false">
      <c r="A4" s="3" t="s">
        <v>10</v>
      </c>
      <c r="B4" s="3" t="s">
        <v>11</v>
      </c>
      <c r="C4" s="3" t="n">
        <v>8</v>
      </c>
      <c r="D4" s="3" t="n">
        <v>3400</v>
      </c>
      <c r="E4" s="2" t="s">
        <v>7</v>
      </c>
    </row>
    <row r="5" customFormat="false" ht="14.25" hidden="false" customHeight="false" outlineLevel="0" collapsed="false">
      <c r="A5" s="3" t="s">
        <v>12</v>
      </c>
      <c r="B5" s="3" t="s">
        <v>13</v>
      </c>
      <c r="C5" s="3" t="n">
        <v>2</v>
      </c>
      <c r="D5" s="3" t="n">
        <v>2530</v>
      </c>
      <c r="E5" s="2" t="s">
        <v>7</v>
      </c>
    </row>
    <row r="6" customFormat="false" ht="14.25" hidden="false" customHeight="false" outlineLevel="0" collapsed="false">
      <c r="A6" s="3" t="s">
        <v>14</v>
      </c>
      <c r="B6" s="3" t="s">
        <v>15</v>
      </c>
      <c r="C6" s="3" t="n">
        <v>4</v>
      </c>
      <c r="D6" s="3" t="n">
        <v>2133</v>
      </c>
      <c r="E6" s="2" t="s">
        <v>7</v>
      </c>
    </row>
    <row r="7" customFormat="false" ht="14.25" hidden="false" customHeight="false" outlineLevel="0" collapsed="false">
      <c r="A7" s="3" t="s">
        <v>16</v>
      </c>
      <c r="B7" s="1" t="s">
        <v>17</v>
      </c>
      <c r="C7" s="3" t="n">
        <v>4</v>
      </c>
      <c r="D7" s="3" t="n">
        <v>1440</v>
      </c>
      <c r="E7" s="2" t="s">
        <v>7</v>
      </c>
    </row>
    <row r="8" customFormat="false" ht="14.25" hidden="false" customHeight="false" outlineLevel="0" collapsed="false">
      <c r="A8" s="3" t="s">
        <v>18</v>
      </c>
      <c r="B8" s="3" t="s">
        <v>19</v>
      </c>
      <c r="C8" s="3" t="n">
        <v>4</v>
      </c>
      <c r="D8" s="3" t="n">
        <v>2600</v>
      </c>
      <c r="E8" s="2" t="s">
        <v>7</v>
      </c>
    </row>
    <row r="9" customFormat="false" ht="14.25" hidden="false" customHeight="false" outlineLevel="0" collapsed="false">
      <c r="A9" s="1" t="s">
        <v>20</v>
      </c>
      <c r="B9" s="1" t="s">
        <v>20</v>
      </c>
      <c r="C9" s="3" t="n">
        <v>1</v>
      </c>
      <c r="D9" s="3" t="n">
        <v>1600</v>
      </c>
      <c r="E9" s="2" t="s">
        <v>21</v>
      </c>
    </row>
    <row r="10" customFormat="false" ht="14.25" hidden="false" customHeight="false" outlineLevel="0" collapsed="false">
      <c r="A10" s="1" t="s">
        <v>22</v>
      </c>
      <c r="B10" s="3" t="s">
        <v>23</v>
      </c>
      <c r="C10" s="3" t="n">
        <v>1</v>
      </c>
      <c r="D10" s="3" t="n">
        <v>3066</v>
      </c>
      <c r="E10" s="2" t="s">
        <v>21</v>
      </c>
    </row>
    <row r="11" customFormat="false" ht="14.25" hidden="false" customHeight="false" outlineLevel="0" collapsed="false">
      <c r="A11" s="1" t="s">
        <v>24</v>
      </c>
      <c r="B11" s="3" t="s">
        <v>25</v>
      </c>
      <c r="C11" s="3" t="n">
        <v>1</v>
      </c>
      <c r="D11" s="3" t="n">
        <v>1000</v>
      </c>
      <c r="E11" s="2" t="s">
        <v>21</v>
      </c>
    </row>
    <row r="12" customFormat="false" ht="14.25" hidden="false" customHeight="false" outlineLevel="0" collapsed="false">
      <c r="A12" s="3" t="s">
        <v>26</v>
      </c>
      <c r="B12" s="1" t="s">
        <v>27</v>
      </c>
      <c r="C12" s="3" t="n">
        <v>16</v>
      </c>
      <c r="D12" s="3" t="n">
        <v>2300</v>
      </c>
      <c r="E12" s="0" t="s">
        <v>28</v>
      </c>
    </row>
    <row r="13" customFormat="false" ht="14.25" hidden="false" customHeight="false" outlineLevel="0" collapsed="false">
      <c r="A13" s="3" t="s">
        <v>29</v>
      </c>
      <c r="B13" s="1" t="s">
        <v>30</v>
      </c>
      <c r="C13" s="3" t="n">
        <v>6</v>
      </c>
      <c r="D13" s="3" t="n">
        <v>1800</v>
      </c>
      <c r="E13" s="0" t="s">
        <v>28</v>
      </c>
    </row>
    <row r="14" customFormat="false" ht="14.25" hidden="false" customHeight="false" outlineLevel="0" collapsed="false">
      <c r="A14" s="3" t="s">
        <v>31</v>
      </c>
      <c r="B14" s="2" t="s">
        <v>32</v>
      </c>
      <c r="C14" s="3" t="n">
        <v>4</v>
      </c>
      <c r="D14" s="3" t="n">
        <v>1700</v>
      </c>
      <c r="E14" s="0" t="s">
        <v>33</v>
      </c>
    </row>
    <row r="15" customFormat="false" ht="14.25" hidden="false" customHeight="false" outlineLevel="0" collapsed="false">
      <c r="A15" s="3" t="s">
        <v>34</v>
      </c>
      <c r="B15" s="3" t="s">
        <v>35</v>
      </c>
      <c r="C15" s="3" t="n">
        <v>4</v>
      </c>
      <c r="D15" s="3" t="n">
        <v>1152</v>
      </c>
      <c r="E15" s="0" t="s">
        <v>28</v>
      </c>
    </row>
    <row r="16" customFormat="false" ht="14.25" hidden="false" customHeight="false" outlineLevel="0" collapsed="false">
      <c r="A16" s="3" t="s">
        <v>36</v>
      </c>
      <c r="B16" s="3" t="s">
        <v>37</v>
      </c>
      <c r="C16" s="3" t="n">
        <v>4</v>
      </c>
      <c r="D16" s="3" t="n">
        <v>1344</v>
      </c>
      <c r="E16" s="0" t="s">
        <v>28</v>
      </c>
    </row>
    <row r="17" customFormat="false" ht="14.25" hidden="false" customHeight="false" outlineLevel="0" collapsed="false">
      <c r="A17" s="3" t="s">
        <v>38</v>
      </c>
      <c r="B17" s="1" t="s">
        <v>39</v>
      </c>
      <c r="C17" s="3" t="n">
        <v>4</v>
      </c>
      <c r="D17" s="3" t="n">
        <v>1200</v>
      </c>
      <c r="E17" s="0" t="s">
        <v>28</v>
      </c>
    </row>
    <row r="18" customFormat="false" ht="14.25" hidden="false" customHeight="false" outlineLevel="0" collapsed="false">
      <c r="A18" s="3" t="s">
        <v>40</v>
      </c>
      <c r="B18" s="3" t="s">
        <v>41</v>
      </c>
      <c r="C18" s="3" t="n">
        <v>1</v>
      </c>
      <c r="D18" s="3" t="n">
        <v>700</v>
      </c>
      <c r="E18" s="0" t="s">
        <v>33</v>
      </c>
    </row>
    <row r="19" customFormat="false" ht="14.25" hidden="false" customHeight="false" outlineLevel="0" collapsed="false">
      <c r="A19" s="3" t="s">
        <v>42</v>
      </c>
      <c r="B19" s="3" t="s">
        <v>43</v>
      </c>
      <c r="C19" s="3" t="n">
        <v>16</v>
      </c>
      <c r="D19" s="3" t="n">
        <v>2000</v>
      </c>
      <c r="E19" s="0" t="s">
        <v>44</v>
      </c>
    </row>
    <row r="20" customFormat="false" ht="14.25" hidden="false" customHeight="false" outlineLevel="0" collapsed="false">
      <c r="A20" s="3" t="s">
        <v>45</v>
      </c>
      <c r="B20" s="3" t="s">
        <v>46</v>
      </c>
      <c r="C20" s="3" t="n">
        <v>8</v>
      </c>
      <c r="D20" s="3" t="n">
        <v>1550</v>
      </c>
      <c r="E20" s="0" t="s">
        <v>44</v>
      </c>
    </row>
    <row r="21" customFormat="false" ht="14.25" hidden="false" customHeight="false" outlineLevel="0" collapsed="false">
      <c r="A21" s="3" t="s">
        <v>47</v>
      </c>
      <c r="B21" s="3" t="s">
        <v>48</v>
      </c>
      <c r="C21" s="3" t="n">
        <v>8</v>
      </c>
      <c r="D21" s="3" t="n">
        <v>1500</v>
      </c>
      <c r="E21" s="0" t="s">
        <v>44</v>
      </c>
    </row>
    <row r="22" customFormat="false" ht="14.25" hidden="false" customHeight="false" outlineLevel="0" collapsed="false">
      <c r="A22" s="3" t="s">
        <v>49</v>
      </c>
      <c r="B22" s="3" t="s">
        <v>50</v>
      </c>
      <c r="C22" s="3" t="n">
        <v>8</v>
      </c>
      <c r="D22" s="3" t="n">
        <v>1200</v>
      </c>
      <c r="E22" s="0" t="s">
        <v>44</v>
      </c>
    </row>
    <row r="23" customFormat="false" ht="14.25" hidden="false" customHeight="false" outlineLevel="0" collapsed="false">
      <c r="A23" s="3" t="s">
        <v>51</v>
      </c>
      <c r="B23" s="3" t="s">
        <v>52</v>
      </c>
      <c r="C23" s="3" t="n">
        <v>8</v>
      </c>
      <c r="D23" s="3" t="n">
        <v>1300</v>
      </c>
      <c r="E23" s="0" t="s">
        <v>44</v>
      </c>
    </row>
    <row r="24" customFormat="false" ht="14.25" hidden="false" customHeight="false" outlineLevel="0" collapsed="false">
      <c r="A24" s="3" t="s">
        <v>53</v>
      </c>
      <c r="B24" s="3" t="s">
        <v>54</v>
      </c>
      <c r="C24" s="3" t="n">
        <v>32</v>
      </c>
      <c r="D24" s="3" t="n">
        <v>1300</v>
      </c>
      <c r="E24" s="0" t="s">
        <v>44</v>
      </c>
    </row>
    <row r="25" customFormat="false" ht="14.25" hidden="false" customHeight="false" outlineLevel="0" collapsed="false">
      <c r="A25" s="3" t="s">
        <v>55</v>
      </c>
      <c r="B25" s="2" t="s">
        <v>56</v>
      </c>
      <c r="C25" s="3" t="n">
        <v>16</v>
      </c>
      <c r="D25" s="3" t="n">
        <v>750</v>
      </c>
      <c r="E25" s="0" t="s">
        <v>44</v>
      </c>
    </row>
    <row r="26" customFormat="false" ht="14.25" hidden="false" customHeight="false" outlineLevel="0" collapsed="false">
      <c r="A26" s="4" t="s">
        <v>57</v>
      </c>
      <c r="B26" s="3" t="s">
        <v>58</v>
      </c>
      <c r="C26" s="3" t="n">
        <v>4</v>
      </c>
      <c r="D26" s="3" t="n">
        <v>800</v>
      </c>
      <c r="E26" s="0" t="s">
        <v>44</v>
      </c>
    </row>
    <row r="27" customFormat="false" ht="14.25" hidden="false" customHeight="false" outlineLevel="0" collapsed="false">
      <c r="A27" s="3" t="s">
        <v>59</v>
      </c>
      <c r="B27" s="3" t="s">
        <v>60</v>
      </c>
      <c r="C27" s="3" t="n">
        <v>1</v>
      </c>
      <c r="D27" s="3" t="n">
        <v>985</v>
      </c>
      <c r="E27" s="0" t="s">
        <v>44</v>
      </c>
    </row>
    <row r="28" customFormat="false" ht="14.25" hidden="false" customHeight="false" outlineLevel="0" collapsed="false">
      <c r="A28" s="3" t="s">
        <v>61</v>
      </c>
      <c r="B28" s="3" t="s">
        <v>62</v>
      </c>
      <c r="C28" s="3" t="n">
        <v>2</v>
      </c>
      <c r="D28" s="3" t="n">
        <v>1200</v>
      </c>
      <c r="E28" s="0" t="s">
        <v>63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62" firstPageNumber="1" fitToWidth="1" fitToHeight="1" pageOrder="overThenDown" orientation="landscap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L23" activeCellId="0" sqref="L23"/>
    </sheetView>
  </sheetViews>
  <sheetFormatPr defaultColWidth="8.609375" defaultRowHeight="12.75" zeroHeight="false" outlineLevelRow="0" outlineLevelCol="0"/>
  <cols>
    <col collapsed="false" customWidth="true" hidden="false" outlineLevel="0" max="1" min="1" style="0" width="16.87"/>
    <col collapsed="false" customWidth="true" hidden="false" outlineLevel="0" max="2" min="2" style="0" width="10.62"/>
    <col collapsed="false" customWidth="true" hidden="false" outlineLevel="0" max="7" min="4" style="0" width="10.62"/>
    <col collapsed="false" customWidth="true" hidden="false" outlineLevel="0" max="8" min="8" style="57" width="45.38"/>
    <col collapsed="false" customWidth="true" hidden="false" outlineLevel="0" max="15" min="9" style="0" width="10.62"/>
    <col collapsed="false" customWidth="true" hidden="false" outlineLevel="0" max="16" min="16" style="0" width="44.38"/>
    <col collapsed="false" customWidth="true" hidden="false" outlineLevel="0" max="18" min="17" style="0" width="10.62"/>
  </cols>
  <sheetData>
    <row r="1" customFormat="false" ht="14.25" hidden="false" customHeight="false" outlineLevel="0" collapsed="false">
      <c r="A1" s="0" t="s">
        <v>113</v>
      </c>
    </row>
    <row r="2" customFormat="false" ht="14.25" hidden="false" customHeight="false" outlineLevel="0" collapsed="false"/>
    <row r="3" customFormat="false" ht="14.25" hidden="false" customHeight="false" outlineLevel="0" collapsed="false">
      <c r="B3" s="13" t="n">
        <f aca="false">B8</f>
        <v>379.23</v>
      </c>
      <c r="C3" s="13"/>
      <c r="D3" s="13"/>
      <c r="E3" s="13"/>
      <c r="F3" s="13"/>
      <c r="G3" s="13"/>
      <c r="K3" s="13" t="n">
        <f aca="false">K8</f>
        <v>0.385005076142132</v>
      </c>
    </row>
    <row r="4" customFormat="false" ht="14.25" hidden="false" customHeight="false" outlineLevel="0" collapsed="false">
      <c r="B4" s="13"/>
      <c r="C4" s="13"/>
      <c r="D4" s="13"/>
      <c r="E4" s="13"/>
      <c r="F4" s="13"/>
      <c r="G4" s="13"/>
      <c r="K4" s="13"/>
    </row>
    <row r="5" customFormat="false" ht="28.5" hidden="false" customHeight="false" outlineLevel="0" collapsed="false">
      <c r="A5" s="18" t="s">
        <v>0</v>
      </c>
      <c r="B5" s="18" t="s">
        <v>116</v>
      </c>
      <c r="C5" s="18" t="s">
        <v>117</v>
      </c>
      <c r="D5" s="18" t="s">
        <v>118</v>
      </c>
      <c r="E5" s="18" t="s">
        <v>119</v>
      </c>
      <c r="F5" s="18" t="s">
        <v>120</v>
      </c>
      <c r="G5" s="18" t="s">
        <v>121</v>
      </c>
      <c r="H5" s="58" t="s">
        <v>1</v>
      </c>
      <c r="I5" s="18" t="s">
        <v>2</v>
      </c>
      <c r="J5" s="18" t="s">
        <v>3</v>
      </c>
      <c r="K5" s="18" t="s">
        <v>114</v>
      </c>
      <c r="L5" s="18" t="s">
        <v>69</v>
      </c>
      <c r="M5" s="18" t="s">
        <v>115</v>
      </c>
      <c r="N5" s="18" t="s">
        <v>4</v>
      </c>
    </row>
    <row r="6" customFormat="false" ht="14.25" hidden="false" customHeight="false" outlineLevel="0" collapsed="false">
      <c r="A6" s="3" t="s">
        <v>36</v>
      </c>
      <c r="B6" s="46" t="n">
        <v>169.22</v>
      </c>
      <c r="C6" s="46" t="n">
        <v>150.49</v>
      </c>
      <c r="D6" s="46" t="n">
        <v>276.78</v>
      </c>
      <c r="E6" s="46" t="n">
        <v>76.72</v>
      </c>
      <c r="F6" s="46" t="n">
        <v>166.98</v>
      </c>
      <c r="G6" s="46" t="n">
        <v>175.11</v>
      </c>
      <c r="H6" s="3" t="s">
        <v>37</v>
      </c>
      <c r="I6" s="3" t="n">
        <v>4</v>
      </c>
      <c r="J6" s="3" t="n">
        <v>1344</v>
      </c>
      <c r="K6" s="46" t="n">
        <f aca="false">B6/J6</f>
        <v>0.125907738095238</v>
      </c>
      <c r="L6" s="46" t="n">
        <f aca="false">B6/$B$3</f>
        <v>0.446219972048625</v>
      </c>
      <c r="M6" s="46" t="n">
        <f aca="false">K6/$K$3</f>
        <v>0.32702877415766</v>
      </c>
      <c r="N6" s="3" t="s">
        <v>28</v>
      </c>
    </row>
    <row r="7" customFormat="false" ht="14.25" hidden="false" customHeight="false" outlineLevel="0" collapsed="false">
      <c r="A7" s="3" t="s">
        <v>34</v>
      </c>
      <c r="B7" s="46" t="n">
        <v>191.59</v>
      </c>
      <c r="C7" s="46" t="n">
        <v>147.36</v>
      </c>
      <c r="D7" s="46" t="n">
        <v>283.1</v>
      </c>
      <c r="E7" s="46" t="n">
        <v>64.07</v>
      </c>
      <c r="F7" s="46" t="n">
        <v>185.46</v>
      </c>
      <c r="G7" s="46" t="n">
        <v>277.94</v>
      </c>
      <c r="H7" s="3" t="s">
        <v>35</v>
      </c>
      <c r="I7" s="3" t="n">
        <v>4</v>
      </c>
      <c r="J7" s="3" t="n">
        <v>1152</v>
      </c>
      <c r="K7" s="46" t="n">
        <f aca="false">B7/J7</f>
        <v>0.166310763888889</v>
      </c>
      <c r="L7" s="46" t="n">
        <f aca="false">B7/$B$3</f>
        <v>0.505207921314242</v>
      </c>
      <c r="M7" s="46" t="n">
        <f aca="false">K7/$K$3</f>
        <v>0.431970314665389</v>
      </c>
      <c r="N7" s="3" t="s">
        <v>28</v>
      </c>
    </row>
    <row r="8" customFormat="false" ht="14.25" hidden="false" customHeight="false" outlineLevel="0" collapsed="false">
      <c r="A8" s="3" t="s">
        <v>59</v>
      </c>
      <c r="B8" s="3" t="n">
        <v>379.23</v>
      </c>
      <c r="C8" s="3" t="n">
        <v>174.82</v>
      </c>
      <c r="D8" s="3" t="n">
        <v>364.42</v>
      </c>
      <c r="E8" s="3" t="n">
        <v>97.02</v>
      </c>
      <c r="F8" s="3" t="n">
        <v>132.92</v>
      </c>
      <c r="G8" s="3" t="n">
        <v>1126.98</v>
      </c>
      <c r="H8" s="3" t="s">
        <v>60</v>
      </c>
      <c r="I8" s="3" t="n">
        <v>1</v>
      </c>
      <c r="J8" s="3" t="n">
        <v>985</v>
      </c>
      <c r="K8" s="46" t="n">
        <f aca="false">B8/J8</f>
        <v>0.385005076142132</v>
      </c>
      <c r="L8" s="46" t="n">
        <f aca="false">B8/$B$3</f>
        <v>1</v>
      </c>
      <c r="M8" s="46" t="n">
        <f aca="false">K8/$K$3</f>
        <v>1</v>
      </c>
      <c r="N8" s="3" t="s">
        <v>44</v>
      </c>
    </row>
    <row r="9" customFormat="false" ht="14.25" hidden="false" customHeight="false" outlineLevel="0" collapsed="false">
      <c r="A9" s="3" t="s">
        <v>49</v>
      </c>
      <c r="B9" s="46" t="n">
        <v>469.46</v>
      </c>
      <c r="C9" s="46" t="n">
        <v>212.71</v>
      </c>
      <c r="D9" s="46" t="n">
        <v>446.05</v>
      </c>
      <c r="E9" s="46" t="n">
        <v>118.25</v>
      </c>
      <c r="F9" s="46" t="n">
        <v>166.34</v>
      </c>
      <c r="G9" s="46" t="n">
        <v>1403.94</v>
      </c>
      <c r="H9" s="3" t="s">
        <v>50</v>
      </c>
      <c r="I9" s="3" t="n">
        <v>8</v>
      </c>
      <c r="J9" s="3" t="n">
        <v>1200</v>
      </c>
      <c r="K9" s="46" t="n">
        <f aca="false">B9/J9</f>
        <v>0.391216666666667</v>
      </c>
      <c r="L9" s="46" t="n">
        <f aca="false">B9/$B$3</f>
        <v>1.23792948870079</v>
      </c>
      <c r="M9" s="46" t="n">
        <f aca="false">K9/$K$3</f>
        <v>1.0161337886419</v>
      </c>
      <c r="N9" s="3" t="s">
        <v>44</v>
      </c>
    </row>
    <row r="10" customFormat="false" ht="14.25" hidden="false" customHeight="false" outlineLevel="0" collapsed="false">
      <c r="A10" s="3" t="s">
        <v>45</v>
      </c>
      <c r="B10" s="3" t="n">
        <v>472.24</v>
      </c>
      <c r="C10" s="3" t="n">
        <v>266.7</v>
      </c>
      <c r="D10" s="3" t="n">
        <v>501.81</v>
      </c>
      <c r="E10" s="3" t="n">
        <v>84.95</v>
      </c>
      <c r="F10" s="3" t="n">
        <v>304.82</v>
      </c>
      <c r="G10" s="3" t="n">
        <v>1202.94</v>
      </c>
      <c r="H10" s="3" t="s">
        <v>46</v>
      </c>
      <c r="I10" s="3" t="n">
        <v>8</v>
      </c>
      <c r="J10" s="3" t="n">
        <v>1550</v>
      </c>
      <c r="K10" s="46" t="n">
        <f aca="false">B10/J10</f>
        <v>0.304670967741936</v>
      </c>
      <c r="L10" s="46" t="n">
        <f aca="false">B10/$B$3</f>
        <v>1.24526013237349</v>
      </c>
      <c r="M10" s="46" t="n">
        <f aca="false">K10/$K$3</f>
        <v>0.79134272928251</v>
      </c>
      <c r="N10" s="3" t="s">
        <v>44</v>
      </c>
    </row>
    <row r="11" customFormat="false" ht="14.25" hidden="false" customHeight="false" outlineLevel="0" collapsed="false">
      <c r="A11" s="3" t="s">
        <v>16</v>
      </c>
      <c r="B11" s="46" t="n">
        <v>509.44</v>
      </c>
      <c r="C11" s="46" t="n">
        <v>267.6</v>
      </c>
      <c r="D11" s="46" t="n">
        <v>719.12</v>
      </c>
      <c r="E11" s="46" t="n">
        <v>178.04</v>
      </c>
      <c r="F11" s="46" t="n">
        <v>497.19</v>
      </c>
      <c r="G11" s="46" t="n">
        <v>885.27</v>
      </c>
      <c r="H11" s="1" t="s">
        <v>17</v>
      </c>
      <c r="I11" s="3" t="n">
        <v>4</v>
      </c>
      <c r="J11" s="3" t="n">
        <v>1440</v>
      </c>
      <c r="K11" s="46" t="n">
        <f aca="false">B8/J11</f>
        <v>0.263354166666667</v>
      </c>
      <c r="L11" s="46" t="n">
        <f aca="false">B8/$B$3</f>
        <v>1</v>
      </c>
      <c r="M11" s="46" t="n">
        <f aca="false">K11/$K$3</f>
        <v>0.684027777777778</v>
      </c>
      <c r="N11" s="3" t="s">
        <v>7</v>
      </c>
    </row>
    <row r="12" customFormat="false" ht="14.25" hidden="false" customHeight="false" outlineLevel="0" collapsed="false">
      <c r="A12" s="3" t="s">
        <v>51</v>
      </c>
      <c r="B12" s="3" t="n">
        <v>511.43</v>
      </c>
      <c r="C12" s="3" t="n">
        <v>235.71</v>
      </c>
      <c r="D12" s="3" t="n">
        <v>481.74</v>
      </c>
      <c r="E12" s="3" t="n">
        <v>132.23</v>
      </c>
      <c r="F12" s="3" t="n">
        <v>186.18</v>
      </c>
      <c r="G12" s="3" t="n">
        <v>1521.26</v>
      </c>
      <c r="H12" s="3" t="s">
        <v>52</v>
      </c>
      <c r="I12" s="3" t="n">
        <v>8</v>
      </c>
      <c r="J12" s="3" t="n">
        <v>1300</v>
      </c>
      <c r="K12" s="46" t="n">
        <f aca="false">B12/J12</f>
        <v>0.393407692307692</v>
      </c>
      <c r="L12" s="46" t="n">
        <f aca="false">B12/$B$3</f>
        <v>1.34860111278116</v>
      </c>
      <c r="M12" s="46" t="n">
        <f aca="false">K12/$K$3</f>
        <v>1.02182468929957</v>
      </c>
      <c r="N12" s="3" t="s">
        <v>44</v>
      </c>
    </row>
    <row r="13" customFormat="false" ht="14.25" hidden="false" customHeight="false" outlineLevel="0" collapsed="false">
      <c r="A13" s="3" t="s">
        <v>14</v>
      </c>
      <c r="B13" s="46" t="n">
        <v>1002.61</v>
      </c>
      <c r="C13" s="46" t="n">
        <v>759.27</v>
      </c>
      <c r="D13" s="46" t="n">
        <v>967.15</v>
      </c>
      <c r="E13" s="46" t="n">
        <v>290.85</v>
      </c>
      <c r="F13" s="46" t="n">
        <v>933.71</v>
      </c>
      <c r="G13" s="46" t="n">
        <v>2062.08</v>
      </c>
      <c r="H13" s="3" t="s">
        <v>15</v>
      </c>
      <c r="I13" s="3" t="n">
        <v>4</v>
      </c>
      <c r="J13" s="3" t="n">
        <v>2133</v>
      </c>
      <c r="K13" s="46" t="n">
        <f aca="false">B13/J13</f>
        <v>0.470046882325363</v>
      </c>
      <c r="L13" s="46" t="n">
        <f aca="false">B13/$B$3</f>
        <v>2.64380455132769</v>
      </c>
      <c r="M13" s="46" t="n">
        <f aca="false">K13/$K$3</f>
        <v>1.22088489594832</v>
      </c>
      <c r="N13" s="3" t="s">
        <v>7</v>
      </c>
    </row>
    <row r="14" customFormat="false" ht="14.25" hidden="false" customHeight="false" outlineLevel="0" collapsed="false">
      <c r="A14" s="3" t="s">
        <v>18</v>
      </c>
      <c r="B14" s="46" t="n">
        <v>1028.44</v>
      </c>
      <c r="C14" s="46" t="n">
        <v>775.83</v>
      </c>
      <c r="D14" s="46" t="n">
        <v>989.81</v>
      </c>
      <c r="E14" s="46" t="n">
        <v>344.97</v>
      </c>
      <c r="F14" s="46" t="n">
        <v>1272.17</v>
      </c>
      <c r="G14" s="46" t="n">
        <v>1759.44</v>
      </c>
      <c r="H14" s="3" t="s">
        <v>19</v>
      </c>
      <c r="I14" s="3" t="n">
        <v>4</v>
      </c>
      <c r="J14" s="3" t="n">
        <v>2600</v>
      </c>
      <c r="K14" s="46" t="n">
        <f aca="false">B14/J14</f>
        <v>0.395553846153846</v>
      </c>
      <c r="L14" s="46" t="n">
        <f aca="false">B14/$B$3</f>
        <v>2.71191625135142</v>
      </c>
      <c r="M14" s="46" t="n">
        <f aca="false">K14/$K$3</f>
        <v>1.02739904137737</v>
      </c>
      <c r="N14" s="3" t="s">
        <v>7</v>
      </c>
      <c r="P14" s="1"/>
      <c r="Q14" s="3"/>
      <c r="R14" s="3"/>
    </row>
    <row r="15" customFormat="false" ht="14.25" hidden="false" customHeight="false" outlineLevel="0" collapsed="false">
      <c r="A15" s="3" t="s">
        <v>12</v>
      </c>
      <c r="B15" s="46" t="n">
        <v>1051.93</v>
      </c>
      <c r="C15" s="46" t="n">
        <v>720.56</v>
      </c>
      <c r="D15" s="46" t="n">
        <v>1201.02</v>
      </c>
      <c r="E15" s="46" t="n">
        <v>307.36</v>
      </c>
      <c r="F15" s="46" t="n">
        <v>1119.72</v>
      </c>
      <c r="G15" s="46" t="n">
        <v>1911</v>
      </c>
      <c r="H15" s="3" t="s">
        <v>13</v>
      </c>
      <c r="I15" s="3" t="n">
        <v>2</v>
      </c>
      <c r="J15" s="3" t="n">
        <v>2530</v>
      </c>
      <c r="K15" s="46" t="n">
        <f aca="false">B15/J15</f>
        <v>0.415782608695652</v>
      </c>
      <c r="L15" s="46" t="n">
        <f aca="false">B15/$B$3</f>
        <v>2.7738575534636</v>
      </c>
      <c r="M15" s="46" t="n">
        <f aca="false">K15/$K$3</f>
        <v>1.0799405889967</v>
      </c>
      <c r="N15" s="3" t="s">
        <v>7</v>
      </c>
      <c r="P15" s="3"/>
      <c r="Q15" s="3"/>
      <c r="R15" s="3"/>
    </row>
    <row r="16" customFormat="false" ht="14.25" hidden="false" customHeight="false" outlineLevel="0" collapsed="false">
      <c r="A16" s="3" t="s">
        <v>10</v>
      </c>
      <c r="B16" s="46" t="n">
        <v>1800</v>
      </c>
      <c r="C16" s="46" t="n">
        <v>1517.97</v>
      </c>
      <c r="D16" s="46" t="n">
        <v>1636.33</v>
      </c>
      <c r="E16" s="46" t="n">
        <v>515.34</v>
      </c>
      <c r="F16" s="46" t="n">
        <v>1981.74</v>
      </c>
      <c r="G16" s="46" t="n">
        <v>3348.64</v>
      </c>
      <c r="H16" s="3" t="s">
        <v>11</v>
      </c>
      <c r="I16" s="3" t="n">
        <v>8</v>
      </c>
      <c r="J16" s="3" t="n">
        <v>3400</v>
      </c>
      <c r="K16" s="46" t="n">
        <f aca="false">B16/J16</f>
        <v>0.529411764705882</v>
      </c>
      <c r="L16" s="46" t="n">
        <f aca="false">B16/$B$3</f>
        <v>4.74645993196741</v>
      </c>
      <c r="M16" s="46" t="n">
        <f aca="false">K16/$K$3</f>
        <v>1.3750773626435</v>
      </c>
      <c r="N16" s="3" t="s">
        <v>7</v>
      </c>
      <c r="P16" s="3"/>
      <c r="Q16" s="3"/>
      <c r="R16" s="3"/>
    </row>
    <row r="17" customFormat="false" ht="14.25" hidden="false" customHeight="false" outlineLevel="0" collapsed="false">
      <c r="A17" s="48" t="s">
        <v>8</v>
      </c>
      <c r="B17" s="46" t="n">
        <v>2071.26</v>
      </c>
      <c r="C17" s="46" t="n">
        <v>1693.12</v>
      </c>
      <c r="D17" s="46" t="n">
        <v>1599.69</v>
      </c>
      <c r="E17" s="46" t="n">
        <v>568.17</v>
      </c>
      <c r="F17" s="46" t="n">
        <v>2148.4</v>
      </c>
      <c r="G17" s="46" t="n">
        <v>4346.91</v>
      </c>
      <c r="H17" s="1" t="s">
        <v>9</v>
      </c>
      <c r="I17" s="1" t="n">
        <v>8</v>
      </c>
      <c r="J17" s="1" t="n">
        <v>2400</v>
      </c>
      <c r="K17" s="46" t="n">
        <f aca="false">B17/J17</f>
        <v>0.863025</v>
      </c>
      <c r="L17" s="46" t="n">
        <f aca="false">B17/$B$3</f>
        <v>5.4617514437149</v>
      </c>
      <c r="M17" s="46" t="n">
        <f aca="false">K17/$K$3</f>
        <v>2.24159382169132</v>
      </c>
      <c r="N17" s="3" t="s">
        <v>7</v>
      </c>
      <c r="P17" s="1"/>
      <c r="Q17" s="3"/>
      <c r="R17" s="3"/>
    </row>
    <row r="18" customFormat="false" ht="14.25" hidden="false" customHeight="false" outlineLevel="0" collapsed="false">
      <c r="A18" s="1" t="s">
        <v>5</v>
      </c>
      <c r="B18" s="59" t="n">
        <v>2427.42</v>
      </c>
      <c r="C18" s="59" t="n">
        <v>2011.19</v>
      </c>
      <c r="D18" s="59" t="n">
        <v>1564.17</v>
      </c>
      <c r="E18" s="59" t="n">
        <v>753.09</v>
      </c>
      <c r="F18" s="59" t="n">
        <v>2878.47</v>
      </c>
      <c r="G18" s="59" t="n">
        <v>4930.18</v>
      </c>
      <c r="H18" s="1" t="s">
        <v>6</v>
      </c>
      <c r="I18" s="1" t="n">
        <v>24</v>
      </c>
      <c r="J18" s="1" t="n">
        <v>3400</v>
      </c>
      <c r="K18" s="46" t="n">
        <f aca="false">B18/J18</f>
        <v>0.713947058823529</v>
      </c>
      <c r="L18" s="46" t="n">
        <f aca="false">B18/$B$3</f>
        <v>6.40091764892018</v>
      </c>
      <c r="M18" s="46" t="n">
        <f aca="false">K18/$K$3</f>
        <v>1.85438349534893</v>
      </c>
      <c r="N18" s="3" t="s">
        <v>7</v>
      </c>
      <c r="P18" s="1"/>
      <c r="Q18" s="3"/>
      <c r="R18" s="3"/>
    </row>
    <row r="19" customFormat="false" ht="14.25" hidden="false" customHeight="false" outlineLevel="0" collapsed="false">
      <c r="P19" s="3"/>
      <c r="Q19" s="3"/>
      <c r="R19" s="3"/>
    </row>
    <row r="20" customFormat="false" ht="14.25" hidden="false" customHeight="false" outlineLevel="0" collapsed="false"/>
    <row r="21" customFormat="false" ht="14.25" hidden="false" customHeight="false" outlineLevel="0" collapsed="false"/>
    <row r="22" customFormat="false" ht="14.25" hidden="false" customHeight="false" outlineLevel="0" collapsed="false">
      <c r="P22" s="1"/>
      <c r="Q22" s="3"/>
      <c r="R22" s="3"/>
    </row>
    <row r="23" customFormat="false" ht="14.25" hidden="false" customHeight="false" outlineLevel="0" collapsed="false">
      <c r="P23" s="3"/>
      <c r="Q23" s="3"/>
      <c r="R23" s="3"/>
    </row>
    <row r="24" customFormat="false" ht="14.25" hidden="false" customHeight="false" outlineLevel="0" collapsed="false">
      <c r="P24" s="3"/>
      <c r="Q24" s="3"/>
      <c r="R24" s="3"/>
    </row>
    <row r="25" customFormat="false" ht="14.25" hidden="false" customHeight="false" outlineLevel="0" collapsed="false">
      <c r="P25" s="3"/>
      <c r="Q25" s="3"/>
      <c r="R25" s="3"/>
    </row>
    <row r="26" customFormat="false" ht="14.25" hidden="false" customHeight="false" outlineLevel="0" collapsed="false">
      <c r="P26" s="3"/>
      <c r="Q26" s="3"/>
      <c r="R26" s="3"/>
    </row>
    <row r="27" customFormat="false" ht="14.25" hidden="false" customHeight="false" outlineLevel="0" collapsed="false">
      <c r="P27" s="3"/>
      <c r="Q27" s="3"/>
      <c r="R27" s="3"/>
    </row>
    <row r="28" customFormat="false" ht="14.25" hidden="false" customHeight="false" outlineLevel="0" collapsed="false"/>
    <row r="29" customFormat="false" ht="14.25" hidden="false" customHeight="false" outlineLevel="0" collapsed="false">
      <c r="P29" s="3"/>
      <c r="Q29" s="3"/>
      <c r="R29" s="3"/>
    </row>
    <row r="30" customFormat="false" ht="14.25" hidden="false" customHeight="false" outlineLevel="0" collapsed="false">
      <c r="P30" s="3"/>
      <c r="Q30" s="3"/>
      <c r="R30" s="3"/>
    </row>
    <row r="31" customFormat="false" ht="14.25" hidden="false" customHeight="false" outlineLevel="0" collapsed="false">
      <c r="P31" s="3"/>
      <c r="Q31" s="3"/>
      <c r="R31" s="3"/>
    </row>
    <row r="32" customFormat="false" ht="14.25" hidden="false" customHeight="false" outlineLevel="0" collapsed="false"/>
    <row r="33" customFormat="false" ht="14.25" hidden="false" customHeight="false" outlineLevel="0" collapsed="false">
      <c r="P33" s="3"/>
      <c r="Q33" s="3"/>
      <c r="R33" s="3"/>
    </row>
  </sheetData>
  <printOptions headings="false" gridLines="false" gridLinesSet="true" horizontalCentered="false" verticalCentered="false"/>
  <pageMargins left="0" right="0" top="0.39375" bottom="0.39375" header="0" footer="0"/>
  <pageSetup paperSize="77" scale="62" firstPageNumber="1" fitToWidth="1" fitToHeight="1" pageOrder="overThenDown" orientation="landscap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  <tableParts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4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K6" activeCellId="0" sqref="K6"/>
    </sheetView>
  </sheetViews>
  <sheetFormatPr defaultColWidth="8.609375" defaultRowHeight="14.25" zeroHeight="false" outlineLevelRow="0" outlineLevelCol="0"/>
  <cols>
    <col collapsed="false" customWidth="true" hidden="false" outlineLevel="0" max="1" min="1" style="0" width="15.51"/>
    <col collapsed="false" customWidth="true" hidden="false" outlineLevel="0" max="2" min="2" style="0" width="41"/>
    <col collapsed="false" customWidth="true" hidden="false" outlineLevel="0" max="3" min="3" style="0" width="6.13"/>
    <col collapsed="false" customWidth="true" hidden="false" outlineLevel="0" max="11" min="4" style="0" width="10.62"/>
    <col collapsed="false" customWidth="true" hidden="false" outlineLevel="0" max="12" min="12" style="0" width="12.87"/>
  </cols>
  <sheetData>
    <row r="1" customFormat="false" ht="15" hidden="false" customHeight="false" outlineLevel="0" collapsed="false">
      <c r="F1" s="5"/>
      <c r="G1" s="5"/>
      <c r="H1" s="5"/>
      <c r="I1" s="5"/>
    </row>
    <row r="2" customFormat="false" ht="15" hidden="false" customHeight="false" outlineLevel="0" collapsed="false">
      <c r="F2" s="5"/>
      <c r="G2" s="5"/>
      <c r="H2" s="5"/>
      <c r="I2" s="5"/>
    </row>
    <row r="3" customFormat="false" ht="15" hidden="false" customHeight="false" outlineLevel="0" collapsed="false">
      <c r="F3" s="5"/>
      <c r="G3" s="5"/>
      <c r="H3" s="5"/>
      <c r="I3" s="5"/>
    </row>
    <row r="4" customFormat="false" ht="15" hidden="false" customHeight="false" outlineLevel="0" collapsed="false">
      <c r="F4" s="5"/>
      <c r="G4" s="5"/>
      <c r="H4" s="5"/>
      <c r="I4" s="5"/>
    </row>
    <row r="5" customFormat="false" ht="29.25" hidden="false" customHeight="false" outlineLevel="0" collapsed="false">
      <c r="A5" s="1" t="s">
        <v>0</v>
      </c>
      <c r="B5" s="1" t="s">
        <v>1</v>
      </c>
      <c r="C5" s="1" t="s">
        <v>2</v>
      </c>
      <c r="D5" s="1" t="s">
        <v>3</v>
      </c>
      <c r="E5" s="3" t="s">
        <v>4</v>
      </c>
      <c r="F5" s="5" t="s">
        <v>64</v>
      </c>
      <c r="G5" s="5" t="s">
        <v>65</v>
      </c>
      <c r="H5" s="5" t="s">
        <v>66</v>
      </c>
      <c r="I5" s="5" t="s">
        <v>67</v>
      </c>
      <c r="J5" s="5" t="s">
        <v>68</v>
      </c>
      <c r="K5" s="5" t="s">
        <v>69</v>
      </c>
      <c r="L5" s="5" t="s">
        <v>70</v>
      </c>
    </row>
    <row r="6" customFormat="false" ht="29.25" hidden="false" customHeight="false" outlineLevel="0" collapsed="false">
      <c r="A6" s="6" t="s">
        <v>40</v>
      </c>
      <c r="B6" s="3" t="s">
        <v>41</v>
      </c>
      <c r="C6" s="3" t="n">
        <v>1</v>
      </c>
      <c r="D6" s="3" t="n">
        <v>700</v>
      </c>
      <c r="E6" s="0" t="s">
        <v>33</v>
      </c>
      <c r="F6" s="7" t="n">
        <v>0.038365772114561</v>
      </c>
      <c r="G6" s="8" t="n">
        <v>0.00863692965931224</v>
      </c>
      <c r="H6" s="8" t="n">
        <v>0.01089471162502</v>
      </c>
      <c r="I6" s="8" t="n">
        <v>0.00976088164001404</v>
      </c>
      <c r="J6" s="8" t="n">
        <v>0.00201146969748016</v>
      </c>
      <c r="K6" s="8" t="n">
        <f aca="false">GEOMEAN(F6:J6)</f>
        <v>0.00933478503154089</v>
      </c>
      <c r="L6" s="8" t="n">
        <f aca="false">1/K6</f>
        <v>107.126194831605</v>
      </c>
    </row>
    <row r="7" customFormat="false" ht="15" hidden="false" customHeight="false" outlineLevel="0" collapsed="false">
      <c r="A7" s="1" t="s">
        <v>20</v>
      </c>
      <c r="B7" s="1" t="s">
        <v>20</v>
      </c>
      <c r="C7" s="3" t="n">
        <v>1</v>
      </c>
      <c r="D7" s="3" t="n">
        <v>1600</v>
      </c>
      <c r="E7" s="2" t="s">
        <v>21</v>
      </c>
      <c r="F7" s="7" t="n">
        <v>0.0491770383345178</v>
      </c>
      <c r="G7" s="8" t="n">
        <v>0.0161864044190428</v>
      </c>
      <c r="H7" s="8" t="n">
        <v>0.0168665478030309</v>
      </c>
      <c r="I7" s="8" t="n">
        <v>0.0787424266016561</v>
      </c>
      <c r="J7" s="8" t="n">
        <v>0.0076516438902007</v>
      </c>
      <c r="K7" s="8" t="n">
        <f aca="false">GEOMEAN(F7:J7)</f>
        <v>0.0240757874472273</v>
      </c>
      <c r="L7" s="8" t="n">
        <f aca="false">1/K7</f>
        <v>41.5355054197892</v>
      </c>
    </row>
    <row r="8" customFormat="false" ht="15" hidden="false" customHeight="false" outlineLevel="0" collapsed="false">
      <c r="A8" s="9" t="s">
        <v>24</v>
      </c>
      <c r="B8" s="3" t="s">
        <v>25</v>
      </c>
      <c r="C8" s="3" t="n">
        <v>1</v>
      </c>
      <c r="D8" s="3" t="n">
        <v>1000</v>
      </c>
      <c r="E8" s="2" t="s">
        <v>21</v>
      </c>
      <c r="F8" s="7" t="n">
        <v>0.0722472332027448</v>
      </c>
      <c r="G8" s="8" t="n">
        <v>0.026054471726428</v>
      </c>
      <c r="H8" s="8" t="n">
        <v>0.0187729042292485</v>
      </c>
      <c r="I8" s="8" t="n">
        <v>0.0735947235462677</v>
      </c>
      <c r="J8" s="8"/>
      <c r="K8" s="8" t="n">
        <f aca="false">GEOMEAN(F8:J8)</f>
        <v>0.0401578458835687</v>
      </c>
      <c r="L8" s="8" t="n">
        <f aca="false">1/K8</f>
        <v>24.9017340944865</v>
      </c>
    </row>
    <row r="9" customFormat="false" ht="15" hidden="false" customHeight="false" outlineLevel="0" collapsed="false">
      <c r="A9" s="1" t="s">
        <v>22</v>
      </c>
      <c r="B9" s="3" t="s">
        <v>23</v>
      </c>
      <c r="C9" s="3" t="n">
        <v>1</v>
      </c>
      <c r="D9" s="3" t="n">
        <v>3066</v>
      </c>
      <c r="E9" s="2" t="s">
        <v>21</v>
      </c>
      <c r="F9" s="7" t="n">
        <v>0.181727836745713</v>
      </c>
      <c r="G9" s="8" t="n">
        <v>0.0357291101248443</v>
      </c>
      <c r="H9" s="8" t="n">
        <v>0.0496482415625909</v>
      </c>
      <c r="I9" s="8" t="n">
        <v>0.195280381325109</v>
      </c>
      <c r="J9" s="8" t="n">
        <v>0.0225890137754509</v>
      </c>
      <c r="K9" s="8" t="n">
        <f aca="false">GEOMEAN(F9:J9)</f>
        <v>0.0676987550881294</v>
      </c>
      <c r="L9" s="8" t="n">
        <f aca="false">1/K9</f>
        <v>14.7713203691591</v>
      </c>
    </row>
    <row r="10" customFormat="false" ht="15" hidden="false" customHeight="false" outlineLevel="0" collapsed="false">
      <c r="A10" s="3" t="s">
        <v>38</v>
      </c>
      <c r="B10" s="1" t="s">
        <v>39</v>
      </c>
      <c r="C10" s="3" t="n">
        <v>4</v>
      </c>
      <c r="D10" s="3" t="n">
        <v>1200</v>
      </c>
      <c r="E10" s="0" t="s">
        <v>28</v>
      </c>
      <c r="F10" s="7" t="n">
        <v>0.11183599923359</v>
      </c>
      <c r="G10" s="8" t="n">
        <v>0.088757623168045</v>
      </c>
      <c r="H10" s="8" t="n">
        <v>0.128384840062735</v>
      </c>
      <c r="I10" s="8" t="n">
        <v>0.0418323498857744</v>
      </c>
      <c r="J10" s="8" t="n">
        <v>0.0353855945778375</v>
      </c>
      <c r="K10" s="8" t="n">
        <f aca="false">GEOMEAN(F10:J10)</f>
        <v>0.0716354441391594</v>
      </c>
      <c r="L10" s="8" t="n">
        <f aca="false">1/K10</f>
        <v>13.9595700426928</v>
      </c>
    </row>
    <row r="11" customFormat="false" ht="15" hidden="false" customHeight="false" outlineLevel="0" collapsed="false">
      <c r="A11" s="3" t="s">
        <v>36</v>
      </c>
      <c r="B11" s="3" t="s">
        <v>37</v>
      </c>
      <c r="C11" s="3" t="n">
        <v>4</v>
      </c>
      <c r="D11" s="3" t="n">
        <v>1344</v>
      </c>
      <c r="E11" s="0" t="s">
        <v>28</v>
      </c>
      <c r="F11" s="7" t="n">
        <v>0.107351688207213</v>
      </c>
      <c r="G11" s="8" t="n">
        <v>0.0591972923784284</v>
      </c>
      <c r="H11" s="8" t="n">
        <v>0.128442423466148</v>
      </c>
      <c r="I11" s="8" t="n">
        <v>0.0404472343006677</v>
      </c>
      <c r="J11" s="8"/>
      <c r="K11" s="8" t="n">
        <f aca="false">GEOMEAN(F11:J11)</f>
        <v>0.075801362312448</v>
      </c>
      <c r="L11" s="8" t="n">
        <f aca="false">1/K11</f>
        <v>13.192375037774</v>
      </c>
    </row>
    <row r="12" customFormat="false" ht="15" hidden="false" customHeight="false" outlineLevel="0" collapsed="false">
      <c r="A12" s="3" t="s">
        <v>34</v>
      </c>
      <c r="B12" s="3" t="s">
        <v>35</v>
      </c>
      <c r="C12" s="3" t="n">
        <v>4</v>
      </c>
      <c r="D12" s="3" t="n">
        <v>1152</v>
      </c>
      <c r="E12" s="0" t="s">
        <v>28</v>
      </c>
      <c r="F12" s="7" t="n">
        <v>0.133583548829391</v>
      </c>
      <c r="G12" s="8" t="n">
        <v>0.121268239726683</v>
      </c>
      <c r="H12" s="8" t="n">
        <v>0.124518812861241</v>
      </c>
      <c r="I12" s="8" t="n">
        <v>0.0379837736962832</v>
      </c>
      <c r="J12" s="8" t="n">
        <v>0.0582866203115714</v>
      </c>
      <c r="K12" s="8" t="n">
        <f aca="false">GEOMEAN(F12:J12)</f>
        <v>0.085109962891177</v>
      </c>
      <c r="L12" s="8" t="n">
        <f aca="false">1/K12</f>
        <v>11.7495057691262</v>
      </c>
    </row>
    <row r="13" customFormat="false" ht="15" hidden="false" customHeight="false" outlineLevel="0" collapsed="false">
      <c r="A13" s="3" t="s">
        <v>61</v>
      </c>
      <c r="B13" s="3" t="s">
        <v>62</v>
      </c>
      <c r="C13" s="3" t="n">
        <v>2</v>
      </c>
      <c r="D13" s="3" t="n">
        <v>1200</v>
      </c>
      <c r="E13" s="0" t="s">
        <v>63</v>
      </c>
      <c r="F13" s="7" t="n">
        <v>0.165330659053303</v>
      </c>
      <c r="G13" s="8" t="n">
        <v>0.0391774960886363</v>
      </c>
      <c r="H13" s="8" t="n">
        <v>0.103316675000189</v>
      </c>
      <c r="I13" s="8"/>
      <c r="J13" s="8"/>
      <c r="K13" s="8" t="n">
        <f aca="false">GEOMEAN(F13:J13)</f>
        <v>0.0874688663748015</v>
      </c>
      <c r="L13" s="8" t="n">
        <f aca="false">1/K13</f>
        <v>11.4326393086545</v>
      </c>
    </row>
    <row r="14" customFormat="false" ht="15" hidden="false" customHeight="false" outlineLevel="0" collapsed="false">
      <c r="A14" s="3" t="s">
        <v>59</v>
      </c>
      <c r="B14" s="3" t="s">
        <v>60</v>
      </c>
      <c r="C14" s="3" t="n">
        <v>1</v>
      </c>
      <c r="D14" s="3" t="n">
        <v>985</v>
      </c>
      <c r="E14" s="0" t="s">
        <v>44</v>
      </c>
      <c r="F14" s="7" t="n">
        <v>0.194887704245646</v>
      </c>
      <c r="G14" s="8" t="n">
        <v>0.0418915035601392</v>
      </c>
      <c r="H14" s="8" t="n">
        <v>0.0238012585994748</v>
      </c>
      <c r="I14" s="8" t="n">
        <v>0.18935180773852</v>
      </c>
      <c r="J14" s="8" t="n">
        <v>0.177219726325313</v>
      </c>
      <c r="K14" s="8" t="n">
        <f aca="false">GEOMEAN(F14:J14)</f>
        <v>0.0918033153911406</v>
      </c>
      <c r="L14" s="8" t="n">
        <f aca="false">1/K14</f>
        <v>10.8928527879343</v>
      </c>
    </row>
    <row r="15" customFormat="false" ht="15" hidden="false" customHeight="false" outlineLevel="0" collapsed="false">
      <c r="A15" s="3" t="s">
        <v>31</v>
      </c>
      <c r="B15" s="2" t="s">
        <v>32</v>
      </c>
      <c r="C15" s="3" t="n">
        <v>4</v>
      </c>
      <c r="D15" s="3" t="n">
        <v>1700</v>
      </c>
      <c r="E15" s="0" t="s">
        <v>33</v>
      </c>
      <c r="F15" s="7" t="n">
        <v>0.203607197908046</v>
      </c>
      <c r="G15" s="8" t="n">
        <v>0.1370094830614</v>
      </c>
      <c r="H15" s="8" t="n">
        <v>0.201908292151538</v>
      </c>
      <c r="I15" s="8" t="n">
        <v>0.0624533743600232</v>
      </c>
      <c r="J15" s="8" t="n">
        <v>0.0395953914092625</v>
      </c>
      <c r="K15" s="8" t="n">
        <f aca="false">GEOMEAN(F15:J15)</f>
        <v>0.106851270825095</v>
      </c>
      <c r="L15" s="8" t="n">
        <f aca="false">1/K15</f>
        <v>9.35880305660472</v>
      </c>
    </row>
    <row r="16" customFormat="false" ht="15" hidden="false" customHeight="false" outlineLevel="0" collapsed="false">
      <c r="A16" s="10" t="s">
        <v>57</v>
      </c>
      <c r="B16" s="3" t="s">
        <v>58</v>
      </c>
      <c r="C16" s="3" t="n">
        <v>4</v>
      </c>
      <c r="D16" s="3" t="n">
        <v>800</v>
      </c>
      <c r="E16" s="0" t="s">
        <v>44</v>
      </c>
      <c r="F16" s="7" t="n">
        <v>0.160746696670784</v>
      </c>
      <c r="G16" s="8" t="n">
        <v>0.0783869216769373</v>
      </c>
      <c r="H16" s="8" t="n">
        <v>0.307134470125562</v>
      </c>
      <c r="I16" s="8" t="n">
        <v>0.156796323711118</v>
      </c>
      <c r="J16" s="8" t="n">
        <v>0.410022702205414</v>
      </c>
      <c r="K16" s="8" t="n">
        <f aca="false">GEOMEAN(F16:J16)</f>
        <v>0.190182959505653</v>
      </c>
      <c r="L16" s="8" t="n">
        <f aca="false">1/K16</f>
        <v>5.25809464002098</v>
      </c>
    </row>
    <row r="17" customFormat="false" ht="15" hidden="false" customHeight="false" outlineLevel="0" collapsed="false">
      <c r="A17" s="3" t="s">
        <v>16</v>
      </c>
      <c r="B17" s="1" t="s">
        <v>17</v>
      </c>
      <c r="C17" s="3" t="n">
        <v>4</v>
      </c>
      <c r="D17" s="3" t="n">
        <v>1440</v>
      </c>
      <c r="E17" s="2" t="s">
        <v>7</v>
      </c>
      <c r="F17" s="7" t="n">
        <v>0.211863312764387</v>
      </c>
      <c r="G17" s="8" t="n">
        <v>0.211884159775216</v>
      </c>
      <c r="H17" s="8" t="n">
        <v>0.199001407232702</v>
      </c>
      <c r="I17" s="8" t="n">
        <v>0.237384641485141</v>
      </c>
      <c r="J17" s="8" t="n">
        <v>0.121835061818267</v>
      </c>
      <c r="K17" s="8" t="n">
        <f aca="false">GEOMEAN(F17:J17)</f>
        <v>0.191622746433557</v>
      </c>
      <c r="L17" s="8" t="n">
        <f aca="false">1/K17</f>
        <v>5.21858713859287</v>
      </c>
    </row>
    <row r="18" customFormat="false" ht="15" hidden="false" customHeight="false" outlineLevel="0" collapsed="false">
      <c r="A18" s="3" t="s">
        <v>29</v>
      </c>
      <c r="B18" s="1" t="s">
        <v>30</v>
      </c>
      <c r="C18" s="3" t="n">
        <v>6</v>
      </c>
      <c r="D18" s="3" t="n">
        <v>1800</v>
      </c>
      <c r="E18" s="0" t="s">
        <v>28</v>
      </c>
      <c r="F18" s="7" t="n">
        <v>0.372786664111968</v>
      </c>
      <c r="G18" s="8" t="n">
        <v>0.317091861170535</v>
      </c>
      <c r="H18" s="8"/>
      <c r="I18" s="8" t="n">
        <v>0.196400558694273</v>
      </c>
      <c r="J18" s="8" t="n">
        <v>0.181947355703106</v>
      </c>
      <c r="K18" s="8" t="n">
        <f aca="false">GEOMEAN(F18:J18)</f>
        <v>0.25493735900987</v>
      </c>
      <c r="L18" s="8" t="n">
        <f aca="false">1/K18</f>
        <v>3.92253220118</v>
      </c>
    </row>
    <row r="19" customFormat="false" ht="15" hidden="false" customHeight="false" outlineLevel="0" collapsed="false">
      <c r="A19" s="3" t="s">
        <v>12</v>
      </c>
      <c r="B19" s="3" t="s">
        <v>13</v>
      </c>
      <c r="C19" s="3" t="n">
        <v>2</v>
      </c>
      <c r="D19" s="3" t="n">
        <v>2530</v>
      </c>
      <c r="E19" s="2" t="s">
        <v>7</v>
      </c>
      <c r="F19" s="7" t="n">
        <v>0.602841331940026</v>
      </c>
      <c r="G19" s="8" t="n">
        <v>0.165873750758326</v>
      </c>
      <c r="H19" s="8" t="n">
        <v>0.200137716304548</v>
      </c>
      <c r="I19" s="8" t="n">
        <v>0.422046577997578</v>
      </c>
      <c r="J19" s="8" t="n">
        <v>0.210676698818833</v>
      </c>
      <c r="K19" s="8" t="n">
        <f aca="false">GEOMEAN(F19:J19)</f>
        <v>0.281875482563745</v>
      </c>
      <c r="L19" s="11" t="n">
        <f aca="false">1/K19</f>
        <v>3.5476657668297</v>
      </c>
    </row>
    <row r="20" customFormat="false" ht="15" hidden="false" customHeight="false" outlineLevel="0" collapsed="false">
      <c r="A20" s="3" t="s">
        <v>14</v>
      </c>
      <c r="B20" s="3" t="s">
        <v>15</v>
      </c>
      <c r="C20" s="3" t="n">
        <v>4</v>
      </c>
      <c r="D20" s="3" t="n">
        <v>2133</v>
      </c>
      <c r="E20" s="2" t="s">
        <v>7</v>
      </c>
      <c r="F20" s="7" t="n">
        <v>0.49460591738812</v>
      </c>
      <c r="G20" s="8" t="n">
        <v>0.28216098853731</v>
      </c>
      <c r="H20" s="8" t="n">
        <v>0.202661735279521</v>
      </c>
      <c r="I20" s="8" t="n">
        <v>0.500970278115406</v>
      </c>
      <c r="J20" s="8" t="n">
        <v>0.243594591031274</v>
      </c>
      <c r="K20" s="8" t="n">
        <f aca="false">GEOMEAN(F20:J20)</f>
        <v>0.321811475694741</v>
      </c>
      <c r="L20" s="8" t="n">
        <f aca="false">1/K20</f>
        <v>3.1074093857006</v>
      </c>
    </row>
    <row r="21" customFormat="false" ht="15" hidden="false" customHeight="false" outlineLevel="0" collapsed="false">
      <c r="A21" s="3" t="s">
        <v>55</v>
      </c>
      <c r="B21" s="2" t="s">
        <v>56</v>
      </c>
      <c r="C21" s="3" t="n">
        <v>16</v>
      </c>
      <c r="D21" s="3" t="n">
        <v>750</v>
      </c>
      <c r="E21" s="0" t="s">
        <v>44</v>
      </c>
      <c r="F21" s="7" t="n">
        <v>0.150813721267004</v>
      </c>
      <c r="G21" s="8" t="n">
        <v>0.504166799706249</v>
      </c>
      <c r="H21" s="8" t="n">
        <v>0.287938595530573</v>
      </c>
      <c r="I21" s="8" t="n">
        <v>0.146996553479173</v>
      </c>
      <c r="J21" s="8" t="n">
        <v>1.25401707139812</v>
      </c>
      <c r="K21" s="8" t="n">
        <f aca="false">GEOMEAN(F21:J21)</f>
        <v>0.332035956529895</v>
      </c>
      <c r="L21" s="8" t="n">
        <f aca="false">1/K21</f>
        <v>3.01172201484138</v>
      </c>
    </row>
    <row r="22" customFormat="false" ht="15" hidden="false" customHeight="false" outlineLevel="0" collapsed="false">
      <c r="A22" s="3" t="s">
        <v>49</v>
      </c>
      <c r="B22" s="3" t="s">
        <v>50</v>
      </c>
      <c r="C22" s="3" t="n">
        <v>8</v>
      </c>
      <c r="D22" s="3" t="n">
        <v>1200</v>
      </c>
      <c r="E22" s="0" t="s">
        <v>44</v>
      </c>
      <c r="F22" s="7" t="n">
        <v>0.161003072432494</v>
      </c>
      <c r="G22" s="8" t="n">
        <v>0.396564385836074</v>
      </c>
      <c r="H22" s="8" t="n">
        <v>0.220578530575779</v>
      </c>
      <c r="I22" s="8" t="n">
        <v>0.233747551064517</v>
      </c>
      <c r="J22" s="8" t="n">
        <v>2.16149667163477</v>
      </c>
      <c r="K22" s="8" t="n">
        <f aca="false">GEOMEAN(F22:J22)</f>
        <v>0.371914020284471</v>
      </c>
      <c r="L22" s="8" t="n">
        <f aca="false">1/K22</f>
        <v>2.68879349919403</v>
      </c>
    </row>
    <row r="23" customFormat="false" ht="15" hidden="false" customHeight="false" outlineLevel="0" collapsed="false">
      <c r="A23" s="3" t="s">
        <v>51</v>
      </c>
      <c r="B23" s="3" t="s">
        <v>52</v>
      </c>
      <c r="C23" s="3" t="n">
        <v>8</v>
      </c>
      <c r="D23" s="3" t="n">
        <v>1300</v>
      </c>
      <c r="E23" s="0" t="s">
        <v>44</v>
      </c>
      <c r="F23" s="7" t="n">
        <v>0.265670062513108</v>
      </c>
      <c r="G23" s="8" t="n">
        <v>0.414444905648329</v>
      </c>
      <c r="H23" s="8" t="n">
        <v>0.241045673076079</v>
      </c>
      <c r="I23" s="8" t="n">
        <v>0.249894838120426</v>
      </c>
      <c r="J23" s="8" t="n">
        <v>1.28136287854882</v>
      </c>
      <c r="K23" s="8" t="n">
        <f aca="false">GEOMEAN(F23:J23)</f>
        <v>0.385360890989677</v>
      </c>
      <c r="L23" s="8" t="n">
        <f aca="false">1/K23</f>
        <v>2.59497012639715</v>
      </c>
    </row>
    <row r="24" customFormat="false" ht="15" hidden="false" customHeight="false" outlineLevel="0" collapsed="false">
      <c r="A24" s="3" t="s">
        <v>18</v>
      </c>
      <c r="B24" s="3" t="s">
        <v>19</v>
      </c>
      <c r="C24" s="3" t="n">
        <v>4</v>
      </c>
      <c r="D24" s="3" t="n">
        <v>2600</v>
      </c>
      <c r="E24" s="2" t="s">
        <v>7</v>
      </c>
      <c r="F24" s="7" t="n">
        <v>0.518903182819019</v>
      </c>
      <c r="G24" s="8" t="n">
        <v>0.386762029438999</v>
      </c>
      <c r="H24" s="8" t="n">
        <v>0.348177083336756</v>
      </c>
      <c r="I24" s="8" t="n">
        <v>0.406710373725566</v>
      </c>
      <c r="J24" s="8" t="n">
        <v>0.347986237016792</v>
      </c>
      <c r="K24" s="8" t="n">
        <f aca="false">GEOMEAN(F24:J24)</f>
        <v>0.397224048210997</v>
      </c>
      <c r="L24" s="8" t="n">
        <f aca="false">1/K24</f>
        <v>2.51747094493338</v>
      </c>
    </row>
    <row r="25" customFormat="false" ht="15" hidden="false" customHeight="false" outlineLevel="0" collapsed="false">
      <c r="A25" s="3" t="s">
        <v>47</v>
      </c>
      <c r="B25" s="3" t="s">
        <v>48</v>
      </c>
      <c r="C25" s="3" t="n">
        <v>8</v>
      </c>
      <c r="D25" s="3" t="n">
        <v>1500</v>
      </c>
      <c r="E25" s="0" t="s">
        <v>44</v>
      </c>
      <c r="F25" s="7" t="n">
        <v>0.111970528564382</v>
      </c>
      <c r="G25" s="8" t="n">
        <v>0.465274753344615</v>
      </c>
      <c r="H25" s="8" t="n">
        <v>0.277140797063008</v>
      </c>
      <c r="I25" s="8" t="n">
        <v>0.292184438830646</v>
      </c>
      <c r="J25" s="8" t="n">
        <v>2.49428205895241</v>
      </c>
      <c r="K25" s="8" t="n">
        <f aca="false">GEOMEAN(F25:J25)</f>
        <v>0.402182588166289</v>
      </c>
      <c r="L25" s="8" t="n">
        <f aca="false">1/K25</f>
        <v>2.48643285269857</v>
      </c>
    </row>
    <row r="26" customFormat="false" ht="15" hidden="false" customHeight="false" outlineLevel="0" collapsed="false">
      <c r="A26" s="3" t="s">
        <v>45</v>
      </c>
      <c r="B26" s="3" t="s">
        <v>46</v>
      </c>
      <c r="C26" s="3" t="n">
        <v>8</v>
      </c>
      <c r="D26" s="3" t="n">
        <v>1550</v>
      </c>
      <c r="E26" s="0" t="s">
        <v>44</v>
      </c>
      <c r="F26" s="7" t="n">
        <v>0.242671435437019</v>
      </c>
      <c r="G26" s="8" t="n">
        <v>0.465274753344615</v>
      </c>
      <c r="H26" s="8" t="n">
        <v>0.288167253392378</v>
      </c>
      <c r="I26" s="8" t="n">
        <v>0.29510166423032</v>
      </c>
      <c r="J26" s="8" t="n">
        <v>2.57742479425083</v>
      </c>
      <c r="K26" s="8" t="n">
        <f aca="false">GEOMEAN(F26:J26)</f>
        <v>0.477206210313451</v>
      </c>
      <c r="L26" s="8" t="n">
        <f aca="false">1/K26</f>
        <v>2.09553014690055</v>
      </c>
    </row>
    <row r="27" customFormat="false" ht="15" hidden="false" customHeight="false" outlineLevel="0" collapsed="false">
      <c r="A27" s="3" t="s">
        <v>26</v>
      </c>
      <c r="B27" s="1" t="s">
        <v>27</v>
      </c>
      <c r="C27" s="3" t="n">
        <v>16</v>
      </c>
      <c r="D27" s="3" t="n">
        <v>2300</v>
      </c>
      <c r="E27" s="0" t="s">
        <v>28</v>
      </c>
      <c r="F27" s="7" t="n">
        <v>0.51536193599031</v>
      </c>
      <c r="G27" s="8" t="n">
        <v>1.42855774450014</v>
      </c>
      <c r="H27" s="8"/>
      <c r="I27" s="8" t="n">
        <v>0.359909270281137</v>
      </c>
      <c r="J27" s="8" t="n">
        <v>1.25086516824614</v>
      </c>
      <c r="K27" s="8" t="n">
        <f aca="false">GEOMEAN(F27:J27)</f>
        <v>0.7587582352995</v>
      </c>
      <c r="L27" s="8" t="n">
        <f aca="false">1/K27</f>
        <v>1.31794286174077</v>
      </c>
    </row>
    <row r="28" customFormat="false" ht="15" hidden="false" customHeight="false" outlineLevel="0" collapsed="false">
      <c r="A28" s="3" t="s">
        <v>53</v>
      </c>
      <c r="B28" s="3" t="s">
        <v>54</v>
      </c>
      <c r="C28" s="3" t="n">
        <v>32</v>
      </c>
      <c r="D28" s="3" t="n">
        <v>1300</v>
      </c>
      <c r="E28" s="0" t="s">
        <v>44</v>
      </c>
      <c r="F28" s="7" t="n">
        <v>0.264747381547377</v>
      </c>
      <c r="G28" s="8" t="n">
        <v>1.71023979054248</v>
      </c>
      <c r="H28" s="8" t="n">
        <v>0.985080125241504</v>
      </c>
      <c r="I28" s="8" t="n">
        <v>0.253090364847812</v>
      </c>
      <c r="J28" s="8" t="n">
        <v>5.57016199551388</v>
      </c>
      <c r="K28" s="8" t="n">
        <f aca="false">GEOMEAN(F28:J28)</f>
        <v>0.911382604398347</v>
      </c>
      <c r="L28" s="8" t="n">
        <f aca="false">1/K28</f>
        <v>1.09723402133636</v>
      </c>
    </row>
    <row r="29" customFormat="false" ht="15" hidden="false" customHeight="false" outlineLevel="0" collapsed="false">
      <c r="A29" s="3" t="s">
        <v>42</v>
      </c>
      <c r="B29" s="3" t="s">
        <v>43</v>
      </c>
      <c r="C29" s="3" t="n">
        <v>16</v>
      </c>
      <c r="D29" s="3" t="n">
        <v>2000</v>
      </c>
      <c r="E29" s="0" t="s">
        <v>44</v>
      </c>
      <c r="F29" s="7" t="n">
        <v>0.40872320794022</v>
      </c>
      <c r="G29" s="8" t="n">
        <v>1.20070904088933</v>
      </c>
      <c r="H29" s="8" t="n">
        <v>0.743657428109362</v>
      </c>
      <c r="I29" s="8" t="n">
        <v>0.389369792073555</v>
      </c>
      <c r="J29" s="8" t="n">
        <v>6.6514188238731</v>
      </c>
      <c r="K29" s="8" t="n">
        <f aca="false">GEOMEAN(F29:J29)</f>
        <v>0.988788279594609</v>
      </c>
      <c r="L29" s="8" t="n">
        <f aca="false">1/K29</f>
        <v>1.01133884840341</v>
      </c>
    </row>
    <row r="30" customFormat="false" ht="15" hidden="false" customHeight="false" outlineLevel="0" collapsed="false">
      <c r="A30" s="12" t="s">
        <v>10</v>
      </c>
      <c r="B30" s="3" t="s">
        <v>11</v>
      </c>
      <c r="C30" s="3" t="n">
        <v>8</v>
      </c>
      <c r="D30" s="3" t="n">
        <v>3400</v>
      </c>
      <c r="E30" s="2" t="s">
        <v>7</v>
      </c>
      <c r="F30" s="7" t="n">
        <v>1</v>
      </c>
      <c r="G30" s="8" t="n">
        <v>1</v>
      </c>
      <c r="H30" s="8" t="n">
        <v>1</v>
      </c>
      <c r="I30" s="8" t="n">
        <v>1</v>
      </c>
      <c r="J30" s="8" t="n">
        <v>0.999999988148</v>
      </c>
      <c r="K30" s="8" t="n">
        <f aca="false">GEOMEAN(F30:J30)</f>
        <v>0.9999999976296</v>
      </c>
      <c r="L30" s="8" t="n">
        <f aca="false">1/K30</f>
        <v>1.0000000023704</v>
      </c>
    </row>
    <row r="31" customFormat="false" ht="15" hidden="false" customHeight="false" outlineLevel="0" collapsed="false">
      <c r="A31" s="1" t="s">
        <v>8</v>
      </c>
      <c r="B31" s="1" t="s">
        <v>9</v>
      </c>
      <c r="C31" s="1" t="n">
        <v>8</v>
      </c>
      <c r="D31" s="1" t="n">
        <v>2400</v>
      </c>
      <c r="E31" s="2" t="s">
        <v>7</v>
      </c>
      <c r="F31" s="7" t="n">
        <v>1.04124252558209</v>
      </c>
      <c r="G31" s="8" t="n">
        <v>1.12500399118746</v>
      </c>
      <c r="H31" s="8" t="n">
        <v>1.02999332340363</v>
      </c>
      <c r="I31" s="8" t="n">
        <v>1.14245077145825</v>
      </c>
      <c r="J31" s="8" t="n">
        <v>1.01898794249</v>
      </c>
      <c r="K31" s="8" t="n">
        <f aca="false">GEOMEAN(F31:J31)</f>
        <v>1.07030950440905</v>
      </c>
      <c r="L31" s="8" t="n">
        <f aca="false">1/K31</f>
        <v>0.934309184287895</v>
      </c>
    </row>
    <row r="32" customFormat="false" ht="15" hidden="false" customHeight="false" outlineLevel="0" collapsed="false">
      <c r="A32" s="1" t="s">
        <v>5</v>
      </c>
      <c r="B32" s="1" t="s">
        <v>6</v>
      </c>
      <c r="C32" s="1" t="n">
        <v>24</v>
      </c>
      <c r="D32" s="1" t="n">
        <v>3400</v>
      </c>
      <c r="E32" s="2" t="s">
        <v>7</v>
      </c>
      <c r="F32" s="7" t="n">
        <v>1.14124854995953</v>
      </c>
      <c r="G32" s="8" t="n">
        <v>3.95459625147674</v>
      </c>
      <c r="H32" s="8" t="n">
        <v>5.60391198044635</v>
      </c>
      <c r="I32" s="8" t="n">
        <v>1.4190346488058</v>
      </c>
      <c r="J32" s="8" t="n">
        <v>5.43912944357867</v>
      </c>
      <c r="K32" s="8" t="n">
        <f aca="false">GEOMEAN(F32:J32)</f>
        <v>2.87143650776033</v>
      </c>
      <c r="L32" s="8" t="n">
        <f aca="false">1/K32</f>
        <v>0.348257743919256</v>
      </c>
    </row>
    <row r="33" customFormat="false" ht="15" hidden="false" customHeight="false" outlineLevel="0" collapsed="false">
      <c r="A33" s="7"/>
      <c r="B33" s="7"/>
      <c r="C33" s="7"/>
      <c r="D33" s="7"/>
      <c r="E33" s="7"/>
      <c r="F33" s="7"/>
      <c r="G33" s="8"/>
      <c r="H33" s="8"/>
      <c r="I33" s="8"/>
      <c r="J33" s="13"/>
      <c r="K33" s="13"/>
    </row>
    <row r="34" customFormat="false" ht="15" hidden="false" customHeight="false" outlineLevel="0" collapsed="false">
      <c r="A34" s="7"/>
      <c r="B34" s="7"/>
      <c r="C34" s="7"/>
      <c r="D34" s="7"/>
      <c r="E34" s="7"/>
      <c r="F34" s="7"/>
      <c r="G34" s="8"/>
      <c r="H34" s="8"/>
      <c r="I34" s="8"/>
      <c r="J34" s="13"/>
      <c r="K34" s="13"/>
    </row>
  </sheetData>
  <printOptions headings="false" gridLines="false" gridLinesSet="true" horizontalCentered="false" verticalCentered="false"/>
  <pageMargins left="0" right="0" top="0.39375" bottom="0.39375" header="0" footer="0"/>
  <pageSetup paperSize="77" scale="62" firstPageNumber="1" fitToWidth="1" fitToHeight="1" pageOrder="overThenDown" orientation="landscap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0"/>
  <sheetViews>
    <sheetView showFormulas="false" showGridLines="true" showRowColHeaders="true" showZeros="true" rightToLeft="false" tabSelected="false" showOutlineSymbols="true" defaultGridColor="true" view="normal" topLeftCell="A16" colorId="64" zoomScale="95" zoomScaleNormal="95" zoomScalePageLayoutView="100" workbookViewId="0">
      <selection pane="topLeft" activeCell="I3" activeCellId="0" sqref="I3"/>
    </sheetView>
  </sheetViews>
  <sheetFormatPr defaultColWidth="8.609375" defaultRowHeight="14.2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43.87"/>
    <col collapsed="false" customWidth="true" hidden="false" outlineLevel="0" max="3" min="3" style="0" width="10.62"/>
    <col collapsed="false" customWidth="true" hidden="false" outlineLevel="0" max="4" min="4" style="0" width="15.62"/>
    <col collapsed="false" customWidth="true" hidden="false" outlineLevel="0" max="5" min="5" style="0" width="10.62"/>
    <col collapsed="false" customWidth="true" hidden="false" outlineLevel="0" max="6" min="6" style="0" width="9.38"/>
    <col collapsed="false" customWidth="true" hidden="false" outlineLevel="0" max="13" min="7" style="0" width="10.62"/>
  </cols>
  <sheetData>
    <row r="1" customFormat="false" ht="14.25" hidden="false" customHeight="false" outlineLevel="0" collapsed="false">
      <c r="A1" s="14"/>
      <c r="B1" s="14"/>
      <c r="C1" s="14"/>
      <c r="D1" s="14"/>
      <c r="E1" s="14"/>
      <c r="F1" s="15" t="n">
        <v>22076.97</v>
      </c>
      <c r="G1" s="1"/>
    </row>
    <row r="2" customFormat="false" ht="14.25" hidden="false" customHeight="false" outlineLevel="0" collapsed="false">
      <c r="A2" s="14"/>
      <c r="B2" s="14"/>
      <c r="C2" s="14"/>
      <c r="D2" s="14"/>
      <c r="E2" s="14"/>
      <c r="F2" s="16"/>
      <c r="G2" s="1"/>
    </row>
    <row r="3" customFormat="false" ht="42.75" hidden="false" customHeight="false" outlineLevel="0" collapsed="false">
      <c r="A3" s="17" t="str">
        <f aca="false">CPUS!A1</f>
        <v>Platform</v>
      </c>
      <c r="B3" s="17" t="str">
        <f aca="false">CPUS!B1</f>
        <v>CPU</v>
      </c>
      <c r="C3" s="17" t="str">
        <f aca="false">CPUS!C1</f>
        <v>Cores</v>
      </c>
      <c r="D3" s="17" t="str">
        <f aca="false">CPUS!D1</f>
        <v>Frequency (MHz)</v>
      </c>
      <c r="E3" s="17" t="str">
        <f aca="false">CPUS!E1</f>
        <v>Architecture</v>
      </c>
      <c r="F3" s="16" t="s">
        <v>71</v>
      </c>
      <c r="G3" s="18" t="s">
        <v>72</v>
      </c>
      <c r="H3" s="18" t="s">
        <v>73</v>
      </c>
    </row>
    <row r="4" customFormat="false" ht="14.25" hidden="false" customHeight="false" outlineLevel="0" collapsed="false">
      <c r="A4" s="19" t="s">
        <v>40</v>
      </c>
      <c r="B4" s="19" t="s">
        <v>41</v>
      </c>
      <c r="C4" s="19" t="n">
        <v>1</v>
      </c>
      <c r="D4" s="19" t="n">
        <v>700</v>
      </c>
      <c r="E4" s="19" t="s">
        <v>33</v>
      </c>
      <c r="F4" s="15" t="n">
        <v>847</v>
      </c>
      <c r="G4" s="20" t="n">
        <f aca="false">F4/D4</f>
        <v>1.21</v>
      </c>
      <c r="H4" s="21" t="n">
        <f aca="false">F4/$F$1</f>
        <v>0.038365772114561</v>
      </c>
      <c r="I4" s="22"/>
      <c r="J4" s="22"/>
      <c r="K4" s="22"/>
      <c r="L4" s="22"/>
      <c r="M4" s="22"/>
    </row>
    <row r="5" customFormat="false" ht="14.25" hidden="false" customHeight="false" outlineLevel="0" collapsed="false">
      <c r="A5" s="23" t="s">
        <v>20</v>
      </c>
      <c r="B5" s="23" t="s">
        <v>20</v>
      </c>
      <c r="C5" s="19" t="n">
        <v>1</v>
      </c>
      <c r="D5" s="19" t="n">
        <v>1600</v>
      </c>
      <c r="E5" s="19" t="s">
        <v>21</v>
      </c>
      <c r="F5" s="15" t="n">
        <v>1085.68</v>
      </c>
      <c r="G5" s="20" t="n">
        <f aca="false">F5/D5</f>
        <v>0.67855</v>
      </c>
      <c r="H5" s="21" t="n">
        <f aca="false">F5/$F$1</f>
        <v>0.0491770383345178</v>
      </c>
      <c r="I5" s="24"/>
      <c r="J5" s="25"/>
      <c r="K5" s="25"/>
      <c r="L5" s="25"/>
      <c r="M5" s="25"/>
    </row>
    <row r="6" customFormat="false" ht="14.25" hidden="false" customHeight="false" outlineLevel="0" collapsed="false">
      <c r="A6" s="23" t="s">
        <v>24</v>
      </c>
      <c r="B6" s="19" t="s">
        <v>25</v>
      </c>
      <c r="C6" s="19" t="n">
        <v>1</v>
      </c>
      <c r="D6" s="19" t="n">
        <v>1000</v>
      </c>
      <c r="E6" s="19" t="s">
        <v>21</v>
      </c>
      <c r="F6" s="15" t="n">
        <v>1595</v>
      </c>
      <c r="G6" s="20" t="n">
        <f aca="false">F6/D6</f>
        <v>1.595</v>
      </c>
      <c r="H6" s="21" t="n">
        <f aca="false">F6/$F$1</f>
        <v>0.0722472332027448</v>
      </c>
      <c r="I6" s="24"/>
      <c r="J6" s="25"/>
      <c r="K6" s="25"/>
      <c r="L6" s="25"/>
      <c r="M6" s="25"/>
    </row>
    <row r="7" customFormat="false" ht="14.25" hidden="false" customHeight="false" outlineLevel="0" collapsed="false">
      <c r="A7" s="19" t="s">
        <v>36</v>
      </c>
      <c r="B7" s="19" t="s">
        <v>37</v>
      </c>
      <c r="C7" s="19" t="n">
        <v>4</v>
      </c>
      <c r="D7" s="19" t="n">
        <v>1344</v>
      </c>
      <c r="E7" s="19" t="s">
        <v>28</v>
      </c>
      <c r="F7" s="15" t="n">
        <v>2370</v>
      </c>
      <c r="G7" s="20" t="n">
        <f aca="false">F7/D7</f>
        <v>1.76339285714286</v>
      </c>
      <c r="H7" s="21" t="n">
        <f aca="false">F7/$F$1</f>
        <v>0.107351688207213</v>
      </c>
      <c r="I7" s="24"/>
      <c r="J7" s="25"/>
      <c r="K7" s="25"/>
      <c r="L7" s="25"/>
      <c r="M7" s="25"/>
    </row>
    <row r="8" customFormat="false" ht="14.25" hidden="false" customHeight="false" outlineLevel="0" collapsed="false">
      <c r="A8" s="19" t="s">
        <v>38</v>
      </c>
      <c r="B8" s="23" t="s">
        <v>39</v>
      </c>
      <c r="C8" s="19" t="n">
        <v>4</v>
      </c>
      <c r="D8" s="19" t="n">
        <v>1200</v>
      </c>
      <c r="E8" s="19" t="s">
        <v>28</v>
      </c>
      <c r="F8" s="15" t="n">
        <v>2469</v>
      </c>
      <c r="G8" s="20" t="n">
        <f aca="false">F8/D8</f>
        <v>2.0575</v>
      </c>
      <c r="H8" s="21" t="n">
        <f aca="false">F8/$F$1</f>
        <v>0.11183599923359</v>
      </c>
      <c r="I8" s="24"/>
      <c r="J8" s="25"/>
      <c r="K8" s="25"/>
      <c r="L8" s="25"/>
      <c r="M8" s="25"/>
    </row>
    <row r="9" customFormat="false" ht="14.25" hidden="false" customHeight="false" outlineLevel="0" collapsed="false">
      <c r="A9" s="19" t="s">
        <v>47</v>
      </c>
      <c r="B9" s="19" t="s">
        <v>48</v>
      </c>
      <c r="C9" s="19" t="n">
        <v>8</v>
      </c>
      <c r="D9" s="19" t="n">
        <v>1500</v>
      </c>
      <c r="E9" s="19" t="s">
        <v>44</v>
      </c>
      <c r="F9" s="15" t="n">
        <v>2471.97</v>
      </c>
      <c r="G9" s="20" t="n">
        <f aca="false">F9/D9</f>
        <v>1.64798</v>
      </c>
      <c r="H9" s="21" t="n">
        <f aca="false">F9/$F$1</f>
        <v>0.111970528564382</v>
      </c>
      <c r="I9" s="24"/>
      <c r="J9" s="25"/>
      <c r="K9" s="25"/>
      <c r="L9" s="25"/>
      <c r="M9" s="25"/>
    </row>
    <row r="10" customFormat="false" ht="14.25" hidden="false" customHeight="false" outlineLevel="0" collapsed="false">
      <c r="A10" s="19" t="s">
        <v>34</v>
      </c>
      <c r="B10" s="19" t="s">
        <v>35</v>
      </c>
      <c r="C10" s="19" t="n">
        <v>4</v>
      </c>
      <c r="D10" s="19" t="n">
        <v>1152</v>
      </c>
      <c r="E10" s="19" t="s">
        <v>28</v>
      </c>
      <c r="F10" s="15" t="n">
        <v>2949.12</v>
      </c>
      <c r="G10" s="20" t="n">
        <f aca="false">F10/D10</f>
        <v>2.56</v>
      </c>
      <c r="H10" s="21" t="n">
        <f aca="false">F10/$F$1</f>
        <v>0.133583548829391</v>
      </c>
      <c r="J10" s="25"/>
      <c r="K10" s="25"/>
      <c r="L10" s="25"/>
      <c r="M10" s="25"/>
    </row>
    <row r="11" customFormat="false" ht="14.25" hidden="false" customHeight="false" outlineLevel="0" collapsed="false">
      <c r="A11" s="19" t="s">
        <v>55</v>
      </c>
      <c r="B11" s="2" t="s">
        <v>74</v>
      </c>
      <c r="C11" s="2" t="n">
        <v>16</v>
      </c>
      <c r="D11" s="2" t="n">
        <v>750</v>
      </c>
      <c r="E11" s="19" t="s">
        <v>44</v>
      </c>
      <c r="F11" s="15" t="n">
        <v>3329.51</v>
      </c>
      <c r="G11" s="20" t="n">
        <f aca="false">F11/D11</f>
        <v>4.43934666666667</v>
      </c>
      <c r="H11" s="21" t="n">
        <f aca="false">F11/$F$1</f>
        <v>0.150813721267004</v>
      </c>
      <c r="J11" s="25"/>
      <c r="K11" s="25"/>
      <c r="L11" s="25"/>
      <c r="M11" s="25"/>
    </row>
    <row r="12" customFormat="false" ht="14.25" hidden="false" customHeight="false" outlineLevel="0" collapsed="false">
      <c r="A12" s="26" t="s">
        <v>57</v>
      </c>
      <c r="B12" s="19" t="s">
        <v>58</v>
      </c>
      <c r="C12" s="2" t="n">
        <v>4</v>
      </c>
      <c r="D12" s="2" t="n">
        <v>800</v>
      </c>
      <c r="E12" s="19" t="s">
        <v>44</v>
      </c>
      <c r="F12" s="15" t="n">
        <v>3548.8</v>
      </c>
      <c r="G12" s="20" t="n">
        <f aca="false">F12/D12</f>
        <v>4.436</v>
      </c>
      <c r="H12" s="21" t="n">
        <f aca="false">F12/$F$1</f>
        <v>0.160746696670784</v>
      </c>
      <c r="J12" s="25"/>
      <c r="K12" s="25"/>
      <c r="L12" s="25"/>
      <c r="M12" s="25"/>
    </row>
    <row r="13" customFormat="false" ht="14.25" hidden="false" customHeight="false" outlineLevel="0" collapsed="false">
      <c r="A13" s="19" t="s">
        <v>49</v>
      </c>
      <c r="B13" s="19" t="s">
        <v>50</v>
      </c>
      <c r="C13" s="2" t="n">
        <v>8</v>
      </c>
      <c r="D13" s="2" t="n">
        <v>1200</v>
      </c>
      <c r="E13" s="19" t="s">
        <v>44</v>
      </c>
      <c r="F13" s="15" t="n">
        <v>3554.46</v>
      </c>
      <c r="G13" s="20" t="n">
        <f aca="false">F13/D13</f>
        <v>2.96205</v>
      </c>
      <c r="H13" s="21" t="n">
        <f aca="false">F13/$F$1</f>
        <v>0.161003072432494</v>
      </c>
      <c r="J13" s="25"/>
      <c r="K13" s="25"/>
      <c r="L13" s="25"/>
      <c r="M13" s="25"/>
    </row>
    <row r="14" customFormat="false" ht="14.25" hidden="false" customHeight="false" outlineLevel="0" collapsed="false">
      <c r="A14" s="19" t="s">
        <v>61</v>
      </c>
      <c r="B14" s="19" t="s">
        <v>62</v>
      </c>
      <c r="C14" s="2" t="n">
        <v>2</v>
      </c>
      <c r="D14" s="2" t="n">
        <v>1200</v>
      </c>
      <c r="E14" s="19" t="s">
        <v>63</v>
      </c>
      <c r="F14" s="15" t="n">
        <v>3650</v>
      </c>
      <c r="G14" s="20" t="n">
        <f aca="false">F14/D14</f>
        <v>3.04166666666667</v>
      </c>
      <c r="H14" s="21" t="n">
        <f aca="false">F14/$F$1</f>
        <v>0.165330659053303</v>
      </c>
      <c r="J14" s="25"/>
      <c r="K14" s="25"/>
      <c r="L14" s="25"/>
      <c r="M14" s="25"/>
    </row>
    <row r="15" customFormat="false" ht="14.25" hidden="false" customHeight="false" outlineLevel="0" collapsed="false">
      <c r="A15" s="23" t="s">
        <v>22</v>
      </c>
      <c r="B15" s="19" t="s">
        <v>23</v>
      </c>
      <c r="C15" s="2" t="n">
        <v>1</v>
      </c>
      <c r="D15" s="2" t="n">
        <v>3066</v>
      </c>
      <c r="E15" s="19" t="s">
        <v>21</v>
      </c>
      <c r="F15" s="15" t="n">
        <v>4012</v>
      </c>
      <c r="G15" s="20" t="n">
        <f aca="false">F15/D15</f>
        <v>1.3085453359426</v>
      </c>
      <c r="H15" s="21" t="n">
        <f aca="false">F15/$F$1</f>
        <v>0.181727836745713</v>
      </c>
      <c r="J15" s="25"/>
      <c r="K15" s="25"/>
      <c r="L15" s="25"/>
      <c r="M15" s="25"/>
    </row>
    <row r="16" customFormat="false" ht="14.25" hidden="false" customHeight="false" outlineLevel="0" collapsed="false">
      <c r="A16" s="19" t="s">
        <v>59</v>
      </c>
      <c r="B16" s="19" t="s">
        <v>60</v>
      </c>
      <c r="C16" s="2" t="n">
        <v>1</v>
      </c>
      <c r="D16" s="2" t="n">
        <v>985</v>
      </c>
      <c r="E16" s="19" t="s">
        <v>44</v>
      </c>
      <c r="F16" s="15" t="n">
        <v>4302.53</v>
      </c>
      <c r="G16" s="20" t="n">
        <f aca="false">F16/D16</f>
        <v>4.36805076142132</v>
      </c>
      <c r="H16" s="21" t="n">
        <f aca="false">F16/$F$1</f>
        <v>0.194887704245646</v>
      </c>
      <c r="J16" s="25"/>
      <c r="K16" s="25"/>
      <c r="L16" s="25"/>
      <c r="M16" s="25"/>
    </row>
    <row r="17" customFormat="false" ht="14.25" hidden="false" customHeight="false" outlineLevel="0" collapsed="false">
      <c r="A17" s="19" t="s">
        <v>31</v>
      </c>
      <c r="B17" s="2" t="s">
        <v>75</v>
      </c>
      <c r="C17" s="2" t="n">
        <v>4</v>
      </c>
      <c r="D17" s="2" t="n">
        <v>1700</v>
      </c>
      <c r="E17" s="19" t="s">
        <v>33</v>
      </c>
      <c r="F17" s="15" t="n">
        <v>4495.03</v>
      </c>
      <c r="G17" s="20" t="n">
        <f aca="false">F17/D17</f>
        <v>2.64413529411765</v>
      </c>
      <c r="H17" s="21" t="n">
        <f aca="false">F17/$F$1</f>
        <v>0.203607197908046</v>
      </c>
      <c r="J17" s="25"/>
      <c r="K17" s="25"/>
      <c r="L17" s="25"/>
      <c r="M17" s="25"/>
    </row>
    <row r="18" customFormat="false" ht="14.25" hidden="false" customHeight="false" outlineLevel="0" collapsed="false">
      <c r="A18" s="19" t="s">
        <v>16</v>
      </c>
      <c r="B18" s="23" t="s">
        <v>17</v>
      </c>
      <c r="C18" s="2" t="n">
        <v>4</v>
      </c>
      <c r="D18" s="2" t="n">
        <v>1440</v>
      </c>
      <c r="E18" s="19" t="s">
        <v>7</v>
      </c>
      <c r="F18" s="15" t="n">
        <v>4677.3</v>
      </c>
      <c r="G18" s="20" t="n">
        <f aca="false">F18/D18</f>
        <v>3.248125</v>
      </c>
      <c r="H18" s="21" t="n">
        <f aca="false">F18/$F$1</f>
        <v>0.211863312764387</v>
      </c>
      <c r="J18" s="25"/>
      <c r="K18" s="25"/>
      <c r="L18" s="25"/>
      <c r="M18" s="25"/>
    </row>
    <row r="19" customFormat="false" ht="14.25" hidden="false" customHeight="false" outlineLevel="0" collapsed="false">
      <c r="A19" s="19" t="s">
        <v>45</v>
      </c>
      <c r="B19" s="19" t="s">
        <v>46</v>
      </c>
      <c r="C19" s="2" t="n">
        <v>8</v>
      </c>
      <c r="D19" s="2" t="n">
        <v>1550</v>
      </c>
      <c r="E19" s="19" t="s">
        <v>44</v>
      </c>
      <c r="F19" s="15" t="n">
        <v>5357.45</v>
      </c>
      <c r="G19" s="20" t="n">
        <f aca="false">F19/D19</f>
        <v>3.45641935483871</v>
      </c>
      <c r="H19" s="21" t="n">
        <f aca="false">F19/$F$1</f>
        <v>0.242671435437019</v>
      </c>
      <c r="J19" s="25"/>
      <c r="K19" s="25"/>
      <c r="L19" s="25"/>
      <c r="M19" s="25"/>
    </row>
    <row r="20" customFormat="false" ht="14.25" hidden="false" customHeight="false" outlineLevel="0" collapsed="false">
      <c r="A20" s="19" t="s">
        <v>53</v>
      </c>
      <c r="B20" s="19" t="s">
        <v>54</v>
      </c>
      <c r="C20" s="2" t="n">
        <v>32</v>
      </c>
      <c r="D20" s="2" t="n">
        <v>1300</v>
      </c>
      <c r="E20" s="19" t="s">
        <v>44</v>
      </c>
      <c r="F20" s="15" t="n">
        <v>5844.82</v>
      </c>
      <c r="G20" s="20" t="n">
        <f aca="false">F20/D20</f>
        <v>4.49601538461539</v>
      </c>
      <c r="H20" s="21" t="n">
        <f aca="false">F20/$F$1</f>
        <v>0.264747381547377</v>
      </c>
      <c r="J20" s="25"/>
      <c r="K20" s="25"/>
      <c r="L20" s="25"/>
      <c r="M20" s="25"/>
    </row>
    <row r="21" customFormat="false" ht="14.25" hidden="false" customHeight="false" outlineLevel="0" collapsed="false">
      <c r="A21" s="19" t="s">
        <v>51</v>
      </c>
      <c r="B21" s="19" t="s">
        <v>52</v>
      </c>
      <c r="C21" s="2" t="n">
        <v>8</v>
      </c>
      <c r="D21" s="2" t="n">
        <v>1300</v>
      </c>
      <c r="E21" s="19" t="s">
        <v>44</v>
      </c>
      <c r="F21" s="15" t="n">
        <v>5865.19</v>
      </c>
      <c r="G21" s="20" t="n">
        <f aca="false">F21/D21</f>
        <v>4.51168461538462</v>
      </c>
      <c r="H21" s="21" t="n">
        <f aca="false">F21/$F$1</f>
        <v>0.265670062513108</v>
      </c>
      <c r="J21" s="25"/>
      <c r="K21" s="25"/>
      <c r="L21" s="25"/>
      <c r="M21" s="25"/>
    </row>
    <row r="22" customFormat="false" ht="14.25" hidden="false" customHeight="false" outlineLevel="0" collapsed="false">
      <c r="A22" s="19" t="s">
        <v>29</v>
      </c>
      <c r="B22" s="23" t="s">
        <v>30</v>
      </c>
      <c r="C22" s="2" t="n">
        <v>6</v>
      </c>
      <c r="D22" s="2" t="n">
        <v>1800</v>
      </c>
      <c r="E22" s="19" t="s">
        <v>28</v>
      </c>
      <c r="F22" s="15" t="n">
        <v>8230</v>
      </c>
      <c r="G22" s="20" t="n">
        <f aca="false">F22/D22</f>
        <v>4.57222222222222</v>
      </c>
      <c r="H22" s="21" t="n">
        <f aca="false">F22/$F$1</f>
        <v>0.372786664111968</v>
      </c>
      <c r="J22" s="25"/>
      <c r="K22" s="25"/>
      <c r="L22" s="25"/>
      <c r="M22" s="25"/>
    </row>
    <row r="23" customFormat="false" ht="14.25" hidden="false" customHeight="false" outlineLevel="0" collapsed="false">
      <c r="A23" s="27" t="s">
        <v>42</v>
      </c>
      <c r="B23" s="19" t="s">
        <v>43</v>
      </c>
      <c r="C23" s="2" t="n">
        <v>16</v>
      </c>
      <c r="D23" s="2" t="n">
        <v>2000</v>
      </c>
      <c r="E23" s="19" t="s">
        <v>44</v>
      </c>
      <c r="F23" s="28" t="n">
        <v>9023.37</v>
      </c>
      <c r="G23" s="20" t="n">
        <f aca="false">F23/D23</f>
        <v>4.511685</v>
      </c>
      <c r="H23" s="21" t="n">
        <f aca="false">F23/$F$1</f>
        <v>0.40872320794022</v>
      </c>
      <c r="J23" s="25"/>
      <c r="K23" s="25"/>
      <c r="L23" s="25"/>
      <c r="M23" s="25"/>
    </row>
    <row r="24" customFormat="false" ht="14.25" hidden="false" customHeight="false" outlineLevel="0" collapsed="false">
      <c r="A24" s="19" t="s">
        <v>14</v>
      </c>
      <c r="B24" s="19" t="s">
        <v>15</v>
      </c>
      <c r="C24" s="2" t="n">
        <v>4</v>
      </c>
      <c r="D24" s="2" t="n">
        <v>2133</v>
      </c>
      <c r="E24" s="19" t="s">
        <v>7</v>
      </c>
      <c r="F24" s="15" t="n">
        <v>10919.4</v>
      </c>
      <c r="G24" s="20" t="n">
        <f aca="false">F24/D24</f>
        <v>5.11926863572433</v>
      </c>
      <c r="H24" s="21" t="n">
        <f aca="false">F24/$F$1</f>
        <v>0.49460591738812</v>
      </c>
      <c r="J24" s="25"/>
      <c r="K24" s="25"/>
      <c r="L24" s="25"/>
      <c r="M24" s="25"/>
    </row>
    <row r="25" customFormat="false" ht="14.25" hidden="false" customHeight="false" outlineLevel="0" collapsed="false">
      <c r="A25" s="19" t="s">
        <v>26</v>
      </c>
      <c r="B25" s="23" t="s">
        <v>27</v>
      </c>
      <c r="C25" s="2" t="n">
        <v>16</v>
      </c>
      <c r="D25" s="2" t="n">
        <v>2300</v>
      </c>
      <c r="E25" s="19" t="s">
        <v>28</v>
      </c>
      <c r="F25" s="15" t="n">
        <v>11377.63</v>
      </c>
      <c r="G25" s="20" t="n">
        <f aca="false">F25/D25</f>
        <v>4.94679565217391</v>
      </c>
      <c r="H25" s="21" t="n">
        <f aca="false">F25/$F$1</f>
        <v>0.51536193599031</v>
      </c>
      <c r="J25" s="25"/>
      <c r="K25" s="25"/>
      <c r="L25" s="25"/>
      <c r="M25" s="25"/>
    </row>
    <row r="26" customFormat="false" ht="14.25" hidden="false" customHeight="false" outlineLevel="0" collapsed="false">
      <c r="A26" s="19" t="s">
        <v>18</v>
      </c>
      <c r="B26" s="19" t="s">
        <v>19</v>
      </c>
      <c r="C26" s="2" t="n">
        <v>4</v>
      </c>
      <c r="D26" s="2" t="n">
        <v>2600</v>
      </c>
      <c r="E26" s="19" t="s">
        <v>7</v>
      </c>
      <c r="F26" s="15" t="n">
        <v>11455.81</v>
      </c>
      <c r="G26" s="20" t="n">
        <f aca="false">F26/D26</f>
        <v>4.40608076923077</v>
      </c>
      <c r="H26" s="21" t="n">
        <f aca="false">F26/$F$1</f>
        <v>0.518903182819019</v>
      </c>
    </row>
    <row r="27" customFormat="false" ht="14.25" hidden="false" customHeight="false" outlineLevel="0" collapsed="false">
      <c r="A27" s="19" t="s">
        <v>12</v>
      </c>
      <c r="B27" s="19" t="s">
        <v>13</v>
      </c>
      <c r="C27" s="2" t="n">
        <v>2</v>
      </c>
      <c r="D27" s="2" t="n">
        <v>2530</v>
      </c>
      <c r="E27" s="19" t="s">
        <v>7</v>
      </c>
      <c r="F27" s="15" t="n">
        <v>13308.91</v>
      </c>
      <c r="G27" s="20" t="n">
        <f aca="false">F27/D27</f>
        <v>5.26043873517787</v>
      </c>
      <c r="H27" s="21" t="n">
        <f aca="false">F27/$F$1</f>
        <v>0.602841331940026</v>
      </c>
    </row>
    <row r="28" customFormat="false" ht="14.25" hidden="false" customHeight="false" outlineLevel="0" collapsed="false">
      <c r="A28" s="19" t="s">
        <v>10</v>
      </c>
      <c r="B28" s="19" t="s">
        <v>11</v>
      </c>
      <c r="C28" s="2" t="n">
        <v>8</v>
      </c>
      <c r="D28" s="2" t="n">
        <v>3400</v>
      </c>
      <c r="E28" s="19" t="s">
        <v>7</v>
      </c>
      <c r="F28" s="15" t="n">
        <v>22076.97</v>
      </c>
      <c r="G28" s="20" t="n">
        <f aca="false">F28/D28</f>
        <v>6.49322647058824</v>
      </c>
      <c r="H28" s="21" t="n">
        <f aca="false">F28/$F$1</f>
        <v>1</v>
      </c>
    </row>
    <row r="29" customFormat="false" ht="14.25" hidden="false" customHeight="false" outlineLevel="0" collapsed="false">
      <c r="A29" s="23" t="s">
        <v>8</v>
      </c>
      <c r="B29" s="23" t="s">
        <v>9</v>
      </c>
      <c r="C29" s="23" t="n">
        <v>8</v>
      </c>
      <c r="D29" s="23" t="n">
        <v>2400</v>
      </c>
      <c r="E29" s="19" t="s">
        <v>7</v>
      </c>
      <c r="F29" s="29" t="n">
        <v>22987.48</v>
      </c>
      <c r="G29" s="20" t="n">
        <f aca="false">F29/D29</f>
        <v>9.57811666666667</v>
      </c>
      <c r="H29" s="21" t="n">
        <f aca="false">F29/$F$1</f>
        <v>1.04124252558209</v>
      </c>
    </row>
    <row r="30" customFormat="false" ht="14.25" hidden="false" customHeight="false" outlineLevel="0" collapsed="false">
      <c r="A30" s="23" t="s">
        <v>5</v>
      </c>
      <c r="B30" s="23" t="s">
        <v>6</v>
      </c>
      <c r="C30" s="23" t="n">
        <v>24</v>
      </c>
      <c r="D30" s="23" t="n">
        <v>3400</v>
      </c>
      <c r="E30" s="19" t="s">
        <v>7</v>
      </c>
      <c r="F30" s="15" t="n">
        <v>25195.31</v>
      </c>
      <c r="G30" s="20" t="n">
        <f aca="false">F30/D30</f>
        <v>7.41038529411765</v>
      </c>
      <c r="H30" s="21" t="n">
        <f aca="false">F30/$F$1</f>
        <v>1.14124854995953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62" firstPageNumber="1" fitToWidth="1" fitToHeight="1" pageOrder="overThenDown" orientation="landscap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3"/>
  <sheetViews>
    <sheetView showFormulas="false" showGridLines="true" showRowColHeaders="true" showZeros="true" rightToLeft="false" tabSelected="false" showOutlineSymbols="true" defaultGridColor="true" view="normal" topLeftCell="A82" colorId="64" zoomScale="95" zoomScaleNormal="95" zoomScalePageLayoutView="100" workbookViewId="0">
      <selection pane="topLeft" activeCell="T123" activeCellId="0" sqref="T123"/>
    </sheetView>
  </sheetViews>
  <sheetFormatPr defaultColWidth="8.609375" defaultRowHeight="14.25" zeroHeight="false" outlineLevelRow="0" outlineLevelCol="0"/>
  <cols>
    <col collapsed="false" customWidth="true" hidden="false" outlineLevel="0" max="1" min="1" style="0" width="16.38"/>
    <col collapsed="false" customWidth="true" hidden="false" outlineLevel="0" max="2" min="2" style="0" width="44.38"/>
    <col collapsed="false" customWidth="true" hidden="false" outlineLevel="0" max="9" min="3" style="0" width="10.62"/>
    <col collapsed="false" customWidth="true" hidden="false" outlineLevel="0" max="10" min="10" style="0" width="9"/>
    <col collapsed="false" customWidth="true" hidden="false" outlineLevel="0" max="26" min="11" style="0" width="10.62"/>
  </cols>
  <sheetData>
    <row r="1" customFormat="false" ht="14.25" hidden="false" customHeight="false" outlineLevel="0" collapsed="false">
      <c r="A1" s="18"/>
      <c r="B1" s="18"/>
      <c r="C1" s="18"/>
      <c r="D1" s="18"/>
      <c r="E1" s="30"/>
      <c r="F1" s="31" t="n">
        <v>5729.52</v>
      </c>
      <c r="G1" s="29" t="n">
        <v>31319</v>
      </c>
      <c r="H1" s="30"/>
      <c r="I1" s="30"/>
      <c r="J1" s="30"/>
      <c r="K1" s="30"/>
      <c r="L1" s="32"/>
      <c r="M1" s="32"/>
      <c r="N1" s="32"/>
      <c r="O1" s="32"/>
      <c r="P1" s="32"/>
      <c r="Q1" s="32"/>
    </row>
    <row r="2" customFormat="false" ht="14.25" hidden="false" customHeight="false" outlineLevel="0" collapsed="false">
      <c r="A2" s="18"/>
      <c r="B2" s="18"/>
      <c r="C2" s="18"/>
      <c r="D2" s="18"/>
      <c r="E2" s="30"/>
      <c r="F2" s="30"/>
      <c r="G2" s="30"/>
      <c r="H2" s="30"/>
      <c r="I2" s="30"/>
      <c r="J2" s="30"/>
      <c r="K2" s="30"/>
      <c r="L2" s="32"/>
      <c r="M2" s="32"/>
      <c r="N2" s="32"/>
      <c r="O2" s="32"/>
      <c r="P2" s="32"/>
      <c r="Q2" s="32"/>
    </row>
    <row r="3" customFormat="false" ht="38.25" hidden="false" customHeight="false" outlineLevel="0" collapsed="false">
      <c r="A3" s="18" t="s">
        <v>0</v>
      </c>
      <c r="B3" s="18" t="s">
        <v>1</v>
      </c>
      <c r="C3" s="18" t="s">
        <v>2</v>
      </c>
      <c r="D3" s="18" t="s">
        <v>3</v>
      </c>
      <c r="E3" s="18" t="s">
        <v>4</v>
      </c>
      <c r="F3" s="18" t="s">
        <v>76</v>
      </c>
      <c r="G3" s="18" t="s">
        <v>77</v>
      </c>
      <c r="H3" s="18" t="s">
        <v>78</v>
      </c>
      <c r="I3" s="18" t="s">
        <v>79</v>
      </c>
      <c r="J3" s="18" t="s">
        <v>80</v>
      </c>
      <c r="K3" s="18" t="s">
        <v>81</v>
      </c>
      <c r="L3" s="32" t="s">
        <v>82</v>
      </c>
      <c r="M3" s="32" t="s">
        <v>83</v>
      </c>
      <c r="N3" s="32" t="s">
        <v>84</v>
      </c>
      <c r="O3" s="32" t="s">
        <v>85</v>
      </c>
      <c r="P3" s="32"/>
      <c r="Q3" s="32"/>
    </row>
    <row r="4" customFormat="false" ht="14.25" hidden="false" customHeight="false" outlineLevel="0" collapsed="false">
      <c r="A4" s="19" t="s">
        <v>40</v>
      </c>
      <c r="B4" s="19" t="s">
        <v>41</v>
      </c>
      <c r="C4" s="2" t="n">
        <v>1</v>
      </c>
      <c r="D4" s="2" t="n">
        <v>700</v>
      </c>
      <c r="E4" s="19" t="s">
        <v>33</v>
      </c>
      <c r="F4" s="31" t="n">
        <v>270.5</v>
      </c>
      <c r="G4" s="29" t="n">
        <v>270.5</v>
      </c>
      <c r="L4" s="13" t="n">
        <f aca="false">F4/D4</f>
        <v>0.386428571428571</v>
      </c>
      <c r="M4" s="13" t="n">
        <f aca="false">G4/D4</f>
        <v>0.386428571428571</v>
      </c>
      <c r="N4" s="13" t="n">
        <f aca="false">F4/$F$1</f>
        <v>0.047211633784331</v>
      </c>
      <c r="O4" s="13" t="n">
        <f aca="false">G4/$G$1</f>
        <v>0.00863692965931224</v>
      </c>
    </row>
    <row r="5" customFormat="false" ht="14.25" hidden="false" customHeight="false" outlineLevel="0" collapsed="false">
      <c r="A5" s="23" t="s">
        <v>20</v>
      </c>
      <c r="B5" s="23" t="s">
        <v>20</v>
      </c>
      <c r="C5" s="2" t="n">
        <v>1</v>
      </c>
      <c r="D5" s="2" t="n">
        <v>1600</v>
      </c>
      <c r="E5" s="19" t="s">
        <v>21</v>
      </c>
      <c r="F5" s="33" t="n">
        <v>506.942</v>
      </c>
      <c r="G5" s="33" t="n">
        <v>506.942</v>
      </c>
      <c r="L5" s="13" t="n">
        <f aca="false">F5/D5</f>
        <v>0.31683875</v>
      </c>
      <c r="M5" s="13" t="n">
        <f aca="false">G5/D5</f>
        <v>0.31683875</v>
      </c>
      <c r="N5" s="13" t="n">
        <f aca="false">F5/$F$1</f>
        <v>0.0884789650790991</v>
      </c>
      <c r="O5" s="13" t="n">
        <f aca="false">G5/$G$1</f>
        <v>0.0161864044190428</v>
      </c>
    </row>
    <row r="6" customFormat="false" ht="14.25" hidden="false" customHeight="false" outlineLevel="0" collapsed="false">
      <c r="A6" s="23" t="s">
        <v>24</v>
      </c>
      <c r="B6" s="19" t="s">
        <v>25</v>
      </c>
      <c r="C6" s="2" t="n">
        <v>1</v>
      </c>
      <c r="D6" s="2" t="n">
        <v>1000</v>
      </c>
      <c r="E6" s="19" t="s">
        <v>21</v>
      </c>
      <c r="F6" s="31" t="n">
        <v>816</v>
      </c>
      <c r="G6" s="29" t="n">
        <v>816</v>
      </c>
      <c r="L6" s="13" t="n">
        <f aca="false">F6/D6</f>
        <v>0.816</v>
      </c>
      <c r="M6" s="13" t="n">
        <f aca="false">G6/D6</f>
        <v>0.816</v>
      </c>
      <c r="N6" s="13" t="n">
        <f aca="false">F6/$F$1</f>
        <v>0.142420307460311</v>
      </c>
      <c r="O6" s="13" t="n">
        <f aca="false">G6/$G$1</f>
        <v>0.026054471726428</v>
      </c>
    </row>
    <row r="7" customFormat="false" ht="14.25" hidden="false" customHeight="false" outlineLevel="0" collapsed="false">
      <c r="A7" s="23" t="s">
        <v>22</v>
      </c>
      <c r="B7" s="19" t="s">
        <v>23</v>
      </c>
      <c r="C7" s="2" t="n">
        <v>1</v>
      </c>
      <c r="D7" s="2" t="n">
        <v>3066</v>
      </c>
      <c r="E7" s="19" t="s">
        <v>21</v>
      </c>
      <c r="F7" s="31" t="n">
        <v>1119</v>
      </c>
      <c r="G7" s="29" t="n">
        <v>1119</v>
      </c>
      <c r="L7" s="13" t="n">
        <f aca="false">F7/D7</f>
        <v>0.364970645792564</v>
      </c>
      <c r="M7" s="13" t="n">
        <f aca="false">G7/D7</f>
        <v>0.364970645792564</v>
      </c>
      <c r="N7" s="13" t="n">
        <f aca="false">F7/$F$1</f>
        <v>0.195304318686382</v>
      </c>
      <c r="O7" s="13" t="n">
        <f aca="false">G7/$G$1</f>
        <v>0.0357291101248443</v>
      </c>
    </row>
    <row r="8" customFormat="false" ht="14.25" hidden="false" customHeight="false" outlineLevel="0" collapsed="false">
      <c r="A8" s="19" t="s">
        <v>61</v>
      </c>
      <c r="B8" s="19" t="s">
        <v>62</v>
      </c>
      <c r="C8" s="2" t="n">
        <v>2</v>
      </c>
      <c r="D8" s="2" t="n">
        <v>1200</v>
      </c>
      <c r="E8" s="19" t="s">
        <v>63</v>
      </c>
      <c r="F8" s="31" t="n">
        <v>613.5</v>
      </c>
      <c r="G8" s="29" t="n">
        <v>1227</v>
      </c>
      <c r="L8" s="13" t="n">
        <f aca="false">F8/D8</f>
        <v>0.51125</v>
      </c>
      <c r="M8" s="13" t="n">
        <f aca="false">G8/D8</f>
        <v>1.0225</v>
      </c>
      <c r="N8" s="13" t="n">
        <f aca="false">F8/$F$1</f>
        <v>0.107077032631006</v>
      </c>
      <c r="O8" s="13" t="n">
        <f aca="false">G8/$G$1</f>
        <v>0.0391774960886363</v>
      </c>
    </row>
    <row r="9" customFormat="false" ht="14.25" hidden="false" customHeight="false" outlineLevel="0" collapsed="false">
      <c r="A9" s="19" t="s">
        <v>59</v>
      </c>
      <c r="B9" s="19" t="s">
        <v>60</v>
      </c>
      <c r="C9" s="2" t="n">
        <v>1</v>
      </c>
      <c r="D9" s="2" t="n">
        <v>985</v>
      </c>
      <c r="E9" s="19" t="s">
        <v>44</v>
      </c>
      <c r="F9" s="31" t="n">
        <v>1277.55</v>
      </c>
      <c r="G9" s="29" t="n">
        <v>1312</v>
      </c>
      <c r="H9" s="34" t="n">
        <v>388.324</v>
      </c>
      <c r="J9" s="0" t="n">
        <v>390.89</v>
      </c>
      <c r="L9" s="13" t="n">
        <f aca="false">F9/D9</f>
        <v>1.29700507614213</v>
      </c>
      <c r="M9" s="13" t="n">
        <f aca="false">G9/D9</f>
        <v>1.33197969543147</v>
      </c>
      <c r="N9" s="13" t="n">
        <f aca="false">F9/$F$1</f>
        <v>0.222976793867549</v>
      </c>
      <c r="O9" s="13" t="n">
        <f aca="false">G9/$G$1</f>
        <v>0.0418915035601392</v>
      </c>
    </row>
    <row r="10" customFormat="false" ht="14.25" hidden="false" customHeight="false" outlineLevel="0" collapsed="false">
      <c r="A10" s="19" t="s">
        <v>36</v>
      </c>
      <c r="B10" s="19" t="s">
        <v>37</v>
      </c>
      <c r="C10" s="2" t="n">
        <v>4</v>
      </c>
      <c r="D10" s="2" t="n">
        <v>1344</v>
      </c>
      <c r="E10" s="19" t="s">
        <v>28</v>
      </c>
      <c r="F10" s="31" t="n">
        <v>700.6</v>
      </c>
      <c r="G10" s="29" t="n">
        <v>1854</v>
      </c>
      <c r="I10" s="34" t="n">
        <v>359</v>
      </c>
      <c r="J10" s="34"/>
      <c r="K10" s="0" t="n">
        <v>102.18</v>
      </c>
      <c r="L10" s="13" t="n">
        <f aca="false">F10/D10</f>
        <v>0.521279761904762</v>
      </c>
      <c r="M10" s="13" t="n">
        <f aca="false">G10/D10</f>
        <v>1.37946428571429</v>
      </c>
      <c r="N10" s="13" t="n">
        <f aca="false">F10/$F$1</f>
        <v>0.12227900417487</v>
      </c>
      <c r="O10" s="13" t="n">
        <f aca="false">G10/$G$1</f>
        <v>0.0591972923784284</v>
      </c>
    </row>
    <row r="11" customFormat="false" ht="14.25" hidden="false" customHeight="false" outlineLevel="0" collapsed="false">
      <c r="A11" s="26" t="s">
        <v>57</v>
      </c>
      <c r="B11" s="19" t="s">
        <v>58</v>
      </c>
      <c r="C11" s="2" t="n">
        <v>4</v>
      </c>
      <c r="D11" s="2" t="n">
        <v>800</v>
      </c>
      <c r="E11" s="19" t="s">
        <v>44</v>
      </c>
      <c r="F11" s="31" t="n">
        <v>938.12</v>
      </c>
      <c r="G11" s="29" t="n">
        <v>2455</v>
      </c>
      <c r="L11" s="13" t="n">
        <f aca="false">F11/D11</f>
        <v>1.17265</v>
      </c>
      <c r="M11" s="13" t="n">
        <f aca="false">G11/D11</f>
        <v>3.06875</v>
      </c>
      <c r="N11" s="13" t="n">
        <f aca="false">F11/$F$1</f>
        <v>0.163734483866013</v>
      </c>
      <c r="O11" s="13" t="n">
        <f aca="false">G11/$G$1</f>
        <v>0.0783869216769373</v>
      </c>
    </row>
    <row r="12" customFormat="false" ht="14.25" hidden="false" customHeight="false" outlineLevel="0" collapsed="false">
      <c r="A12" s="19" t="s">
        <v>38</v>
      </c>
      <c r="B12" s="23" t="s">
        <v>39</v>
      </c>
      <c r="C12" s="2" t="n">
        <v>4</v>
      </c>
      <c r="D12" s="2" t="n">
        <v>1200</v>
      </c>
      <c r="E12" s="19" t="s">
        <v>28</v>
      </c>
      <c r="F12" s="31" t="n">
        <v>997.2</v>
      </c>
      <c r="G12" s="29" t="n">
        <v>2779.8</v>
      </c>
      <c r="J12" s="35" t="n">
        <v>183.43</v>
      </c>
      <c r="L12" s="13" t="n">
        <f aca="false">F12/D12</f>
        <v>0.831</v>
      </c>
      <c r="M12" s="13" t="n">
        <f aca="false">G12/D12</f>
        <v>2.3165</v>
      </c>
      <c r="N12" s="13" t="n">
        <f aca="false">F12/$F$1</f>
        <v>0.174045993381645</v>
      </c>
      <c r="O12" s="13" t="n">
        <f aca="false">G12/$G$1</f>
        <v>0.088757623168045</v>
      </c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customFormat="false" ht="14.25" hidden="false" customHeight="false" outlineLevel="0" collapsed="false">
      <c r="A13" s="19" t="s">
        <v>34</v>
      </c>
      <c r="B13" s="19" t="s">
        <v>35</v>
      </c>
      <c r="C13" s="2" t="n">
        <v>4</v>
      </c>
      <c r="D13" s="2" t="n">
        <v>1152</v>
      </c>
      <c r="E13" s="19" t="s">
        <v>28</v>
      </c>
      <c r="F13" s="31" t="n">
        <v>980.26</v>
      </c>
      <c r="G13" s="29" t="n">
        <v>3798</v>
      </c>
      <c r="H13" s="34" t="n">
        <v>349.357</v>
      </c>
      <c r="I13" s="34" t="n">
        <v>400.242</v>
      </c>
      <c r="J13" s="34"/>
      <c r="K13" s="0" t="n">
        <v>172.81</v>
      </c>
      <c r="L13" s="13" t="n">
        <f aca="false">F13/D13</f>
        <v>0.850920138888889</v>
      </c>
      <c r="M13" s="13" t="n">
        <f aca="false">G13/D13</f>
        <v>3.296875</v>
      </c>
      <c r="N13" s="13" t="n">
        <f aca="false">F13/$F$1</f>
        <v>0.171089375724319</v>
      </c>
      <c r="O13" s="13" t="n">
        <f aca="false">G13/$G$1</f>
        <v>0.121268239726683</v>
      </c>
      <c r="P13" s="25"/>
      <c r="S13" s="25"/>
      <c r="T13" s="25"/>
      <c r="U13" s="25"/>
      <c r="V13" s="25"/>
      <c r="W13" s="25"/>
      <c r="X13" s="25"/>
      <c r="Y13" s="25"/>
      <c r="Z13" s="25"/>
    </row>
    <row r="14" customFormat="false" ht="14.25" hidden="false" customHeight="false" outlineLevel="0" collapsed="false">
      <c r="A14" s="19" t="s">
        <v>31</v>
      </c>
      <c r="B14" s="2" t="s">
        <v>75</v>
      </c>
      <c r="C14" s="2" t="n">
        <v>4</v>
      </c>
      <c r="D14" s="2" t="n">
        <v>1700</v>
      </c>
      <c r="E14" s="19" t="s">
        <v>33</v>
      </c>
      <c r="F14" s="31" t="n">
        <v>1305.16</v>
      </c>
      <c r="G14" s="29" t="n">
        <v>4291</v>
      </c>
      <c r="H14" s="34" t="n">
        <v>256.837</v>
      </c>
      <c r="I14" s="34" t="n">
        <v>650.114</v>
      </c>
      <c r="J14" s="34"/>
      <c r="L14" s="13" t="n">
        <f aca="false">F14/D14</f>
        <v>0.767741176470588</v>
      </c>
      <c r="M14" s="13" t="n">
        <f aca="false">G14/D14</f>
        <v>2.52411764705882</v>
      </c>
      <c r="N14" s="13" t="n">
        <f aca="false">F14/$F$1</f>
        <v>0.227795696672671</v>
      </c>
      <c r="O14" s="13" t="n">
        <f aca="false">G14/$G$1</f>
        <v>0.1370094830614</v>
      </c>
      <c r="P14" s="25"/>
      <c r="S14" s="25"/>
      <c r="T14" s="25"/>
      <c r="U14" s="25"/>
      <c r="V14" s="25"/>
      <c r="W14" s="25"/>
      <c r="X14" s="25"/>
      <c r="Y14" s="25"/>
      <c r="Z14" s="25"/>
    </row>
    <row r="15" customFormat="false" ht="14.25" hidden="false" customHeight="false" outlineLevel="0" collapsed="false">
      <c r="A15" s="19" t="s">
        <v>12</v>
      </c>
      <c r="B15" s="19" t="s">
        <v>13</v>
      </c>
      <c r="C15" s="2" t="n">
        <v>2</v>
      </c>
      <c r="D15" s="2" t="n">
        <v>2530</v>
      </c>
      <c r="E15" s="19" t="s">
        <v>7</v>
      </c>
      <c r="F15" s="31" t="n">
        <v>2910.33</v>
      </c>
      <c r="G15" s="29" t="n">
        <v>5195</v>
      </c>
      <c r="H15" s="34" t="n">
        <v>1565.27</v>
      </c>
      <c r="I15" s="34" t="n">
        <v>1992.405</v>
      </c>
      <c r="J15" s="34"/>
      <c r="L15" s="13" t="n">
        <f aca="false">F15/D15</f>
        <v>1.15032806324111</v>
      </c>
      <c r="M15" s="13" t="n">
        <f aca="false">G15/D15</f>
        <v>2.05335968379447</v>
      </c>
      <c r="N15" s="13" t="n">
        <f aca="false">F15/$F$1</f>
        <v>0.507953545846772</v>
      </c>
      <c r="O15" s="13" t="n">
        <f aca="false">G15/$G$1</f>
        <v>0.165873750758326</v>
      </c>
      <c r="P15" s="25"/>
      <c r="S15" s="25"/>
      <c r="T15" s="25"/>
      <c r="U15" s="25"/>
      <c r="V15" s="25"/>
      <c r="W15" s="25"/>
      <c r="X15" s="25"/>
      <c r="Y15" s="25"/>
      <c r="Z15" s="25"/>
    </row>
    <row r="16" customFormat="false" ht="14.25" hidden="false" customHeight="false" outlineLevel="0" collapsed="false">
      <c r="A16" s="19" t="s">
        <v>16</v>
      </c>
      <c r="B16" s="23" t="s">
        <v>17</v>
      </c>
      <c r="C16" s="2" t="n">
        <v>4</v>
      </c>
      <c r="D16" s="2" t="n">
        <v>1440</v>
      </c>
      <c r="E16" s="19" t="s">
        <v>7</v>
      </c>
      <c r="F16" s="31" t="n">
        <v>2085.24</v>
      </c>
      <c r="G16" s="29" t="n">
        <v>6636</v>
      </c>
      <c r="L16" s="13" t="n">
        <f aca="false">F16/D16</f>
        <v>1.44808333333333</v>
      </c>
      <c r="M16" s="13" t="n">
        <f aca="false">G16/D16</f>
        <v>4.60833333333333</v>
      </c>
      <c r="N16" s="13" t="n">
        <f aca="false">F16/$F$1</f>
        <v>0.363946718049679</v>
      </c>
      <c r="O16" s="13" t="n">
        <f aca="false">G16/$G$1</f>
        <v>0.211884159775216</v>
      </c>
      <c r="P16" s="25"/>
      <c r="S16" s="25"/>
      <c r="T16" s="25"/>
      <c r="U16" s="25"/>
      <c r="V16" s="25"/>
      <c r="W16" s="25"/>
      <c r="X16" s="25"/>
      <c r="Y16" s="25"/>
      <c r="Z16" s="25"/>
    </row>
    <row r="17" customFormat="false" ht="14.25" hidden="false" customHeight="false" outlineLevel="0" collapsed="false">
      <c r="A17" s="19" t="s">
        <v>14</v>
      </c>
      <c r="B17" s="19" t="s">
        <v>15</v>
      </c>
      <c r="C17" s="2" t="n">
        <v>4</v>
      </c>
      <c r="D17" s="2" t="n">
        <v>2133</v>
      </c>
      <c r="E17" s="19" t="s">
        <v>7</v>
      </c>
      <c r="F17" s="33" t="n">
        <v>2824.974</v>
      </c>
      <c r="G17" s="36" t="n">
        <v>8837</v>
      </c>
      <c r="L17" s="13" t="n">
        <f aca="false">F17/D17</f>
        <v>1.3244135021097</v>
      </c>
      <c r="M17" s="13" t="n">
        <f aca="false">G17/D17</f>
        <v>4.14299109235818</v>
      </c>
      <c r="N17" s="13" t="n">
        <f aca="false">F17/$F$1</f>
        <v>0.493055962803167</v>
      </c>
      <c r="O17" s="13" t="n">
        <f aca="false">G17/$G$1</f>
        <v>0.28216098853731</v>
      </c>
      <c r="P17" s="25"/>
      <c r="S17" s="25"/>
      <c r="T17" s="25"/>
      <c r="U17" s="25"/>
      <c r="V17" s="25"/>
      <c r="W17" s="25"/>
      <c r="X17" s="25"/>
      <c r="Y17" s="25"/>
      <c r="Z17" s="25"/>
    </row>
    <row r="18" customFormat="false" ht="14.25" hidden="false" customHeight="false" outlineLevel="0" collapsed="false">
      <c r="A18" s="19" t="s">
        <v>29</v>
      </c>
      <c r="B18" s="23" t="s">
        <v>30</v>
      </c>
      <c r="C18" s="2" t="n">
        <v>6</v>
      </c>
      <c r="D18" s="2" t="n">
        <v>1800</v>
      </c>
      <c r="E18" s="19" t="s">
        <v>28</v>
      </c>
      <c r="F18" s="31" t="n">
        <v>2136.98</v>
      </c>
      <c r="G18" s="29" t="n">
        <v>9931</v>
      </c>
      <c r="L18" s="13" t="n">
        <f aca="false">F18/D18</f>
        <v>1.18721111111111</v>
      </c>
      <c r="M18" s="13" t="n">
        <f aca="false">G18/D18</f>
        <v>5.51722222222222</v>
      </c>
      <c r="N18" s="13" t="n">
        <f aca="false">F18/$F$1</f>
        <v>0.37297714293693</v>
      </c>
      <c r="O18" s="13" t="n">
        <f aca="false">G18/$G$1</f>
        <v>0.317091861170535</v>
      </c>
      <c r="P18" s="25"/>
      <c r="S18" s="25"/>
      <c r="T18" s="25"/>
      <c r="U18" s="25"/>
      <c r="V18" s="25"/>
      <c r="W18" s="25"/>
      <c r="X18" s="25"/>
      <c r="Y18" s="25"/>
      <c r="Z18" s="25"/>
    </row>
    <row r="19" customFormat="false" ht="14.25" hidden="false" customHeight="false" outlineLevel="0" collapsed="false">
      <c r="A19" s="19" t="s">
        <v>18</v>
      </c>
      <c r="B19" s="19" t="s">
        <v>19</v>
      </c>
      <c r="C19" s="2" t="n">
        <v>4</v>
      </c>
      <c r="D19" s="2" t="n">
        <v>2600</v>
      </c>
      <c r="E19" s="19" t="s">
        <v>7</v>
      </c>
      <c r="F19" s="31" t="n">
        <v>3718.16</v>
      </c>
      <c r="G19" s="29" t="n">
        <v>12113</v>
      </c>
      <c r="H19" s="34" t="n">
        <v>1607.52</v>
      </c>
      <c r="I19" s="34" t="n">
        <v>1823.615</v>
      </c>
      <c r="J19" s="34" t="n">
        <v>2127.9</v>
      </c>
      <c r="K19" s="0" t="n">
        <v>2098.08</v>
      </c>
      <c r="L19" s="13" t="n">
        <f aca="false">F19/D19</f>
        <v>1.43006153846154</v>
      </c>
      <c r="M19" s="13" t="n">
        <f aca="false">G19/D19</f>
        <v>4.65884615384615</v>
      </c>
      <c r="N19" s="13" t="n">
        <f aca="false">F19/$F$1</f>
        <v>0.648947904885575</v>
      </c>
      <c r="O19" s="13" t="n">
        <f aca="false">G19/$G$1</f>
        <v>0.386762029438999</v>
      </c>
      <c r="P19" s="25"/>
      <c r="S19" s="25"/>
      <c r="T19" s="25"/>
      <c r="U19" s="25"/>
      <c r="V19" s="25"/>
      <c r="W19" s="25"/>
      <c r="X19" s="25"/>
      <c r="Y19" s="25"/>
      <c r="Z19" s="25"/>
    </row>
    <row r="20" customFormat="false" ht="14.25" hidden="false" customHeight="false" outlineLevel="0" collapsed="false">
      <c r="A20" s="19" t="s">
        <v>49</v>
      </c>
      <c r="B20" s="19" t="s">
        <v>50</v>
      </c>
      <c r="C20" s="2" t="n">
        <v>8</v>
      </c>
      <c r="D20" s="2" t="n">
        <v>1200</v>
      </c>
      <c r="E20" s="19" t="s">
        <v>44</v>
      </c>
      <c r="F20" s="31" t="n">
        <v>1545.92</v>
      </c>
      <c r="G20" s="29" t="n">
        <v>12420</v>
      </c>
      <c r="L20" s="13" t="n">
        <f aca="false">F20/D20</f>
        <v>1.28826666666667</v>
      </c>
      <c r="M20" s="13" t="n">
        <f aca="false">G20/D20</f>
        <v>10.35</v>
      </c>
      <c r="N20" s="13" t="n">
        <f aca="false">F20/$F$1</f>
        <v>0.269816668761083</v>
      </c>
      <c r="O20" s="13" t="n">
        <f aca="false">G20/$G$1</f>
        <v>0.396564385836074</v>
      </c>
      <c r="P20" s="25"/>
      <c r="S20" s="25"/>
      <c r="T20" s="25"/>
      <c r="U20" s="25"/>
      <c r="V20" s="25"/>
      <c r="W20" s="25"/>
      <c r="X20" s="25"/>
      <c r="Y20" s="25"/>
      <c r="Z20" s="25"/>
    </row>
    <row r="21" customFormat="false" ht="14.25" hidden="false" customHeight="false" outlineLevel="0" collapsed="false">
      <c r="A21" s="19" t="s">
        <v>51</v>
      </c>
      <c r="B21" s="19" t="s">
        <v>52</v>
      </c>
      <c r="C21" s="2" t="n">
        <v>8</v>
      </c>
      <c r="D21" s="2" t="n">
        <v>1300</v>
      </c>
      <c r="E21" s="19" t="s">
        <v>44</v>
      </c>
      <c r="F21" s="31" t="n">
        <v>1517.62</v>
      </c>
      <c r="G21" s="29" t="n">
        <v>12980</v>
      </c>
      <c r="H21" s="34" t="n">
        <v>522.988</v>
      </c>
      <c r="J21" s="0" t="n">
        <v>1036.59</v>
      </c>
      <c r="K21" s="0" t="n">
        <v>35.3</v>
      </c>
      <c r="L21" s="13" t="n">
        <f aca="false">F21/D21</f>
        <v>1.1674</v>
      </c>
      <c r="M21" s="13" t="n">
        <f aca="false">G21/D21</f>
        <v>9.98461538461538</v>
      </c>
      <c r="N21" s="13" t="n">
        <f aca="false">F21/$F$1</f>
        <v>0.264877337019506</v>
      </c>
      <c r="O21" s="13" t="n">
        <f aca="false">G21/$G$1</f>
        <v>0.414444905648328</v>
      </c>
      <c r="P21" s="25"/>
      <c r="S21" s="25"/>
      <c r="T21" s="25"/>
      <c r="U21" s="25"/>
      <c r="V21" s="25"/>
      <c r="W21" s="25"/>
      <c r="X21" s="25"/>
      <c r="Y21" s="25"/>
      <c r="Z21" s="25"/>
    </row>
    <row r="22" customFormat="false" ht="14.25" hidden="false" customHeight="false" outlineLevel="0" collapsed="false">
      <c r="A22" s="19" t="s">
        <v>45</v>
      </c>
      <c r="B22" s="19" t="s">
        <v>46</v>
      </c>
      <c r="C22" s="2" t="n">
        <v>8</v>
      </c>
      <c r="D22" s="2" t="n">
        <v>1550</v>
      </c>
      <c r="E22" s="19" t="s">
        <v>44</v>
      </c>
      <c r="F22" s="31" t="n">
        <v>1703.75</v>
      </c>
      <c r="G22" s="29" t="n">
        <v>14571.94</v>
      </c>
      <c r="L22" s="13" t="n">
        <f aca="false">F22/D22</f>
        <v>1.0991935483871</v>
      </c>
      <c r="M22" s="13" t="n">
        <f aca="false">G22/D22</f>
        <v>9.40125161290323</v>
      </c>
      <c r="N22" s="13" t="n">
        <f aca="false">F22/$F$1</f>
        <v>0.297363478965079</v>
      </c>
      <c r="O22" s="13" t="n">
        <f aca="false">G22/$G$1</f>
        <v>0.465274753344615</v>
      </c>
      <c r="P22" s="25"/>
      <c r="S22" s="25"/>
      <c r="T22" s="25"/>
      <c r="U22" s="25"/>
      <c r="V22" s="25"/>
      <c r="W22" s="25"/>
      <c r="X22" s="25"/>
      <c r="Y22" s="25"/>
      <c r="Z22" s="25"/>
    </row>
    <row r="23" customFormat="false" ht="14.25" hidden="false" customHeight="false" outlineLevel="0" collapsed="false">
      <c r="A23" s="19" t="s">
        <v>47</v>
      </c>
      <c r="B23" s="19" t="s">
        <v>48</v>
      </c>
      <c r="C23" s="2" t="n">
        <v>8</v>
      </c>
      <c r="D23" s="2" t="n">
        <v>1500</v>
      </c>
      <c r="E23" s="19" t="s">
        <v>44</v>
      </c>
      <c r="F23" s="31" t="n">
        <v>1703.75</v>
      </c>
      <c r="G23" s="29" t="n">
        <v>14571.94</v>
      </c>
      <c r="L23" s="13" t="n">
        <f aca="false">F23/D23</f>
        <v>1.13583333333333</v>
      </c>
      <c r="M23" s="13" t="n">
        <f aca="false">G23/D23</f>
        <v>9.71462666666667</v>
      </c>
      <c r="N23" s="13" t="n">
        <f aca="false">F23/$F$1</f>
        <v>0.297363478965079</v>
      </c>
      <c r="O23" s="13" t="n">
        <f aca="false">G23/$G$1</f>
        <v>0.465274753344615</v>
      </c>
      <c r="P23" s="25"/>
      <c r="S23" s="25"/>
      <c r="T23" s="25"/>
      <c r="U23" s="25"/>
      <c r="V23" s="25"/>
      <c r="W23" s="25"/>
      <c r="X23" s="25"/>
      <c r="Y23" s="25"/>
      <c r="Z23" s="25"/>
    </row>
    <row r="24" customFormat="false" ht="14.25" hidden="false" customHeight="false" outlineLevel="0" collapsed="false">
      <c r="A24" s="19" t="s">
        <v>55</v>
      </c>
      <c r="B24" s="2" t="s">
        <v>74</v>
      </c>
      <c r="C24" s="2" t="n">
        <v>16</v>
      </c>
      <c r="D24" s="2" t="n">
        <v>750</v>
      </c>
      <c r="E24" s="19" t="s">
        <v>44</v>
      </c>
      <c r="F24" s="31" t="n">
        <v>970.8</v>
      </c>
      <c r="G24" s="29" t="n">
        <v>15790</v>
      </c>
      <c r="L24" s="13" t="n">
        <f aca="false">F24/D24</f>
        <v>1.2944</v>
      </c>
      <c r="M24" s="13" t="n">
        <f aca="false">G24/D24</f>
        <v>21.0533333333333</v>
      </c>
      <c r="N24" s="13" t="n">
        <f aca="false">F24/$F$1</f>
        <v>0.169438277552046</v>
      </c>
      <c r="O24" s="13" t="n">
        <f aca="false">G24/$G$1</f>
        <v>0.504166799706249</v>
      </c>
      <c r="P24" s="25"/>
      <c r="S24" s="25"/>
      <c r="T24" s="25"/>
      <c r="U24" s="25"/>
      <c r="V24" s="25"/>
      <c r="W24" s="25"/>
      <c r="X24" s="25"/>
      <c r="Y24" s="25"/>
      <c r="Z24" s="25"/>
    </row>
    <row r="25" customFormat="false" ht="14.25" hidden="false" customHeight="false" outlineLevel="0" collapsed="false">
      <c r="A25" s="19" t="s">
        <v>10</v>
      </c>
      <c r="B25" s="19" t="s">
        <v>11</v>
      </c>
      <c r="C25" s="2" t="n">
        <v>8</v>
      </c>
      <c r="D25" s="2" t="n">
        <v>3400</v>
      </c>
      <c r="E25" s="19" t="s">
        <v>7</v>
      </c>
      <c r="F25" s="31" t="n">
        <v>5729.52</v>
      </c>
      <c r="G25" s="29" t="n">
        <v>31319</v>
      </c>
      <c r="H25" s="34" t="n">
        <v>2751.545</v>
      </c>
      <c r="I25" s="34" t="n">
        <v>3262.258</v>
      </c>
      <c r="J25" s="34"/>
      <c r="L25" s="13" t="n">
        <f aca="false">F25/D25</f>
        <v>1.68515294117647</v>
      </c>
      <c r="M25" s="13" t="n">
        <f aca="false">G25/D25</f>
        <v>9.21147058823529</v>
      </c>
      <c r="N25" s="13" t="n">
        <f aca="false">F25/$F$1</f>
        <v>1</v>
      </c>
      <c r="O25" s="13" t="n">
        <f aca="false">G25/$G$1</f>
        <v>1</v>
      </c>
      <c r="P25" s="25"/>
      <c r="S25" s="25"/>
      <c r="T25" s="25"/>
      <c r="U25" s="25"/>
      <c r="V25" s="25"/>
      <c r="W25" s="25"/>
      <c r="X25" s="25"/>
      <c r="Y25" s="25"/>
      <c r="Z25" s="25"/>
    </row>
    <row r="26" customFormat="false" ht="14.25" hidden="false" customHeight="false" outlineLevel="0" collapsed="false">
      <c r="A26" s="37" t="s">
        <v>8</v>
      </c>
      <c r="B26" s="23" t="s">
        <v>9</v>
      </c>
      <c r="C26" s="23" t="n">
        <v>8</v>
      </c>
      <c r="D26" s="23" t="n">
        <v>2400</v>
      </c>
      <c r="E26" s="19" t="s">
        <v>7</v>
      </c>
      <c r="F26" s="36" t="n">
        <v>5326.899</v>
      </c>
      <c r="G26" s="36" t="n">
        <v>35234</v>
      </c>
      <c r="L26" s="13" t="n">
        <f aca="false">F26/D26</f>
        <v>2.21954125</v>
      </c>
      <c r="M26" s="13" t="n">
        <f aca="false">G26/D26</f>
        <v>14.6808333333333</v>
      </c>
      <c r="N26" s="13" t="n">
        <f aca="false">F26/$F$1</f>
        <v>0.929728668370125</v>
      </c>
      <c r="O26" s="13" t="n">
        <f aca="false">G26/$G$1</f>
        <v>1.12500399118746</v>
      </c>
      <c r="P26" s="25"/>
      <c r="S26" s="25"/>
      <c r="T26" s="25"/>
      <c r="U26" s="25"/>
      <c r="V26" s="25"/>
      <c r="W26" s="25"/>
      <c r="X26" s="25"/>
      <c r="Y26" s="25"/>
      <c r="Z26" s="25"/>
    </row>
    <row r="27" customFormat="false" ht="14.25" hidden="false" customHeight="false" outlineLevel="0" collapsed="false">
      <c r="A27" s="19" t="s">
        <v>42</v>
      </c>
      <c r="B27" s="19" t="s">
        <v>43</v>
      </c>
      <c r="C27" s="2" t="n">
        <v>16</v>
      </c>
      <c r="D27" s="2" t="n">
        <v>2000</v>
      </c>
      <c r="E27" s="19" t="s">
        <v>44</v>
      </c>
      <c r="F27" s="33" t="n">
        <v>2198.39</v>
      </c>
      <c r="G27" s="28" t="n">
        <v>37605.0064516129</v>
      </c>
      <c r="L27" s="13" t="n">
        <f aca="false">F27/D27</f>
        <v>1.099195</v>
      </c>
      <c r="M27" s="13" t="n">
        <f aca="false">G27/D27</f>
        <v>18.8025032258065</v>
      </c>
      <c r="N27" s="13" t="n">
        <f aca="false">F27/$F$1</f>
        <v>0.383695318281462</v>
      </c>
      <c r="O27" s="13" t="n">
        <f aca="false">G27/$G$1</f>
        <v>1.20070904088933</v>
      </c>
      <c r="P27" s="25"/>
      <c r="S27" s="25"/>
      <c r="T27" s="25"/>
      <c r="U27" s="25"/>
      <c r="V27" s="25"/>
      <c r="W27" s="25"/>
      <c r="X27" s="25"/>
      <c r="Y27" s="25"/>
      <c r="Z27" s="25"/>
    </row>
    <row r="28" customFormat="false" ht="14.25" hidden="false" customHeight="false" outlineLevel="0" collapsed="false">
      <c r="A28" s="19" t="s">
        <v>26</v>
      </c>
      <c r="B28" s="23" t="s">
        <v>27</v>
      </c>
      <c r="C28" s="2" t="n">
        <v>16</v>
      </c>
      <c r="D28" s="2" t="n">
        <v>2300</v>
      </c>
      <c r="E28" s="19" t="s">
        <v>28</v>
      </c>
      <c r="F28" s="31" t="n">
        <v>2851.8</v>
      </c>
      <c r="G28" s="29" t="n">
        <v>44741</v>
      </c>
      <c r="L28" s="13" t="n">
        <f aca="false">F28/D28</f>
        <v>1.23991304347826</v>
      </c>
      <c r="M28" s="13" t="n">
        <f aca="false">G28/D28</f>
        <v>19.4526086956522</v>
      </c>
      <c r="N28" s="13" t="n">
        <f aca="false">F28/$F$1</f>
        <v>0.497738030410924</v>
      </c>
      <c r="O28" s="13" t="n">
        <f aca="false">G28/$G$1</f>
        <v>1.42855774450014</v>
      </c>
      <c r="P28" s="25"/>
      <c r="S28" s="25"/>
      <c r="T28" s="25"/>
      <c r="U28" s="25"/>
      <c r="V28" s="25"/>
      <c r="W28" s="25"/>
      <c r="X28" s="25"/>
      <c r="Y28" s="25"/>
      <c r="Z28" s="25"/>
    </row>
    <row r="29" customFormat="false" ht="14.25" hidden="false" customHeight="false" outlineLevel="0" collapsed="false">
      <c r="A29" s="19" t="s">
        <v>53</v>
      </c>
      <c r="B29" s="19" t="s">
        <v>54</v>
      </c>
      <c r="C29" s="2" t="n">
        <v>32</v>
      </c>
      <c r="D29" s="2" t="n">
        <v>1300</v>
      </c>
      <c r="E29" s="19" t="s">
        <v>44</v>
      </c>
      <c r="F29" s="31" t="n">
        <v>1647.51</v>
      </c>
      <c r="G29" s="29" t="n">
        <v>53563</v>
      </c>
      <c r="H29" s="34" t="n">
        <v>521.697</v>
      </c>
      <c r="J29" s="0" t="n">
        <v>1022.26</v>
      </c>
      <c r="K29" s="0" t="n">
        <v>35.1</v>
      </c>
      <c r="L29" s="13" t="n">
        <f aca="false">F29/D29</f>
        <v>1.26731538461538</v>
      </c>
      <c r="M29" s="13" t="n">
        <f aca="false">G29/D29</f>
        <v>41.2023076923077</v>
      </c>
      <c r="N29" s="13" t="n">
        <f aca="false">F29/$F$1</f>
        <v>0.287547647970511</v>
      </c>
      <c r="O29" s="13" t="n">
        <f aca="false">G29/$G$1</f>
        <v>1.71023979054248</v>
      </c>
      <c r="P29" s="25"/>
      <c r="S29" s="25"/>
      <c r="T29" s="25"/>
      <c r="U29" s="25"/>
      <c r="V29" s="25"/>
      <c r="W29" s="25"/>
      <c r="X29" s="25"/>
      <c r="Y29" s="25"/>
      <c r="Z29" s="25"/>
    </row>
    <row r="30" customFormat="false" ht="14.25" hidden="false" customHeight="false" outlineLevel="0" collapsed="false">
      <c r="A30" s="23" t="s">
        <v>5</v>
      </c>
      <c r="B30" s="23" t="s">
        <v>6</v>
      </c>
      <c r="C30" s="23" t="n">
        <v>24</v>
      </c>
      <c r="D30" s="23" t="n">
        <v>3400</v>
      </c>
      <c r="E30" s="19" t="s">
        <v>7</v>
      </c>
      <c r="F30" s="28" t="n">
        <v>5850.405</v>
      </c>
      <c r="G30" s="36" t="n">
        <v>123854</v>
      </c>
      <c r="L30" s="13" t="n">
        <f aca="false">F30/D30</f>
        <v>1.72070735294118</v>
      </c>
      <c r="M30" s="13" t="n">
        <f aca="false">G30/D30</f>
        <v>36.4276470588235</v>
      </c>
      <c r="N30" s="13" t="n">
        <f aca="false">F30/$F$1</f>
        <v>1.02109862606292</v>
      </c>
      <c r="O30" s="13" t="n">
        <f aca="false">G30/$G$1</f>
        <v>3.95459625147674</v>
      </c>
      <c r="P30" s="25"/>
      <c r="S30" s="25"/>
      <c r="T30" s="25"/>
      <c r="U30" s="25"/>
      <c r="V30" s="25"/>
      <c r="W30" s="25"/>
      <c r="X30" s="25"/>
      <c r="Y30" s="25"/>
      <c r="Z30" s="25"/>
    </row>
    <row r="31" customFormat="false" ht="14.25" hidden="false" customHeight="false" outlineLevel="0" collapsed="false">
      <c r="P31" s="25"/>
      <c r="S31" s="25"/>
      <c r="T31" s="25"/>
      <c r="U31" s="25"/>
      <c r="V31" s="25"/>
      <c r="W31" s="25"/>
      <c r="X31" s="25"/>
      <c r="Y31" s="25"/>
      <c r="Z31" s="25"/>
    </row>
    <row r="32" customFormat="false" ht="14.25" hidden="false" customHeight="false" outlineLevel="0" collapsed="false">
      <c r="P32" s="25"/>
      <c r="S32" s="25"/>
      <c r="T32" s="25"/>
      <c r="U32" s="25"/>
      <c r="V32" s="25"/>
      <c r="W32" s="25"/>
      <c r="X32" s="25"/>
      <c r="Y32" s="25"/>
      <c r="Z32" s="25"/>
    </row>
    <row r="33" customFormat="false" ht="14.25" hidden="false" customHeight="false" outlineLevel="0" collapsed="false">
      <c r="P33" s="25"/>
      <c r="S33" s="25"/>
      <c r="T33" s="25"/>
      <c r="U33" s="25"/>
      <c r="V33" s="25"/>
      <c r="W33" s="25"/>
      <c r="X33" s="25"/>
      <c r="Y33" s="25"/>
      <c r="Z33" s="25"/>
    </row>
  </sheetData>
  <printOptions headings="false" gridLines="false" gridLinesSet="true" horizontalCentered="false" verticalCentered="false"/>
  <pageMargins left="0" right="0" top="0.39375" bottom="0.39375" header="0" footer="0"/>
  <pageSetup paperSize="77" scale="62" firstPageNumber="1" fitToWidth="1" fitToHeight="1" pageOrder="overThenDown" orientation="landscap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tableParts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3"/>
  <sheetViews>
    <sheetView showFormulas="false" showGridLines="true" showRowColHeaders="true" showZeros="true" rightToLeft="false" tabSelected="false" showOutlineSymbols="true" defaultGridColor="true" view="normal" topLeftCell="A16" colorId="64" zoomScale="95" zoomScaleNormal="95" zoomScalePageLayoutView="100" workbookViewId="0">
      <selection pane="topLeft" activeCell="L3" activeCellId="0" sqref="L3"/>
    </sheetView>
  </sheetViews>
  <sheetFormatPr defaultColWidth="8.609375" defaultRowHeight="13.8" zeroHeight="false" outlineLevelRow="0" outlineLevelCol="0"/>
  <cols>
    <col collapsed="false" customWidth="true" hidden="false" outlineLevel="0" max="1" min="1" style="0" width="15.62"/>
    <col collapsed="false" customWidth="true" hidden="false" outlineLevel="0" max="2" min="2" style="0" width="44.38"/>
    <col collapsed="false" customWidth="true" hidden="false" outlineLevel="0" max="3" min="3" style="0" width="10.62"/>
    <col collapsed="false" customWidth="true" hidden="false" outlineLevel="0" max="4" min="4" style="0" width="12"/>
    <col collapsed="false" customWidth="true" hidden="false" outlineLevel="0" max="15" min="5" style="0" width="10.62"/>
    <col collapsed="false" customWidth="true" hidden="false" outlineLevel="0" max="16" min="16" style="0" width="14"/>
  </cols>
  <sheetData>
    <row r="1" customFormat="false" ht="14.15" hidden="false" customHeight="false" outlineLevel="0" collapsed="false">
      <c r="A1" s="38" t="s">
        <v>86</v>
      </c>
      <c r="B1" s="38"/>
      <c r="C1" s="38"/>
      <c r="D1" s="38"/>
      <c r="E1" s="38"/>
      <c r="F1" s="5" t="s">
        <v>87</v>
      </c>
    </row>
    <row r="2" customFormat="false" ht="13.8" hidden="false" customHeight="false" outlineLevel="0" collapsed="false">
      <c r="A2" s="39"/>
      <c r="B2" s="39"/>
      <c r="C2" s="39"/>
      <c r="D2" s="39"/>
      <c r="E2" s="39"/>
    </row>
    <row r="3" customFormat="false" ht="13.8" hidden="false" customHeight="false" outlineLevel="0" collapsed="false">
      <c r="A3" s="5"/>
      <c r="B3" s="5"/>
      <c r="C3" s="5"/>
      <c r="D3" s="5"/>
      <c r="E3" s="5"/>
      <c r="F3" s="40" t="s">
        <v>88</v>
      </c>
      <c r="G3" s="40"/>
      <c r="H3" s="40"/>
      <c r="I3" s="40" t="s">
        <v>89</v>
      </c>
      <c r="J3" s="40"/>
      <c r="K3" s="40"/>
      <c r="L3" s="40" t="s">
        <v>90</v>
      </c>
      <c r="M3" s="40"/>
      <c r="N3" s="40"/>
    </row>
    <row r="4" customFormat="false" ht="13.8" hidden="false" customHeight="false" outlineLevel="0" collapsed="false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customFormat="false" ht="26.85" hidden="false" customHeight="false" outlineLevel="0" collapsed="false">
      <c r="A5" s="38" t="s">
        <v>0</v>
      </c>
      <c r="B5" s="18" t="s">
        <v>1</v>
      </c>
      <c r="C5" s="18" t="s">
        <v>2</v>
      </c>
      <c r="D5" s="18" t="s">
        <v>3</v>
      </c>
      <c r="E5" s="18"/>
      <c r="F5" s="5" t="s">
        <v>91</v>
      </c>
      <c r="G5" s="5" t="s">
        <v>92</v>
      </c>
      <c r="H5" s="5" t="s">
        <v>93</v>
      </c>
      <c r="I5" s="5" t="s">
        <v>91</v>
      </c>
      <c r="J5" s="5" t="s">
        <v>92</v>
      </c>
      <c r="K5" s="5" t="s">
        <v>93</v>
      </c>
      <c r="L5" s="5" t="s">
        <v>91</v>
      </c>
      <c r="M5" s="5" t="s">
        <v>92</v>
      </c>
      <c r="N5" s="5" t="s">
        <v>93</v>
      </c>
    </row>
    <row r="6" customFormat="false" ht="13.8" hidden="false" customHeight="false" outlineLevel="0" collapsed="false">
      <c r="A6" s="41" t="s">
        <v>22</v>
      </c>
      <c r="B6" s="3" t="s">
        <v>23</v>
      </c>
      <c r="C6" s="3" t="n">
        <v>1</v>
      </c>
      <c r="D6" s="3" t="n">
        <v>3066</v>
      </c>
      <c r="E6" s="2" t="s">
        <v>21</v>
      </c>
      <c r="F6" s="42" t="n">
        <v>0</v>
      </c>
      <c r="G6" s="42" t="n">
        <v>0</v>
      </c>
      <c r="H6" s="42" t="n">
        <v>0</v>
      </c>
      <c r="I6" s="42" t="n">
        <v>0</v>
      </c>
      <c r="J6" s="42" t="n">
        <v>0</v>
      </c>
      <c r="K6" s="42" t="n">
        <v>0</v>
      </c>
      <c r="L6" s="42" t="n">
        <v>0</v>
      </c>
      <c r="M6" s="42" t="n">
        <v>0</v>
      </c>
      <c r="N6" s="42" t="n">
        <v>0</v>
      </c>
    </row>
    <row r="7" customFormat="false" ht="13.8" hidden="false" customHeight="false" outlineLevel="0" collapsed="false">
      <c r="A7" s="41" t="s">
        <v>24</v>
      </c>
      <c r="B7" s="3" t="s">
        <v>25</v>
      </c>
      <c r="C7" s="3" t="n">
        <v>1</v>
      </c>
      <c r="D7" s="3" t="n">
        <v>1000</v>
      </c>
      <c r="E7" s="2" t="s">
        <v>21</v>
      </c>
      <c r="F7" s="42" t="n">
        <v>0</v>
      </c>
      <c r="G7" s="42" t="n">
        <v>0</v>
      </c>
      <c r="H7" s="42" t="n">
        <v>0</v>
      </c>
      <c r="I7" s="42" t="n">
        <v>0</v>
      </c>
      <c r="J7" s="42" t="n">
        <v>0</v>
      </c>
      <c r="K7" s="42" t="n">
        <v>0</v>
      </c>
      <c r="L7" s="42" t="n">
        <v>0</v>
      </c>
      <c r="M7" s="42" t="n">
        <v>0</v>
      </c>
      <c r="N7" s="42" t="n">
        <v>0</v>
      </c>
    </row>
    <row r="8" customFormat="false" ht="13.8" hidden="false" customHeight="false" outlineLevel="0" collapsed="false">
      <c r="A8" s="42" t="s">
        <v>42</v>
      </c>
      <c r="B8" s="3" t="s">
        <v>43</v>
      </c>
      <c r="C8" s="3" t="n">
        <v>16</v>
      </c>
      <c r="D8" s="3" t="n">
        <v>2000</v>
      </c>
      <c r="E8" s="0" t="s">
        <v>44</v>
      </c>
      <c r="F8" s="42" t="n">
        <v>0</v>
      </c>
      <c r="G8" s="42" t="n">
        <v>0</v>
      </c>
      <c r="H8" s="42" t="n">
        <v>0</v>
      </c>
      <c r="I8" s="42" t="n">
        <v>0</v>
      </c>
      <c r="J8" s="42" t="n">
        <v>0</v>
      </c>
      <c r="K8" s="42" t="n">
        <v>0</v>
      </c>
      <c r="L8" s="42" t="n">
        <v>0</v>
      </c>
      <c r="M8" s="42" t="n">
        <v>0</v>
      </c>
      <c r="N8" s="42" t="n">
        <v>0</v>
      </c>
    </row>
    <row r="9" customFormat="false" ht="13.8" hidden="false" customHeight="false" outlineLevel="0" collapsed="false">
      <c r="A9" s="42" t="s">
        <v>61</v>
      </c>
      <c r="B9" s="3" t="s">
        <v>62</v>
      </c>
      <c r="C9" s="3" t="n">
        <v>2</v>
      </c>
      <c r="D9" s="3" t="n">
        <v>1200</v>
      </c>
      <c r="E9" s="0" t="s">
        <v>63</v>
      </c>
      <c r="F9" s="42" t="n">
        <v>0</v>
      </c>
      <c r="G9" s="42" t="n">
        <v>0</v>
      </c>
      <c r="H9" s="42" t="n">
        <v>0</v>
      </c>
      <c r="I9" s="42" t="n">
        <v>0</v>
      </c>
      <c r="J9" s="42" t="n">
        <v>0</v>
      </c>
      <c r="K9" s="42" t="n">
        <v>0</v>
      </c>
      <c r="L9" s="42" t="n">
        <v>0</v>
      </c>
      <c r="M9" s="42" t="n">
        <v>0</v>
      </c>
      <c r="N9" s="42" t="n">
        <v>0</v>
      </c>
    </row>
    <row r="10" customFormat="false" ht="13.8" hidden="false" customHeight="false" outlineLevel="0" collapsed="false">
      <c r="A10" s="42" t="s">
        <v>40</v>
      </c>
      <c r="B10" s="3" t="s">
        <v>41</v>
      </c>
      <c r="C10" s="3" t="n">
        <v>1</v>
      </c>
      <c r="D10" s="3" t="n">
        <v>700</v>
      </c>
      <c r="E10" s="0" t="s">
        <v>33</v>
      </c>
      <c r="F10" s="42" t="n">
        <v>127</v>
      </c>
      <c r="G10" s="42" t="n">
        <v>127</v>
      </c>
      <c r="H10" s="42" t="n">
        <v>127</v>
      </c>
      <c r="I10" s="42" t="n">
        <v>731</v>
      </c>
      <c r="J10" s="42" t="n">
        <v>127</v>
      </c>
      <c r="K10" s="42" t="n">
        <v>127</v>
      </c>
      <c r="L10" s="42" t="n">
        <v>426</v>
      </c>
      <c r="M10" s="42" t="n">
        <v>111</v>
      </c>
      <c r="N10" s="42" t="n">
        <v>111</v>
      </c>
    </row>
    <row r="11" customFormat="false" ht="14.15" hidden="false" customHeight="false" outlineLevel="0" collapsed="false">
      <c r="A11" s="1" t="s">
        <v>20</v>
      </c>
      <c r="B11" s="1" t="s">
        <v>20</v>
      </c>
      <c r="C11" s="3" t="n">
        <v>1</v>
      </c>
      <c r="D11" s="3" t="n">
        <v>1600</v>
      </c>
      <c r="E11" s="2" t="s">
        <v>21</v>
      </c>
      <c r="F11" s="1" t="n">
        <v>1915</v>
      </c>
      <c r="G11" s="42" t="n">
        <v>1530</v>
      </c>
      <c r="H11" s="42" t="n">
        <v>844</v>
      </c>
      <c r="I11" s="42" t="n">
        <v>2348</v>
      </c>
      <c r="J11" s="42" t="n">
        <v>1670</v>
      </c>
      <c r="K11" s="42" t="n">
        <v>850</v>
      </c>
      <c r="L11" s="42" t="n">
        <v>1866</v>
      </c>
      <c r="M11" s="42" t="n">
        <v>1145</v>
      </c>
      <c r="N11" s="42" t="n">
        <v>420</v>
      </c>
    </row>
    <row r="12" customFormat="false" ht="14.15" hidden="false" customHeight="false" outlineLevel="0" collapsed="false">
      <c r="A12" s="42" t="s">
        <v>38</v>
      </c>
      <c r="B12" s="1" t="s">
        <v>39</v>
      </c>
      <c r="C12" s="3" t="n">
        <v>4</v>
      </c>
      <c r="D12" s="3" t="n">
        <v>1200</v>
      </c>
      <c r="E12" s="0" t="s">
        <v>28</v>
      </c>
      <c r="F12" s="0" t="n">
        <v>1324</v>
      </c>
      <c r="G12" s="42" t="n">
        <v>1598</v>
      </c>
      <c r="H12" s="42" t="n">
        <v>1019</v>
      </c>
      <c r="I12" s="42" t="n">
        <v>2240</v>
      </c>
      <c r="J12" s="42" t="n">
        <v>1906</v>
      </c>
      <c r="K12" s="42" t="n">
        <v>954</v>
      </c>
      <c r="L12" s="42" t="n">
        <v>3136</v>
      </c>
      <c r="M12" s="42" t="n">
        <v>2783</v>
      </c>
      <c r="N12" s="42" t="n">
        <v>871</v>
      </c>
    </row>
    <row r="13" customFormat="false" ht="14.15" hidden="false" customHeight="false" outlineLevel="0" collapsed="false">
      <c r="A13" s="42" t="s">
        <v>12</v>
      </c>
      <c r="B13" s="3" t="s">
        <v>13</v>
      </c>
      <c r="C13" s="3" t="n">
        <v>2</v>
      </c>
      <c r="D13" s="3" t="n">
        <v>2530</v>
      </c>
      <c r="E13" s="2" t="s">
        <v>7</v>
      </c>
      <c r="F13" s="1" t="n">
        <v>20403</v>
      </c>
      <c r="G13" s="42" t="n">
        <v>14189</v>
      </c>
      <c r="H13" s="42" t="n">
        <v>8249</v>
      </c>
      <c r="I13" s="42" t="n">
        <v>18113</v>
      </c>
      <c r="J13" s="42" t="n">
        <v>9344</v>
      </c>
      <c r="K13" s="42" t="n">
        <v>8153</v>
      </c>
      <c r="L13" s="42" t="n">
        <v>3232</v>
      </c>
      <c r="M13" s="42" t="n">
        <v>5196</v>
      </c>
      <c r="N13" s="42" t="n">
        <v>2131</v>
      </c>
    </row>
    <row r="14" customFormat="false" ht="14.15" hidden="false" customHeight="false" outlineLevel="0" collapsed="false">
      <c r="A14" s="42" t="s">
        <v>36</v>
      </c>
      <c r="B14" s="3" t="s">
        <v>37</v>
      </c>
      <c r="C14" s="3" t="n">
        <v>4</v>
      </c>
      <c r="D14" s="3" t="n">
        <v>1344</v>
      </c>
      <c r="E14" s="0" t="s">
        <v>28</v>
      </c>
      <c r="F14" s="1" t="n">
        <v>1598</v>
      </c>
      <c r="G14" s="42" t="n">
        <v>1752</v>
      </c>
      <c r="H14" s="42" t="n">
        <v>1019</v>
      </c>
      <c r="I14" s="42" t="n">
        <v>2771</v>
      </c>
      <c r="J14" s="42" t="n">
        <v>1787</v>
      </c>
      <c r="K14" s="42" t="n">
        <v>1028</v>
      </c>
      <c r="L14" s="42" t="n">
        <v>3483</v>
      </c>
      <c r="M14" s="42" t="n">
        <v>3146</v>
      </c>
      <c r="N14" s="42" t="n">
        <v>1374</v>
      </c>
    </row>
    <row r="15" customFormat="false" ht="14.15" hidden="false" customHeight="false" outlineLevel="0" collapsed="false">
      <c r="A15" s="42" t="s">
        <v>31</v>
      </c>
      <c r="B15" s="2" t="s">
        <v>32</v>
      </c>
      <c r="C15" s="3" t="n">
        <v>4</v>
      </c>
      <c r="D15" s="3" t="n">
        <v>1700</v>
      </c>
      <c r="E15" s="0" t="s">
        <v>33</v>
      </c>
      <c r="F15" s="1" t="n">
        <v>2364</v>
      </c>
      <c r="G15" s="42" t="n">
        <v>1464</v>
      </c>
      <c r="H15" s="42" t="n">
        <v>1261</v>
      </c>
      <c r="I15" s="42" t="n">
        <v>2543</v>
      </c>
      <c r="J15" s="42" t="n">
        <v>1472</v>
      </c>
      <c r="K15" s="42" t="n">
        <v>1271</v>
      </c>
      <c r="L15" s="42" t="n">
        <v>3856</v>
      </c>
      <c r="M15" s="42" t="n">
        <v>1324</v>
      </c>
      <c r="N15" s="42" t="n">
        <v>627</v>
      </c>
    </row>
    <row r="16" customFormat="false" ht="13.8" hidden="false" customHeight="false" outlineLevel="0" collapsed="false">
      <c r="A16" s="42" t="s">
        <v>34</v>
      </c>
      <c r="B16" s="3" t="s">
        <v>35</v>
      </c>
      <c r="C16" s="3" t="n">
        <v>4</v>
      </c>
      <c r="D16" s="3" t="n">
        <v>1152</v>
      </c>
      <c r="E16" s="0" t="s">
        <v>28</v>
      </c>
      <c r="F16" s="0" t="n">
        <v>1311</v>
      </c>
      <c r="G16" s="42" t="n">
        <v>1224</v>
      </c>
      <c r="H16" s="42" t="n">
        <v>1039</v>
      </c>
      <c r="I16" s="42" t="n">
        <v>2872</v>
      </c>
      <c r="J16" s="42" t="n">
        <v>1179</v>
      </c>
      <c r="K16" s="42" t="n">
        <v>1009</v>
      </c>
      <c r="L16" s="42" t="n">
        <v>4902</v>
      </c>
      <c r="M16" s="42" t="n">
        <v>2284</v>
      </c>
      <c r="N16" s="42" t="n">
        <v>1261</v>
      </c>
    </row>
    <row r="17" customFormat="false" ht="13.8" hidden="false" customHeight="false" outlineLevel="0" collapsed="false">
      <c r="A17" s="42" t="s">
        <v>59</v>
      </c>
      <c r="B17" s="3" t="s">
        <v>60</v>
      </c>
      <c r="C17" s="3" t="n">
        <v>1</v>
      </c>
      <c r="D17" s="3" t="n">
        <v>985</v>
      </c>
      <c r="E17" s="0" t="s">
        <v>44</v>
      </c>
      <c r="F17" s="0" t="n">
        <v>13327</v>
      </c>
      <c r="G17" s="42" t="n">
        <v>31305</v>
      </c>
      <c r="H17" s="42" t="n">
        <v>5856</v>
      </c>
      <c r="I17" s="42" t="n">
        <v>10999</v>
      </c>
      <c r="J17" s="42" t="n">
        <v>11421</v>
      </c>
      <c r="K17" s="42" t="n">
        <v>9663</v>
      </c>
      <c r="L17" s="42" t="n">
        <v>5073</v>
      </c>
      <c r="M17" s="42" t="n">
        <v>10442</v>
      </c>
      <c r="N17" s="42" t="n">
        <v>1163</v>
      </c>
    </row>
    <row r="18" customFormat="false" ht="14.15" hidden="false" customHeight="false" outlineLevel="0" collapsed="false">
      <c r="A18" s="42" t="s">
        <v>47</v>
      </c>
      <c r="B18" s="3" t="s">
        <v>48</v>
      </c>
      <c r="C18" s="3" t="n">
        <v>8</v>
      </c>
      <c r="D18" s="3" t="n">
        <v>1500</v>
      </c>
      <c r="E18" s="0" t="s">
        <v>44</v>
      </c>
      <c r="F18" s="1" t="n">
        <v>41032</v>
      </c>
      <c r="G18" s="41" t="n">
        <v>41708</v>
      </c>
      <c r="H18" s="41" t="n">
        <v>33881</v>
      </c>
      <c r="I18" s="41" t="n">
        <v>19815</v>
      </c>
      <c r="J18" s="41" t="n">
        <v>12399</v>
      </c>
      <c r="K18" s="41" t="n">
        <v>9617</v>
      </c>
      <c r="L18" s="41" t="n">
        <v>6124</v>
      </c>
      <c r="M18" s="41" t="n">
        <v>4376</v>
      </c>
      <c r="N18" s="41" t="n">
        <v>3318</v>
      </c>
    </row>
    <row r="19" customFormat="false" ht="14.15" hidden="false" customHeight="false" outlineLevel="0" collapsed="false">
      <c r="A19" s="42" t="s">
        <v>29</v>
      </c>
      <c r="B19" s="1" t="s">
        <v>30</v>
      </c>
      <c r="C19" s="3" t="n">
        <v>6</v>
      </c>
      <c r="D19" s="3" t="n">
        <v>1800</v>
      </c>
      <c r="E19" s="0" t="s">
        <v>28</v>
      </c>
      <c r="F19" s="0" t="n">
        <v>8452</v>
      </c>
      <c r="G19" s="42" t="n">
        <v>8214</v>
      </c>
      <c r="H19" s="42" t="n">
        <v>3888</v>
      </c>
      <c r="I19" s="42" t="n">
        <v>9876</v>
      </c>
      <c r="J19" s="42" t="n">
        <v>8463</v>
      </c>
      <c r="K19" s="42" t="n">
        <v>3966</v>
      </c>
      <c r="L19" s="42" t="n">
        <v>8261</v>
      </c>
      <c r="M19" s="42" t="n">
        <v>7260</v>
      </c>
      <c r="N19" s="42" t="n">
        <v>3582</v>
      </c>
    </row>
    <row r="20" customFormat="false" ht="13.8" hidden="false" customHeight="false" outlineLevel="0" collapsed="false">
      <c r="A20" s="43" t="s">
        <v>57</v>
      </c>
      <c r="B20" s="3" t="s">
        <v>58</v>
      </c>
      <c r="C20" s="3" t="n">
        <v>4</v>
      </c>
      <c r="D20" s="3" t="n">
        <v>800</v>
      </c>
      <c r="E20" s="0" t="s">
        <v>44</v>
      </c>
      <c r="F20" s="0" t="n">
        <v>22896</v>
      </c>
      <c r="G20" s="42" t="n">
        <v>22106</v>
      </c>
      <c r="H20" s="42" t="n">
        <v>8491</v>
      </c>
      <c r="I20" s="42" t="n">
        <v>10053</v>
      </c>
      <c r="J20" s="42" t="n">
        <v>6591</v>
      </c>
      <c r="K20" s="42" t="n">
        <v>2092</v>
      </c>
      <c r="L20" s="42" t="n">
        <v>8415</v>
      </c>
      <c r="M20" s="42" t="n">
        <v>6145</v>
      </c>
      <c r="N20" s="42" t="n">
        <v>1468</v>
      </c>
    </row>
    <row r="21" customFormat="false" ht="14.15" hidden="false" customHeight="false" outlineLevel="0" collapsed="false">
      <c r="A21" s="42" t="s">
        <v>16</v>
      </c>
      <c r="B21" s="1" t="s">
        <v>17</v>
      </c>
      <c r="C21" s="3" t="n">
        <v>4</v>
      </c>
      <c r="D21" s="3" t="n">
        <v>1440</v>
      </c>
      <c r="E21" s="2" t="s">
        <v>7</v>
      </c>
      <c r="F21" s="1" t="n">
        <v>17395</v>
      </c>
      <c r="G21" s="42" t="n">
        <v>14596</v>
      </c>
      <c r="H21" s="42" t="n">
        <v>5208</v>
      </c>
      <c r="I21" s="42" t="n">
        <v>17415</v>
      </c>
      <c r="J21" s="42" t="n">
        <v>14356</v>
      </c>
      <c r="K21" s="42" t="n">
        <v>5219</v>
      </c>
      <c r="L21" s="42" t="n">
        <v>10075</v>
      </c>
      <c r="M21" s="42" t="n">
        <v>5598</v>
      </c>
      <c r="N21" s="42" t="n">
        <v>1365</v>
      </c>
    </row>
    <row r="22" customFormat="false" ht="14.15" hidden="false" customHeight="false" outlineLevel="0" collapsed="false">
      <c r="A22" s="42" t="s">
        <v>55</v>
      </c>
      <c r="B22" s="2" t="s">
        <v>56</v>
      </c>
      <c r="C22" s="3" t="n">
        <v>16</v>
      </c>
      <c r="D22" s="3" t="n">
        <v>750</v>
      </c>
      <c r="E22" s="0" t="s">
        <v>44</v>
      </c>
      <c r="F22" s="1" t="n">
        <v>21463</v>
      </c>
      <c r="G22" s="42" t="n">
        <v>22714</v>
      </c>
      <c r="H22" s="42" t="n">
        <v>7975</v>
      </c>
      <c r="I22" s="42" t="n">
        <v>20662</v>
      </c>
      <c r="J22" s="42" t="n">
        <v>23032</v>
      </c>
      <c r="K22" s="42" t="n">
        <v>7809</v>
      </c>
      <c r="L22" s="42" t="n">
        <v>10535</v>
      </c>
      <c r="M22" s="42" t="n">
        <v>11483</v>
      </c>
      <c r="N22" s="42" t="n">
        <v>4263</v>
      </c>
      <c r="P22" s="2"/>
    </row>
    <row r="23" customFormat="false" ht="14.15" hidden="false" customHeight="false" outlineLevel="0" collapsed="false">
      <c r="A23" s="3" t="s">
        <v>14</v>
      </c>
      <c r="B23" s="3" t="s">
        <v>15</v>
      </c>
      <c r="C23" s="3" t="n">
        <v>4</v>
      </c>
      <c r="D23" s="3" t="n">
        <v>2133</v>
      </c>
      <c r="E23" s="2" t="s">
        <v>7</v>
      </c>
      <c r="F23" s="1" t="n">
        <v>22267</v>
      </c>
      <c r="G23" s="42" t="n">
        <v>12837</v>
      </c>
      <c r="H23" s="42" t="n">
        <v>4636</v>
      </c>
      <c r="I23" s="42" t="n">
        <v>22396</v>
      </c>
      <c r="J23" s="42" t="n">
        <v>13193</v>
      </c>
      <c r="K23" s="42" t="n">
        <v>4996</v>
      </c>
      <c r="L23" s="42" t="n">
        <v>10774</v>
      </c>
      <c r="M23" s="42" t="n">
        <v>8340</v>
      </c>
      <c r="N23" s="42" t="n">
        <v>2387</v>
      </c>
    </row>
    <row r="24" customFormat="false" ht="14.15" hidden="false" customHeight="false" outlineLevel="0" collapsed="false">
      <c r="A24" s="42" t="s">
        <v>26</v>
      </c>
      <c r="B24" s="1" t="s">
        <v>27</v>
      </c>
      <c r="C24" s="3" t="n">
        <v>16</v>
      </c>
      <c r="D24" s="3" t="n">
        <v>2300</v>
      </c>
      <c r="E24" s="0" t="s">
        <v>28</v>
      </c>
      <c r="F24" s="0" t="n">
        <v>21353</v>
      </c>
      <c r="G24" s="42" t="n">
        <v>17418</v>
      </c>
      <c r="H24" s="42" t="n">
        <v>7336</v>
      </c>
      <c r="I24" s="42" t="n">
        <v>7344</v>
      </c>
      <c r="J24" s="42" t="n">
        <v>18328</v>
      </c>
      <c r="K24" s="42" t="n">
        <v>21796</v>
      </c>
      <c r="L24" s="42" t="n">
        <v>12118</v>
      </c>
      <c r="M24" s="42" t="n">
        <v>12120</v>
      </c>
      <c r="N24" s="42" t="n">
        <v>4422</v>
      </c>
    </row>
    <row r="25" customFormat="false" ht="14.15" hidden="false" customHeight="false" outlineLevel="0" collapsed="false">
      <c r="A25" s="42" t="s">
        <v>18</v>
      </c>
      <c r="B25" s="3" t="s">
        <v>19</v>
      </c>
      <c r="C25" s="3" t="n">
        <v>4</v>
      </c>
      <c r="D25" s="3" t="n">
        <v>2600</v>
      </c>
      <c r="E25" s="2" t="s">
        <v>7</v>
      </c>
      <c r="F25" s="1" t="n">
        <v>40906</v>
      </c>
      <c r="G25" s="42" t="n">
        <v>37749</v>
      </c>
      <c r="H25" s="42" t="n">
        <v>8578</v>
      </c>
      <c r="I25" s="42" t="n">
        <v>40988</v>
      </c>
      <c r="J25" s="42" t="n">
        <v>36529</v>
      </c>
      <c r="K25" s="42" t="n">
        <v>8523</v>
      </c>
      <c r="L25" s="42" t="n">
        <v>13655</v>
      </c>
      <c r="M25" s="42" t="n">
        <v>9154</v>
      </c>
      <c r="N25" s="42" t="n">
        <v>2154</v>
      </c>
    </row>
    <row r="26" customFormat="false" ht="14.15" hidden="false" customHeight="false" outlineLevel="0" collapsed="false">
      <c r="A26" s="3" t="s">
        <v>49</v>
      </c>
      <c r="B26" s="3" t="s">
        <v>50</v>
      </c>
      <c r="C26" s="3" t="n">
        <v>8</v>
      </c>
      <c r="D26" s="3" t="n">
        <v>1200</v>
      </c>
      <c r="E26" s="0" t="s">
        <v>44</v>
      </c>
      <c r="F26" s="1" t="n">
        <v>34626</v>
      </c>
      <c r="G26" s="41" t="n">
        <v>34168</v>
      </c>
      <c r="H26" s="41" t="n">
        <v>28890</v>
      </c>
      <c r="I26" s="41" t="n">
        <v>30016</v>
      </c>
      <c r="J26" s="41" t="n">
        <v>34232</v>
      </c>
      <c r="K26" s="41" t="n">
        <v>28920</v>
      </c>
      <c r="L26" s="41" t="n">
        <v>16709</v>
      </c>
      <c r="M26" s="41" t="n">
        <v>18654</v>
      </c>
      <c r="N26" s="41" t="n">
        <v>17513</v>
      </c>
    </row>
    <row r="27" customFormat="false" ht="14.15" hidden="false" customHeight="false" outlineLevel="0" collapsed="false">
      <c r="A27" s="42" t="s">
        <v>53</v>
      </c>
      <c r="B27" s="3" t="s">
        <v>54</v>
      </c>
      <c r="C27" s="3" t="n">
        <v>32</v>
      </c>
      <c r="D27" s="3" t="n">
        <v>1300</v>
      </c>
      <c r="E27" s="0" t="s">
        <v>44</v>
      </c>
      <c r="F27" s="1" t="n">
        <v>37065</v>
      </c>
      <c r="G27" s="42" t="n">
        <v>27882</v>
      </c>
      <c r="H27" s="42" t="n">
        <v>23315</v>
      </c>
      <c r="I27" s="42" t="n">
        <v>35758</v>
      </c>
      <c r="J27" s="42" t="n">
        <v>27681</v>
      </c>
      <c r="K27" s="42" t="n">
        <v>23172</v>
      </c>
      <c r="L27" s="42" t="n">
        <v>18273</v>
      </c>
      <c r="M27" s="42" t="n">
        <v>16898</v>
      </c>
      <c r="N27" s="42" t="n">
        <v>13798</v>
      </c>
    </row>
    <row r="28" customFormat="false" ht="14.15" hidden="false" customHeight="false" outlineLevel="0" collapsed="false">
      <c r="A28" s="42" t="s">
        <v>51</v>
      </c>
      <c r="B28" s="3" t="s">
        <v>52</v>
      </c>
      <c r="C28" s="3" t="n">
        <v>8</v>
      </c>
      <c r="D28" s="3" t="n">
        <v>1300</v>
      </c>
      <c r="E28" s="0" t="s">
        <v>44</v>
      </c>
      <c r="F28" s="1" t="n">
        <v>37092</v>
      </c>
      <c r="G28" s="42" t="n">
        <v>29195</v>
      </c>
      <c r="H28" s="42" t="n">
        <v>24130</v>
      </c>
      <c r="I28" s="42" t="n">
        <v>37806</v>
      </c>
      <c r="J28" s="42" t="n">
        <v>29193</v>
      </c>
      <c r="K28" s="42" t="n">
        <v>24114</v>
      </c>
      <c r="L28" s="42" t="n">
        <v>19096</v>
      </c>
      <c r="M28" s="42" t="n">
        <v>17431</v>
      </c>
      <c r="N28" s="42" t="n">
        <v>14045</v>
      </c>
    </row>
    <row r="29" customFormat="false" ht="14.15" hidden="false" customHeight="false" outlineLevel="0" collapsed="false">
      <c r="A29" s="3" t="s">
        <v>45</v>
      </c>
      <c r="B29" s="3" t="s">
        <v>46</v>
      </c>
      <c r="C29" s="3" t="n">
        <v>8</v>
      </c>
      <c r="D29" s="3" t="n">
        <v>1550</v>
      </c>
      <c r="E29" s="0" t="s">
        <v>44</v>
      </c>
      <c r="F29" s="1" t="n">
        <v>44195</v>
      </c>
      <c r="G29" s="42" t="n">
        <v>41990</v>
      </c>
      <c r="H29" s="42" t="n">
        <v>36299</v>
      </c>
      <c r="I29" s="42" t="n">
        <v>39990</v>
      </c>
      <c r="J29" s="42" t="n">
        <v>42034</v>
      </c>
      <c r="K29" s="42" t="n">
        <v>36355</v>
      </c>
      <c r="L29" s="42" t="n">
        <v>21901</v>
      </c>
      <c r="M29" s="42" t="n">
        <v>23589</v>
      </c>
      <c r="N29" s="42" t="n">
        <v>21518</v>
      </c>
    </row>
    <row r="30" customFormat="false" ht="14.15" hidden="false" customHeight="false" outlineLevel="0" collapsed="false">
      <c r="A30" s="42" t="s">
        <v>10</v>
      </c>
      <c r="B30" s="3" t="s">
        <v>11</v>
      </c>
      <c r="C30" s="3" t="n">
        <v>8</v>
      </c>
      <c r="D30" s="3" t="n">
        <v>3400</v>
      </c>
      <c r="E30" s="2" t="s">
        <v>7</v>
      </c>
      <c r="F30" s="1" t="n">
        <v>75172</v>
      </c>
      <c r="G30" s="42" t="n">
        <v>53366</v>
      </c>
      <c r="H30" s="42" t="n">
        <v>32794</v>
      </c>
      <c r="I30" s="42" t="n">
        <v>75334</v>
      </c>
      <c r="J30" s="42" t="n">
        <v>54605</v>
      </c>
      <c r="K30" s="42" t="n">
        <v>32432</v>
      </c>
      <c r="L30" s="42" t="n">
        <v>26348</v>
      </c>
      <c r="M30" s="42" t="n">
        <v>16541</v>
      </c>
      <c r="N30" s="42" t="n">
        <v>8317</v>
      </c>
    </row>
    <row r="31" customFormat="false" ht="14.15" hidden="false" customHeight="false" outlineLevel="0" collapsed="false">
      <c r="A31" s="1" t="s">
        <v>8</v>
      </c>
      <c r="B31" s="1" t="s">
        <v>9</v>
      </c>
      <c r="C31" s="1" t="n">
        <v>8</v>
      </c>
      <c r="D31" s="1" t="n">
        <v>2400</v>
      </c>
      <c r="E31" s="2" t="s">
        <v>7</v>
      </c>
      <c r="F31" s="1" t="n">
        <v>52992</v>
      </c>
      <c r="G31" s="5" t="n">
        <v>29816</v>
      </c>
      <c r="H31" s="5" t="n">
        <v>17618</v>
      </c>
      <c r="I31" s="5" t="n">
        <v>59299</v>
      </c>
      <c r="J31" s="5" t="n">
        <v>30982</v>
      </c>
      <c r="K31" s="5" t="n">
        <v>18371</v>
      </c>
      <c r="L31" s="5" t="n">
        <v>40254</v>
      </c>
      <c r="M31" s="5" t="n">
        <v>16127</v>
      </c>
      <c r="N31" s="5" t="n">
        <v>9605</v>
      </c>
    </row>
    <row r="32" customFormat="false" ht="26.85" hidden="false" customHeight="false" outlineLevel="0" collapsed="false">
      <c r="A32" s="1" t="s">
        <v>5</v>
      </c>
      <c r="B32" s="1" t="s">
        <v>6</v>
      </c>
      <c r="C32" s="1" t="n">
        <v>24</v>
      </c>
      <c r="D32" s="1" t="n">
        <v>3400</v>
      </c>
      <c r="E32" s="2" t="s">
        <v>7</v>
      </c>
      <c r="F32" s="0" t="n">
        <v>57653</v>
      </c>
      <c r="G32" s="5" t="n">
        <v>51351</v>
      </c>
      <c r="H32" s="5" t="n">
        <v>26334</v>
      </c>
      <c r="I32" s="5" t="n">
        <v>57982</v>
      </c>
      <c r="J32" s="5" t="n">
        <v>52292</v>
      </c>
      <c r="K32" s="5" t="n">
        <v>26638</v>
      </c>
      <c r="L32" s="5" t="n">
        <v>45452</v>
      </c>
      <c r="M32" s="5" t="n">
        <v>37370</v>
      </c>
      <c r="N32" s="5" t="n">
        <v>13360</v>
      </c>
    </row>
    <row r="33" customFormat="false" ht="13.8" hidden="false" customHeight="false" outlineLevel="0" collapsed="false">
      <c r="A33" s="3"/>
      <c r="B33" s="3"/>
      <c r="C33" s="3"/>
      <c r="D33" s="3"/>
      <c r="E33" s="3"/>
    </row>
  </sheetData>
  <autoFilter ref="A5:N32"/>
  <mergeCells count="3">
    <mergeCell ref="F3:H3"/>
    <mergeCell ref="I3:K3"/>
    <mergeCell ref="L3:N3"/>
  </mergeCells>
  <printOptions headings="false" gridLines="false" gridLinesSet="true" horizontalCentered="false" verticalCentered="false"/>
  <pageMargins left="0" right="0" top="0.39375" bottom="0.39375" header="0" footer="0"/>
  <pageSetup paperSize="77" scale="62" firstPageNumber="1" fitToWidth="1" fitToHeight="1" pageOrder="overThenDown" orientation="landscap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1"/>
  <sheetViews>
    <sheetView showFormulas="false" showGridLines="true" showRowColHeaders="true" showZeros="true" rightToLeft="false" tabSelected="false" showOutlineSymbols="true" defaultGridColor="true" view="normal" topLeftCell="A85" colorId="64" zoomScale="95" zoomScaleNormal="95" zoomScalePageLayoutView="100" workbookViewId="0">
      <selection pane="topLeft" activeCell="I11" activeCellId="0" sqref="I11"/>
    </sheetView>
  </sheetViews>
  <sheetFormatPr defaultColWidth="8.609375" defaultRowHeight="14.25" zeroHeight="false" outlineLevelRow="0" outlineLevelCol="0"/>
  <cols>
    <col collapsed="false" customWidth="true" hidden="false" outlineLevel="0" max="1" min="1" style="0" width="15.62"/>
    <col collapsed="false" customWidth="true" hidden="false" outlineLevel="0" max="2" min="2" style="0" width="12.5"/>
    <col collapsed="false" customWidth="true" hidden="false" outlineLevel="0" max="3" min="3" style="0" width="12.38"/>
    <col collapsed="false" customWidth="true" hidden="false" outlineLevel="0" max="4" min="4" style="0" width="11.25"/>
    <col collapsed="false" customWidth="true" hidden="false" outlineLevel="0" max="5" min="5" style="0" width="11.13"/>
    <col collapsed="false" customWidth="true" hidden="false" outlineLevel="0" max="6" min="6" style="0" width="11.75"/>
    <col collapsed="false" customWidth="true" hidden="false" outlineLevel="0" max="7" min="7" style="0" width="11.87"/>
    <col collapsed="false" customWidth="true" hidden="false" outlineLevel="0" max="8" min="8" style="0" width="11.38"/>
    <col collapsed="false" customWidth="true" hidden="false" outlineLevel="0" max="9" min="9" style="0" width="11.25"/>
    <col collapsed="false" customWidth="true" hidden="false" outlineLevel="0" max="10" min="10" style="0" width="12.5"/>
    <col collapsed="false" customWidth="true" hidden="false" outlineLevel="0" max="11" min="11" style="0" width="38.75"/>
    <col collapsed="false" customWidth="true" hidden="false" outlineLevel="0" max="16" min="12" style="0" width="10.62"/>
  </cols>
  <sheetData>
    <row r="1" customFormat="false" ht="15" hidden="false" customHeight="false" outlineLevel="0" collapsed="false">
      <c r="A1" s="5" t="s">
        <v>94</v>
      </c>
    </row>
    <row r="3" customFormat="false" ht="14.25" hidden="false" customHeight="false" outlineLevel="0" collapsed="false">
      <c r="O3" s="13" t="n">
        <v>41836.45</v>
      </c>
    </row>
    <row r="5" customFormat="false" ht="38.25" hidden="false" customHeight="false" outlineLevel="0" collapsed="false">
      <c r="A5" s="44" t="s">
        <v>0</v>
      </c>
      <c r="B5" s="44" t="s">
        <v>95</v>
      </c>
      <c r="C5" s="44" t="s">
        <v>96</v>
      </c>
      <c r="D5" s="44" t="s">
        <v>97</v>
      </c>
      <c r="E5" s="44" t="s">
        <v>98</v>
      </c>
      <c r="F5" s="44" t="s">
        <v>99</v>
      </c>
      <c r="G5" s="44" t="s">
        <v>100</v>
      </c>
      <c r="H5" s="44" t="s">
        <v>101</v>
      </c>
      <c r="I5" s="44" t="s">
        <v>102</v>
      </c>
      <c r="J5" s="44" t="s">
        <v>103</v>
      </c>
      <c r="K5" s="44" t="s">
        <v>1</v>
      </c>
      <c r="L5" s="44" t="s">
        <v>2</v>
      </c>
      <c r="M5" s="44" t="s">
        <v>3</v>
      </c>
      <c r="N5" s="44" t="s">
        <v>4</v>
      </c>
      <c r="O5" s="2" t="s">
        <v>104</v>
      </c>
      <c r="P5" s="18" t="s">
        <v>105</v>
      </c>
    </row>
    <row r="6" customFormat="false" ht="14.25" hidden="false" customHeight="false" outlineLevel="0" collapsed="false">
      <c r="A6" s="2" t="s">
        <v>18</v>
      </c>
      <c r="B6" s="45" t="n">
        <v>16325</v>
      </c>
      <c r="C6" s="45" t="n">
        <v>4294</v>
      </c>
      <c r="D6" s="45" t="n">
        <v>2226</v>
      </c>
      <c r="E6" s="45" t="n">
        <v>31623</v>
      </c>
      <c r="F6" s="45" t="n">
        <v>17883</v>
      </c>
      <c r="G6" s="45" t="n">
        <v>8640</v>
      </c>
      <c r="H6" s="45" t="n">
        <v>42202</v>
      </c>
      <c r="I6" s="45" t="n">
        <v>34047</v>
      </c>
      <c r="J6" s="45" t="n">
        <v>26819</v>
      </c>
      <c r="K6" s="3" t="s">
        <v>19</v>
      </c>
      <c r="L6" s="3" t="n">
        <v>4</v>
      </c>
      <c r="M6" s="3" t="n">
        <v>2600</v>
      </c>
      <c r="N6" s="2" t="s">
        <v>7</v>
      </c>
      <c r="O6" s="34" t="n">
        <f aca="false">GEOMEAN(B6:J6)</f>
        <v>14558.5088056412</v>
      </c>
      <c r="P6" s="46" t="n">
        <f aca="false">O6/$O$3</f>
        <v>0.347986237016792</v>
      </c>
    </row>
    <row r="7" customFormat="false" ht="14.25" hidden="false" customHeight="false" outlineLevel="0" collapsed="false">
      <c r="A7" s="2" t="s">
        <v>16</v>
      </c>
      <c r="B7" s="45" t="n">
        <v>5725</v>
      </c>
      <c r="C7" s="45" t="n">
        <v>1303</v>
      </c>
      <c r="D7" s="45" t="n">
        <v>1052</v>
      </c>
      <c r="E7" s="45" t="n">
        <v>11934</v>
      </c>
      <c r="F7" s="45" t="n">
        <v>5077</v>
      </c>
      <c r="G7" s="45" t="n">
        <v>4204</v>
      </c>
      <c r="H7" s="45" t="n">
        <v>10665</v>
      </c>
      <c r="I7" s="45" t="n">
        <v>10456</v>
      </c>
      <c r="J7" s="45" t="n">
        <v>10419</v>
      </c>
      <c r="K7" s="1" t="s">
        <v>17</v>
      </c>
      <c r="L7" s="3" t="n">
        <v>4</v>
      </c>
      <c r="M7" s="3" t="n">
        <v>1440</v>
      </c>
      <c r="N7" s="2" t="s">
        <v>7</v>
      </c>
      <c r="O7" s="34" t="n">
        <f aca="false">GEOMEAN(B7:J7)</f>
        <v>5097.14647200682</v>
      </c>
      <c r="P7" s="46" t="n">
        <f aca="false">O7/$O$3</f>
        <v>0.121835061818267</v>
      </c>
    </row>
    <row r="8" customFormat="false" ht="14.25" hidden="false" customHeight="false" outlineLevel="0" collapsed="false">
      <c r="A8" s="2" t="s">
        <v>26</v>
      </c>
      <c r="B8" s="45" t="n">
        <v>61397</v>
      </c>
      <c r="C8" s="45" t="n">
        <v>47660</v>
      </c>
      <c r="D8" s="45" t="n">
        <v>5169</v>
      </c>
      <c r="E8" s="45" t="n">
        <v>90387</v>
      </c>
      <c r="F8" s="45" t="n">
        <v>94494</v>
      </c>
      <c r="G8" s="45" t="n">
        <v>20880</v>
      </c>
      <c r="H8" s="45" t="n">
        <v>113635</v>
      </c>
      <c r="I8" s="45" t="n">
        <v>117449</v>
      </c>
      <c r="J8" s="45" t="n">
        <v>81767</v>
      </c>
      <c r="K8" s="1" t="s">
        <v>27</v>
      </c>
      <c r="L8" s="3" t="n">
        <v>16</v>
      </c>
      <c r="M8" s="3" t="n">
        <v>2300</v>
      </c>
      <c r="N8" s="2" t="s">
        <v>33</v>
      </c>
      <c r="O8" s="34" t="n">
        <f aca="false">GEOMEAN(B8:J8)</f>
        <v>52331.7580680712</v>
      </c>
      <c r="P8" s="46" t="n">
        <f aca="false">O8/$O$3</f>
        <v>1.25086516824614</v>
      </c>
    </row>
    <row r="9" customFormat="false" ht="14.25" hidden="false" customHeight="false" outlineLevel="0" collapsed="false">
      <c r="A9" s="2" t="s">
        <v>61</v>
      </c>
      <c r="B9" s="45"/>
      <c r="C9" s="45"/>
      <c r="D9" s="45"/>
      <c r="E9" s="45"/>
      <c r="F9" s="45"/>
      <c r="G9" s="45"/>
      <c r="H9" s="45"/>
      <c r="I9" s="45"/>
      <c r="J9" s="45" t="n">
        <v>0</v>
      </c>
      <c r="K9" s="3" t="s">
        <v>62</v>
      </c>
      <c r="L9" s="3" t="n">
        <v>2</v>
      </c>
      <c r="M9" s="3" t="n">
        <v>1200</v>
      </c>
      <c r="N9" s="2" t="s">
        <v>63</v>
      </c>
      <c r="O9" s="34" t="n">
        <f aca="false">GEOMEAN(B9:J9)</f>
        <v>0</v>
      </c>
      <c r="P9" s="46" t="n">
        <f aca="false">O9/$O$3</f>
        <v>0</v>
      </c>
    </row>
    <row r="10" customFormat="false" ht="14.25" hidden="false" customHeight="false" outlineLevel="0" collapsed="false">
      <c r="A10" s="2" t="s">
        <v>12</v>
      </c>
      <c r="B10" s="45" t="n">
        <v>6614</v>
      </c>
      <c r="C10" s="45" t="n">
        <v>6501</v>
      </c>
      <c r="D10" s="45" t="n">
        <v>949</v>
      </c>
      <c r="E10" s="45" t="n">
        <v>16025</v>
      </c>
      <c r="F10" s="45" t="n">
        <v>16043</v>
      </c>
      <c r="G10" s="45" t="n">
        <v>3813</v>
      </c>
      <c r="H10" s="45" t="n">
        <v>24236</v>
      </c>
      <c r="I10" s="45" t="n">
        <v>24129</v>
      </c>
      <c r="J10" s="45" t="n">
        <v>13724</v>
      </c>
      <c r="K10" s="3" t="s">
        <v>13</v>
      </c>
      <c r="L10" s="3" t="n">
        <v>2</v>
      </c>
      <c r="M10" s="3" t="n">
        <v>2530</v>
      </c>
      <c r="N10" s="2" t="s">
        <v>7</v>
      </c>
      <c r="O10" s="34" t="n">
        <f aca="false">GEOMEAN(B10:J10)</f>
        <v>8813.96517629918</v>
      </c>
      <c r="P10" s="46" t="n">
        <f aca="false">O10/$O$3</f>
        <v>0.210676698818833</v>
      </c>
    </row>
    <row r="11" customFormat="false" ht="14.25" hidden="false" customHeight="false" outlineLevel="0" collapsed="false">
      <c r="A11" s="3" t="s">
        <v>14</v>
      </c>
      <c r="B11" s="47" t="n">
        <v>7256</v>
      </c>
      <c r="C11" s="45" t="n">
        <v>3089</v>
      </c>
      <c r="D11" s="45" t="n">
        <v>2177</v>
      </c>
      <c r="E11" s="45" t="n">
        <v>22321</v>
      </c>
      <c r="F11" s="45" t="n">
        <v>12217</v>
      </c>
      <c r="G11" s="45" t="n">
        <v>8613</v>
      </c>
      <c r="H11" s="45" t="n">
        <v>25115</v>
      </c>
      <c r="I11" s="45" t="n">
        <v>23494</v>
      </c>
      <c r="J11" s="45" t="n">
        <v>17535</v>
      </c>
      <c r="K11" s="3" t="s">
        <v>15</v>
      </c>
      <c r="L11" s="3" t="n">
        <v>4</v>
      </c>
      <c r="M11" s="3" t="n">
        <v>2133</v>
      </c>
      <c r="N11" s="2" t="s">
        <v>7</v>
      </c>
      <c r="O11" s="34" t="n">
        <f aca="false">GEOMEAN(B11:J11)</f>
        <v>10191.1329279504</v>
      </c>
      <c r="P11" s="46" t="n">
        <f aca="false">O11/$O$3</f>
        <v>0.243594591031274</v>
      </c>
    </row>
    <row r="12" customFormat="false" ht="14.25" hidden="false" customHeight="false" outlineLevel="0" collapsed="false">
      <c r="A12" s="2" t="s">
        <v>10</v>
      </c>
      <c r="B12" s="45" t="n">
        <v>43309</v>
      </c>
      <c r="C12" s="45" t="n">
        <v>35180</v>
      </c>
      <c r="D12" s="45" t="n">
        <v>4454</v>
      </c>
      <c r="E12" s="45" t="n">
        <v>83624</v>
      </c>
      <c r="F12" s="45" t="n">
        <v>84536</v>
      </c>
      <c r="G12" s="45" t="n">
        <v>17643</v>
      </c>
      <c r="H12" s="45" t="n">
        <v>81936</v>
      </c>
      <c r="I12" s="45" t="n">
        <v>82606</v>
      </c>
      <c r="J12" s="47" t="n">
        <v>68539</v>
      </c>
      <c r="K12" s="3" t="s">
        <v>11</v>
      </c>
      <c r="L12" s="3" t="n">
        <v>8</v>
      </c>
      <c r="M12" s="3" t="n">
        <v>3400</v>
      </c>
      <c r="N12" s="2" t="s">
        <v>7</v>
      </c>
      <c r="O12" s="34" t="n">
        <f aca="false">GEOMEAN(B12:J12)</f>
        <v>41836.4495041544</v>
      </c>
      <c r="P12" s="46" t="n">
        <f aca="false">O12/$O$3</f>
        <v>0.999999988148</v>
      </c>
    </row>
    <row r="13" customFormat="false" ht="14.25" hidden="false" customHeight="false" outlineLevel="0" collapsed="false">
      <c r="A13" s="48" t="s">
        <v>8</v>
      </c>
      <c r="B13" s="45" t="n">
        <v>44608</v>
      </c>
      <c r="C13" s="45" t="n">
        <v>39682</v>
      </c>
      <c r="D13" s="45" t="n">
        <v>4836</v>
      </c>
      <c r="E13" s="45" t="n">
        <v>81235</v>
      </c>
      <c r="F13" s="45" t="n">
        <v>80026</v>
      </c>
      <c r="G13" s="45" t="n">
        <v>19272</v>
      </c>
      <c r="H13" s="45" t="n">
        <v>77071</v>
      </c>
      <c r="I13" s="45" t="n">
        <v>77474</v>
      </c>
      <c r="J13" s="47" t="n">
        <v>72623</v>
      </c>
      <c r="K13" s="1" t="s">
        <v>9</v>
      </c>
      <c r="L13" s="1" t="n">
        <v>8</v>
      </c>
      <c r="M13" s="1" t="n">
        <v>2400</v>
      </c>
      <c r="N13" s="2" t="s">
        <v>7</v>
      </c>
      <c r="O13" s="34" t="n">
        <f aca="false">GEOMEAN(B13:J13)</f>
        <v>42630.8381065856</v>
      </c>
      <c r="P13" s="46" t="n">
        <f aca="false">O13/$O$3</f>
        <v>1.01898794249</v>
      </c>
    </row>
    <row r="14" customFormat="false" ht="14.25" hidden="false" customHeight="false" outlineLevel="0" collapsed="false">
      <c r="A14" s="2" t="s">
        <v>106</v>
      </c>
      <c r="B14" s="45" t="n">
        <v>209104.516129032</v>
      </c>
      <c r="C14" s="45" t="n">
        <v>234379.35483871</v>
      </c>
      <c r="D14" s="45" t="n">
        <v>22967.7419354839</v>
      </c>
      <c r="E14" s="45" t="n">
        <v>630054.193548387</v>
      </c>
      <c r="F14" s="45" t="n">
        <v>559223.225806452</v>
      </c>
      <c r="G14" s="45" t="n">
        <v>93829.6774193548</v>
      </c>
      <c r="H14" s="45" t="n">
        <v>852090.322580645</v>
      </c>
      <c r="I14" s="45" t="n">
        <v>868307.096774194</v>
      </c>
      <c r="J14" s="45" t="n">
        <v>363378.064516129</v>
      </c>
      <c r="K14" s="3" t="s">
        <v>43</v>
      </c>
      <c r="L14" s="3" t="n">
        <v>16</v>
      </c>
      <c r="M14" s="3" t="n">
        <v>2000</v>
      </c>
      <c r="N14" s="2" t="s">
        <v>44</v>
      </c>
      <c r="O14" s="34" t="n">
        <f aca="false">GEOMEAN(B14:J14)</f>
        <v>278271.751054026</v>
      </c>
      <c r="P14" s="46" t="n">
        <f aca="false">O14/$O$3</f>
        <v>6.6514188238731</v>
      </c>
    </row>
    <row r="15" customFormat="false" ht="14.25" hidden="false" customHeight="false" outlineLevel="0" collapsed="false">
      <c r="A15" s="2" t="s">
        <v>55</v>
      </c>
      <c r="B15" s="45" t="n">
        <v>55325</v>
      </c>
      <c r="C15" s="45" t="n">
        <v>81983</v>
      </c>
      <c r="D15" s="45" t="n">
        <v>3706</v>
      </c>
      <c r="E15" s="45" t="n">
        <v>100732</v>
      </c>
      <c r="F15" s="45" t="n">
        <v>121570</v>
      </c>
      <c r="G15" s="45" t="n">
        <v>16075</v>
      </c>
      <c r="H15" s="45" t="n">
        <v>116234</v>
      </c>
      <c r="I15" s="45" t="n">
        <v>133304</v>
      </c>
      <c r="J15" s="45" t="n">
        <v>58729</v>
      </c>
      <c r="K15" s="2" t="s">
        <v>56</v>
      </c>
      <c r="L15" s="3" t="n">
        <v>16</v>
      </c>
      <c r="M15" s="3" t="n">
        <v>750</v>
      </c>
      <c r="N15" s="2" t="s">
        <v>44</v>
      </c>
      <c r="O15" s="34" t="n">
        <f aca="false">GEOMEAN(B15:J15)</f>
        <v>52463.6225066938</v>
      </c>
      <c r="P15" s="46" t="n">
        <f aca="false">O15/$O$3</f>
        <v>1.25401707139812</v>
      </c>
    </row>
    <row r="16" customFormat="false" ht="14.25" hidden="false" customHeight="false" outlineLevel="0" collapsed="false">
      <c r="A16" s="49" t="s">
        <v>57</v>
      </c>
      <c r="B16" s="45" t="n">
        <v>16319</v>
      </c>
      <c r="C16" s="45" t="n">
        <v>17495</v>
      </c>
      <c r="D16" s="45" t="n">
        <v>2998</v>
      </c>
      <c r="E16" s="45" t="n">
        <v>22592</v>
      </c>
      <c r="F16" s="45" t="n">
        <v>17738</v>
      </c>
      <c r="G16" s="45" t="n">
        <v>12125</v>
      </c>
      <c r="H16" s="45" t="n">
        <v>35782</v>
      </c>
      <c r="I16" s="45" t="n">
        <v>35757</v>
      </c>
      <c r="J16" s="45" t="n">
        <v>24169</v>
      </c>
      <c r="K16" s="3" t="s">
        <v>58</v>
      </c>
      <c r="L16" s="3" t="n">
        <v>4</v>
      </c>
      <c r="M16" s="3" t="n">
        <v>800</v>
      </c>
      <c r="N16" s="2" t="s">
        <v>44</v>
      </c>
      <c r="O16" s="34" t="n">
        <f aca="false">GEOMEAN(B16:J16)</f>
        <v>17153.8942796817</v>
      </c>
      <c r="P16" s="46" t="n">
        <f aca="false">O16/$O$3</f>
        <v>0.410022702205414</v>
      </c>
    </row>
    <row r="17" customFormat="false" ht="14.25" hidden="false" customHeight="false" outlineLevel="0" collapsed="false">
      <c r="A17" s="2" t="s">
        <v>47</v>
      </c>
      <c r="B17" s="45" t="n">
        <v>78414.1935483871</v>
      </c>
      <c r="C17" s="45" t="n">
        <v>87892.2580645161</v>
      </c>
      <c r="D17" s="45" t="n">
        <v>8612.90322580645</v>
      </c>
      <c r="E17" s="45" t="n">
        <v>236270.322580645</v>
      </c>
      <c r="F17" s="45" t="n">
        <v>209708.709677419</v>
      </c>
      <c r="G17" s="45" t="n">
        <v>35186.1290322581</v>
      </c>
      <c r="H17" s="45" t="n">
        <v>319533.870967742</v>
      </c>
      <c r="I17" s="45" t="n">
        <v>325615.161290323</v>
      </c>
      <c r="J17" s="45" t="n">
        <v>136266.774193548</v>
      </c>
      <c r="K17" s="3" t="s">
        <v>48</v>
      </c>
      <c r="L17" s="3" t="n">
        <v>8</v>
      </c>
      <c r="M17" s="3" t="n">
        <v>1500</v>
      </c>
      <c r="N17" s="2" t="s">
        <v>44</v>
      </c>
      <c r="O17" s="34" t="n">
        <f aca="false">GEOMEAN(B17:J17)</f>
        <v>104351.90664526</v>
      </c>
      <c r="P17" s="46" t="n">
        <f aca="false">O17/$O$3</f>
        <v>2.49428205895241</v>
      </c>
    </row>
    <row r="18" customFormat="false" ht="14.25" hidden="false" customHeight="false" outlineLevel="0" collapsed="false">
      <c r="A18" s="2" t="s">
        <v>49</v>
      </c>
      <c r="B18" s="47" t="n">
        <v>53065</v>
      </c>
      <c r="C18" s="47" t="n">
        <v>72849</v>
      </c>
      <c r="D18" s="47" t="n">
        <v>9159</v>
      </c>
      <c r="E18" s="47" t="n">
        <v>141270</v>
      </c>
      <c r="F18" s="47" t="n">
        <v>197423</v>
      </c>
      <c r="G18" s="47" t="n">
        <v>36293</v>
      </c>
      <c r="H18" s="47" t="n">
        <v>272517</v>
      </c>
      <c r="I18" s="47" t="n">
        <v>302580</v>
      </c>
      <c r="J18" s="47" t="n">
        <v>136836</v>
      </c>
      <c r="K18" s="3" t="s">
        <v>50</v>
      </c>
      <c r="L18" s="3" t="n">
        <v>8</v>
      </c>
      <c r="M18" s="3" t="n">
        <v>1200</v>
      </c>
      <c r="N18" s="2" t="s">
        <v>44</v>
      </c>
      <c r="O18" s="34" t="n">
        <f aca="false">GEOMEAN(B18:J18)</f>
        <v>90429.3474280143</v>
      </c>
      <c r="P18" s="46" t="n">
        <f aca="false">O18/$O$3</f>
        <v>2.16149667163477</v>
      </c>
    </row>
    <row r="19" customFormat="false" ht="14.25" hidden="false" customHeight="false" outlineLevel="0" collapsed="false">
      <c r="A19" s="3" t="s">
        <v>45</v>
      </c>
      <c r="B19" s="45" t="n">
        <v>81028</v>
      </c>
      <c r="C19" s="45" t="n">
        <v>90822</v>
      </c>
      <c r="D19" s="45" t="n">
        <v>8900</v>
      </c>
      <c r="E19" s="45" t="n">
        <v>244146</v>
      </c>
      <c r="F19" s="45" t="n">
        <v>216699</v>
      </c>
      <c r="G19" s="45" t="n">
        <v>36359</v>
      </c>
      <c r="H19" s="45" t="n">
        <v>330185</v>
      </c>
      <c r="I19" s="45" t="n">
        <v>336469</v>
      </c>
      <c r="J19" s="45" t="n">
        <v>140809</v>
      </c>
      <c r="K19" s="3" t="s">
        <v>46</v>
      </c>
      <c r="L19" s="3" t="n">
        <v>8</v>
      </c>
      <c r="M19" s="3" t="n">
        <v>1550</v>
      </c>
      <c r="N19" s="2" t="s">
        <v>44</v>
      </c>
      <c r="O19" s="34" t="n">
        <f aca="false">GEOMEAN(B19:J19)</f>
        <v>107830.303533435</v>
      </c>
      <c r="P19" s="46" t="n">
        <f aca="false">O19/$O$3</f>
        <v>2.57742479425083</v>
      </c>
    </row>
    <row r="20" customFormat="false" ht="14.25" hidden="false" customHeight="false" outlineLevel="0" collapsed="false">
      <c r="A20" s="2" t="s">
        <v>53</v>
      </c>
      <c r="B20" s="47" t="n">
        <v>134841</v>
      </c>
      <c r="C20" s="47" t="n">
        <v>121759</v>
      </c>
      <c r="D20" s="47" t="n">
        <v>116454</v>
      </c>
      <c r="E20" s="47" t="n">
        <v>193019</v>
      </c>
      <c r="F20" s="47" t="n">
        <v>279431</v>
      </c>
      <c r="G20" s="47" t="n">
        <v>279598</v>
      </c>
      <c r="H20" s="47" t="n">
        <v>402357</v>
      </c>
      <c r="I20" s="47" t="n">
        <v>461200</v>
      </c>
      <c r="J20" s="47" t="n">
        <v>378806</v>
      </c>
      <c r="K20" s="3" t="s">
        <v>54</v>
      </c>
      <c r="L20" s="3" t="n">
        <v>32</v>
      </c>
      <c r="M20" s="3" t="n">
        <v>1300</v>
      </c>
      <c r="N20" s="2" t="s">
        <v>44</v>
      </c>
      <c r="O20" s="34" t="n">
        <f aca="false">GEOMEAN(B20:J20)</f>
        <v>233035.803817217</v>
      </c>
      <c r="P20" s="46" t="n">
        <f aca="false">O20/$O$3</f>
        <v>5.57016199551388</v>
      </c>
    </row>
    <row r="21" customFormat="false" ht="14.25" hidden="false" customHeight="false" outlineLevel="0" collapsed="false">
      <c r="A21" s="50" t="s">
        <v>51</v>
      </c>
      <c r="B21" s="45" t="n">
        <v>46965</v>
      </c>
      <c r="C21" s="45" t="n">
        <v>65423</v>
      </c>
      <c r="D21" s="45" t="n">
        <v>4505</v>
      </c>
      <c r="E21" s="45" t="n">
        <v>98423</v>
      </c>
      <c r="F21" s="45" t="n">
        <v>93145</v>
      </c>
      <c r="G21" s="45" t="n">
        <v>17994</v>
      </c>
      <c r="H21" s="45" t="n">
        <v>146865</v>
      </c>
      <c r="I21" s="45" t="n">
        <v>160334</v>
      </c>
      <c r="J21" s="45" t="n">
        <v>68001</v>
      </c>
      <c r="K21" s="3" t="s">
        <v>52</v>
      </c>
      <c r="L21" s="3" t="n">
        <v>8</v>
      </c>
      <c r="M21" s="3" t="n">
        <v>1300</v>
      </c>
      <c r="N21" s="2" t="s">
        <v>44</v>
      </c>
      <c r="O21" s="34" t="n">
        <f aca="false">GEOMEAN(B21:J21)</f>
        <v>53607.6740002637</v>
      </c>
      <c r="P21" s="46" t="n">
        <f aca="false">O21/$O$3</f>
        <v>1.28136287854882</v>
      </c>
    </row>
    <row r="22" customFormat="false" ht="14.25" hidden="false" customHeight="false" outlineLevel="0" collapsed="false">
      <c r="A22" s="2" t="s">
        <v>59</v>
      </c>
      <c r="B22" s="45" t="n">
        <v>7804</v>
      </c>
      <c r="C22" s="45" t="n">
        <v>2103</v>
      </c>
      <c r="D22" s="47" t="n">
        <v>2089</v>
      </c>
      <c r="E22" s="45" t="n">
        <v>10453</v>
      </c>
      <c r="F22" s="45" t="n">
        <v>7041</v>
      </c>
      <c r="G22" s="45" t="n">
        <v>7003</v>
      </c>
      <c r="H22" s="45" t="n">
        <v>15676</v>
      </c>
      <c r="I22" s="45" t="n">
        <v>15626</v>
      </c>
      <c r="J22" s="47" t="n">
        <v>15641</v>
      </c>
      <c r="K22" s="3" t="s">
        <v>60</v>
      </c>
      <c r="L22" s="3" t="n">
        <v>1</v>
      </c>
      <c r="M22" s="3" t="n">
        <v>985</v>
      </c>
      <c r="N22" s="2" t="s">
        <v>44</v>
      </c>
      <c r="O22" s="34" t="n">
        <f aca="false">GEOMEAN(B22:J22)</f>
        <v>7414.24421942264</v>
      </c>
      <c r="P22" s="46" t="n">
        <f aca="false">O22/$O$3</f>
        <v>0.177219726325313</v>
      </c>
    </row>
    <row r="23" customFormat="false" ht="28.5" hidden="false" customHeight="false" outlineLevel="0" collapsed="false">
      <c r="A23" s="2" t="s">
        <v>29</v>
      </c>
      <c r="B23" s="45" t="n">
        <v>9859</v>
      </c>
      <c r="C23" s="45" t="n">
        <v>1360</v>
      </c>
      <c r="D23" s="45" t="n">
        <v>1328</v>
      </c>
      <c r="E23" s="45" t="n">
        <v>23657</v>
      </c>
      <c r="F23" s="45" t="n">
        <v>5398</v>
      </c>
      <c r="G23" s="45" t="n">
        <v>5318</v>
      </c>
      <c r="H23" s="45" t="n">
        <v>21407</v>
      </c>
      <c r="I23" s="45" t="n">
        <v>18311</v>
      </c>
      <c r="J23" s="45" t="n">
        <v>18102</v>
      </c>
      <c r="K23" s="1" t="s">
        <v>30</v>
      </c>
      <c r="L23" s="3" t="n">
        <v>6</v>
      </c>
      <c r="M23" s="3" t="n">
        <v>1800</v>
      </c>
      <c r="N23" s="2" t="s">
        <v>33</v>
      </c>
      <c r="O23" s="34" t="n">
        <f aca="false">GEOMEAN(B23:J23)</f>
        <v>7612.03144950521</v>
      </c>
      <c r="P23" s="46" t="n">
        <f aca="false">O23/$O$3</f>
        <v>0.181947355703106</v>
      </c>
    </row>
    <row r="24" customFormat="false" ht="14.25" hidden="false" customHeight="false" outlineLevel="0" collapsed="false">
      <c r="A24" s="2" t="s">
        <v>31</v>
      </c>
      <c r="B24" s="45" t="n">
        <v>893</v>
      </c>
      <c r="C24" s="45" t="n">
        <v>598</v>
      </c>
      <c r="D24" s="45" t="n">
        <v>620</v>
      </c>
      <c r="E24" s="45" t="n">
        <v>2077</v>
      </c>
      <c r="F24" s="45" t="n">
        <v>1987</v>
      </c>
      <c r="G24" s="45" t="n">
        <v>2015</v>
      </c>
      <c r="H24" s="45" t="n">
        <v>3276</v>
      </c>
      <c r="I24" s="45" t="n">
        <v>3230</v>
      </c>
      <c r="J24" s="45" t="n">
        <v>3224</v>
      </c>
      <c r="K24" s="2" t="s">
        <v>32</v>
      </c>
      <c r="L24" s="3" t="n">
        <v>4</v>
      </c>
      <c r="M24" s="3" t="n">
        <v>1700</v>
      </c>
      <c r="N24" s="2" t="s">
        <v>33</v>
      </c>
      <c r="O24" s="34" t="n">
        <f aca="false">GEOMEAN(B24:J24)</f>
        <v>1656.53061292404</v>
      </c>
      <c r="P24" s="46" t="n">
        <f aca="false">O24/$O$3</f>
        <v>0.0395953914092625</v>
      </c>
    </row>
    <row r="25" customFormat="false" ht="14.25" hidden="false" customHeight="false" outlineLevel="0" collapsed="false">
      <c r="A25" s="2" t="s">
        <v>34</v>
      </c>
      <c r="B25" s="45" t="n">
        <v>2737</v>
      </c>
      <c r="C25" s="45" t="n">
        <v>482</v>
      </c>
      <c r="D25" s="45" t="n">
        <v>475</v>
      </c>
      <c r="E25" s="45" t="n">
        <v>6597</v>
      </c>
      <c r="F25" s="45" t="n">
        <v>1909</v>
      </c>
      <c r="G25" s="45" t="n">
        <v>1896</v>
      </c>
      <c r="H25" s="45" t="n">
        <v>6033</v>
      </c>
      <c r="I25" s="45" t="n">
        <v>5797</v>
      </c>
      <c r="J25" s="45" t="n">
        <v>5826</v>
      </c>
      <c r="K25" s="3" t="s">
        <v>35</v>
      </c>
      <c r="L25" s="3" t="n">
        <v>4</v>
      </c>
      <c r="M25" s="3" t="n">
        <v>1152</v>
      </c>
      <c r="N25" s="2" t="s">
        <v>33</v>
      </c>
      <c r="O25" s="34" t="n">
        <f aca="false">GEOMEAN(B25:J25)</f>
        <v>2438.50527633404</v>
      </c>
      <c r="P25" s="46" t="n">
        <f aca="false">O25/$O$3</f>
        <v>0.0582866203115714</v>
      </c>
    </row>
    <row r="26" customFormat="false" ht="14.25" hidden="false" customHeight="false" outlineLevel="0" collapsed="false">
      <c r="A26" s="2" t="s">
        <v>36</v>
      </c>
      <c r="J26" s="0" t="n">
        <v>0</v>
      </c>
      <c r="K26" s="3" t="s">
        <v>37</v>
      </c>
      <c r="L26" s="3" t="n">
        <v>4</v>
      </c>
      <c r="M26" s="3" t="n">
        <v>1344</v>
      </c>
      <c r="N26" s="2" t="s">
        <v>33</v>
      </c>
      <c r="O26" s="34" t="n">
        <f aca="false">GEOMEAN(B26:J26)</f>
        <v>0</v>
      </c>
      <c r="P26" s="46" t="n">
        <f aca="false">O26/$O$3</f>
        <v>0</v>
      </c>
    </row>
    <row r="27" customFormat="false" ht="14.25" hidden="false" customHeight="false" outlineLevel="0" collapsed="false">
      <c r="A27" s="48" t="s">
        <v>22</v>
      </c>
      <c r="B27" s="45" t="n">
        <v>355.81</v>
      </c>
      <c r="C27" s="45" t="n">
        <v>360.64</v>
      </c>
      <c r="D27" s="45" t="n">
        <v>328.44</v>
      </c>
      <c r="E27" s="45" t="n">
        <v>1344.35</v>
      </c>
      <c r="F27" s="45" t="n">
        <v>1315.37</v>
      </c>
      <c r="G27" s="45" t="n">
        <v>1230.04</v>
      </c>
      <c r="H27" s="45" t="n">
        <v>1867.6</v>
      </c>
      <c r="I27" s="45" t="n">
        <v>1872.43</v>
      </c>
      <c r="J27" s="45" t="n">
        <v>1875.65</v>
      </c>
      <c r="K27" s="3" t="s">
        <v>23</v>
      </c>
      <c r="L27" s="3" t="n">
        <v>1</v>
      </c>
      <c r="M27" s="3" t="n">
        <v>3066</v>
      </c>
      <c r="N27" s="3" t="s">
        <v>21</v>
      </c>
      <c r="O27" s="34" t="n">
        <f aca="false">GEOMEAN(B27:J27)</f>
        <v>945.044145365963</v>
      </c>
      <c r="P27" s="46" t="n">
        <f aca="false">O27/$O$3</f>
        <v>0.0225890137754509</v>
      </c>
    </row>
    <row r="28" customFormat="false" ht="14.25" hidden="false" customHeight="false" outlineLevel="0" collapsed="false">
      <c r="A28" s="48" t="s">
        <v>24</v>
      </c>
      <c r="B28" s="45"/>
      <c r="C28" s="45"/>
      <c r="D28" s="45"/>
      <c r="E28" s="45"/>
      <c r="F28" s="45"/>
      <c r="G28" s="45"/>
      <c r="H28" s="45"/>
      <c r="I28" s="45"/>
      <c r="J28" s="45" t="n">
        <v>0</v>
      </c>
      <c r="K28" s="3" t="s">
        <v>25</v>
      </c>
      <c r="L28" s="3" t="n">
        <v>1</v>
      </c>
      <c r="M28" s="3" t="n">
        <v>1000</v>
      </c>
      <c r="N28" s="3" t="s">
        <v>21</v>
      </c>
      <c r="O28" s="34" t="n">
        <f aca="false">GEOMEAN(B28:J28)</f>
        <v>0</v>
      </c>
      <c r="P28" s="46" t="n">
        <f aca="false">O28/$O$3</f>
        <v>0</v>
      </c>
    </row>
    <row r="29" customFormat="false" ht="14.25" hidden="false" customHeight="false" outlineLevel="0" collapsed="false">
      <c r="A29" s="1" t="s">
        <v>20</v>
      </c>
      <c r="B29" s="45" t="n">
        <v>309</v>
      </c>
      <c r="C29" s="45" t="n">
        <v>304</v>
      </c>
      <c r="D29" s="45" t="n">
        <v>243</v>
      </c>
      <c r="E29" s="45" t="n">
        <v>309</v>
      </c>
      <c r="F29" s="45" t="n">
        <v>304</v>
      </c>
      <c r="G29" s="45" t="n">
        <v>243</v>
      </c>
      <c r="H29" s="45" t="n">
        <v>408</v>
      </c>
      <c r="I29" s="45" t="n">
        <v>409</v>
      </c>
      <c r="J29" s="45" t="n">
        <v>406</v>
      </c>
      <c r="K29" s="1" t="s">
        <v>20</v>
      </c>
      <c r="L29" s="3" t="n">
        <v>1</v>
      </c>
      <c r="M29" s="3" t="n">
        <v>1600</v>
      </c>
      <c r="N29" s="3" t="s">
        <v>21</v>
      </c>
      <c r="O29" s="34" t="n">
        <f aca="false">GEOMEAN(B29:J29)</f>
        <v>320.117617030187</v>
      </c>
      <c r="P29" s="46" t="n">
        <f aca="false">O29/$O$3</f>
        <v>0.0076516438902007</v>
      </c>
    </row>
    <row r="30" customFormat="false" ht="28.5" hidden="false" customHeight="false" outlineLevel="0" collapsed="false">
      <c r="A30" s="2" t="s">
        <v>40</v>
      </c>
      <c r="B30" s="35" t="n">
        <v>44</v>
      </c>
      <c r="C30" s="35" t="n">
        <v>43</v>
      </c>
      <c r="D30" s="35" t="n">
        <v>31</v>
      </c>
      <c r="E30" s="0" t="n">
        <v>96</v>
      </c>
      <c r="F30" s="0" t="n">
        <v>88</v>
      </c>
      <c r="G30" s="0" t="n">
        <v>79.5</v>
      </c>
      <c r="H30" s="35" t="n">
        <v>192</v>
      </c>
      <c r="I30" s="51" t="n">
        <v>176</v>
      </c>
      <c r="J30" s="35" t="n">
        <v>159</v>
      </c>
      <c r="K30" s="3" t="s">
        <v>41</v>
      </c>
      <c r="L30" s="3" t="n">
        <v>1</v>
      </c>
      <c r="M30" s="3" t="n">
        <v>700</v>
      </c>
      <c r="N30" s="2" t="s">
        <v>33</v>
      </c>
      <c r="O30" s="34" t="n">
        <f aca="false">GEOMEAN(B30:J30)</f>
        <v>84.1527514251438</v>
      </c>
      <c r="P30" s="46" t="n">
        <f aca="false">O30/$O$3</f>
        <v>0.00201146969748016</v>
      </c>
    </row>
    <row r="31" customFormat="false" ht="14.25" hidden="false" customHeight="false" outlineLevel="0" collapsed="false">
      <c r="A31" s="2" t="s">
        <v>38</v>
      </c>
      <c r="B31" s="47" t="n">
        <v>1375</v>
      </c>
      <c r="C31" s="45" t="n">
        <v>441</v>
      </c>
      <c r="D31" s="45" t="n">
        <v>435</v>
      </c>
      <c r="E31" s="45" t="n">
        <v>4621</v>
      </c>
      <c r="F31" s="45" t="n">
        <v>1699</v>
      </c>
      <c r="G31" s="45" t="n">
        <v>1737</v>
      </c>
      <c r="H31" s="45" t="n">
        <v>2081</v>
      </c>
      <c r="I31" s="45" t="n">
        <v>2131</v>
      </c>
      <c r="J31" s="45" t="n">
        <v>2141</v>
      </c>
      <c r="K31" s="1" t="s">
        <v>39</v>
      </c>
      <c r="L31" s="3" t="n">
        <v>4</v>
      </c>
      <c r="M31" s="3" t="n">
        <v>1200</v>
      </c>
      <c r="N31" s="2" t="s">
        <v>33</v>
      </c>
      <c r="O31" s="34" t="n">
        <f aca="false">GEOMEAN(B31:J31)</f>
        <v>1480.40765827597</v>
      </c>
      <c r="P31" s="46" t="n">
        <f aca="false">O31/$O$3</f>
        <v>0.0353855945778375</v>
      </c>
    </row>
    <row r="32" customFormat="false" ht="14.25" hidden="false" customHeight="false" outlineLevel="0" collapsed="false">
      <c r="A32" s="1" t="s">
        <v>5</v>
      </c>
      <c r="B32" s="52" t="n">
        <v>120605</v>
      </c>
      <c r="C32" s="52" t="n">
        <v>141059</v>
      </c>
      <c r="D32" s="52" t="n">
        <v>104776</v>
      </c>
      <c r="E32" s="52" t="n">
        <v>274886</v>
      </c>
      <c r="F32" s="52" t="n">
        <v>306624</v>
      </c>
      <c r="G32" s="52" t="n">
        <v>283395</v>
      </c>
      <c r="H32" s="52" t="n">
        <v>329607</v>
      </c>
      <c r="I32" s="52" t="n">
        <v>343556</v>
      </c>
      <c r="J32" s="52" t="n">
        <v>339301</v>
      </c>
      <c r="K32" s="1" t="s">
        <v>6</v>
      </c>
      <c r="L32" s="1" t="n">
        <v>24</v>
      </c>
      <c r="M32" s="1" t="n">
        <v>3400</v>
      </c>
      <c r="N32" s="2" t="s">
        <v>7</v>
      </c>
      <c r="O32" s="34" t="n">
        <f aca="false">GEOMEAN(B32:J32)</f>
        <v>227553.867009807</v>
      </c>
      <c r="P32" s="46" t="n">
        <f aca="false">O32/$O$3</f>
        <v>5.43912944357867</v>
      </c>
    </row>
    <row r="33" customFormat="false" ht="14.25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34"/>
      <c r="P33" s="13"/>
    </row>
    <row r="34" customFormat="false" ht="14.25" hidden="false" customHeight="false" outlineLevel="0" collapsed="false">
      <c r="A34" s="3"/>
      <c r="K34" s="3"/>
    </row>
    <row r="39" customFormat="false" ht="14.25" hidden="false" customHeight="false" outlineLevel="0" collapsed="false">
      <c r="A39" s="2"/>
    </row>
    <row r="40" customFormat="false" ht="14.25" hidden="false" customHeight="false" outlineLevel="0" collapsed="false">
      <c r="A40" s="2"/>
    </row>
    <row r="41" customFormat="false" ht="14.25" hidden="false" customHeight="false" outlineLevel="0" collapsed="false">
      <c r="A41" s="2"/>
    </row>
    <row r="42" customFormat="false" ht="14.25" hidden="false" customHeight="false" outlineLevel="0" collapsed="false">
      <c r="A42" s="2"/>
    </row>
    <row r="43" customFormat="false" ht="14.25" hidden="false" customHeight="false" outlineLevel="0" collapsed="false">
      <c r="A43" s="2"/>
    </row>
    <row r="44" customFormat="false" ht="14.25" hidden="false" customHeight="false" outlineLevel="0" collapsed="false">
      <c r="A44" s="2"/>
    </row>
    <row r="45" customFormat="false" ht="14.25" hidden="false" customHeight="false" outlineLevel="0" collapsed="false">
      <c r="A45" s="2"/>
    </row>
    <row r="46" customFormat="false" ht="14.25" hidden="false" customHeight="false" outlineLevel="0" collapsed="false">
      <c r="A46" s="2"/>
    </row>
    <row r="47" customFormat="false" ht="14.25" hidden="false" customHeight="false" outlineLevel="0" collapsed="false">
      <c r="A47" s="2"/>
    </row>
    <row r="48" customFormat="false" ht="14.25" hidden="false" customHeight="false" outlineLevel="0" collapsed="false">
      <c r="A48" s="2"/>
    </row>
    <row r="49" customFormat="false" ht="14.25" hidden="false" customHeight="false" outlineLevel="0" collapsed="false">
      <c r="A49" s="2"/>
    </row>
    <row r="50" customFormat="false" ht="14.25" hidden="false" customHeight="false" outlineLevel="0" collapsed="false">
      <c r="A50" s="2"/>
    </row>
    <row r="51" customFormat="false" ht="14.25" hidden="false" customHeight="false" outlineLevel="0" collapsed="false">
      <c r="A51" s="2"/>
    </row>
    <row r="52" customFormat="false" ht="14.25" hidden="false" customHeight="false" outlineLevel="0" collapsed="false">
      <c r="A52" s="2"/>
    </row>
    <row r="53" customFormat="false" ht="14.25" hidden="false" customHeight="false" outlineLevel="0" collapsed="false">
      <c r="A53" s="2"/>
    </row>
    <row r="54" customFormat="false" ht="14.25" hidden="false" customHeight="false" outlineLevel="0" collapsed="false">
      <c r="A54" s="2"/>
    </row>
    <row r="55" customFormat="false" ht="14.25" hidden="false" customHeight="false" outlineLevel="0" collapsed="false">
      <c r="A55" s="2"/>
    </row>
    <row r="56" customFormat="false" ht="14.25" hidden="false" customHeight="false" outlineLevel="0" collapsed="false">
      <c r="A56" s="2"/>
    </row>
    <row r="57" customFormat="false" ht="14.25" hidden="false" customHeight="false" outlineLevel="0" collapsed="false">
      <c r="A57" s="53"/>
    </row>
    <row r="58" customFormat="false" ht="14.25" hidden="false" customHeight="false" outlineLevel="0" collapsed="false">
      <c r="A58" s="2"/>
    </row>
    <row r="59" customFormat="false" ht="14.25" hidden="false" customHeight="false" outlineLevel="0" collapsed="false">
      <c r="A59" s="48"/>
    </row>
    <row r="60" customFormat="false" ht="14.25" hidden="false" customHeight="false" outlineLevel="0" collapsed="false">
      <c r="A60" s="48"/>
    </row>
    <row r="61" customFormat="false" ht="14.25" hidden="false" customHeight="false" outlineLevel="0" collapsed="false">
      <c r="A61" s="2"/>
    </row>
  </sheetData>
  <printOptions headings="false" gridLines="false" gridLinesSet="true" horizontalCentered="false" verticalCentered="false"/>
  <pageMargins left="0" right="0" top="0.39375" bottom="0.39375" header="0" footer="0"/>
  <pageSetup paperSize="77" scale="62" firstPageNumber="1" fitToWidth="1" fitToHeight="1" pageOrder="overThenDown" orientation="landscap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  <tableParts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73"/>
  <sheetViews>
    <sheetView showFormulas="false" showGridLines="true" showRowColHeaders="true" showZeros="true" rightToLeft="false" tabSelected="true" showOutlineSymbols="true" defaultGridColor="true" view="normal" topLeftCell="A118" colorId="64" zoomScale="95" zoomScaleNormal="95" zoomScalePageLayoutView="100" workbookViewId="0">
      <selection pane="topLeft" activeCell="M135" activeCellId="0" sqref="M135"/>
    </sheetView>
  </sheetViews>
  <sheetFormatPr defaultColWidth="8.609375" defaultRowHeight="14.25" zeroHeight="false" outlineLevelRow="0" outlineLevelCol="0"/>
  <cols>
    <col collapsed="false" customWidth="true" hidden="false" outlineLevel="0" max="1" min="1" style="0" width="24.51"/>
    <col collapsed="false" customWidth="true" hidden="false" outlineLevel="0" max="2" min="2" style="0" width="24.75"/>
    <col collapsed="false" customWidth="true" hidden="false" outlineLevel="0" max="6" min="3" style="0" width="10.62"/>
    <col collapsed="false" customWidth="true" hidden="false" outlineLevel="0" max="7" min="7" style="0" width="15.25"/>
    <col collapsed="false" customWidth="true" hidden="false" outlineLevel="0" max="8" min="8" style="0" width="11.62"/>
    <col collapsed="false" customWidth="true" hidden="false" outlineLevel="0" max="9" min="9" style="0" width="11.75"/>
    <col collapsed="false" customWidth="true" hidden="false" outlineLevel="0" max="10" min="10" style="0" width="15.38"/>
    <col collapsed="false" customWidth="true" hidden="false" outlineLevel="0" max="12" min="11" style="0" width="10.62"/>
    <col collapsed="false" customWidth="true" hidden="false" outlineLevel="0" max="13" min="13" style="0" width="24"/>
    <col collapsed="false" customWidth="true" hidden="false" outlineLevel="0" max="14" min="14" style="0" width="26"/>
    <col collapsed="false" customWidth="true" hidden="false" outlineLevel="0" max="17" min="15" style="0" width="10.62"/>
  </cols>
  <sheetData>
    <row r="1" customFormat="false" ht="15" hidden="false" customHeight="false" outlineLevel="0" collapsed="false">
      <c r="A1" s="5" t="s">
        <v>66</v>
      </c>
      <c r="B1" s="5"/>
      <c r="C1" s="5"/>
      <c r="D1" s="5"/>
      <c r="E1" s="5"/>
    </row>
    <row r="3" customFormat="false" ht="14.25" hidden="false" customHeight="false" outlineLevel="0" collapsed="false">
      <c r="A3" s="0" t="s">
        <v>107</v>
      </c>
      <c r="F3" s="7" t="n">
        <v>22692.889561</v>
      </c>
      <c r="G3" s="52" t="n">
        <v>119670.905011</v>
      </c>
      <c r="H3" s="13"/>
      <c r="I3" s="13"/>
    </row>
    <row r="5" customFormat="false" ht="28.5" hidden="false" customHeight="false" outlineLevel="0" collapsed="false">
      <c r="A5" s="48" t="s">
        <v>0</v>
      </c>
      <c r="B5" s="1" t="s">
        <v>1</v>
      </c>
      <c r="C5" s="1" t="s">
        <v>2</v>
      </c>
      <c r="D5" s="1" t="s">
        <v>3</v>
      </c>
      <c r="E5" s="3" t="s">
        <v>4</v>
      </c>
      <c r="F5" s="48" t="s">
        <v>66</v>
      </c>
      <c r="G5" s="48" t="s">
        <v>108</v>
      </c>
      <c r="H5" s="54" t="s">
        <v>109</v>
      </c>
      <c r="I5" s="54" t="s">
        <v>110</v>
      </c>
      <c r="J5" s="54" t="s">
        <v>111</v>
      </c>
      <c r="K5" s="54" t="s">
        <v>69</v>
      </c>
    </row>
    <row r="6" customFormat="false" ht="14.15" hidden="false" customHeight="false" outlineLevel="0" collapsed="false">
      <c r="A6" s="2" t="s">
        <v>26</v>
      </c>
      <c r="B6" s="1" t="s">
        <v>27</v>
      </c>
      <c r="C6" s="3" t="n">
        <v>16</v>
      </c>
      <c r="D6" s="3" t="n">
        <v>2300</v>
      </c>
      <c r="E6" s="0" t="s">
        <v>28</v>
      </c>
      <c r="F6" s="34" t="n">
        <v>0</v>
      </c>
      <c r="G6" s="34" t="n">
        <v>0</v>
      </c>
      <c r="H6" s="7" t="n">
        <f aca="false">F6/__Anonymous_Sheet_DB__6[[#This Row],[Frequency (MHz)]]</f>
        <v>0</v>
      </c>
      <c r="I6" s="7" t="n">
        <f aca="false">G6/__Anonymous_Sheet_DB__6[[#This Row],[Frequency (MHz)]]</f>
        <v>0</v>
      </c>
      <c r="J6" s="34" t="n">
        <f aca="false">F6/$F$3</f>
        <v>0</v>
      </c>
      <c r="K6" s="34" t="n">
        <f aca="false">G6/$G$3</f>
        <v>0</v>
      </c>
    </row>
    <row r="7" customFormat="false" ht="14.15" hidden="false" customHeight="false" outlineLevel="0" collapsed="false">
      <c r="A7" s="2" t="s">
        <v>29</v>
      </c>
      <c r="B7" s="1" t="s">
        <v>30</v>
      </c>
      <c r="C7" s="3" t="n">
        <v>6</v>
      </c>
      <c r="D7" s="3" t="n">
        <v>1800</v>
      </c>
      <c r="E7" s="0" t="s">
        <v>28</v>
      </c>
      <c r="F7" s="34" t="n">
        <v>0</v>
      </c>
      <c r="G7" s="34" t="n">
        <v>0</v>
      </c>
      <c r="H7" s="7" t="n">
        <f aca="false">F7/__Anonymous_Sheet_DB__6[[#This Row],[Frequency (MHz)]]</f>
        <v>0</v>
      </c>
      <c r="I7" s="7" t="n">
        <f aca="false">G7/__Anonymous_Sheet_DB__6[[#This Row],[Frequency (MHz)]]</f>
        <v>0</v>
      </c>
      <c r="J7" s="34" t="n">
        <f aca="false">F7/$F$3</f>
        <v>0</v>
      </c>
      <c r="K7" s="34" t="n">
        <f aca="false">G7/$G$3</f>
        <v>0</v>
      </c>
    </row>
    <row r="8" customFormat="false" ht="13.8" hidden="false" customHeight="false" outlineLevel="0" collapsed="false">
      <c r="A8" s="2" t="s">
        <v>40</v>
      </c>
      <c r="B8" s="3" t="s">
        <v>41</v>
      </c>
      <c r="C8" s="3" t="n">
        <v>1</v>
      </c>
      <c r="D8" s="3" t="n">
        <v>700</v>
      </c>
      <c r="E8" s="0" t="s">
        <v>33</v>
      </c>
      <c r="F8" s="52" t="n">
        <v>1303.78</v>
      </c>
      <c r="G8" s="52" t="n">
        <v>1303.78</v>
      </c>
      <c r="H8" s="7" t="n">
        <f aca="false">F8/__Anonymous_Sheet_DB__6[[#This Row],[Frequency (MHz)]]</f>
        <v>1.86254285714286</v>
      </c>
      <c r="I8" s="7" t="n">
        <f aca="false">G8/__Anonymous_Sheet_DB__6[[#This Row],[Frequency (MHz)]]</f>
        <v>1.86254285714286</v>
      </c>
      <c r="J8" s="34" t="n">
        <f aca="false">F8/$F$3</f>
        <v>0.0574532386673523</v>
      </c>
      <c r="K8" s="34" t="n">
        <f aca="false">G8/$G$3</f>
        <v>0.01089471162502</v>
      </c>
    </row>
    <row r="9" customFormat="false" ht="14.15" hidden="false" customHeight="false" outlineLevel="0" collapsed="false">
      <c r="A9" s="1" t="s">
        <v>20</v>
      </c>
      <c r="B9" s="1" t="s">
        <v>20</v>
      </c>
      <c r="C9" s="3" t="n">
        <v>1</v>
      </c>
      <c r="D9" s="3" t="n">
        <v>1600</v>
      </c>
      <c r="E9" s="2" t="s">
        <v>21</v>
      </c>
      <c r="F9" s="52" t="n">
        <v>2018.43504</v>
      </c>
      <c r="G9" s="52" t="n">
        <v>2018.43504</v>
      </c>
      <c r="H9" s="7" t="n">
        <f aca="false">F9/__Anonymous_Sheet_DB__6[[#This Row],[Frequency (MHz)]]</f>
        <v>1.2615219</v>
      </c>
      <c r="I9" s="7" t="n">
        <f aca="false">G9/__Anonymous_Sheet_DB__6[[#This Row],[Frequency (MHz)]]</f>
        <v>1.2615219</v>
      </c>
      <c r="J9" s="34" t="n">
        <f aca="false">F9/$F$3</f>
        <v>0.0889457040970614</v>
      </c>
      <c r="K9" s="34" t="n">
        <f aca="false">G9/$G$3</f>
        <v>0.0168665478030309</v>
      </c>
    </row>
    <row r="10" customFormat="false" ht="14.15" hidden="false" customHeight="false" outlineLevel="0" collapsed="false">
      <c r="A10" s="1" t="s">
        <v>24</v>
      </c>
      <c r="B10" s="3" t="s">
        <v>25</v>
      </c>
      <c r="C10" s="3" t="n">
        <v>1</v>
      </c>
      <c r="D10" s="3" t="n">
        <v>1000</v>
      </c>
      <c r="E10" s="2" t="s">
        <v>21</v>
      </c>
      <c r="F10" s="7" t="n">
        <f aca="false">2246.570438799</f>
        <v>2246.570438799</v>
      </c>
      <c r="G10" s="7" t="n">
        <f aca="false">2246.570438799</f>
        <v>2246.570438799</v>
      </c>
      <c r="H10" s="7" t="n">
        <f aca="false">F10/__Anonymous_Sheet_DB__6[[#This Row],[Frequency (MHz)]]</f>
        <v>2.246570438799</v>
      </c>
      <c r="I10" s="7" t="n">
        <f aca="false">G10/__Anonymous_Sheet_DB__6[[#This Row],[Frequency (MHz)]]</f>
        <v>2.246570438799</v>
      </c>
      <c r="J10" s="34" t="n">
        <f aca="false">F10/$F$3</f>
        <v>0.098998870670924</v>
      </c>
      <c r="K10" s="34" t="n">
        <f aca="false">G10/$G$3</f>
        <v>0.0187729042292485</v>
      </c>
    </row>
    <row r="11" customFormat="false" ht="13.8" hidden="false" customHeight="false" outlineLevel="0" collapsed="false">
      <c r="A11" s="2" t="s">
        <v>59</v>
      </c>
      <c r="B11" s="3" t="s">
        <v>60</v>
      </c>
      <c r="C11" s="3" t="n">
        <v>1</v>
      </c>
      <c r="D11" s="3" t="n">
        <v>985</v>
      </c>
      <c r="E11" s="0" t="s">
        <v>44</v>
      </c>
      <c r="F11" s="8" t="n">
        <v>2901.49427</v>
      </c>
      <c r="G11" s="8" t="n">
        <v>2848.318157</v>
      </c>
      <c r="H11" s="7" t="n">
        <f aca="false">F11/__Anonymous_Sheet_DB__6[[#This Row],[Frequency (MHz)]]</f>
        <v>2.94567946192893</v>
      </c>
      <c r="I11" s="7" t="n">
        <f aca="false">G11/__Anonymous_Sheet_DB__6[[#This Row],[Frequency (MHz)]]</f>
        <v>2.89169356040609</v>
      </c>
      <c r="J11" s="34" t="n">
        <f aca="false">F11/$F$3</f>
        <v>0.127859180832859</v>
      </c>
      <c r="K11" s="34" t="n">
        <f aca="false">G11/$G$3</f>
        <v>0.0238012585994748</v>
      </c>
    </row>
    <row r="12" customFormat="false" ht="14.15" hidden="false" customHeight="false" outlineLevel="0" collapsed="false">
      <c r="A12" s="1" t="s">
        <v>22</v>
      </c>
      <c r="B12" s="3" t="s">
        <v>23</v>
      </c>
      <c r="C12" s="3" t="n">
        <v>1</v>
      </c>
      <c r="D12" s="3" t="n">
        <v>3066</v>
      </c>
      <c r="E12" s="2" t="s">
        <v>21</v>
      </c>
      <c r="F12" s="52" t="n">
        <v>5941.45</v>
      </c>
      <c r="G12" s="52" t="n">
        <v>5941.45</v>
      </c>
      <c r="H12" s="7" t="n">
        <f aca="false">F12/__Anonymous_Sheet_DB__6[[#This Row],[Frequency (MHz)]]</f>
        <v>1.93785061969993</v>
      </c>
      <c r="I12" s="7" t="n">
        <f aca="false">G12/__Anonymous_Sheet_DB__6[[#This Row],[Frequency (MHz)]]</f>
        <v>1.93785061969993</v>
      </c>
      <c r="J12" s="34" t="n">
        <f aca="false">F12/$F$3</f>
        <v>0.261819896669791</v>
      </c>
      <c r="K12" s="34" t="n">
        <f aca="false">G12/$G$3</f>
        <v>0.0496482415625909</v>
      </c>
    </row>
    <row r="13" customFormat="false" ht="13.8" hidden="false" customHeight="false" outlineLevel="0" collapsed="false">
      <c r="A13" s="2" t="s">
        <v>112</v>
      </c>
      <c r="B13" s="3" t="s">
        <v>62</v>
      </c>
      <c r="C13" s="3" t="n">
        <v>2</v>
      </c>
      <c r="D13" s="3" t="n">
        <v>1200</v>
      </c>
      <c r="E13" s="0" t="s">
        <v>63</v>
      </c>
      <c r="F13" s="7" t="n">
        <v>6182</v>
      </c>
      <c r="G13" s="7" t="n">
        <v>12364</v>
      </c>
      <c r="H13" s="7" t="n">
        <f aca="false">F13/__Anonymous_Sheet_DB__6[[#This Row],[Frequency (MHz)]]</f>
        <v>5.15166666666667</v>
      </c>
      <c r="I13" s="7" t="n">
        <f aca="false">G13/__Anonymous_Sheet_DB__6[[#This Row],[Frequency (MHz)]]</f>
        <v>10.3033333333333</v>
      </c>
      <c r="J13" s="34" t="n">
        <f aca="false">F13/$F$3</f>
        <v>0.272420133336584</v>
      </c>
      <c r="K13" s="34" t="n">
        <f aca="false">G13/$G$3</f>
        <v>0.103316675000189</v>
      </c>
    </row>
    <row r="14" customFormat="false" ht="13.8" hidden="false" customHeight="false" outlineLevel="0" collapsed="false">
      <c r="A14" s="2" t="s">
        <v>34</v>
      </c>
      <c r="B14" s="3" t="s">
        <v>35</v>
      </c>
      <c r="C14" s="3" t="n">
        <v>4</v>
      </c>
      <c r="D14" s="3" t="n">
        <v>1152</v>
      </c>
      <c r="E14" s="0" t="s">
        <v>28</v>
      </c>
      <c r="F14" s="7" t="n">
        <v>3869.719445</v>
      </c>
      <c r="G14" s="7" t="n">
        <v>14901.279026</v>
      </c>
      <c r="H14" s="7" t="n">
        <f aca="false">F14/__Anonymous_Sheet_DB__6[[#This Row],[Frequency (MHz)]]</f>
        <v>3.35913146267361</v>
      </c>
      <c r="I14" s="7" t="n">
        <f aca="false">G14/__Anonymous_Sheet_DB__6[[#This Row],[Frequency (MHz)]]</f>
        <v>12.9351380434028</v>
      </c>
      <c r="J14" s="34" t="n">
        <f aca="false">F14/$F$3</f>
        <v>0.170525636878368</v>
      </c>
      <c r="K14" s="34" t="n">
        <f aca="false">G14/$G$3</f>
        <v>0.124518812861241</v>
      </c>
    </row>
    <row r="15" customFormat="false" ht="14.25" hidden="false" customHeight="true" outlineLevel="0" collapsed="false">
      <c r="A15" s="2" t="s">
        <v>38</v>
      </c>
      <c r="B15" s="1" t="s">
        <v>39</v>
      </c>
      <c r="C15" s="3" t="n">
        <v>4</v>
      </c>
      <c r="D15" s="3" t="n">
        <v>1200</v>
      </c>
      <c r="E15" s="0" t="s">
        <v>28</v>
      </c>
      <c r="F15" s="52" t="n">
        <v>3841</v>
      </c>
      <c r="G15" s="52" t="n">
        <v>15363.93</v>
      </c>
      <c r="H15" s="7" t="n">
        <f aca="false">F15/__Anonymous_Sheet_DB__6[[#This Row],[Frequency (MHz)]]</f>
        <v>3.20083333333333</v>
      </c>
      <c r="I15" s="7" t="n">
        <f aca="false">G15/__Anonymous_Sheet_DB__6[[#This Row],[Frequency (MHz)]]</f>
        <v>12.803275</v>
      </c>
      <c r="J15" s="34" t="n">
        <f aca="false">F15/$F$3</f>
        <v>0.169260066668686</v>
      </c>
      <c r="K15" s="34" t="n">
        <f aca="false">G15/$G$3</f>
        <v>0.128384840062735</v>
      </c>
    </row>
    <row r="16" customFormat="false" ht="13.8" hidden="false" customHeight="false" outlineLevel="0" collapsed="false">
      <c r="A16" s="2" t="s">
        <v>36</v>
      </c>
      <c r="B16" s="3" t="s">
        <v>37</v>
      </c>
      <c r="C16" s="3" t="n">
        <v>4</v>
      </c>
      <c r="D16" s="3" t="n">
        <v>1344</v>
      </c>
      <c r="E16" s="0" t="s">
        <v>28</v>
      </c>
      <c r="F16" s="7" t="n">
        <v>3840.983292</v>
      </c>
      <c r="G16" s="7" t="n">
        <v>15370.821058</v>
      </c>
      <c r="H16" s="7" t="n">
        <f aca="false">F16/__Anonymous_Sheet_DB__6[[#This Row],[Frequency (MHz)]]</f>
        <v>2.85787447321429</v>
      </c>
      <c r="I16" s="7" t="n">
        <f aca="false">G16/__Anonymous_Sheet_DB__6[[#This Row],[Frequency (MHz)]]</f>
        <v>11.4366228110119</v>
      </c>
      <c r="J16" s="34" t="n">
        <f aca="false">F16/$F$3</f>
        <v>0.16925933040282</v>
      </c>
      <c r="K16" s="34" t="n">
        <f aca="false">G16/$G$3</f>
        <v>0.128442423466148</v>
      </c>
    </row>
    <row r="17" customFormat="false" ht="26.85" hidden="false" customHeight="false" outlineLevel="0" collapsed="false">
      <c r="A17" s="3" t="s">
        <v>16</v>
      </c>
      <c r="B17" s="1" t="s">
        <v>17</v>
      </c>
      <c r="C17" s="3" t="n">
        <v>4</v>
      </c>
      <c r="D17" s="3" t="n">
        <v>1440</v>
      </c>
      <c r="E17" s="2" t="s">
        <v>7</v>
      </c>
      <c r="F17" s="52" t="n">
        <v>6893.094373</v>
      </c>
      <c r="G17" s="52" t="n">
        <v>23814.678502</v>
      </c>
      <c r="H17" s="7" t="n">
        <f aca="false">F17/__Anonymous_Sheet_DB__6[[#This Row],[Frequency (MHz)]]</f>
        <v>4.78687109236111</v>
      </c>
      <c r="I17" s="7" t="n">
        <f aca="false">G17/__Anonymous_Sheet_DB__6[[#This Row],[Frequency (MHz)]]</f>
        <v>16.5379711819444</v>
      </c>
      <c r="J17" s="34" t="n">
        <f aca="false">F17/$F$3</f>
        <v>0.303755692040491</v>
      </c>
      <c r="K17" s="34" t="n">
        <f aca="false">G17/$G$3</f>
        <v>0.199001407232702</v>
      </c>
    </row>
    <row r="18" customFormat="false" ht="13.8" hidden="false" customHeight="false" outlineLevel="0" collapsed="false">
      <c r="A18" s="2" t="s">
        <v>12</v>
      </c>
      <c r="B18" s="3" t="s">
        <v>13</v>
      </c>
      <c r="C18" s="3" t="n">
        <v>2</v>
      </c>
      <c r="D18" s="3" t="n">
        <v>2530</v>
      </c>
      <c r="E18" s="2" t="s">
        <v>7</v>
      </c>
      <c r="F18" s="7" t="n">
        <v>12481.278083</v>
      </c>
      <c r="G18" s="7" t="n">
        <v>23950.661637</v>
      </c>
      <c r="H18" s="7" t="n">
        <f aca="false">F18/__Anonymous_Sheet_DB__6[[#This Row],[Frequency (MHz)]]</f>
        <v>4.93331149525692</v>
      </c>
      <c r="I18" s="7" t="n">
        <f aca="false">G18/__Anonymous_Sheet_DB__6[[#This Row],[Frequency (MHz)]]</f>
        <v>9.46666467865613</v>
      </c>
      <c r="J18" s="34" t="n">
        <f aca="false">F18/$F$3</f>
        <v>0.550008320864097</v>
      </c>
      <c r="K18" s="34" t="n">
        <f aca="false">G18/$G$3</f>
        <v>0.200137716304548</v>
      </c>
    </row>
    <row r="19" customFormat="false" ht="14.15" hidden="false" customHeight="false" outlineLevel="0" collapsed="false">
      <c r="A19" s="2" t="s">
        <v>31</v>
      </c>
      <c r="B19" s="2" t="s">
        <v>32</v>
      </c>
      <c r="C19" s="3" t="n">
        <v>4</v>
      </c>
      <c r="D19" s="3" t="n">
        <v>1700</v>
      </c>
      <c r="E19" s="0" t="s">
        <v>33</v>
      </c>
      <c r="F19" s="7" t="n">
        <v>6109.074753</v>
      </c>
      <c r="G19" s="52" t="n">
        <v>24162.548051</v>
      </c>
      <c r="H19" s="7" t="n">
        <f aca="false">F19/__Anonymous_Sheet_DB__6[[#This Row],[Frequency (MHz)]]</f>
        <v>3.59357338411765</v>
      </c>
      <c r="I19" s="7" t="n">
        <f aca="false">G19/__Anonymous_Sheet_DB__6[[#This Row],[Frequency (MHz)]]</f>
        <v>14.2132635594118</v>
      </c>
      <c r="J19" s="34" t="n">
        <f aca="false">F19/$F$3</f>
        <v>0.269206560785413</v>
      </c>
      <c r="K19" s="34" t="n">
        <f aca="false">G19/$G$3</f>
        <v>0.201908292151538</v>
      </c>
    </row>
    <row r="20" customFormat="false" ht="13.8" hidden="false" customHeight="false" outlineLevel="0" collapsed="false">
      <c r="A20" s="3" t="s">
        <v>14</v>
      </c>
      <c r="B20" s="3" t="s">
        <v>15</v>
      </c>
      <c r="C20" s="3" t="n">
        <v>4</v>
      </c>
      <c r="D20" s="3" t="n">
        <v>2133</v>
      </c>
      <c r="E20" s="2" t="s">
        <v>7</v>
      </c>
      <c r="F20" s="7" t="n">
        <v>9980.945468</v>
      </c>
      <c r="G20" s="7" t="n">
        <v>24252.713272</v>
      </c>
      <c r="H20" s="7" t="n">
        <f aca="false">F20/__Anonymous_Sheet_DB__6[[#This Row],[Frequency (MHz)]]</f>
        <v>4.6792993286451</v>
      </c>
      <c r="I20" s="7" t="n">
        <f aca="false">G20/__Anonymous_Sheet_DB__6[[#This Row],[Frequency (MHz)]]</f>
        <v>11.3702359456165</v>
      </c>
      <c r="J20" s="34" t="n">
        <f aca="false">F20/$F$3</f>
        <v>0.439826996961782</v>
      </c>
      <c r="K20" s="34" t="n">
        <f aca="false">G20/$G$3</f>
        <v>0.202661735279521</v>
      </c>
    </row>
    <row r="21" customFormat="false" ht="13.8" hidden="false" customHeight="false" outlineLevel="0" collapsed="false">
      <c r="A21" s="2" t="s">
        <v>49</v>
      </c>
      <c r="B21" s="3" t="s">
        <v>50</v>
      </c>
      <c r="C21" s="3" t="n">
        <v>8</v>
      </c>
      <c r="D21" s="3" t="n">
        <v>1200</v>
      </c>
      <c r="E21" s="0" t="s">
        <v>44</v>
      </c>
      <c r="F21" s="52" t="n">
        <v>3413.357606</v>
      </c>
      <c r="G21" s="7" t="n">
        <v>26396.83238</v>
      </c>
      <c r="H21" s="7" t="n">
        <f aca="false">F21/__Anonymous_Sheet_DB__6[[#This Row],[Frequency (MHz)]]</f>
        <v>2.84446467166667</v>
      </c>
      <c r="I21" s="7" t="n">
        <f aca="false">G21/__Anonymous_Sheet_DB__6[[#This Row],[Frequency (MHz)]]</f>
        <v>21.9973603166667</v>
      </c>
      <c r="J21" s="34" t="n">
        <f aca="false">F21/$F$3</f>
        <v>0.150415291839528</v>
      </c>
      <c r="K21" s="34" t="n">
        <f aca="false">G21/$G$3</f>
        <v>0.220578530575779</v>
      </c>
    </row>
    <row r="22" customFormat="false" ht="14.25" hidden="false" customHeight="true" outlineLevel="0" collapsed="false">
      <c r="A22" s="2" t="s">
        <v>51</v>
      </c>
      <c r="B22" s="3" t="s">
        <v>52</v>
      </c>
      <c r="C22" s="3" t="n">
        <v>8</v>
      </c>
      <c r="D22" s="3" t="n">
        <v>1300</v>
      </c>
      <c r="E22" s="0" t="s">
        <v>44</v>
      </c>
      <c r="F22" s="7" t="n">
        <v>3711</v>
      </c>
      <c r="G22" s="7" t="n">
        <v>28846.153846</v>
      </c>
      <c r="H22" s="7" t="n">
        <f aca="false">F22/__Anonymous_Sheet_DB__6[[#This Row],[Frequency (MHz)]]</f>
        <v>2.85461538461538</v>
      </c>
      <c r="I22" s="7" t="n">
        <f aca="false">G22/__Anonymous_Sheet_DB__6[[#This Row],[Frequency (MHz)]]</f>
        <v>22.1893491123077</v>
      </c>
      <c r="J22" s="34" t="n">
        <f aca="false">F22/$F$3</f>
        <v>0.163531400001951</v>
      </c>
      <c r="K22" s="34" t="n">
        <f aca="false">G22/$G$3</f>
        <v>0.241045673076079</v>
      </c>
    </row>
    <row r="23" customFormat="false" ht="13.8" hidden="false" customHeight="false" outlineLevel="0" collapsed="false">
      <c r="A23" s="2" t="s">
        <v>47</v>
      </c>
      <c r="B23" s="3" t="s">
        <v>48</v>
      </c>
      <c r="C23" s="3" t="n">
        <v>8</v>
      </c>
      <c r="D23" s="3" t="n">
        <v>1500</v>
      </c>
      <c r="E23" s="0" t="s">
        <v>44</v>
      </c>
      <c r="F23" s="7" t="n">
        <v>4266.7</v>
      </c>
      <c r="G23" s="34" t="n">
        <v>33165.69</v>
      </c>
      <c r="H23" s="7" t="n">
        <f aca="false">F23/__Anonymous_Sheet_DB__6[[#This Row],[Frequency (MHz)]]</f>
        <v>2.84446666666667</v>
      </c>
      <c r="I23" s="7" t="n">
        <f aca="false">G23/__Anonymous_Sheet_DB__6[[#This Row],[Frequency (MHz)]]</f>
        <v>22.11046</v>
      </c>
      <c r="J23" s="34" t="n">
        <f aca="false">F23/$F$3</f>
        <v>0.18801924666891</v>
      </c>
      <c r="K23" s="34" t="n">
        <f aca="false">G23/$G$3</f>
        <v>0.277140797063008</v>
      </c>
    </row>
    <row r="24" customFormat="false" ht="14.15" hidden="false" customHeight="false" outlineLevel="0" collapsed="false">
      <c r="A24" s="2" t="s">
        <v>55</v>
      </c>
      <c r="B24" s="2" t="s">
        <v>56</v>
      </c>
      <c r="C24" s="3" t="n">
        <v>16</v>
      </c>
      <c r="D24" s="3" t="n">
        <v>750</v>
      </c>
      <c r="E24" s="0" t="s">
        <v>44</v>
      </c>
      <c r="F24" s="7" t="n">
        <v>2216.475803</v>
      </c>
      <c r="G24" s="7" t="n">
        <v>34457.87231474</v>
      </c>
      <c r="H24" s="7" t="n">
        <f aca="false">F24/__Anonymous_Sheet_DB__6[[#This Row],[Frequency (MHz)]]</f>
        <v>2.95530107066667</v>
      </c>
      <c r="I24" s="7" t="n">
        <f aca="false">G24/__Anonymous_Sheet_DB__6[[#This Row],[Frequency (MHz)]]</f>
        <v>45.9438297529867</v>
      </c>
      <c r="J24" s="34" t="n">
        <f aca="false">F24/$F$3</f>
        <v>0.0976727003866989</v>
      </c>
      <c r="K24" s="34" t="n">
        <f aca="false">G24/$G$3</f>
        <v>0.287938595530573</v>
      </c>
    </row>
    <row r="25" customFormat="false" ht="13.8" hidden="false" customHeight="false" outlineLevel="0" collapsed="false">
      <c r="A25" s="3" t="s">
        <v>45</v>
      </c>
      <c r="B25" s="3" t="s">
        <v>46</v>
      </c>
      <c r="C25" s="3" t="n">
        <v>8</v>
      </c>
      <c r="D25" s="3" t="n">
        <v>1550</v>
      </c>
      <c r="E25" s="0" t="s">
        <v>44</v>
      </c>
      <c r="F25" s="7" t="n">
        <v>4359.514641</v>
      </c>
      <c r="G25" s="7" t="n">
        <v>34485.236008</v>
      </c>
      <c r="H25" s="7" t="n">
        <f aca="false">F25/__Anonymous_Sheet_DB__6[[#This Row],[Frequency (MHz)]]</f>
        <v>2.81259009096774</v>
      </c>
      <c r="I25" s="7" t="n">
        <f aca="false">G25/__Anonymous_Sheet_DB__6[[#This Row],[Frequency (MHz)]]</f>
        <v>22.24853936</v>
      </c>
      <c r="J25" s="34" t="n">
        <f aca="false">F25/$F$3</f>
        <v>0.192109278515692</v>
      </c>
      <c r="K25" s="34" t="n">
        <f aca="false">G25/$G$3</f>
        <v>0.288167253392378</v>
      </c>
    </row>
    <row r="26" customFormat="false" ht="13.8" hidden="false" customHeight="false" outlineLevel="0" collapsed="false">
      <c r="A26" s="49" t="s">
        <v>57</v>
      </c>
      <c r="B26" s="3" t="s">
        <v>58</v>
      </c>
      <c r="C26" s="3" t="n">
        <v>4</v>
      </c>
      <c r="D26" s="3" t="n">
        <v>800</v>
      </c>
      <c r="E26" s="0" t="s">
        <v>44</v>
      </c>
      <c r="F26" s="7" t="n">
        <v>2364.24</v>
      </c>
      <c r="G26" s="7" t="n">
        <v>36755.06</v>
      </c>
      <c r="H26" s="7" t="n">
        <f aca="false">F26/__Anonymous_Sheet_DB__6[[#This Row],[Frequency (MHz)]]</f>
        <v>2.9553</v>
      </c>
      <c r="I26" s="7" t="n">
        <f aca="false">G26/__Anonymous_Sheet_DB__6[[#This Row],[Frequency (MHz)]]</f>
        <v>45.943825</v>
      </c>
      <c r="J26" s="34" t="n">
        <f aca="false">F26/$F$3</f>
        <v>0.104184176001243</v>
      </c>
      <c r="K26" s="34" t="n">
        <f aca="false">G26/$G$3</f>
        <v>0.307134470125562</v>
      </c>
    </row>
    <row r="27" customFormat="false" ht="13.8" hidden="false" customHeight="false" outlineLevel="0" collapsed="false">
      <c r="A27" s="2" t="s">
        <v>18</v>
      </c>
      <c r="B27" s="3" t="s">
        <v>19</v>
      </c>
      <c r="C27" s="3" t="n">
        <v>4</v>
      </c>
      <c r="D27" s="3" t="n">
        <v>2600</v>
      </c>
      <c r="E27" s="2" t="s">
        <v>7</v>
      </c>
      <c r="F27" s="52" t="n">
        <v>11810.558639</v>
      </c>
      <c r="G27" s="52" t="n">
        <v>41666.666667</v>
      </c>
      <c r="H27" s="7" t="n">
        <f aca="false">F27/__Anonymous_Sheet_DB__6[[#This Row],[Frequency (MHz)]]</f>
        <v>4.54252255346154</v>
      </c>
      <c r="I27" s="7" t="n">
        <f aca="false">G27/__Anonymous_Sheet_DB__6[[#This Row],[Frequency (MHz)]]</f>
        <v>16.0256410257692</v>
      </c>
      <c r="J27" s="34" t="n">
        <f aca="false">F27/$F$3</f>
        <v>0.520451950698144</v>
      </c>
      <c r="K27" s="34" t="n">
        <f aca="false">G27/$G$3</f>
        <v>0.348177083336756</v>
      </c>
    </row>
    <row r="28" customFormat="false" ht="13.8" hidden="false" customHeight="false" outlineLevel="0" collapsed="false">
      <c r="A28" s="3" t="s">
        <v>42</v>
      </c>
      <c r="B28" s="3" t="s">
        <v>43</v>
      </c>
      <c r="C28" s="3" t="n">
        <v>16</v>
      </c>
      <c r="D28" s="3" t="n">
        <v>2000</v>
      </c>
      <c r="E28" s="0" t="s">
        <v>44</v>
      </c>
      <c r="F28" s="55" t="n">
        <v>5625.18018193548</v>
      </c>
      <c r="G28" s="55" t="n">
        <v>88994.15744</v>
      </c>
      <c r="H28" s="7" t="n">
        <f aca="false">F28/__Anonymous_Sheet_DB__6[[#This Row],[Frequency (MHz)]]</f>
        <v>2.81259009096774</v>
      </c>
      <c r="I28" s="7" t="n">
        <f aca="false">G28/__Anonymous_Sheet_DB__6[[#This Row],[Frequency (MHz)]]</f>
        <v>44.49707872</v>
      </c>
      <c r="J28" s="34" t="n">
        <f aca="false">F28/$F$3</f>
        <v>0.247882940020248</v>
      </c>
      <c r="K28" s="34" t="n">
        <f aca="false">G28/$G$3</f>
        <v>0.743657428109362</v>
      </c>
    </row>
    <row r="29" customFormat="false" ht="13.8" hidden="false" customHeight="false" outlineLevel="0" collapsed="false">
      <c r="A29" s="2" t="s">
        <v>53</v>
      </c>
      <c r="B29" s="3" t="s">
        <v>54</v>
      </c>
      <c r="C29" s="3" t="n">
        <v>32</v>
      </c>
      <c r="D29" s="3" t="n">
        <v>1300</v>
      </c>
      <c r="E29" s="0" t="s">
        <v>44</v>
      </c>
      <c r="F29" s="52" t="n">
        <v>3813.640119</v>
      </c>
      <c r="G29" s="7" t="n">
        <v>117885.430096</v>
      </c>
      <c r="H29" s="7" t="n">
        <f aca="false">F29/__Anonymous_Sheet_DB__6[[#This Row],[Frequency (MHz)]]</f>
        <v>2.93356932230769</v>
      </c>
      <c r="I29" s="7" t="n">
        <f aca="false">G29/__Anonymous_Sheet_DB__6[[#This Row],[Frequency (MHz)]]</f>
        <v>90.6811000738461</v>
      </c>
      <c r="J29" s="34" t="n">
        <f aca="false">F29/$F$3</f>
        <v>0.168054407912605</v>
      </c>
      <c r="K29" s="34" t="n">
        <f aca="false">G29/$G$3</f>
        <v>0.985080125241504</v>
      </c>
    </row>
    <row r="30" customFormat="false" ht="13.8" hidden="false" customHeight="false" outlineLevel="0" collapsed="false">
      <c r="A30" s="2" t="s">
        <v>10</v>
      </c>
      <c r="B30" s="3" t="s">
        <v>11</v>
      </c>
      <c r="C30" s="3" t="n">
        <v>8</v>
      </c>
      <c r="D30" s="3" t="n">
        <v>3400</v>
      </c>
      <c r="E30" s="2" t="s">
        <v>7</v>
      </c>
      <c r="F30" s="7" t="n">
        <v>22692.889561</v>
      </c>
      <c r="G30" s="52" t="n">
        <v>119670.905011</v>
      </c>
      <c r="H30" s="7" t="n">
        <f aca="false">F30/__Anonymous_Sheet_DB__6[[#This Row],[Frequency (MHz)]]</f>
        <v>6.67437928264706</v>
      </c>
      <c r="I30" s="7" t="n">
        <f aca="false">G30/__Anonymous_Sheet_DB__6[[#This Row],[Frequency (MHz)]]</f>
        <v>35.1973250032353</v>
      </c>
      <c r="J30" s="34" t="n">
        <f aca="false">F30/$F$3</f>
        <v>1</v>
      </c>
      <c r="K30" s="34" t="n">
        <f aca="false">G30/$G$3</f>
        <v>1</v>
      </c>
    </row>
    <row r="31" customFormat="false" ht="15" hidden="false" customHeight="true" outlineLevel="0" collapsed="false">
      <c r="A31" s="48" t="s">
        <v>8</v>
      </c>
      <c r="B31" s="1" t="s">
        <v>9</v>
      </c>
      <c r="C31" s="1" t="n">
        <v>8</v>
      </c>
      <c r="D31" s="1" t="n">
        <v>2400</v>
      </c>
      <c r="E31" s="2" t="s">
        <v>7</v>
      </c>
      <c r="F31" s="7" t="n">
        <v>24295.432459</v>
      </c>
      <c r="G31" s="52" t="n">
        <v>123260.233167</v>
      </c>
      <c r="H31" s="7" t="n">
        <f aca="false">F31/__Anonymous_Sheet_DB__6[[#This Row],[Frequency (MHz)]]</f>
        <v>10.1230968579167</v>
      </c>
      <c r="I31" s="7" t="n">
        <f aca="false">G31/__Anonymous_Sheet_DB__6[[#This Row],[Frequency (MHz)]]</f>
        <v>51.35843048625</v>
      </c>
      <c r="J31" s="34" t="n">
        <f aca="false">F31/$F$3</f>
        <v>1.07061872370604</v>
      </c>
      <c r="K31" s="34" t="n">
        <f aca="false">G31/$G$3</f>
        <v>1.02999332340363</v>
      </c>
    </row>
    <row r="32" customFormat="false" ht="26.85" hidden="false" customHeight="false" outlineLevel="0" collapsed="false">
      <c r="A32" s="1" t="s">
        <v>5</v>
      </c>
      <c r="B32" s="1" t="s">
        <v>6</v>
      </c>
      <c r="C32" s="1" t="n">
        <v>24</v>
      </c>
      <c r="D32" s="1" t="n">
        <v>3400</v>
      </c>
      <c r="E32" s="2" t="s">
        <v>7</v>
      </c>
      <c r="F32" s="52" t="n">
        <v>28210.734184</v>
      </c>
      <c r="G32" s="52" t="n">
        <v>670625.218302</v>
      </c>
      <c r="H32" s="7" t="n">
        <f aca="false">F32/__Anonymous_Sheet_DB__6[[#This Row],[Frequency (MHz)]]</f>
        <v>8.29727476</v>
      </c>
      <c r="I32" s="7" t="n">
        <f aca="false">G32/__Anonymous_Sheet_DB__6[[#This Row],[Frequency (MHz)]]</f>
        <v>197.242711265294</v>
      </c>
      <c r="J32" s="34" t="n">
        <f aca="false">F32/$F$3</f>
        <v>1.2431530197231</v>
      </c>
      <c r="K32" s="34" t="n">
        <f aca="false">G32/$G$3</f>
        <v>5.60391198044635</v>
      </c>
    </row>
    <row r="38" customFormat="false" ht="14.25" hidden="false" customHeight="false" outlineLevel="0" collapsed="false">
      <c r="A38" s="48"/>
      <c r="B38" s="48"/>
      <c r="C38" s="48"/>
      <c r="D38" s="48"/>
      <c r="E38" s="48"/>
      <c r="H38" s="7"/>
      <c r="I38" s="7"/>
      <c r="J38" s="34"/>
      <c r="K38" s="34"/>
    </row>
    <row r="39" customFormat="false" ht="14.25" hidden="false" customHeight="false" outlineLevel="0" collapsed="false">
      <c r="A39" s="1"/>
      <c r="B39" s="1"/>
      <c r="C39" s="1"/>
      <c r="D39" s="1"/>
      <c r="E39" s="1"/>
      <c r="H39" s="7"/>
      <c r="I39" s="7"/>
      <c r="J39" s="34"/>
      <c r="K39" s="34"/>
    </row>
    <row r="40" customFormat="false" ht="14.25" hidden="false" customHeight="false" outlineLevel="0" collapsed="false">
      <c r="A40" s="48"/>
      <c r="B40" s="48"/>
      <c r="C40" s="48"/>
      <c r="D40" s="48"/>
      <c r="E40" s="48"/>
      <c r="H40" s="7"/>
      <c r="I40" s="7"/>
      <c r="J40" s="34"/>
      <c r="K40" s="34"/>
    </row>
    <row r="42" customFormat="false" ht="14.25" hidden="false" customHeight="false" outlineLevel="0" collapsed="false">
      <c r="A42" s="2"/>
      <c r="B42" s="2"/>
      <c r="C42" s="2"/>
      <c r="D42" s="2"/>
      <c r="E42" s="2"/>
      <c r="F42" s="34"/>
      <c r="G42" s="34"/>
      <c r="H42" s="7"/>
      <c r="I42" s="7"/>
      <c r="J42" s="34"/>
      <c r="K42" s="34"/>
    </row>
    <row r="43" customFormat="false" ht="14.25" hidden="false" customHeight="false" outlineLevel="0" collapsed="false">
      <c r="A43" s="49"/>
      <c r="B43" s="49"/>
      <c r="C43" s="49"/>
      <c r="D43" s="49"/>
      <c r="E43" s="49"/>
      <c r="F43" s="34"/>
      <c r="G43" s="34"/>
      <c r="H43" s="7"/>
      <c r="I43" s="7"/>
      <c r="J43" s="34"/>
      <c r="K43" s="34"/>
    </row>
    <row r="44" customFormat="false" ht="14.25" hidden="false" customHeight="false" outlineLevel="0" collapsed="false">
      <c r="A44" s="2"/>
      <c r="B44" s="2"/>
      <c r="C44" s="2"/>
      <c r="D44" s="2"/>
      <c r="E44" s="2"/>
      <c r="F44" s="34"/>
      <c r="G44" s="34"/>
      <c r="H44" s="7"/>
      <c r="I44" s="7"/>
      <c r="J44" s="34"/>
      <c r="K44" s="34"/>
    </row>
    <row r="46" customFormat="false" ht="14.25" hidden="false" customHeight="false" outlineLevel="0" collapsed="false">
      <c r="F46" s="13"/>
      <c r="G46" s="13"/>
      <c r="M46" s="1"/>
      <c r="N46" s="1"/>
      <c r="O46" s="1"/>
      <c r="P46" s="1"/>
    </row>
    <row r="47" customFormat="false" ht="14.25" hidden="false" customHeight="false" outlineLevel="0" collapsed="false">
      <c r="F47" s="13"/>
      <c r="G47" s="13"/>
      <c r="M47" s="1"/>
      <c r="Q47" s="2"/>
    </row>
    <row r="48" customFormat="false" ht="14.25" hidden="false" customHeight="false" outlineLevel="0" collapsed="false">
      <c r="F48" s="13"/>
      <c r="G48" s="13"/>
      <c r="M48" s="1"/>
      <c r="Q48" s="2"/>
    </row>
    <row r="49" customFormat="false" ht="14.25" hidden="false" customHeight="false" outlineLevel="0" collapsed="false">
      <c r="F49" s="13"/>
      <c r="G49" s="13"/>
      <c r="M49" s="3"/>
      <c r="Q49" s="2"/>
    </row>
    <row r="50" customFormat="false" ht="14.25" hidden="false" customHeight="false" outlineLevel="0" collapsed="false">
      <c r="F50" s="13"/>
      <c r="G50" s="13"/>
      <c r="M50" s="3"/>
      <c r="Q50" s="2"/>
    </row>
    <row r="51" customFormat="false" ht="14.25" hidden="false" customHeight="false" outlineLevel="0" collapsed="false">
      <c r="F51" s="13"/>
      <c r="G51" s="13"/>
      <c r="M51" s="3"/>
      <c r="Q51" s="2"/>
    </row>
    <row r="52" customFormat="false" ht="14.25" hidden="false" customHeight="false" outlineLevel="0" collapsed="false">
      <c r="F52" s="13"/>
      <c r="G52" s="13"/>
      <c r="M52" s="3"/>
      <c r="Q52" s="2"/>
    </row>
    <row r="53" customFormat="false" ht="14.25" hidden="false" customHeight="false" outlineLevel="0" collapsed="false">
      <c r="M53" s="3"/>
      <c r="Q53" s="2"/>
    </row>
    <row r="54" customFormat="false" ht="14.25" hidden="false" customHeight="false" outlineLevel="0" collapsed="false">
      <c r="M54" s="1"/>
      <c r="Q54" s="2"/>
    </row>
    <row r="55" customFormat="false" ht="14.25" hidden="false" customHeight="false" outlineLevel="0" collapsed="false">
      <c r="M55" s="1"/>
      <c r="Q55" s="2"/>
    </row>
    <row r="56" customFormat="false" ht="14.25" hidden="false" customHeight="false" outlineLevel="0" collapsed="false">
      <c r="M56" s="1"/>
      <c r="Q56" s="2"/>
    </row>
    <row r="57" customFormat="false" ht="14.25" hidden="false" customHeight="false" outlineLevel="0" collapsed="false">
      <c r="M57" s="3"/>
    </row>
    <row r="58" customFormat="false" ht="14.25" hidden="false" customHeight="false" outlineLevel="0" collapsed="false">
      <c r="M58" s="3"/>
    </row>
    <row r="59" customFormat="false" ht="14.25" hidden="false" customHeight="false" outlineLevel="0" collapsed="false">
      <c r="M59" s="3"/>
    </row>
    <row r="60" customFormat="false" ht="14.25" hidden="false" customHeight="false" outlineLevel="0" collapsed="false">
      <c r="M60" s="3"/>
    </row>
    <row r="61" customFormat="false" ht="14.25" hidden="false" customHeight="false" outlineLevel="0" collapsed="false">
      <c r="M61" s="3"/>
    </row>
    <row r="62" customFormat="false" ht="14.25" hidden="false" customHeight="false" outlineLevel="0" collapsed="false">
      <c r="M62" s="3"/>
    </row>
    <row r="63" customFormat="false" ht="14.25" hidden="false" customHeight="false" outlineLevel="0" collapsed="false">
      <c r="M63" s="3"/>
    </row>
    <row r="64" customFormat="false" ht="14.25" hidden="false" customHeight="false" outlineLevel="0" collapsed="false">
      <c r="M64" s="3"/>
    </row>
    <row r="65" customFormat="false" ht="14.25" hidden="false" customHeight="false" outlineLevel="0" collapsed="false">
      <c r="M65" s="3"/>
    </row>
    <row r="66" customFormat="false" ht="14.25" hidden="false" customHeight="false" outlineLevel="0" collapsed="false">
      <c r="M66" s="3"/>
    </row>
    <row r="67" customFormat="false" ht="14.25" hidden="false" customHeight="false" outlineLevel="0" collapsed="false">
      <c r="M67" s="3"/>
    </row>
    <row r="68" customFormat="false" ht="14.25" hidden="false" customHeight="false" outlineLevel="0" collapsed="false">
      <c r="M68" s="3"/>
    </row>
    <row r="69" customFormat="false" ht="14.25" hidden="false" customHeight="false" outlineLevel="0" collapsed="false">
      <c r="M69" s="3"/>
    </row>
    <row r="70" customFormat="false" ht="14.25" hidden="false" customHeight="false" outlineLevel="0" collapsed="false">
      <c r="M70" s="3"/>
    </row>
    <row r="71" customFormat="false" ht="14.25" hidden="false" customHeight="false" outlineLevel="0" collapsed="false">
      <c r="M71" s="4"/>
    </row>
    <row r="72" customFormat="false" ht="14.25" hidden="false" customHeight="false" outlineLevel="0" collapsed="false">
      <c r="M72" s="3"/>
    </row>
    <row r="73" customFormat="false" ht="14.25" hidden="false" customHeight="false" outlineLevel="0" collapsed="false">
      <c r="M73" s="3"/>
    </row>
  </sheetData>
  <printOptions headings="false" gridLines="false" gridLinesSet="true" horizontalCentered="false" verticalCentered="false"/>
  <pageMargins left="0" right="0" top="0.39375" bottom="0.39375" header="0" footer="0"/>
  <pageSetup paperSize="77" scale="62" firstPageNumber="1" fitToWidth="1" fitToHeight="1" pageOrder="overThenDown" orientation="landscap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  <tableParts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ColWidth="8.609375" defaultRowHeight="14.25" zeroHeight="false" outlineLevelRow="0" outlineLevelCol="0"/>
  <cols>
    <col collapsed="false" customWidth="true" hidden="false" outlineLevel="0" max="1" min="1" style="0" width="10.62"/>
  </cols>
  <sheetData/>
  <printOptions headings="false" gridLines="false" gridLinesSet="true" horizontalCentered="false" verticalCentered="false"/>
  <pageMargins left="0" right="0" top="0.39375" bottom="0.39375" header="0" footer="0"/>
  <pageSetup paperSize="77" scale="62" firstPageNumber="1" fitToWidth="1" fitToHeight="1" pageOrder="overThenDown" orientation="landscap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G6" activeCellId="0" sqref="G6"/>
    </sheetView>
  </sheetViews>
  <sheetFormatPr defaultColWidth="8.609375" defaultRowHeight="14.25" zeroHeight="false" outlineLevelRow="0" outlineLevelCol="0"/>
  <cols>
    <col collapsed="false" customWidth="true" hidden="false" outlineLevel="0" max="1" min="1" style="0" width="16.87"/>
    <col collapsed="false" customWidth="true" hidden="false" outlineLevel="0" max="2" min="2" style="0" width="10.62"/>
    <col collapsed="false" customWidth="true" hidden="false" outlineLevel="0" max="3" min="3" style="0" width="45.38"/>
    <col collapsed="false" customWidth="true" hidden="false" outlineLevel="0" max="6" min="4" style="0" width="10.62"/>
    <col collapsed="false" customWidth="true" hidden="false" outlineLevel="0" max="7" min="7" style="0" width="9.38"/>
    <col collapsed="false" customWidth="true" hidden="false" outlineLevel="0" max="10" min="8" style="0" width="10.62"/>
    <col collapsed="false" customWidth="true" hidden="false" outlineLevel="0" max="11" min="11" style="0" width="26.25"/>
    <col collapsed="false" customWidth="true" hidden="false" outlineLevel="0" max="12" min="12" style="0" width="44.38"/>
    <col collapsed="false" customWidth="true" hidden="false" outlineLevel="0" max="15" min="13" style="0" width="10.62"/>
  </cols>
  <sheetData>
    <row r="1" customFormat="false" ht="14.25" hidden="false" customHeight="false" outlineLevel="0" collapsed="false">
      <c r="A1" s="0" t="s">
        <v>113</v>
      </c>
    </row>
    <row r="3" customFormat="false" ht="15" hidden="false" customHeight="false" outlineLevel="0" collapsed="false">
      <c r="B3" s="8" t="n">
        <v>4302.89</v>
      </c>
      <c r="F3" s="13" t="n">
        <f aca="false">F8</f>
        <v>0.673326086956522</v>
      </c>
    </row>
    <row r="4" customFormat="false" ht="14.25" hidden="false" customHeight="false" outlineLevel="0" collapsed="false">
      <c r="B4" s="13"/>
      <c r="F4" s="13"/>
    </row>
    <row r="5" customFormat="false" ht="28.5" hidden="false" customHeight="false" outlineLevel="0" collapsed="false">
      <c r="A5" s="1" t="s">
        <v>0</v>
      </c>
      <c r="B5" s="3" t="s">
        <v>67</v>
      </c>
      <c r="C5" s="1" t="s">
        <v>1</v>
      </c>
      <c r="D5" s="1" t="s">
        <v>2</v>
      </c>
      <c r="E5" s="1" t="s">
        <v>3</v>
      </c>
      <c r="F5" s="1" t="s">
        <v>114</v>
      </c>
      <c r="G5" s="1" t="s">
        <v>69</v>
      </c>
      <c r="H5" s="1" t="s">
        <v>115</v>
      </c>
      <c r="I5" s="1" t="s">
        <v>4</v>
      </c>
    </row>
    <row r="6" customFormat="false" ht="15" hidden="false" customHeight="false" outlineLevel="0" collapsed="false">
      <c r="A6" s="3" t="s">
        <v>18</v>
      </c>
      <c r="B6" s="8" t="n">
        <v>1750.03</v>
      </c>
      <c r="C6" s="3" t="s">
        <v>19</v>
      </c>
      <c r="D6" s="3" t="n">
        <v>4</v>
      </c>
      <c r="E6" s="3" t="n">
        <v>2600</v>
      </c>
      <c r="F6" s="46" t="n">
        <f aca="false">B6/E6</f>
        <v>0.673088461538462</v>
      </c>
      <c r="G6" s="46" t="n">
        <f aca="false">B6/$B$3</f>
        <v>0.406710373725566</v>
      </c>
      <c r="H6" s="46" t="n">
        <f aca="false">F6/$F$3</f>
        <v>0.999647087165248</v>
      </c>
      <c r="I6" s="2" t="s">
        <v>7</v>
      </c>
      <c r="K6" s="1"/>
      <c r="L6" s="1"/>
      <c r="M6" s="1"/>
      <c r="N6" s="1"/>
      <c r="O6" s="2"/>
    </row>
    <row r="7" customFormat="false" ht="15" hidden="false" customHeight="false" outlineLevel="0" collapsed="false">
      <c r="A7" s="3" t="s">
        <v>16</v>
      </c>
      <c r="B7" s="8" t="n">
        <v>1021.44</v>
      </c>
      <c r="C7" s="1" t="s">
        <v>17</v>
      </c>
      <c r="D7" s="3" t="n">
        <v>4</v>
      </c>
      <c r="E7" s="3" t="n">
        <v>1440</v>
      </c>
      <c r="F7" s="46" t="n">
        <f aca="false">B7/E7</f>
        <v>0.709333333333333</v>
      </c>
      <c r="G7" s="46" t="n">
        <f aca="false">B7/$B$3</f>
        <v>0.237384641485141</v>
      </c>
      <c r="H7" s="46" t="n">
        <f aca="false">F7/$F$3</f>
        <v>1.05347668399359</v>
      </c>
      <c r="I7" s="2" t="s">
        <v>7</v>
      </c>
      <c r="K7" s="1"/>
      <c r="O7" s="2"/>
    </row>
    <row r="8" customFormat="false" ht="15" hidden="false" customHeight="false" outlineLevel="0" collapsed="false">
      <c r="A8" s="3" t="s">
        <v>26</v>
      </c>
      <c r="B8" s="8" t="n">
        <v>1548.65</v>
      </c>
      <c r="C8" s="1" t="s">
        <v>27</v>
      </c>
      <c r="D8" s="3" t="n">
        <v>16</v>
      </c>
      <c r="E8" s="3" t="n">
        <v>2300</v>
      </c>
      <c r="F8" s="46" t="n">
        <f aca="false">B8/E8</f>
        <v>0.673326086956522</v>
      </c>
      <c r="G8" s="46" t="n">
        <f aca="false">B8/$B$3</f>
        <v>0.359909270281137</v>
      </c>
      <c r="H8" s="46" t="n">
        <f aca="false">F8/$F$3</f>
        <v>1</v>
      </c>
      <c r="I8" s="0" t="s">
        <v>28</v>
      </c>
      <c r="K8" s="3"/>
      <c r="O8" s="2"/>
    </row>
    <row r="9" customFormat="false" ht="15" hidden="false" customHeight="false" outlineLevel="0" collapsed="false">
      <c r="A9" s="3" t="s">
        <v>61</v>
      </c>
      <c r="B9" s="5" t="n">
        <v>0</v>
      </c>
      <c r="C9" s="3" t="s">
        <v>62</v>
      </c>
      <c r="D9" s="3" t="n">
        <v>2</v>
      </c>
      <c r="E9" s="3" t="n">
        <v>1200</v>
      </c>
      <c r="F9" s="46" t="n">
        <f aca="false">B9/E9</f>
        <v>0</v>
      </c>
      <c r="G9" s="46" t="n">
        <f aca="false">B9/$B$3</f>
        <v>0</v>
      </c>
      <c r="H9" s="46" t="n">
        <f aca="false">F9/$F$3</f>
        <v>0</v>
      </c>
      <c r="I9" s="0" t="s">
        <v>63</v>
      </c>
      <c r="K9" s="3"/>
      <c r="O9" s="2"/>
    </row>
    <row r="10" customFormat="false" ht="15" hidden="false" customHeight="false" outlineLevel="0" collapsed="false">
      <c r="A10" s="3" t="s">
        <v>12</v>
      </c>
      <c r="B10" s="8" t="n">
        <v>1816.02</v>
      </c>
      <c r="C10" s="3" t="s">
        <v>13</v>
      </c>
      <c r="D10" s="3" t="n">
        <v>2</v>
      </c>
      <c r="E10" s="3" t="n">
        <v>2530</v>
      </c>
      <c r="F10" s="46" t="n">
        <f aca="false">B10/E10</f>
        <v>0.717794466403162</v>
      </c>
      <c r="G10" s="46" t="n">
        <f aca="false">B10/$B$3</f>
        <v>0.422046577997578</v>
      </c>
      <c r="H10" s="46" t="n">
        <f aca="false">F10/$F$3</f>
        <v>1.06604285844269</v>
      </c>
      <c r="I10" s="2" t="s">
        <v>7</v>
      </c>
      <c r="K10" s="3"/>
      <c r="O10" s="2"/>
    </row>
    <row r="11" customFormat="false" ht="15" hidden="false" customHeight="false" outlineLevel="0" collapsed="false">
      <c r="A11" s="3" t="s">
        <v>14</v>
      </c>
      <c r="B11" s="8" t="n">
        <v>2155.62</v>
      </c>
      <c r="C11" s="3" t="s">
        <v>15</v>
      </c>
      <c r="D11" s="3" t="n">
        <v>4</v>
      </c>
      <c r="E11" s="3" t="n">
        <v>2133</v>
      </c>
      <c r="F11" s="46" t="n">
        <f aca="false">B11/E11</f>
        <v>1.01060478199719</v>
      </c>
      <c r="G11" s="46" t="n">
        <f aca="false">B11/$B$3</f>
        <v>0.500970278115406</v>
      </c>
      <c r="H11" s="46" t="n">
        <f aca="false">F11/$F$3</f>
        <v>1.50091434384369</v>
      </c>
      <c r="I11" s="2" t="s">
        <v>7</v>
      </c>
      <c r="K11" s="3"/>
      <c r="O11" s="2"/>
    </row>
    <row r="12" customFormat="false" ht="15" hidden="false" customHeight="false" outlineLevel="0" collapsed="false">
      <c r="A12" s="3" t="s">
        <v>10</v>
      </c>
      <c r="B12" s="8" t="n">
        <v>4302.89</v>
      </c>
      <c r="C12" s="3" t="s">
        <v>11</v>
      </c>
      <c r="D12" s="3" t="n">
        <v>8</v>
      </c>
      <c r="E12" s="3" t="n">
        <v>3400</v>
      </c>
      <c r="F12" s="46" t="n">
        <f aca="false">B12/E12</f>
        <v>1.26555588235294</v>
      </c>
      <c r="G12" s="46" t="n">
        <f aca="false">B12/$B$3</f>
        <v>1</v>
      </c>
      <c r="H12" s="46" t="n">
        <f aca="false">F12/$F$3</f>
        <v>1.87955866684646</v>
      </c>
      <c r="I12" s="2" t="s">
        <v>7</v>
      </c>
      <c r="K12" s="3"/>
      <c r="O12" s="2"/>
    </row>
    <row r="13" customFormat="false" ht="15" hidden="false" customHeight="false" outlineLevel="0" collapsed="false">
      <c r="A13" s="48" t="s">
        <v>8</v>
      </c>
      <c r="B13" s="8" t="n">
        <v>4915.84</v>
      </c>
      <c r="C13" s="1" t="s">
        <v>9</v>
      </c>
      <c r="D13" s="1" t="n">
        <v>8</v>
      </c>
      <c r="E13" s="1" t="n">
        <v>2400</v>
      </c>
      <c r="F13" s="46" t="n">
        <f aca="false">B13/E13</f>
        <v>2.04826666666667</v>
      </c>
      <c r="G13" s="46" t="n">
        <f aca="false">B13/$B$3</f>
        <v>1.14245077145825</v>
      </c>
      <c r="H13" s="46" t="n">
        <f aca="false">F13/$F$3</f>
        <v>3.04201293599802</v>
      </c>
      <c r="I13" s="2" t="s">
        <v>7</v>
      </c>
      <c r="K13" s="1"/>
      <c r="O13" s="2"/>
    </row>
    <row r="14" customFormat="false" ht="15" hidden="false" customHeight="false" outlineLevel="0" collapsed="false">
      <c r="A14" s="3" t="s">
        <v>42</v>
      </c>
      <c r="B14" s="8" t="n">
        <v>1675.41538461538</v>
      </c>
      <c r="C14" s="3" t="s">
        <v>43</v>
      </c>
      <c r="D14" s="3" t="n">
        <v>16</v>
      </c>
      <c r="E14" s="3" t="n">
        <v>2000</v>
      </c>
      <c r="F14" s="46" t="n">
        <f aca="false">B14/E14</f>
        <v>0.83770769230769</v>
      </c>
      <c r="G14" s="46" t="n">
        <f aca="false">B14/$B$3</f>
        <v>0.389369792073555</v>
      </c>
      <c r="H14" s="46" t="n">
        <f aca="false">F14/$F$3</f>
        <v>1.24413372441009</v>
      </c>
      <c r="I14" s="0" t="s">
        <v>44</v>
      </c>
      <c r="K14" s="1"/>
      <c r="O14" s="2"/>
    </row>
    <row r="15" customFormat="false" ht="15" hidden="false" customHeight="false" outlineLevel="0" collapsed="false">
      <c r="A15" s="3" t="s">
        <v>55</v>
      </c>
      <c r="B15" s="8" t="n">
        <v>632.51</v>
      </c>
      <c r="C15" s="2" t="s">
        <v>56</v>
      </c>
      <c r="D15" s="3" t="n">
        <v>16</v>
      </c>
      <c r="E15" s="3" t="n">
        <v>750</v>
      </c>
      <c r="F15" s="46" t="n">
        <f aca="false">B15/E15</f>
        <v>0.843346666666667</v>
      </c>
      <c r="G15" s="46" t="n">
        <f aca="false">B15/$B$3</f>
        <v>0.146996553479173</v>
      </c>
      <c r="H15" s="46" t="n">
        <f aca="false">F15/$F$3</f>
        <v>1.2525085289338</v>
      </c>
      <c r="I15" s="0" t="s">
        <v>44</v>
      </c>
      <c r="K15" s="1"/>
      <c r="O15" s="2"/>
    </row>
    <row r="16" customFormat="false" ht="15" hidden="false" customHeight="false" outlineLevel="0" collapsed="false">
      <c r="A16" s="10" t="s">
        <v>57</v>
      </c>
      <c r="B16" s="8" t="n">
        <v>674.677333333333</v>
      </c>
      <c r="C16" s="3" t="s">
        <v>58</v>
      </c>
      <c r="D16" s="3" t="n">
        <v>4</v>
      </c>
      <c r="E16" s="3" t="n">
        <v>800</v>
      </c>
      <c r="F16" s="46" t="n">
        <f aca="false">B16/E16</f>
        <v>0.843346666666666</v>
      </c>
      <c r="G16" s="46" t="n">
        <f aca="false">B16/$B$3</f>
        <v>0.156796323711118</v>
      </c>
      <c r="H16" s="46" t="n">
        <f aca="false">F16/$F$3</f>
        <v>1.2525085289338</v>
      </c>
      <c r="I16" s="0" t="s">
        <v>44</v>
      </c>
      <c r="K16" s="1"/>
      <c r="O16" s="2"/>
    </row>
    <row r="17" customFormat="false" ht="15" hidden="false" customHeight="false" outlineLevel="0" collapsed="false">
      <c r="A17" s="3" t="s">
        <v>47</v>
      </c>
      <c r="B17" s="8" t="n">
        <v>1257.2375</v>
      </c>
      <c r="C17" s="3" t="s">
        <v>48</v>
      </c>
      <c r="D17" s="3" t="n">
        <v>8</v>
      </c>
      <c r="E17" s="3" t="n">
        <v>1500</v>
      </c>
      <c r="F17" s="46" t="n">
        <f aca="false">B17/E17</f>
        <v>0.838158333333333</v>
      </c>
      <c r="G17" s="46" t="n">
        <f aca="false">B17/$B$3</f>
        <v>0.292184438830646</v>
      </c>
      <c r="H17" s="46" t="n">
        <f aca="false">F17/$F$3</f>
        <v>1.24480300046277</v>
      </c>
      <c r="I17" s="0" t="s">
        <v>44</v>
      </c>
      <c r="K17" s="1"/>
      <c r="O17" s="2"/>
    </row>
    <row r="18" customFormat="false" ht="15" hidden="false" customHeight="false" outlineLevel="0" collapsed="false">
      <c r="A18" s="3" t="s">
        <v>49</v>
      </c>
      <c r="B18" s="8" t="n">
        <v>1005.79</v>
      </c>
      <c r="C18" s="3" t="s">
        <v>50</v>
      </c>
      <c r="D18" s="3" t="n">
        <v>8</v>
      </c>
      <c r="E18" s="3" t="n">
        <v>1200</v>
      </c>
      <c r="F18" s="46" t="n">
        <f aca="false">B18/E18</f>
        <v>0.838158333333333</v>
      </c>
      <c r="G18" s="46" t="n">
        <f aca="false">B18/$B$3</f>
        <v>0.233747551064517</v>
      </c>
      <c r="H18" s="46" t="n">
        <f aca="false">F18/$F$3</f>
        <v>1.24480300046277</v>
      </c>
      <c r="I18" s="0" t="s">
        <v>44</v>
      </c>
      <c r="K18" s="3"/>
    </row>
    <row r="19" customFormat="false" ht="15" hidden="false" customHeight="false" outlineLevel="0" collapsed="false">
      <c r="A19" s="3" t="s">
        <v>45</v>
      </c>
      <c r="B19" s="8" t="n">
        <v>1269.79</v>
      </c>
      <c r="C19" s="3" t="s">
        <v>46</v>
      </c>
      <c r="D19" s="3" t="n">
        <v>8</v>
      </c>
      <c r="E19" s="3" t="n">
        <v>1550</v>
      </c>
      <c r="F19" s="46" t="n">
        <f aca="false">B19/E19</f>
        <v>0.81921935483871</v>
      </c>
      <c r="G19" s="46" t="n">
        <f aca="false">B19/$B$3</f>
        <v>0.29510166423032</v>
      </c>
      <c r="H19" s="46" t="n">
        <f aca="false">F19/$F$3</f>
        <v>1.21667550197206</v>
      </c>
      <c r="I19" s="0" t="s">
        <v>44</v>
      </c>
      <c r="K19" s="3"/>
    </row>
    <row r="20" customFormat="false" ht="15" hidden="false" customHeight="false" outlineLevel="0" collapsed="false">
      <c r="A20" s="3" t="s">
        <v>53</v>
      </c>
      <c r="B20" s="8" t="n">
        <v>1089.02</v>
      </c>
      <c r="C20" s="3" t="s">
        <v>54</v>
      </c>
      <c r="D20" s="3" t="n">
        <v>32</v>
      </c>
      <c r="E20" s="3" t="n">
        <v>1300</v>
      </c>
      <c r="F20" s="46" t="n">
        <f aca="false">B20/E20</f>
        <v>0.837707692307692</v>
      </c>
      <c r="G20" s="46" t="n">
        <f aca="false">B20/$B$3</f>
        <v>0.253090364847812</v>
      </c>
      <c r="H20" s="46" t="n">
        <f aca="false">F20/$F$3</f>
        <v>1.24413372441009</v>
      </c>
      <c r="I20" s="0" t="s">
        <v>44</v>
      </c>
    </row>
    <row r="21" customFormat="false" ht="15" hidden="false" customHeight="false" outlineLevel="0" collapsed="false">
      <c r="A21" s="3" t="s">
        <v>51</v>
      </c>
      <c r="B21" s="8" t="n">
        <v>1075.27</v>
      </c>
      <c r="C21" s="3" t="s">
        <v>52</v>
      </c>
      <c r="D21" s="3" t="n">
        <v>8</v>
      </c>
      <c r="E21" s="3" t="n">
        <v>1300</v>
      </c>
      <c r="F21" s="46" t="n">
        <f aca="false">B21/E21</f>
        <v>0.827130769230769</v>
      </c>
      <c r="G21" s="46" t="n">
        <f aca="false">B21/$B$3</f>
        <v>0.249894838120426</v>
      </c>
      <c r="H21" s="46" t="n">
        <f aca="false">F21/$F$3</f>
        <v>1.22842525375699</v>
      </c>
      <c r="I21" s="0" t="s">
        <v>44</v>
      </c>
      <c r="K21" s="3"/>
    </row>
    <row r="22" customFormat="false" ht="15" hidden="false" customHeight="false" outlineLevel="0" collapsed="false">
      <c r="A22" s="3" t="s">
        <v>59</v>
      </c>
      <c r="B22" s="8" t="n">
        <v>814.76</v>
      </c>
      <c r="C22" s="3" t="s">
        <v>60</v>
      </c>
      <c r="D22" s="3" t="n">
        <v>1</v>
      </c>
      <c r="E22" s="3" t="n">
        <v>985</v>
      </c>
      <c r="F22" s="46" t="n">
        <f aca="false">B22/E22</f>
        <v>0.827167512690355</v>
      </c>
      <c r="G22" s="46" t="n">
        <f aca="false">B22/$B$3</f>
        <v>0.18935180773852</v>
      </c>
      <c r="H22" s="46" t="n">
        <f aca="false">F22/$F$3</f>
        <v>1.22847982383871</v>
      </c>
      <c r="I22" s="0" t="s">
        <v>44</v>
      </c>
      <c r="K22" s="3"/>
    </row>
    <row r="23" customFormat="false" ht="15" hidden="false" customHeight="false" outlineLevel="0" collapsed="false">
      <c r="A23" s="3" t="s">
        <v>29</v>
      </c>
      <c r="B23" s="8" t="n">
        <v>845.09</v>
      </c>
      <c r="C23" s="1" t="s">
        <v>30</v>
      </c>
      <c r="D23" s="3" t="n">
        <v>6</v>
      </c>
      <c r="E23" s="3" t="n">
        <v>1800</v>
      </c>
      <c r="F23" s="46" t="n">
        <f aca="false">B23/E23</f>
        <v>0.469494444444444</v>
      </c>
      <c r="G23" s="46" t="n">
        <f aca="false">B23/$B$3</f>
        <v>0.196400558694273</v>
      </c>
      <c r="H23" s="46" t="n">
        <f aca="false">F23/$F$3</f>
        <v>0.697276480949357</v>
      </c>
      <c r="I23" s="0" t="s">
        <v>28</v>
      </c>
      <c r="K23" s="3"/>
    </row>
    <row r="24" customFormat="false" ht="15" hidden="false" customHeight="false" outlineLevel="0" collapsed="false">
      <c r="A24" s="3" t="s">
        <v>31</v>
      </c>
      <c r="B24" s="8" t="n">
        <v>268.73</v>
      </c>
      <c r="C24" s="2" t="s">
        <v>32</v>
      </c>
      <c r="D24" s="3" t="n">
        <v>4</v>
      </c>
      <c r="E24" s="3" t="n">
        <v>1700</v>
      </c>
      <c r="F24" s="46" t="n">
        <f aca="false">B24/E24</f>
        <v>0.158076470588235</v>
      </c>
      <c r="G24" s="46" t="n">
        <f aca="false">B24/$B$3</f>
        <v>0.0624533743600232</v>
      </c>
      <c r="H24" s="46" t="n">
        <f aca="false">F24/$F$3</f>
        <v>0.234769562104376</v>
      </c>
      <c r="I24" s="0" t="s">
        <v>33</v>
      </c>
      <c r="K24" s="3"/>
    </row>
    <row r="25" customFormat="false" ht="15" hidden="false" customHeight="false" outlineLevel="0" collapsed="false">
      <c r="A25" s="3" t="s">
        <v>34</v>
      </c>
      <c r="B25" s="8" t="n">
        <v>163.44</v>
      </c>
      <c r="C25" s="3" t="s">
        <v>35</v>
      </c>
      <c r="D25" s="3" t="n">
        <v>4</v>
      </c>
      <c r="E25" s="3" t="n">
        <v>1152</v>
      </c>
      <c r="F25" s="46" t="n">
        <f aca="false">B25/E25</f>
        <v>0.141875</v>
      </c>
      <c r="G25" s="46" t="n">
        <f aca="false">B25/$B$3</f>
        <v>0.0379837736962832</v>
      </c>
      <c r="H25" s="46" t="n">
        <f aca="false">F25/$F$3</f>
        <v>0.210707713169535</v>
      </c>
      <c r="I25" s="0" t="s">
        <v>28</v>
      </c>
      <c r="K25" s="3"/>
    </row>
    <row r="26" customFormat="false" ht="15" hidden="false" customHeight="false" outlineLevel="0" collapsed="false">
      <c r="A26" s="3" t="s">
        <v>36</v>
      </c>
      <c r="B26" s="8" t="n">
        <v>174.04</v>
      </c>
      <c r="C26" s="3" t="s">
        <v>37</v>
      </c>
      <c r="D26" s="3" t="n">
        <v>4</v>
      </c>
      <c r="E26" s="3" t="n">
        <v>1344</v>
      </c>
      <c r="F26" s="46" t="n">
        <f aca="false">B26/E26</f>
        <v>0.129494047619048</v>
      </c>
      <c r="G26" s="46" t="n">
        <f aca="false">B26/$B$3</f>
        <v>0.0404472343006677</v>
      </c>
      <c r="H26" s="46" t="n">
        <f aca="false">F26/$F$3</f>
        <v>0.192319962240538</v>
      </c>
      <c r="I26" s="0" t="s">
        <v>28</v>
      </c>
      <c r="K26" s="3"/>
    </row>
    <row r="27" customFormat="false" ht="15" hidden="false" customHeight="false" outlineLevel="0" collapsed="false">
      <c r="A27" s="1" t="s">
        <v>22</v>
      </c>
      <c r="B27" s="8" t="n">
        <v>840.27</v>
      </c>
      <c r="C27" s="3" t="s">
        <v>23</v>
      </c>
      <c r="D27" s="3" t="n">
        <v>1</v>
      </c>
      <c r="E27" s="3" t="n">
        <v>3066</v>
      </c>
      <c r="F27" s="46" t="n">
        <f aca="false">B27/E27</f>
        <v>0.274060665362035</v>
      </c>
      <c r="G27" s="46" t="n">
        <f aca="false">B27/$B$3</f>
        <v>0.195280381325109</v>
      </c>
      <c r="H27" s="46" t="n">
        <f aca="false">F27/$F$3</f>
        <v>0.407025170524445</v>
      </c>
      <c r="I27" s="2" t="s">
        <v>21</v>
      </c>
      <c r="K27" s="3"/>
    </row>
    <row r="28" customFormat="false" ht="15" hidden="false" customHeight="false" outlineLevel="0" collapsed="false">
      <c r="A28" s="1" t="s">
        <v>24</v>
      </c>
      <c r="B28" s="8" t="n">
        <v>316.67</v>
      </c>
      <c r="C28" s="3" t="s">
        <v>25</v>
      </c>
      <c r="D28" s="3" t="n">
        <v>1</v>
      </c>
      <c r="E28" s="3" t="n">
        <v>1000</v>
      </c>
      <c r="F28" s="46" t="n">
        <f aca="false">B28/E28</f>
        <v>0.31667</v>
      </c>
      <c r="G28" s="46" t="n">
        <f aca="false">B28/$B$3</f>
        <v>0.0735947235462677</v>
      </c>
      <c r="H28" s="46" t="n">
        <f aca="false">F28/$F$3</f>
        <v>0.470307041616892</v>
      </c>
      <c r="I28" s="2" t="s">
        <v>21</v>
      </c>
      <c r="K28" s="3"/>
    </row>
    <row r="29" customFormat="false" ht="15" hidden="false" customHeight="false" outlineLevel="0" collapsed="false">
      <c r="A29" s="1" t="s">
        <v>20</v>
      </c>
      <c r="B29" s="8" t="n">
        <v>338.82</v>
      </c>
      <c r="C29" s="1" t="s">
        <v>20</v>
      </c>
      <c r="D29" s="3" t="n">
        <v>1</v>
      </c>
      <c r="E29" s="3" t="n">
        <v>1600</v>
      </c>
      <c r="F29" s="46" t="n">
        <f aca="false">B29/E29</f>
        <v>0.2117625</v>
      </c>
      <c r="G29" s="46" t="n">
        <f aca="false">B29/$B$3</f>
        <v>0.0787424266016561</v>
      </c>
      <c r="H29" s="46" t="n">
        <f aca="false">F29/$F$3</f>
        <v>0.314502147031285</v>
      </c>
      <c r="I29" s="2" t="s">
        <v>21</v>
      </c>
      <c r="K29" s="3"/>
    </row>
    <row r="30" customFormat="false" ht="15" hidden="false" customHeight="false" outlineLevel="0" collapsed="false">
      <c r="A30" s="3" t="s">
        <v>40</v>
      </c>
      <c r="B30" s="8" t="n">
        <v>42</v>
      </c>
      <c r="C30" s="3" t="s">
        <v>41</v>
      </c>
      <c r="D30" s="3" t="n">
        <v>1</v>
      </c>
      <c r="E30" s="3" t="n">
        <v>700</v>
      </c>
      <c r="F30" s="46" t="n">
        <f aca="false">B30/E30</f>
        <v>0.06</v>
      </c>
      <c r="G30" s="46" t="n">
        <f aca="false">B30/$B$3</f>
        <v>0.00976088164001404</v>
      </c>
      <c r="H30" s="46" t="n">
        <f aca="false">F30/$F$3</f>
        <v>0.0891098698866755</v>
      </c>
      <c r="I30" s="0" t="s">
        <v>33</v>
      </c>
      <c r="K30" s="3"/>
    </row>
    <row r="31" customFormat="false" ht="15" hidden="false" customHeight="false" outlineLevel="0" collapsed="false">
      <c r="A31" s="3" t="s">
        <v>38</v>
      </c>
      <c r="B31" s="56" t="n">
        <v>180</v>
      </c>
      <c r="C31" s="1" t="s">
        <v>39</v>
      </c>
      <c r="D31" s="3" t="n">
        <v>4</v>
      </c>
      <c r="E31" s="3" t="n">
        <v>1200</v>
      </c>
      <c r="F31" s="46" t="n">
        <f aca="false">B31/E31</f>
        <v>0.15</v>
      </c>
      <c r="G31" s="46" t="n">
        <f aca="false">B31/$B$3</f>
        <v>0.0418323498857744</v>
      </c>
      <c r="H31" s="46" t="n">
        <f aca="false">F31/$F$3</f>
        <v>0.222774674716689</v>
      </c>
      <c r="I31" s="0" t="s">
        <v>28</v>
      </c>
      <c r="K31" s="3"/>
    </row>
    <row r="32" customFormat="false" ht="15" hidden="false" customHeight="false" outlineLevel="0" collapsed="false">
      <c r="A32" s="1" t="s">
        <v>5</v>
      </c>
      <c r="B32" s="8" t="n">
        <v>6105.95</v>
      </c>
      <c r="C32" s="1" t="s">
        <v>6</v>
      </c>
      <c r="D32" s="1" t="n">
        <v>24</v>
      </c>
      <c r="E32" s="1" t="n">
        <v>3400</v>
      </c>
      <c r="F32" s="46" t="n">
        <f aca="false">B32/E32</f>
        <v>1.79586764705882</v>
      </c>
      <c r="G32" s="46" t="n">
        <f aca="false">B32/$B$3</f>
        <v>1.4190346488058</v>
      </c>
      <c r="H32" s="46" t="n">
        <f aca="false">F32/$F$3</f>
        <v>2.66715887271836</v>
      </c>
      <c r="I32" s="2" t="s">
        <v>7</v>
      </c>
      <c r="K32" s="3"/>
    </row>
    <row r="33" customFormat="false" ht="14.25" hidden="false" customHeight="false" outlineLevel="0" collapsed="false">
      <c r="C33" s="39"/>
      <c r="D33" s="39"/>
      <c r="E33" s="39"/>
      <c r="F33" s="46"/>
      <c r="G33" s="46"/>
      <c r="H33" s="46"/>
      <c r="I33" s="3"/>
    </row>
    <row r="34" customFormat="false" ht="14.25" hidden="false" customHeight="false" outlineLevel="0" collapsed="false">
      <c r="C34" s="39"/>
      <c r="D34" s="39"/>
      <c r="E34" s="39"/>
      <c r="F34" s="46"/>
      <c r="G34" s="46"/>
      <c r="H34" s="46"/>
      <c r="I34" s="3"/>
      <c r="K34" s="3"/>
    </row>
    <row r="35" customFormat="false" ht="14.25" hidden="false" customHeight="false" outlineLevel="0" collapsed="false">
      <c r="C35" s="39"/>
      <c r="D35" s="39"/>
      <c r="E35" s="39"/>
      <c r="F35" s="46"/>
      <c r="G35" s="46"/>
      <c r="H35" s="46"/>
      <c r="I35" s="3"/>
      <c r="K35" s="3"/>
    </row>
    <row r="36" customFormat="false" ht="14.25" hidden="false" customHeight="false" outlineLevel="0" collapsed="false">
      <c r="C36" s="39"/>
      <c r="D36" s="39"/>
      <c r="E36" s="39"/>
      <c r="F36" s="46"/>
      <c r="G36" s="46"/>
      <c r="H36" s="46"/>
      <c r="I36" s="3"/>
      <c r="K36" s="3"/>
    </row>
    <row r="37" customFormat="false" ht="14.25" hidden="false" customHeight="false" outlineLevel="0" collapsed="false">
      <c r="C37" s="39"/>
      <c r="D37" s="39"/>
      <c r="E37" s="39"/>
      <c r="F37" s="46"/>
      <c r="G37" s="46"/>
      <c r="H37" s="46"/>
      <c r="I37" s="3"/>
      <c r="K37" s="4"/>
    </row>
    <row r="38" customFormat="false" ht="14.25" hidden="false" customHeight="false" outlineLevel="0" collapsed="false">
      <c r="C38" s="39"/>
      <c r="D38" s="39"/>
      <c r="E38" s="39"/>
      <c r="F38" s="46"/>
      <c r="G38" s="46"/>
      <c r="H38" s="46"/>
      <c r="I38" s="3"/>
      <c r="K38" s="3"/>
    </row>
    <row r="39" customFormat="false" ht="14.25" hidden="false" customHeight="false" outlineLevel="0" collapsed="false">
      <c r="C39" s="39"/>
      <c r="D39" s="39"/>
      <c r="E39" s="39"/>
      <c r="F39" s="46"/>
      <c r="G39" s="46"/>
      <c r="H39" s="46"/>
      <c r="I39" s="3"/>
      <c r="K39" s="3"/>
    </row>
    <row r="45" customFormat="false" ht="14.25" hidden="false" customHeight="false" outlineLevel="0" collapsed="false">
      <c r="C45" s="39"/>
      <c r="D45" s="39"/>
      <c r="E45" s="39"/>
      <c r="F45" s="46"/>
      <c r="G45" s="46"/>
      <c r="H45" s="46"/>
      <c r="I45" s="3"/>
      <c r="K45" s="3"/>
    </row>
  </sheetData>
  <printOptions headings="false" gridLines="false" gridLinesSet="true" horizontalCentered="false" verticalCentered="false"/>
  <pageMargins left="0" right="0" top="0.39375" bottom="0.39375" header="0" footer="0"/>
  <pageSetup paperSize="77" scale="62" firstPageNumber="1" fitToWidth="1" fitToHeight="1" pageOrder="overThenDown" orientation="landscap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  <tableParts>
    <tablePart r:id="rId2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BcDAABQSwMEFAACAAgALmioUAL2gdqnAAAA+AAAABIAHABDb25maWcvUGFja2FnZS54bWwgohgAKKAUAAAAAAAAAAAAAAAAAAAAAAAAAAAAhY+xDoIwFEV/hXSnryAGQh5lcJXEaDSuBCo0QjFtEf7NwU/yFyRR1M3xnpzh3MftjunYNs5VaCM7lRCPMuIIVXSlVFVCentyI5Jy3OTFOa+EM8nKxKMpE1Jbe4kBhmGgw4J2ugKfMQ+O2XpX1KLNyUeW/2VXKmNzVQjC8fCK4T4NI7oMA0aDyEOYMWZSfRV/KqYM4Qfiqm9srwXXvbvdI8wT4f2CPwFQSwMEFAACAAgALmioUA/K6aukAAAA6QAAABMAHABbQ29udGVudF9UeXBlc10ueG1sIKIYACigFAAAAAAAAAAAAAAAAAAAAAAAAAAAAG2OSw7CMAxErxJ5n7qwQAg1ZQHcgAtEwf2I5qPGReFsLDgSVyBtd4ilZ+Z55vN6V8dkB/GgMfbeKdgUJQhyxt961yqYuJF7ONbV9Rkoihx1UUHHHA6I0XRkdSx8IJedxo9Wcz7HFoM2d90Sbstyh8Y7JseS5x9QV2dq9DSwuKQsr7UZB3Fac3OVAqbEuMj4l7A/eR3C0BvN2cQkbZR2IXEZXn8BUEsDBBQAAgAIAC5oqFAoike4DgAAABEAAAATABwARm9ybXVsYXMvU2VjdGlvbjEubSCiGAAooBQAAAAAAAAAAAAAAAAAAAAAAAAAAAArTk0uyczPUwiG0IbWAFBLAQItABQAAgAIAC5oqFAC9oHapwAAAPgAAAASAAAAAAAAAAAAAAAAAAAAAABDb25maWcvUGFja2FnZS54bWxQSwECLQAUAAIACAAuaKhQD8rpq6QAAADpAAAAEwAAAAAAAAAAAAAAAADzAAAAW0NvbnRlbnRfVHlwZXNdLnhtbFBLAQItABQAAgAIAC5oqFAoike4DgAAABEAAAATAAAAAAAAAAAAAAAAAOQBAABGb3JtdWxhcy9TZWN0aW9uMS5tUEsFBgAAAAADAAMAwgAAAD8CAAAAABABAADvu788P3htbCB2ZXJzaW9uPSIxLjAiIGVuY29kaW5nPSJ1dGYtOCI/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+7vzw/eG1sIHZlcnNpb249IjEuMCIgZW5jb2Rpbmc9InV0Zi04Ij8+PExvY2FsUGFja2FnZU1ldGFkYXRhRmlsZSB4bWxuczp4c2Q9Imh0dHA6Ly93d3cudzMub3JnLzIwMDEvWE1MU2NoZW1hIiB4bWxuczp4c2k9Imh0dHA6Ly93d3cudzMub3JnLzIwMDEvWE1MU2NoZW1hLWluc3RhbmNlIj48SXRlbXM+PEl0ZW0+PEl0ZW1Mb2NhdGlvbj48SXRlbVR5cGU+QWxsRm9ybXVsYXM8L0l0ZW1UeXBlPjxJdGVtUGF0aCAvPjwvSXRlbUxvY2F0aW9uPjxTdGFibGVFbnRyaWVzPjxFbnRyeSBUeXBlPSJSZWxhdGlvbnNoaXBzIiBWYWx1ZT0ic0FBQUFBQT09IiAvPjwvU3RhYmxlRW50cmllcz48L0l0ZW0+PC9JdGVtcz48L0xvY2FsUGFja2FnZU1ldGFkYXRhRmlsZT4WAAAAUEsFBgAAAAAAAAAAAAAAAAAAAAAAANoAAAABAAAA0Iyd3wEV0RGMegDAT8KX6wEAAAB3I7gS28S6QIdFNij6D7CFAAAAAAIAAAAAAANmAADAAAAAEAAAAA7Swyc+Lnfz2NuT6ALZ2VwAAAAABIAAAKAAAAAQAAAAS/lSbmGicAfllAnJGEbnHVAAAABzAhzgcM3uf6majXXzHfLJyff+eBmkBj3YBhgL8ElYoXkcNTClurfE0WQKIOoK/ehm4KqbjmLnWQoYG28cDLq50j/FEJHdz2aTYx6ucyXAlRQAAABM+MRk7F9ZKNfIsoB7w27OfxvpMQ==</DataMashup>
</file>

<file path=customXml/itemProps1.xml><?xml version="1.0" encoding="utf-8"?>
<ds:datastoreItem xmlns:ds="http://purl.oclc.org/ooxml/officeDocument/customXml" ds:itemID="{5A1A8546-6C82-4EED-B042-040608133DF0}">
  <ds:schemaRefs>
    <ds:schemaRef ds:uri="http://schemas.microsoft.com/DataMashup"/>
  </ds:schemaRefs>
</ds:datastoreItem>
</file>

<file path=docProps/app.xml><?xml version="1.0" encoding="utf-8"?>
<Properties xmlns="http://purl.oclc.org/ooxml/officeDocument/extendedProperties" xmlns:vt="http://purl.oclc.org/ooxml/officeDocument/docPropsVTypes">
  <TotalTime>17176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CPUS</vt:lpstr>
      <vt:lpstr>Performance</vt:lpstr>
      <vt:lpstr>Dhrystone!</vt:lpstr>
      <vt:lpstr>Whetstone!</vt:lpstr>
      <vt:lpstr>Memspeed</vt:lpstr>
      <vt:lpstr>MPMFLOPS</vt:lpstr>
      <vt:lpstr>Coremark</vt:lpstr>
      <vt:lpstr>LLoops</vt:lpstr>
      <vt:lpstr>Linpack</vt:lpstr>
      <vt:lpstr>Scimark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2020-01-26T15:12:15Z</dcterms:created>
  <dc:creator/>
  <dc:description/>
  <dc:language>ru-RU</dc:language>
  <cp:lastModifiedBy/>
  <dcterms:modified xsi:type="dcterms:W3CDTF">2020-05-08T20:10:12Z</dcterms:modified>
  <cp:revision>359</cp:revision>
  <dc:subject/>
  <dc:title/>
</cp:coreProperties>
</file>