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7"/>
  <workbookPr/>
  <mc:AlternateContent xmlns:mc="http://schemas.openxmlformats.org/markup-compatibility/2006">
    <mc:Choice Requires="x15">
      <x15ac:absPath xmlns:x15ac="http://schemas.microsoft.com/office/spreadsheetml/2010/11/ac" url="C:\Users\UCA-DEI-PC-SORTIZ\Downloads\"/>
    </mc:Choice>
  </mc:AlternateContent>
  <xr:revisionPtr revIDLastSave="0" documentId="8_{B35C239B-2A09-44D5-A620-76495C0C646A}" xr6:coauthVersionLast="36" xr6:coauthVersionMax="36" xr10:uidLastSave="{00000000-0000-0000-0000-000000000000}"/>
  <bookViews>
    <workbookView xWindow="0" yWindow="0" windowWidth="28800" windowHeight="12225" activeTab="1" xr2:uid="{00000000-000D-0000-FFFF-FFFF00000000}"/>
  </bookViews>
  <sheets>
    <sheet name="Plan 2018 texto" sheetId="1" r:id="rId1"/>
    <sheet name="Plan 2018 gráfico" sheetId="2" r:id="rId2"/>
  </sheets>
  <definedNames>
    <definedName name="chibolografo" localSheetId="0">'Plan 2018 texto'!$P$1:$S$51</definedName>
    <definedName name="cuadro" localSheetId="0">'Plan 2018 texto'!$D$1:$N$59</definedName>
  </definedNames>
  <calcPr calcId="191029"/>
  <extLst>
    <ext uri="GoogleSheetsCustomDataVersion2">
      <go:sheetsCustomData xmlns:go="http://customooxmlschemas.google.com/" r:id="rId6" roundtripDataChecksum="xjakOx5EIIegwJdRD4H5EotuT3K+ZV1XyuzDLxNRrqI="/>
    </ext>
  </extLst>
</workbook>
</file>

<file path=xl/calcChain.xml><?xml version="1.0" encoding="utf-8"?>
<calcChain xmlns="http://schemas.openxmlformats.org/spreadsheetml/2006/main">
  <c r="AC32" i="2" l="1"/>
  <c r="AB32" i="2"/>
  <c r="AA32" i="2"/>
  <c r="Y32" i="2"/>
  <c r="X32" i="2"/>
  <c r="W32" i="2"/>
  <c r="U32" i="2"/>
  <c r="T32" i="2"/>
  <c r="S32" i="2"/>
  <c r="Q32" i="2"/>
  <c r="P32" i="2"/>
  <c r="O32" i="2"/>
  <c r="AA31" i="2"/>
  <c r="W31" i="2"/>
  <c r="S31" i="2"/>
  <c r="O31" i="2"/>
  <c r="AA29" i="2"/>
  <c r="W29" i="2"/>
  <c r="S29" i="2"/>
  <c r="O29" i="2"/>
  <c r="AA28" i="2"/>
  <c r="O28" i="2"/>
  <c r="AO27" i="2"/>
  <c r="AN27" i="2"/>
  <c r="AM27" i="2"/>
  <c r="AK27" i="2"/>
  <c r="AJ27" i="2"/>
  <c r="AI27" i="2"/>
  <c r="AG27" i="2"/>
  <c r="AF27" i="2"/>
  <c r="AE27" i="2"/>
  <c r="AC27" i="2"/>
  <c r="AB27" i="2"/>
  <c r="AA27" i="2"/>
  <c r="Y27" i="2"/>
  <c r="X27" i="2"/>
  <c r="W27" i="2"/>
  <c r="U27" i="2"/>
  <c r="T27" i="2"/>
  <c r="S27" i="2"/>
  <c r="Q27" i="2"/>
  <c r="P27" i="2"/>
  <c r="O27" i="2"/>
  <c r="M27" i="2"/>
  <c r="L27" i="2"/>
  <c r="K27" i="2"/>
  <c r="I27" i="2"/>
  <c r="H27" i="2"/>
  <c r="G27" i="2"/>
  <c r="E27" i="2"/>
  <c r="D27" i="2"/>
  <c r="C27" i="2"/>
  <c r="AM26" i="2"/>
  <c r="AI26" i="2"/>
  <c r="AE26" i="2"/>
  <c r="AA26" i="2"/>
  <c r="W26" i="2"/>
  <c r="S26" i="2"/>
  <c r="O26" i="2"/>
  <c r="K26" i="2"/>
  <c r="G26" i="2"/>
  <c r="C26" i="2"/>
  <c r="AM24" i="2"/>
  <c r="AI24" i="2"/>
  <c r="AE24" i="2"/>
  <c r="AA24" i="2"/>
  <c r="W24" i="2"/>
  <c r="S24" i="2"/>
  <c r="O24" i="2"/>
  <c r="K24" i="2"/>
  <c r="G24" i="2"/>
  <c r="C24" i="2"/>
  <c r="AO22" i="2"/>
  <c r="AN22" i="2"/>
  <c r="AM22" i="2"/>
  <c r="AK22" i="2"/>
  <c r="AJ22" i="2"/>
  <c r="AI22" i="2"/>
  <c r="AG22" i="2"/>
  <c r="AF22" i="2"/>
  <c r="AE22" i="2"/>
  <c r="AC22" i="2"/>
  <c r="AB22" i="2"/>
  <c r="AA22" i="2"/>
  <c r="Y22" i="2"/>
  <c r="X22" i="2"/>
  <c r="W22" i="2"/>
  <c r="U22" i="2"/>
  <c r="T22" i="2"/>
  <c r="S22" i="2"/>
  <c r="Q22" i="2"/>
  <c r="P22" i="2"/>
  <c r="O22" i="2"/>
  <c r="M22" i="2"/>
  <c r="L22" i="2"/>
  <c r="K22" i="2"/>
  <c r="I22" i="2"/>
  <c r="H22" i="2"/>
  <c r="G22" i="2"/>
  <c r="E22" i="2"/>
  <c r="D22" i="2"/>
  <c r="C22" i="2"/>
  <c r="AM21" i="2"/>
  <c r="AI21" i="2"/>
  <c r="AE21" i="2"/>
  <c r="AA21" i="2"/>
  <c r="W21" i="2"/>
  <c r="S21" i="2"/>
  <c r="O21" i="2"/>
  <c r="K21" i="2"/>
  <c r="G21" i="2"/>
  <c r="C21" i="2"/>
  <c r="AM19" i="2"/>
  <c r="AI19" i="2"/>
  <c r="AE19" i="2"/>
  <c r="AA19" i="2"/>
  <c r="W19" i="2"/>
  <c r="S19" i="2"/>
  <c r="O19" i="2"/>
  <c r="K19" i="2"/>
  <c r="G19" i="2"/>
  <c r="C19" i="2"/>
  <c r="AM18" i="2"/>
  <c r="AO17" i="2"/>
  <c r="AN17" i="2"/>
  <c r="AM17" i="2"/>
  <c r="AK17" i="2"/>
  <c r="AJ17" i="2"/>
  <c r="AI17" i="2"/>
  <c r="AG17" i="2"/>
  <c r="AF17" i="2"/>
  <c r="AE17" i="2"/>
  <c r="AC17" i="2"/>
  <c r="AB17" i="2"/>
  <c r="AA17" i="2"/>
  <c r="Y17" i="2"/>
  <c r="X17" i="2"/>
  <c r="W17" i="2"/>
  <c r="U17" i="2"/>
  <c r="T17" i="2"/>
  <c r="S17" i="2"/>
  <c r="Q17" i="2"/>
  <c r="P17" i="2"/>
  <c r="O17" i="2"/>
  <c r="M17" i="2"/>
  <c r="L17" i="2"/>
  <c r="K17" i="2"/>
  <c r="I17" i="2"/>
  <c r="H17" i="2"/>
  <c r="G17" i="2"/>
  <c r="E17" i="2"/>
  <c r="D17" i="2"/>
  <c r="C17" i="2"/>
  <c r="AM16" i="2"/>
  <c r="AI16" i="2"/>
  <c r="AE16" i="2"/>
  <c r="AA16" i="2"/>
  <c r="W16" i="2"/>
  <c r="S16" i="2"/>
  <c r="O16" i="2"/>
  <c r="K16" i="2"/>
  <c r="G16" i="2"/>
  <c r="C16" i="2"/>
  <c r="AM14" i="2"/>
  <c r="AI14" i="2"/>
  <c r="AE14" i="2"/>
  <c r="AA14" i="2"/>
  <c r="W14" i="2"/>
  <c r="S14" i="2"/>
  <c r="O14" i="2"/>
  <c r="K14" i="2"/>
  <c r="G14" i="2"/>
  <c r="C14" i="2"/>
  <c r="AI13" i="2"/>
  <c r="C13" i="2"/>
  <c r="AO12" i="2"/>
  <c r="AN12" i="2"/>
  <c r="AM12" i="2"/>
  <c r="AK12" i="2"/>
  <c r="AJ12" i="2"/>
  <c r="AI12" i="2"/>
  <c r="AG12" i="2"/>
  <c r="AF12" i="2"/>
  <c r="AE12" i="2"/>
  <c r="AC12" i="2"/>
  <c r="AB12" i="2"/>
  <c r="AA12" i="2"/>
  <c r="Y12" i="2"/>
  <c r="X12" i="2"/>
  <c r="W12" i="2"/>
  <c r="U12" i="2"/>
  <c r="T12" i="2"/>
  <c r="S12" i="2"/>
  <c r="Q12" i="2"/>
  <c r="P12" i="2"/>
  <c r="O12" i="2"/>
  <c r="M12" i="2"/>
  <c r="L12" i="2"/>
  <c r="K12" i="2"/>
  <c r="I12" i="2"/>
  <c r="H12" i="2"/>
  <c r="G12" i="2"/>
  <c r="E12" i="2"/>
  <c r="D12" i="2"/>
  <c r="C12" i="2"/>
  <c r="AM11" i="2"/>
  <c r="AI11" i="2"/>
  <c r="AE11" i="2"/>
  <c r="AA11" i="2"/>
  <c r="W11" i="2"/>
  <c r="S11" i="2"/>
  <c r="O11" i="2"/>
  <c r="K11" i="2"/>
  <c r="G11" i="2"/>
  <c r="C11" i="2"/>
  <c r="AM9" i="2"/>
  <c r="AI9" i="2"/>
  <c r="AE9" i="2"/>
  <c r="AA9" i="2"/>
  <c r="W9" i="2"/>
  <c r="S9" i="2"/>
  <c r="O9" i="2"/>
  <c r="K9" i="2"/>
  <c r="G9" i="2"/>
  <c r="C9" i="2"/>
  <c r="AM8" i="2"/>
  <c r="AI8" i="2"/>
  <c r="W8" i="2"/>
  <c r="E4" i="2"/>
  <c r="C4" i="2"/>
  <c r="AG3" i="2"/>
  <c r="AF3" i="2"/>
  <c r="E3" i="2"/>
  <c r="C3" i="2"/>
  <c r="C2" i="2"/>
  <c r="L51" i="1"/>
  <c r="H51" i="1"/>
  <c r="K50" i="1"/>
  <c r="M50" i="1" s="1"/>
  <c r="I50" i="1"/>
  <c r="M49" i="1"/>
  <c r="I49" i="1"/>
  <c r="M48" i="1"/>
  <c r="I48" i="1"/>
  <c r="M47" i="1"/>
  <c r="I47" i="1"/>
  <c r="M46" i="1"/>
  <c r="I46" i="1"/>
  <c r="M45" i="1"/>
  <c r="I45" i="1"/>
  <c r="M44" i="1"/>
  <c r="I44" i="1"/>
  <c r="K43" i="1"/>
  <c r="M43" i="1" s="1"/>
  <c r="I43" i="1"/>
  <c r="K42" i="1"/>
  <c r="M42" i="1" s="1"/>
  <c r="I42" i="1"/>
  <c r="K41" i="1"/>
  <c r="M41" i="1" s="1"/>
  <c r="I41" i="1"/>
  <c r="K40" i="1"/>
  <c r="M40" i="1" s="1"/>
  <c r="I40" i="1"/>
  <c r="K39" i="1"/>
  <c r="M39" i="1" s="1"/>
  <c r="I39" i="1"/>
  <c r="M38" i="1"/>
  <c r="I38" i="1"/>
  <c r="M37" i="1"/>
  <c r="I37" i="1"/>
  <c r="K36" i="1"/>
  <c r="M36" i="1" s="1"/>
  <c r="I36" i="1"/>
  <c r="M35" i="1"/>
  <c r="I35" i="1"/>
  <c r="M34" i="1"/>
  <c r="I34" i="1"/>
  <c r="M33" i="1"/>
  <c r="I33" i="1"/>
  <c r="K32" i="1"/>
  <c r="M32" i="1" s="1"/>
  <c r="I32" i="1"/>
  <c r="M31" i="1"/>
  <c r="I31" i="1"/>
  <c r="M30" i="1"/>
  <c r="I30" i="1"/>
  <c r="M29" i="1"/>
  <c r="I29" i="1"/>
  <c r="M28" i="1"/>
  <c r="I28" i="1"/>
  <c r="M27" i="1"/>
  <c r="I27" i="1"/>
  <c r="M26" i="1"/>
  <c r="I26" i="1"/>
  <c r="M25" i="1"/>
  <c r="I25" i="1"/>
  <c r="M24" i="1"/>
  <c r="I24" i="1"/>
  <c r="M23" i="1"/>
  <c r="I23" i="1"/>
  <c r="K22" i="1"/>
  <c r="M22" i="1" s="1"/>
  <c r="I22" i="1"/>
  <c r="M21" i="1"/>
  <c r="I21" i="1"/>
  <c r="M20" i="1"/>
  <c r="I20" i="1"/>
  <c r="M19" i="1"/>
  <c r="I19" i="1"/>
  <c r="M18" i="1"/>
  <c r="I18" i="1"/>
  <c r="M17" i="1"/>
  <c r="I17" i="1"/>
  <c r="M16" i="1"/>
  <c r="I16" i="1"/>
  <c r="M15" i="1"/>
  <c r="I15" i="1"/>
  <c r="M14" i="1"/>
  <c r="I14" i="1"/>
  <c r="M13" i="1"/>
  <c r="I13" i="1"/>
  <c r="M12" i="1"/>
  <c r="I12" i="1"/>
  <c r="M11" i="1"/>
  <c r="I11" i="1"/>
  <c r="M10" i="1"/>
  <c r="I10" i="1"/>
  <c r="M9" i="1"/>
  <c r="I9" i="1"/>
  <c r="M8" i="1"/>
  <c r="I8" i="1"/>
  <c r="M7" i="1"/>
  <c r="I7" i="1"/>
  <c r="M52" i="1" l="1"/>
  <c r="K52" i="1"/>
  <c r="M54" i="1" l="1"/>
</calcChain>
</file>

<file path=xl/sharedStrings.xml><?xml version="1.0" encoding="utf-8"?>
<sst xmlns="http://schemas.openxmlformats.org/spreadsheetml/2006/main" count="234" uniqueCount="157">
  <si>
    <t>Carrera:</t>
  </si>
  <si>
    <t>INGENIERIA INFORMATICA</t>
  </si>
  <si>
    <t>Plan:</t>
  </si>
  <si>
    <t>Alumno:</t>
  </si>
  <si>
    <t>DOCUMENTO NO OFICIAL</t>
  </si>
  <si>
    <t>DOCUMENTO SIN VALIDEZ LEGAL</t>
  </si>
  <si>
    <t>Carnet:</t>
  </si>
  <si>
    <t>materias cursadas e inscritas</t>
  </si>
  <si>
    <t>datos de seguimiento y planificación</t>
  </si>
  <si>
    <t>nivel</t>
  </si>
  <si>
    <t>código
de materia</t>
  </si>
  <si>
    <t>prerreq</t>
  </si>
  <si>
    <t>materia</t>
  </si>
  <si>
    <t>ciclo</t>
  </si>
  <si>
    <t>matrícula</t>
  </si>
  <si>
    <t>UV</t>
  </si>
  <si>
    <t>nota</t>
  </si>
  <si>
    <t>UM</t>
  </si>
  <si>
    <t>nota
a obtener</t>
  </si>
  <si>
    <t>anotaciones</t>
  </si>
  <si>
    <t>I</t>
  </si>
  <si>
    <t>010142</t>
  </si>
  <si>
    <t>-</t>
  </si>
  <si>
    <t>MATEMATICA DISCRETA I</t>
  </si>
  <si>
    <t>01/2019</t>
  </si>
  <si>
    <t>010180</t>
  </si>
  <si>
    <t>PRECALCULO</t>
  </si>
  <si>
    <t>190153</t>
  </si>
  <si>
    <t>FUNDAMENTOS DE PROGRAMACION</t>
  </si>
  <si>
    <t>II</t>
  </si>
  <si>
    <t>010112</t>
  </si>
  <si>
    <t>ALGEBRA VECTORIAL Y MATRICES</t>
  </si>
  <si>
    <t>01/2020</t>
  </si>
  <si>
    <t>010143</t>
  </si>
  <si>
    <t>MATEMATICA DISCRETA II</t>
  </si>
  <si>
    <t>02/2019</t>
  </si>
  <si>
    <t>010181</t>
  </si>
  <si>
    <t>CALCULO I</t>
  </si>
  <si>
    <t>190154</t>
  </si>
  <si>
    <t>010142,190153</t>
  </si>
  <si>
    <t>PROGRAMACION DE ESTRUCTURAS DINAMICAS</t>
  </si>
  <si>
    <t>III</t>
  </si>
  <si>
    <t>010182</t>
  </si>
  <si>
    <t>010112,010181</t>
  </si>
  <si>
    <t>CALCULO II</t>
  </si>
  <si>
    <t>01/2021</t>
  </si>
  <si>
    <t>190155</t>
  </si>
  <si>
    <t>BASES DE DATOS</t>
  </si>
  <si>
    <t>190175</t>
  </si>
  <si>
    <t>PROGRAMACION ORIENTADA A OBJETOS</t>
  </si>
  <si>
    <t>200068</t>
  </si>
  <si>
    <t>FISICA I</t>
  </si>
  <si>
    <t>IV</t>
  </si>
  <si>
    <t>010183</t>
  </si>
  <si>
    <t>CALCULO III</t>
  </si>
  <si>
    <t>02/2021</t>
  </si>
  <si>
    <t>190156</t>
  </si>
  <si>
    <t>PROGRAMACION WEB</t>
  </si>
  <si>
    <t>190157</t>
  </si>
  <si>
    <t>ADMINISTRACION DE BASES DE DATOS</t>
  </si>
  <si>
    <t>200084</t>
  </si>
  <si>
    <t>010182,200068</t>
  </si>
  <si>
    <t>ELECTRICIDAD Y MAGNETISMO</t>
  </si>
  <si>
    <t>03/2021</t>
  </si>
  <si>
    <t>V</t>
  </si>
  <si>
    <t>010141</t>
  </si>
  <si>
    <t>ANALISIS NUMERICO</t>
  </si>
  <si>
    <t>190158</t>
  </si>
  <si>
    <t>REDES DE COMPUTADORAS</t>
  </si>
  <si>
    <t>01/2022</t>
  </si>
  <si>
    <t>190159</t>
  </si>
  <si>
    <t>PROGRAMACION DE DISPOSITIVOS MOVILES</t>
  </si>
  <si>
    <t>190160</t>
  </si>
  <si>
    <t>ANALISIS DE SISTEMAS</t>
  </si>
  <si>
    <t>200069</t>
  </si>
  <si>
    <t>FISICA II</t>
  </si>
  <si>
    <t>03/2022</t>
  </si>
  <si>
    <t>VI</t>
  </si>
  <si>
    <t>010118</t>
  </si>
  <si>
    <t>PROBABILIDAD Y ESTADISTICA</t>
  </si>
  <si>
    <t>02/2022</t>
  </si>
  <si>
    <t>190161</t>
  </si>
  <si>
    <t>ANALISIS DE ALGORITMOS</t>
  </si>
  <si>
    <t>190162</t>
  </si>
  <si>
    <t>190156,200084</t>
  </si>
  <si>
    <t>PROGRAMACION DE ARTEFACTOS</t>
  </si>
  <si>
    <t>190163</t>
  </si>
  <si>
    <t>010143,190157</t>
  </si>
  <si>
    <t>SEGURIDAD EN ENTORNOS DE DESARROLLO</t>
  </si>
  <si>
    <t>VII</t>
  </si>
  <si>
    <t>190065</t>
  </si>
  <si>
    <t>ARQUITECT.DE COMPUTADORAS</t>
  </si>
  <si>
    <t>01/2023</t>
  </si>
  <si>
    <t>190164</t>
  </si>
  <si>
    <t>TECNICAS DE SIMULACION EN COMPUTADORAS</t>
  </si>
  <si>
    <t>190165</t>
  </si>
  <si>
    <t>PROGRAMACION N-CAPAS</t>
  </si>
  <si>
    <t>190176</t>
  </si>
  <si>
    <t>FUNDAMENTOS DE INTELIGENCIA DE NEGOCIOS</t>
  </si>
  <si>
    <t>VIII</t>
  </si>
  <si>
    <t>190166</t>
  </si>
  <si>
    <t>SISTEMAS OPERATIVOS</t>
  </si>
  <si>
    <t>02/2023</t>
  </si>
  <si>
    <t>190167</t>
  </si>
  <si>
    <t>PROGRAMACION DECLARATIVA</t>
  </si>
  <si>
    <t>190168</t>
  </si>
  <si>
    <t>INGENIERIA DE SOFTWARE</t>
  </si>
  <si>
    <t>250055</t>
  </si>
  <si>
    <t>FORMULACION Y EVALUACION DE PROYECTOS ( 3160 )</t>
  </si>
  <si>
    <t>IX</t>
  </si>
  <si>
    <t>190169</t>
  </si>
  <si>
    <t>APLICACIONES CODIGO ABIERTO</t>
  </si>
  <si>
    <t>190170</t>
  </si>
  <si>
    <t>PRACTICA PROFESIONAL I</t>
  </si>
  <si>
    <t>X</t>
  </si>
  <si>
    <t>190171</t>
  </si>
  <si>
    <t>TEORIA DE LENGUAJES DE PROGRAMACION</t>
  </si>
  <si>
    <t>190172</t>
  </si>
  <si>
    <t>PRACTICA PROFESIONAL II</t>
  </si>
  <si>
    <t>Opt.</t>
  </si>
  <si>
    <t>997701</t>
  </si>
  <si>
    <t>Optativa Tecnica I</t>
  </si>
  <si>
    <t>992501</t>
  </si>
  <si>
    <t>OPTATIVA HUMANISTICO-SOCIAL I</t>
  </si>
  <si>
    <t>110236-CINE</t>
  </si>
  <si>
    <t>992601</t>
  </si>
  <si>
    <t>OPTATIVA HUMANISTICO-SOCIAL II</t>
  </si>
  <si>
    <t>220107-CAMBIO CLIMATICO Y CIUDAD</t>
  </si>
  <si>
    <t>992701</t>
  </si>
  <si>
    <t>OPTATIVA HUMANISTICO-SOCIAL III</t>
  </si>
  <si>
    <t>090278-PREVENCION DE LA VIOLENCIA SOCIAL</t>
  </si>
  <si>
    <t>992801</t>
  </si>
  <si>
    <t>OPTATIVA HUMANISTICO-SOCIAL IV</t>
  </si>
  <si>
    <t>090217-EDUCACION Y GENERO</t>
  </si>
  <si>
    <t>997402</t>
  </si>
  <si>
    <t>Optativa Tecnica II</t>
  </si>
  <si>
    <t>200087-ELEMENTOS PARA EL ESTUDIO DE LA CC Y LA TECNOLOGIA</t>
  </si>
  <si>
    <t>992901</t>
  </si>
  <si>
    <t>OPTATIVA HUMANISTICO-SOCIAL V</t>
  </si>
  <si>
    <t>100203-ETICA PROFESIONAL</t>
  </si>
  <si>
    <t>997403</t>
  </si>
  <si>
    <t>Optativa Tecnica III</t>
  </si>
  <si>
    <t>Nota promedio</t>
  </si>
  <si>
    <t>Sumatoria</t>
  </si>
  <si>
    <t>CUM de carrera</t>
  </si>
  <si>
    <t>CUM hipotético</t>
  </si>
  <si>
    <t>CICLO I</t>
  </si>
  <si>
    <t>CICLO II</t>
  </si>
  <si>
    <t>CICLO III</t>
  </si>
  <si>
    <t>CICLO IV</t>
  </si>
  <si>
    <t>CICLO V</t>
  </si>
  <si>
    <t>CICLO VI</t>
  </si>
  <si>
    <t>CICLO VII</t>
  </si>
  <si>
    <t>CICLO VIII</t>
  </si>
  <si>
    <t>CICLO IX</t>
  </si>
  <si>
    <t>CICLO X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</si>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</sst>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3" x14ac:knownFonts="1">
    <font>
      <sz val="10"/>
      <color rgb="FF000000"/>
      <name val="Calibri"/>
      <scheme val="minor"/>
    </font>
    <font>
      <sz val="10"/>
      <color rgb="FF000000"/>
      <name val="Calibri"/>
      <family val="2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  <font>
      <b/>
      <sz val="16"/>
      <color rgb="FF808080"/>
      <name val="Calibri"/>
      <family val="2"/>
    </font>
    <font>
      <b/>
      <sz val="10"/>
      <color rgb="FF808080"/>
      <name val="Calibri"/>
      <family val="2"/>
    </font>
    <font>
      <b/>
      <sz val="10"/>
      <color rgb="FF000000"/>
      <name val="Calibri"/>
      <family val="2"/>
    </font>
    <font>
      <sz val="10"/>
      <name val="Calibri"/>
      <family val="2"/>
    </font>
    <font>
      <b/>
      <sz val="14"/>
      <color rgb="FF000000"/>
      <name val="Calibri"/>
      <family val="2"/>
    </font>
    <font>
      <b/>
      <sz val="18"/>
      <color rgb="FF000000"/>
      <name val="Calibri"/>
      <family val="2"/>
    </font>
    <font>
      <sz val="8"/>
      <color rgb="FF000000"/>
      <name val="Calibri"/>
      <family val="2"/>
    </font>
    <font>
      <sz val="9"/>
      <color rgb="FF000000"/>
      <name val="Calibri"/>
      <family val="2"/>
    </font>
    <font>
      <sz val="16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F6600"/>
        <bgColor rgb="FFFF6600"/>
      </patternFill>
    </fill>
    <fill>
      <patternFill patternType="solid">
        <fgColor rgb="FF00FF00"/>
        <bgColor rgb="FF00FF00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53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60">
    <xf numFmtId="0" fontId="0" fillId="0" borderId="0" xfId="0" applyFont="1" applyAlignment="1"/>
    <xf numFmtId="49" fontId="1" fillId="0" borderId="0" xfId="0" applyNumberFormat="1" applyFont="1" applyAlignment="1">
      <alignment vertical="center"/>
    </xf>
    <xf numFmtId="49" fontId="2" fillId="0" borderId="0" xfId="0" applyNumberFormat="1" applyFont="1" applyAlignment="1">
      <alignment vertical="center"/>
    </xf>
    <xf numFmtId="49" fontId="2" fillId="0" borderId="0" xfId="0" applyNumberFormat="1" applyFont="1" applyAlignment="1">
      <alignment horizontal="right" vertical="center"/>
    </xf>
    <xf numFmtId="49" fontId="3" fillId="0" borderId="0" xfId="0" applyNumberFormat="1" applyFont="1" applyAlignment="1">
      <alignment vertical="center"/>
    </xf>
    <xf numFmtId="49" fontId="3" fillId="0" borderId="0" xfId="0" applyNumberFormat="1" applyFont="1" applyAlignment="1">
      <alignment horizontal="left" vertical="center"/>
    </xf>
    <xf numFmtId="49" fontId="4" fillId="0" borderId="0" xfId="0" applyNumberFormat="1" applyFont="1" applyAlignment="1">
      <alignment horizontal="left" vertical="center"/>
    </xf>
    <xf numFmtId="49" fontId="5" fillId="0" borderId="0" xfId="0" applyNumberFormat="1" applyFont="1" applyAlignment="1">
      <alignment horizontal="left" vertical="center"/>
    </xf>
    <xf numFmtId="49" fontId="4" fillId="0" borderId="0" xfId="0" applyNumberFormat="1" applyFont="1" applyAlignment="1">
      <alignment horizontal="center" vertical="center"/>
    </xf>
    <xf numFmtId="49" fontId="5" fillId="0" borderId="0" xfId="0" applyNumberFormat="1" applyFont="1" applyAlignment="1">
      <alignment vertical="center"/>
    </xf>
    <xf numFmtId="49" fontId="1" fillId="0" borderId="0" xfId="0" applyNumberFormat="1" applyFont="1" applyAlignment="1"/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49" fontId="6" fillId="0" borderId="7" xfId="0" applyNumberFormat="1" applyFont="1" applyBorder="1" applyAlignment="1">
      <alignment horizontal="center" vertical="center"/>
    </xf>
    <xf numFmtId="49" fontId="6" fillId="0" borderId="5" xfId="0" applyNumberFormat="1" applyFont="1" applyBorder="1" applyAlignment="1">
      <alignment horizontal="center" vertical="center"/>
    </xf>
    <xf numFmtId="49" fontId="6" fillId="0" borderId="5" xfId="0" applyNumberFormat="1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49" fontId="6" fillId="0" borderId="8" xfId="0" applyNumberFormat="1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vertical="center"/>
    </xf>
    <xf numFmtId="49" fontId="2" fillId="0" borderId="13" xfId="0" applyNumberFormat="1" applyFont="1" applyBorder="1" applyAlignment="1">
      <alignment horizontal="center" vertical="center"/>
    </xf>
    <xf numFmtId="164" fontId="2" fillId="0" borderId="11" xfId="0" applyNumberFormat="1" applyFont="1" applyBorder="1" applyAlignment="1">
      <alignment horizontal="center" vertical="center"/>
    </xf>
    <xf numFmtId="164" fontId="2" fillId="0" borderId="14" xfId="0" applyNumberFormat="1" applyFont="1" applyBorder="1" applyAlignment="1">
      <alignment horizontal="center" vertical="center"/>
    </xf>
    <xf numFmtId="49" fontId="2" fillId="3" borderId="15" xfId="0" applyNumberFormat="1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164" fontId="2" fillId="3" borderId="11" xfId="0" applyNumberFormat="1" applyFont="1" applyFill="1" applyBorder="1" applyAlignment="1">
      <alignment horizontal="center" vertical="center"/>
    </xf>
    <xf numFmtId="164" fontId="2" fillId="3" borderId="14" xfId="0" applyNumberFormat="1" applyFont="1" applyFill="1" applyBorder="1" applyAlignment="1">
      <alignment horizontal="center" vertical="center"/>
    </xf>
    <xf numFmtId="0" fontId="2" fillId="0" borderId="16" xfId="0" applyFont="1" applyBorder="1" applyAlignment="1">
      <alignment vertic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vertical="center"/>
    </xf>
    <xf numFmtId="49" fontId="2" fillId="0" borderId="20" xfId="0" applyNumberFormat="1" applyFont="1" applyBorder="1" applyAlignment="1">
      <alignment horizontal="center" vertical="center"/>
    </xf>
    <xf numFmtId="164" fontId="2" fillId="0" borderId="18" xfId="0" applyNumberFormat="1" applyFont="1" applyBorder="1" applyAlignment="1">
      <alignment horizontal="center" vertical="center"/>
    </xf>
    <xf numFmtId="164" fontId="2" fillId="0" borderId="21" xfId="0" applyNumberFormat="1" applyFont="1" applyBorder="1" applyAlignment="1">
      <alignment horizontal="center" vertical="center"/>
    </xf>
    <xf numFmtId="49" fontId="2" fillId="3" borderId="22" xfId="0" applyNumberFormat="1" applyFont="1" applyFill="1" applyBorder="1" applyAlignment="1">
      <alignment horizontal="center" vertical="center"/>
    </xf>
    <xf numFmtId="0" fontId="2" fillId="3" borderId="18" xfId="0" applyFont="1" applyFill="1" applyBorder="1" applyAlignment="1">
      <alignment horizontal="center" vertical="center"/>
    </xf>
    <xf numFmtId="164" fontId="2" fillId="3" borderId="18" xfId="0" applyNumberFormat="1" applyFont="1" applyFill="1" applyBorder="1" applyAlignment="1">
      <alignment horizontal="center" vertical="center"/>
    </xf>
    <xf numFmtId="164" fontId="2" fillId="3" borderId="21" xfId="0" applyNumberFormat="1" applyFont="1" applyFill="1" applyBorder="1" applyAlignment="1">
      <alignment horizontal="center" vertical="center"/>
    </xf>
    <xf numFmtId="0" fontId="2" fillId="0" borderId="23" xfId="0" applyFont="1" applyBorder="1" applyAlignment="1">
      <alignment vertical="center"/>
    </xf>
    <xf numFmtId="0" fontId="2" fillId="0" borderId="25" xfId="0" applyFont="1" applyBorder="1" applyAlignment="1">
      <alignment horizontal="center" vertical="center"/>
    </xf>
    <xf numFmtId="0" fontId="2" fillId="0" borderId="26" xfId="0" applyFont="1" applyBorder="1" applyAlignment="1">
      <alignment vertical="center"/>
    </xf>
    <xf numFmtId="49" fontId="2" fillId="0" borderId="27" xfId="0" applyNumberFormat="1" applyFont="1" applyBorder="1" applyAlignment="1">
      <alignment horizontal="center" vertical="center"/>
    </xf>
    <xf numFmtId="164" fontId="2" fillId="0" borderId="25" xfId="0" applyNumberFormat="1" applyFont="1" applyBorder="1" applyAlignment="1">
      <alignment horizontal="center" vertical="center"/>
    </xf>
    <xf numFmtId="164" fontId="2" fillId="0" borderId="28" xfId="0" applyNumberFormat="1" applyFont="1" applyBorder="1" applyAlignment="1">
      <alignment horizontal="center" vertical="center"/>
    </xf>
    <xf numFmtId="49" fontId="2" fillId="3" borderId="29" xfId="0" applyNumberFormat="1" applyFont="1" applyFill="1" applyBorder="1" applyAlignment="1">
      <alignment horizontal="center" vertical="center"/>
    </xf>
    <xf numFmtId="0" fontId="2" fillId="3" borderId="25" xfId="0" applyFont="1" applyFill="1" applyBorder="1" applyAlignment="1">
      <alignment horizontal="center" vertical="center"/>
    </xf>
    <xf numFmtId="164" fontId="2" fillId="3" borderId="25" xfId="0" applyNumberFormat="1" applyFont="1" applyFill="1" applyBorder="1" applyAlignment="1">
      <alignment horizontal="center" vertical="center"/>
    </xf>
    <xf numFmtId="164" fontId="2" fillId="3" borderId="28" xfId="0" applyNumberFormat="1" applyFont="1" applyFill="1" applyBorder="1" applyAlignment="1">
      <alignment horizontal="center" vertical="center"/>
    </xf>
    <xf numFmtId="0" fontId="2" fillId="0" borderId="30" xfId="0" applyFont="1" applyBorder="1" applyAlignment="1">
      <alignment vertical="center"/>
    </xf>
    <xf numFmtId="49" fontId="2" fillId="0" borderId="16" xfId="0" applyNumberFormat="1" applyFont="1" applyBorder="1" applyAlignment="1">
      <alignment vertical="center"/>
    </xf>
    <xf numFmtId="49" fontId="2" fillId="0" borderId="30" xfId="0" applyNumberFormat="1" applyFont="1" applyBorder="1" applyAlignment="1">
      <alignment vertical="center"/>
    </xf>
    <xf numFmtId="49" fontId="2" fillId="0" borderId="23" xfId="0" applyNumberFormat="1" applyFont="1" applyBorder="1" applyAlignment="1">
      <alignment vertical="center"/>
    </xf>
    <xf numFmtId="0" fontId="2" fillId="0" borderId="23" xfId="0" applyFont="1" applyBorder="1" applyAlignment="1"/>
    <xf numFmtId="0" fontId="2" fillId="0" borderId="30" xfId="0" applyFont="1" applyBorder="1" applyAlignment="1"/>
    <xf numFmtId="0" fontId="2" fillId="0" borderId="31" xfId="0" applyFont="1" applyBorder="1" applyAlignment="1">
      <alignment horizontal="center" vertical="center"/>
    </xf>
    <xf numFmtId="0" fontId="3" fillId="0" borderId="14" xfId="0" applyFont="1" applyBorder="1" applyAlignment="1">
      <alignment horizontal="right" vertical="center"/>
    </xf>
    <xf numFmtId="49" fontId="2" fillId="0" borderId="32" xfId="0" applyNumberFormat="1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2" fontId="2" fillId="0" borderId="33" xfId="0" applyNumberFormat="1" applyFont="1" applyBorder="1" applyAlignment="1">
      <alignment horizontal="center" vertical="center"/>
    </xf>
    <xf numFmtId="2" fontId="2" fillId="0" borderId="34" xfId="0" applyNumberFormat="1" applyFont="1" applyBorder="1" applyAlignment="1">
      <alignment horizontal="center" vertical="center"/>
    </xf>
    <xf numFmtId="2" fontId="2" fillId="0" borderId="32" xfId="0" applyNumberFormat="1" applyFont="1" applyBorder="1" applyAlignment="1">
      <alignment horizontal="center" vertical="center"/>
    </xf>
    <xf numFmtId="2" fontId="2" fillId="3" borderId="33" xfId="0" applyNumberFormat="1" applyFont="1" applyFill="1" applyBorder="1" applyAlignment="1">
      <alignment horizontal="center" vertical="center"/>
    </xf>
    <xf numFmtId="2" fontId="2" fillId="3" borderId="34" xfId="0" applyNumberFormat="1" applyFont="1" applyFill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3" fillId="0" borderId="21" xfId="0" applyFont="1" applyBorder="1" applyAlignment="1">
      <alignment horizontal="right" vertical="center"/>
    </xf>
    <xf numFmtId="49" fontId="2" fillId="0" borderId="22" xfId="0" applyNumberFormat="1" applyFont="1" applyBorder="1" applyAlignment="1">
      <alignment horizontal="center" vertical="center"/>
    </xf>
    <xf numFmtId="2" fontId="2" fillId="0" borderId="18" xfId="0" applyNumberFormat="1" applyFont="1" applyBorder="1" applyAlignment="1">
      <alignment horizontal="center" vertical="center"/>
    </xf>
    <xf numFmtId="2" fontId="2" fillId="0" borderId="21" xfId="0" applyNumberFormat="1" applyFont="1" applyBorder="1" applyAlignment="1">
      <alignment horizontal="center" vertical="center"/>
    </xf>
    <xf numFmtId="2" fontId="2" fillId="0" borderId="22" xfId="0" applyNumberFormat="1" applyFont="1" applyBorder="1" applyAlignment="1">
      <alignment horizontal="center" vertical="center"/>
    </xf>
    <xf numFmtId="2" fontId="2" fillId="3" borderId="18" xfId="0" applyNumberFormat="1" applyFont="1" applyFill="1" applyBorder="1" applyAlignment="1">
      <alignment horizontal="center" vertical="center"/>
    </xf>
    <xf numFmtId="2" fontId="2" fillId="3" borderId="21" xfId="0" applyNumberFormat="1" applyFont="1" applyFill="1" applyBorder="1" applyAlignment="1">
      <alignment horizontal="center" vertical="center"/>
    </xf>
    <xf numFmtId="2" fontId="2" fillId="4" borderId="21" xfId="0" applyNumberFormat="1" applyFont="1" applyFill="1" applyBorder="1" applyAlignment="1">
      <alignment horizontal="center" vertical="center"/>
    </xf>
    <xf numFmtId="0" fontId="1" fillId="0" borderId="36" xfId="0" applyFont="1" applyBorder="1" applyAlignment="1">
      <alignment vertical="center"/>
    </xf>
    <xf numFmtId="0" fontId="2" fillId="0" borderId="37" xfId="0" applyFont="1" applyBorder="1" applyAlignment="1">
      <alignment vertical="center"/>
    </xf>
    <xf numFmtId="0" fontId="3" fillId="0" borderId="38" xfId="0" applyFont="1" applyBorder="1" applyAlignment="1">
      <alignment horizontal="right" vertical="center"/>
    </xf>
    <xf numFmtId="49" fontId="2" fillId="0" borderId="39" xfId="0" applyNumberFormat="1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2" fontId="2" fillId="0" borderId="37" xfId="0" applyNumberFormat="1" applyFont="1" applyBorder="1" applyAlignment="1">
      <alignment horizontal="center" vertical="center"/>
    </xf>
    <xf numFmtId="2" fontId="2" fillId="0" borderId="38" xfId="0" applyNumberFormat="1" applyFont="1" applyBorder="1" applyAlignment="1">
      <alignment horizontal="center" vertical="center"/>
    </xf>
    <xf numFmtId="2" fontId="2" fillId="0" borderId="39" xfId="0" applyNumberFormat="1" applyFont="1" applyBorder="1" applyAlignment="1">
      <alignment horizontal="center" vertical="center"/>
    </xf>
    <xf numFmtId="2" fontId="3" fillId="4" borderId="38" xfId="0" applyNumberFormat="1" applyFont="1" applyFill="1" applyBorder="1" applyAlignment="1">
      <alignment horizontal="center" vertical="center"/>
    </xf>
    <xf numFmtId="0" fontId="2" fillId="0" borderId="40" xfId="0" applyFont="1" applyBorder="1" applyAlignment="1">
      <alignment vertical="center"/>
    </xf>
    <xf numFmtId="0" fontId="2" fillId="0" borderId="0" xfId="0" applyFont="1" applyAlignment="1"/>
    <xf numFmtId="0" fontId="2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0" fontId="2" fillId="0" borderId="0" xfId="0" applyFont="1" applyAlignment="1">
      <alignment horizontal="center"/>
    </xf>
    <xf numFmtId="0" fontId="1" fillId="0" borderId="0" xfId="0" applyFont="1" applyAlignment="1"/>
    <xf numFmtId="0" fontId="9" fillId="0" borderId="0" xfId="0" applyFont="1" applyAlignment="1"/>
    <xf numFmtId="0" fontId="1" fillId="0" borderId="0" xfId="0" applyFont="1" applyAlignment="1">
      <alignment vertical="center"/>
    </xf>
    <xf numFmtId="49" fontId="9" fillId="0" borderId="0" xfId="0" applyNumberFormat="1" applyFont="1" applyAlignment="1">
      <alignment vertical="center"/>
    </xf>
    <xf numFmtId="0" fontId="9" fillId="0" borderId="0" xfId="0" applyFont="1" applyAlignment="1">
      <alignment vertical="center"/>
    </xf>
    <xf numFmtId="2" fontId="9" fillId="0" borderId="0" xfId="0" applyNumberFormat="1" applyFont="1" applyAlignment="1">
      <alignment vertical="center"/>
    </xf>
    <xf numFmtId="0" fontId="8" fillId="0" borderId="0" xfId="0" applyFont="1" applyAlignment="1">
      <alignment vertical="center"/>
    </xf>
    <xf numFmtId="0" fontId="9" fillId="0" borderId="41" xfId="0" applyFont="1" applyBorder="1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0" borderId="42" xfId="0" applyFont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1" fillId="3" borderId="43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1" fillId="0" borderId="43" xfId="0" applyFont="1" applyBorder="1" applyAlignment="1">
      <alignment horizontal="center" vertical="center" wrapText="1"/>
    </xf>
    <xf numFmtId="1" fontId="1" fillId="0" borderId="27" xfId="0" applyNumberFormat="1" applyFont="1" applyBorder="1" applyAlignment="1">
      <alignment horizontal="center" vertical="center" wrapText="1"/>
    </xf>
    <xf numFmtId="164" fontId="1" fillId="0" borderId="25" xfId="0" applyNumberFormat="1" applyFont="1" applyBorder="1" applyAlignment="1">
      <alignment horizontal="center" vertical="center" wrapText="1"/>
    </xf>
    <xf numFmtId="164" fontId="1" fillId="0" borderId="28" xfId="0" applyNumberFormat="1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1" fontId="1" fillId="0" borderId="0" xfId="0" applyNumberFormat="1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0" fontId="1" fillId="0" borderId="51" xfId="0" applyFont="1" applyBorder="1" applyAlignment="1">
      <alignment horizontal="center" vertical="center" wrapText="1"/>
    </xf>
    <xf numFmtId="0" fontId="1" fillId="0" borderId="52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/>
    </xf>
    <xf numFmtId="0" fontId="7" fillId="0" borderId="17" xfId="0" applyFont="1" applyBorder="1"/>
    <xf numFmtId="0" fontId="7" fillId="0" borderId="24" xfId="0" applyFont="1" applyBorder="1"/>
    <xf numFmtId="49" fontId="6" fillId="0" borderId="1" xfId="0" applyNumberFormat="1" applyFont="1" applyBorder="1" applyAlignment="1">
      <alignment horizontal="center" vertical="center"/>
    </xf>
    <xf numFmtId="0" fontId="7" fillId="0" borderId="2" xfId="0" applyFont="1" applyBorder="1"/>
    <xf numFmtId="0" fontId="7" fillId="0" borderId="3" xfId="0" applyFont="1" applyBorder="1"/>
    <xf numFmtId="0" fontId="8" fillId="2" borderId="10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7" fillId="0" borderId="44" xfId="0" applyFont="1" applyBorder="1"/>
    <xf numFmtId="0" fontId="7" fillId="0" borderId="45" xfId="0" applyFont="1" applyBorder="1"/>
    <xf numFmtId="0" fontId="7" fillId="0" borderId="46" xfId="0" applyFont="1" applyBorder="1"/>
    <xf numFmtId="0" fontId="11" fillId="0" borderId="47" xfId="0" applyFont="1" applyBorder="1" applyAlignment="1">
      <alignment horizontal="center" vertical="center" wrapText="1"/>
    </xf>
    <xf numFmtId="0" fontId="7" fillId="0" borderId="48" xfId="0" applyFont="1" applyBorder="1"/>
    <xf numFmtId="0" fontId="7" fillId="0" borderId="49" xfId="0" applyFont="1" applyBorder="1"/>
    <xf numFmtId="0" fontId="11" fillId="0" borderId="48" xfId="0" applyFont="1" applyBorder="1" applyAlignment="1">
      <alignment horizontal="center" vertical="center" wrapText="1"/>
    </xf>
    <xf numFmtId="0" fontId="11" fillId="0" borderId="49" xfId="0" applyFont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7" fillId="6" borderId="2" xfId="0" applyFont="1" applyFill="1" applyBorder="1"/>
    <xf numFmtId="0" fontId="7" fillId="6" borderId="3" xfId="0" applyFont="1" applyFill="1" applyBorder="1"/>
    <xf numFmtId="0" fontId="7" fillId="6" borderId="44" xfId="0" applyFont="1" applyFill="1" applyBorder="1"/>
    <xf numFmtId="0" fontId="7" fillId="6" borderId="45" xfId="0" applyFont="1" applyFill="1" applyBorder="1"/>
    <xf numFmtId="0" fontId="7" fillId="6" borderId="46" xfId="0" applyFont="1" applyFill="1" applyBorder="1"/>
    <xf numFmtId="0" fontId="8" fillId="3" borderId="2" xfId="0" applyFont="1" applyFill="1" applyBorder="1" applyAlignment="1">
      <alignment horizontal="center" vertical="center" wrapText="1"/>
    </xf>
    <xf numFmtId="0" fontId="0" fillId="0" borderId="0" xfId="0" applyFont="1" applyAlignment="1"/>
    <xf numFmtId="0" fontId="10" fillId="0" borderId="41" xfId="0" applyFont="1" applyBorder="1" applyAlignment="1">
      <alignment horizontal="center" vertical="center" wrapText="1"/>
    </xf>
    <xf numFmtId="0" fontId="7" fillId="0" borderId="41" xfId="0" applyFont="1" applyBorder="1"/>
    <xf numFmtId="0" fontId="1" fillId="0" borderId="41" xfId="0" applyFont="1" applyBorder="1" applyAlignment="1">
      <alignment horizontal="center" vertical="center" wrapText="1"/>
    </xf>
    <xf numFmtId="49" fontId="9" fillId="0" borderId="0" xfId="0" applyNumberFormat="1" applyFont="1" applyAlignment="1">
      <alignment horizontal="center" vertical="center"/>
    </xf>
    <xf numFmtId="49" fontId="8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0" fillId="0" borderId="50" xfId="0" applyFont="1" applyBorder="1" applyAlignment="1">
      <alignment horizontal="center" vertical="center" wrapText="1"/>
    </xf>
    <xf numFmtId="0" fontId="7" fillId="0" borderId="50" xfId="0" applyFont="1" applyBorder="1"/>
    <xf numFmtId="0" fontId="1" fillId="0" borderId="50" xfId="0" applyFont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7" fillId="8" borderId="2" xfId="0" applyFont="1" applyFill="1" applyBorder="1"/>
    <xf numFmtId="0" fontId="7" fillId="8" borderId="3" xfId="0" applyFont="1" applyFill="1" applyBorder="1"/>
    <xf numFmtId="0" fontId="7" fillId="8" borderId="44" xfId="0" applyFont="1" applyFill="1" applyBorder="1"/>
    <xf numFmtId="0" fontId="7" fillId="8" borderId="45" xfId="0" applyFont="1" applyFill="1" applyBorder="1"/>
    <xf numFmtId="0" fontId="7" fillId="8" borderId="46" xfId="0" applyFont="1" applyFill="1" applyBorder="1"/>
    <xf numFmtId="0" fontId="1" fillId="7" borderId="1" xfId="0" applyFont="1" applyFill="1" applyBorder="1" applyAlignment="1">
      <alignment horizontal="center" vertical="center" wrapText="1"/>
    </xf>
    <xf numFmtId="0" fontId="7" fillId="7" borderId="2" xfId="0" applyFont="1" applyFill="1" applyBorder="1"/>
    <xf numFmtId="0" fontId="7" fillId="7" borderId="3" xfId="0" applyFont="1" applyFill="1" applyBorder="1"/>
    <xf numFmtId="0" fontId="7" fillId="7" borderId="44" xfId="0" applyFont="1" applyFill="1" applyBorder="1"/>
    <xf numFmtId="0" fontId="7" fillId="7" borderId="45" xfId="0" applyFont="1" applyFill="1" applyBorder="1"/>
    <xf numFmtId="0" fontId="7" fillId="7" borderId="46" xfId="0" applyFont="1" applyFill="1" applyBorder="1"/>
    <xf numFmtId="164" fontId="10" fillId="0" borderId="50" xfId="0" applyNumberFormat="1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</cellXfs>
  <cellStyles count="1">
    <cellStyle name="Normal" xfId="0" builtinId="0"/>
  </cellStyles>
  <dxfs count="120">
    <dxf>
      <font>
        <sz val="11"/>
        <color rgb="FF000000"/>
        <name val="Calibri"/>
      </font>
      <numFmt numFmtId="165" formatCode="#,##0.0"/>
      <fill>
        <patternFill patternType="none"/>
      </fill>
      <alignment vertical="bottom"/>
    </dxf>
    <dxf>
      <font>
        <sz val="11"/>
        <color rgb="FF000000"/>
        <name val="Calibri"/>
      </font>
      <numFmt numFmtId="165" formatCode="#,##0.0"/>
      <fill>
        <patternFill patternType="solid">
          <fgColor rgb="FF66FF00"/>
          <bgColor rgb="FF66FF00"/>
        </patternFill>
      </fill>
      <alignment vertical="bottom"/>
    </dxf>
    <dxf>
      <font>
        <sz val="11"/>
        <color rgb="FF000000"/>
        <name val="Calibri"/>
      </font>
      <numFmt numFmtId="165" formatCode="#,##0.0"/>
      <fill>
        <patternFill patternType="solid">
          <fgColor rgb="FFFF3300"/>
          <bgColor rgb="FFFF3300"/>
        </patternFill>
      </fill>
      <alignment vertical="bottom"/>
    </dxf>
    <dxf>
      <font>
        <sz val="11"/>
        <color rgb="FF000000"/>
        <name val="Calibri"/>
      </font>
      <numFmt numFmtId="165" formatCode="#,##0.0"/>
      <fill>
        <patternFill patternType="none"/>
      </fill>
      <alignment vertical="bottom"/>
    </dxf>
    <dxf>
      <font>
        <sz val="11"/>
        <color rgb="FF000000"/>
        <name val="Calibri"/>
      </font>
      <numFmt numFmtId="165" formatCode="#,##0.0"/>
      <fill>
        <patternFill patternType="solid">
          <fgColor rgb="FF66FF00"/>
          <bgColor rgb="FF66FF00"/>
        </patternFill>
      </fill>
      <alignment vertical="bottom"/>
    </dxf>
    <dxf>
      <font>
        <sz val="11"/>
        <color rgb="FF000000"/>
        <name val="Calibri"/>
      </font>
      <numFmt numFmtId="165" formatCode="#,##0.0"/>
      <fill>
        <patternFill patternType="solid">
          <fgColor rgb="FFFF3300"/>
          <bgColor rgb="FFFF3300"/>
        </patternFill>
      </fill>
      <alignment vertical="bottom"/>
    </dxf>
    <dxf>
      <font>
        <sz val="11"/>
        <color rgb="FF000000"/>
        <name val="Calibri"/>
      </font>
      <numFmt numFmtId="165" formatCode="#,##0.0"/>
      <fill>
        <patternFill patternType="none"/>
      </fill>
      <alignment vertical="bottom"/>
    </dxf>
    <dxf>
      <font>
        <sz val="11"/>
        <color rgb="FF000000"/>
        <name val="Calibri"/>
      </font>
      <numFmt numFmtId="165" formatCode="#,##0.0"/>
      <fill>
        <patternFill patternType="solid">
          <fgColor rgb="FF66FF00"/>
          <bgColor rgb="FF66FF00"/>
        </patternFill>
      </fill>
      <alignment vertical="bottom"/>
    </dxf>
    <dxf>
      <font>
        <sz val="11"/>
        <color rgb="FF000000"/>
        <name val="Calibri"/>
      </font>
      <numFmt numFmtId="165" formatCode="#,##0.0"/>
      <fill>
        <patternFill patternType="solid">
          <fgColor rgb="FFFF3300"/>
          <bgColor rgb="FFFF3300"/>
        </patternFill>
      </fill>
      <alignment vertical="bottom"/>
    </dxf>
    <dxf>
      <font>
        <sz val="11"/>
        <color rgb="FF000000"/>
        <name val="Calibri"/>
      </font>
      <numFmt numFmtId="165" formatCode="#,##0.0"/>
      <fill>
        <patternFill patternType="none"/>
      </fill>
      <alignment vertical="bottom"/>
    </dxf>
    <dxf>
      <font>
        <sz val="11"/>
        <color rgb="FF000000"/>
        <name val="Calibri"/>
      </font>
      <numFmt numFmtId="165" formatCode="#,##0.0"/>
      <fill>
        <patternFill patternType="solid">
          <fgColor rgb="FF66FF00"/>
          <bgColor rgb="FF66FF00"/>
        </patternFill>
      </fill>
      <alignment vertical="bottom"/>
    </dxf>
    <dxf>
      <font>
        <sz val="11"/>
        <color rgb="FF000000"/>
        <name val="Calibri"/>
      </font>
      <numFmt numFmtId="165" formatCode="#,##0.0"/>
      <fill>
        <patternFill patternType="solid">
          <fgColor rgb="FFFF3300"/>
          <bgColor rgb="FFFF3300"/>
        </patternFill>
      </fill>
      <alignment vertical="bottom"/>
    </dxf>
    <dxf>
      <font>
        <sz val="11"/>
        <color rgb="FF000000"/>
        <name val="Calibri"/>
      </font>
      <numFmt numFmtId="165" formatCode="#,##0.0"/>
      <fill>
        <patternFill patternType="none"/>
      </fill>
      <alignment vertical="bottom"/>
    </dxf>
    <dxf>
      <font>
        <sz val="11"/>
        <color rgb="FF000000"/>
        <name val="Calibri"/>
      </font>
      <numFmt numFmtId="165" formatCode="#,##0.0"/>
      <fill>
        <patternFill patternType="solid">
          <fgColor rgb="FF66FF00"/>
          <bgColor rgb="FF66FF00"/>
        </patternFill>
      </fill>
      <alignment vertical="bottom"/>
    </dxf>
    <dxf>
      <font>
        <sz val="11"/>
        <color rgb="FF000000"/>
        <name val="Calibri"/>
      </font>
      <numFmt numFmtId="165" formatCode="#,##0.0"/>
      <fill>
        <patternFill patternType="solid">
          <fgColor rgb="FFFF3300"/>
          <bgColor rgb="FFFF3300"/>
        </patternFill>
      </fill>
      <alignment vertical="bottom"/>
    </dxf>
    <dxf>
      <font>
        <sz val="11"/>
        <color rgb="FF000000"/>
        <name val="Calibri"/>
      </font>
      <numFmt numFmtId="165" formatCode="#,##0.0"/>
      <fill>
        <patternFill patternType="none"/>
      </fill>
      <alignment vertical="bottom"/>
    </dxf>
    <dxf>
      <font>
        <sz val="11"/>
        <color rgb="FF000000"/>
        <name val="Calibri"/>
      </font>
      <numFmt numFmtId="165" formatCode="#,##0.0"/>
      <fill>
        <patternFill patternType="solid">
          <fgColor rgb="FFCCFFFF"/>
          <bgColor rgb="FFCCFFFF"/>
        </patternFill>
      </fill>
      <alignment vertical="bottom"/>
    </dxf>
    <dxf>
      <font>
        <sz val="11"/>
        <color rgb="FF000000"/>
        <name val="Calibri"/>
      </font>
      <numFmt numFmtId="165" formatCode="#,##0.0"/>
      <fill>
        <patternFill patternType="solid">
          <fgColor rgb="FFCCFFFF"/>
          <bgColor rgb="FFCCFFFF"/>
        </patternFill>
      </fill>
      <alignment vertical="bottom"/>
    </dxf>
    <dxf>
      <font>
        <sz val="11"/>
        <color rgb="FF000000"/>
        <name val="Calibri"/>
      </font>
      <numFmt numFmtId="165" formatCode="#,##0.0"/>
      <fill>
        <patternFill patternType="none"/>
      </fill>
      <alignment vertical="bottom"/>
    </dxf>
    <dxf>
      <font>
        <sz val="11"/>
        <color rgb="FF000000"/>
        <name val="Calibri"/>
      </font>
      <numFmt numFmtId="165" formatCode="#,##0.0"/>
      <fill>
        <patternFill patternType="solid">
          <fgColor rgb="FFCCFFFF"/>
          <bgColor rgb="FFCCFFFF"/>
        </patternFill>
      </fill>
      <alignment vertical="bottom"/>
    </dxf>
    <dxf>
      <font>
        <sz val="11"/>
        <color rgb="FF000000"/>
        <name val="Calibri"/>
      </font>
      <numFmt numFmtId="165" formatCode="#,##0.0"/>
      <fill>
        <patternFill patternType="solid">
          <fgColor rgb="FFCCFFFF"/>
          <bgColor rgb="FFCCFFFF"/>
        </patternFill>
      </fill>
      <alignment vertical="bottom"/>
    </dxf>
    <dxf>
      <font>
        <sz val="11"/>
        <color rgb="FF000000"/>
        <name val="Calibri"/>
      </font>
      <numFmt numFmtId="165" formatCode="#,##0.0"/>
      <fill>
        <patternFill patternType="none"/>
      </fill>
      <alignment vertical="bottom"/>
    </dxf>
    <dxf>
      <font>
        <sz val="11"/>
        <color rgb="FF000000"/>
        <name val="Calibri"/>
      </font>
      <numFmt numFmtId="165" formatCode="#,##0.0"/>
      <fill>
        <patternFill patternType="solid">
          <fgColor rgb="FFCCFFFF"/>
          <bgColor rgb="FFCCFFFF"/>
        </patternFill>
      </fill>
      <alignment vertical="bottom"/>
    </dxf>
    <dxf>
      <font>
        <sz val="11"/>
        <color rgb="FF000000"/>
        <name val="Calibri"/>
      </font>
      <numFmt numFmtId="165" formatCode="#,##0.0"/>
      <fill>
        <patternFill patternType="solid">
          <fgColor rgb="FFCCFFFF"/>
          <bgColor rgb="FFCCFFFF"/>
        </patternFill>
      </fill>
      <alignment vertical="bottom"/>
    </dxf>
    <dxf>
      <font>
        <sz val="11"/>
        <color rgb="FF000000"/>
        <name val="Calibri"/>
      </font>
      <numFmt numFmtId="165" formatCode="#,##0.0"/>
      <fill>
        <patternFill patternType="none"/>
      </fill>
      <alignment vertical="bottom"/>
    </dxf>
    <dxf>
      <font>
        <sz val="11"/>
        <color rgb="FF000000"/>
        <name val="Calibri"/>
      </font>
      <numFmt numFmtId="165" formatCode="#,##0.0"/>
      <fill>
        <patternFill patternType="solid">
          <fgColor rgb="FFCCFFFF"/>
          <bgColor rgb="FFCCFFFF"/>
        </patternFill>
      </fill>
      <alignment vertical="bottom"/>
    </dxf>
    <dxf>
      <font>
        <sz val="11"/>
        <color rgb="FF000000"/>
        <name val="Calibri"/>
      </font>
      <numFmt numFmtId="165" formatCode="#,##0.0"/>
      <fill>
        <patternFill patternType="solid">
          <fgColor rgb="FFCCFFFF"/>
          <bgColor rgb="FFCCFFFF"/>
        </patternFill>
      </fill>
      <alignment vertical="bottom"/>
    </dxf>
    <dxf>
      <font>
        <sz val="11"/>
        <color rgb="FF000000"/>
        <name val="Calibri"/>
      </font>
      <numFmt numFmtId="165" formatCode="#,##0.0"/>
      <fill>
        <patternFill patternType="none"/>
      </fill>
      <alignment vertical="bottom"/>
    </dxf>
    <dxf>
      <font>
        <sz val="11"/>
        <color rgb="FF000000"/>
        <name val="Calibri"/>
      </font>
      <numFmt numFmtId="165" formatCode="#,##0.0"/>
      <fill>
        <patternFill patternType="solid">
          <fgColor rgb="FFCCFFFF"/>
          <bgColor rgb="FFCCFFFF"/>
        </patternFill>
      </fill>
      <alignment vertical="bottom"/>
    </dxf>
    <dxf>
      <font>
        <sz val="11"/>
        <color rgb="FF000000"/>
        <name val="Calibri"/>
      </font>
      <numFmt numFmtId="165" formatCode="#,##0.0"/>
      <fill>
        <patternFill patternType="solid">
          <fgColor rgb="FFCCFFFF"/>
          <bgColor rgb="FFCCFFFF"/>
        </patternFill>
      </fill>
      <alignment vertical="bottom"/>
    </dxf>
    <dxf>
      <font>
        <sz val="11"/>
        <color rgb="FF000000"/>
        <name val="Calibri"/>
      </font>
      <numFmt numFmtId="165" formatCode="#,##0.0"/>
      <fill>
        <patternFill patternType="none"/>
      </fill>
      <alignment vertical="bottom"/>
    </dxf>
    <dxf>
      <font>
        <sz val="11"/>
        <color rgb="FF000000"/>
        <name val="Calibri"/>
      </font>
      <numFmt numFmtId="165" formatCode="#,##0.0"/>
      <fill>
        <patternFill patternType="solid">
          <fgColor rgb="FFCCFFFF"/>
          <bgColor rgb="FFCCFFFF"/>
        </patternFill>
      </fill>
      <alignment vertical="bottom"/>
    </dxf>
    <dxf>
      <font>
        <sz val="11"/>
        <color rgb="FF000000"/>
        <name val="Calibri"/>
      </font>
      <numFmt numFmtId="165" formatCode="#,##0.0"/>
      <fill>
        <patternFill patternType="solid">
          <fgColor rgb="FFCCFFFF"/>
          <bgColor rgb="FFCCFFFF"/>
        </patternFill>
      </fill>
      <alignment vertical="bottom"/>
    </dxf>
    <dxf>
      <font>
        <sz val="11"/>
        <color rgb="FF000000"/>
        <name val="Calibri"/>
      </font>
      <numFmt numFmtId="165" formatCode="#,##0.0"/>
      <fill>
        <patternFill patternType="none"/>
      </fill>
      <alignment vertical="bottom"/>
    </dxf>
    <dxf>
      <font>
        <sz val="11"/>
        <color rgb="FF000000"/>
        <name val="Calibri"/>
      </font>
      <numFmt numFmtId="165" formatCode="#,##0.0"/>
      <fill>
        <patternFill patternType="solid">
          <fgColor rgb="FFCCFFFF"/>
          <bgColor rgb="FFCCFFFF"/>
        </patternFill>
      </fill>
      <alignment vertical="bottom"/>
    </dxf>
    <dxf>
      <font>
        <sz val="11"/>
        <color rgb="FF000000"/>
        <name val="Calibri"/>
      </font>
      <numFmt numFmtId="165" formatCode="#,##0.0"/>
      <fill>
        <patternFill patternType="solid">
          <fgColor rgb="FFCCFFFF"/>
          <bgColor rgb="FFCCFFFF"/>
        </patternFill>
      </fill>
      <alignment vertical="bottom"/>
    </dxf>
    <dxf>
      <font>
        <sz val="11"/>
        <color rgb="FF000000"/>
        <name val="Calibri"/>
      </font>
      <numFmt numFmtId="165" formatCode="#,##0.0"/>
      <fill>
        <patternFill patternType="none"/>
      </fill>
      <alignment vertical="bottom"/>
    </dxf>
    <dxf>
      <font>
        <sz val="11"/>
        <color rgb="FF000000"/>
        <name val="Calibri"/>
      </font>
      <numFmt numFmtId="165" formatCode="#,##0.0"/>
      <fill>
        <patternFill patternType="solid">
          <fgColor rgb="FFCCFFFF"/>
          <bgColor rgb="FFCCFFFF"/>
        </patternFill>
      </fill>
      <alignment vertical="bottom"/>
    </dxf>
    <dxf>
      <font>
        <sz val="11"/>
        <color rgb="FF000000"/>
        <name val="Calibri"/>
      </font>
      <numFmt numFmtId="165" formatCode="#,##0.0"/>
      <fill>
        <patternFill patternType="solid">
          <fgColor rgb="FFCCFFFF"/>
          <bgColor rgb="FFCCFFFF"/>
        </patternFill>
      </fill>
      <alignment vertical="bottom"/>
    </dxf>
    <dxf>
      <font>
        <sz val="11"/>
        <color rgb="FF000000"/>
        <name val="Calibri"/>
      </font>
      <numFmt numFmtId="165" formatCode="#,##0.0"/>
      <fill>
        <patternFill patternType="none"/>
      </fill>
      <alignment vertical="bottom"/>
    </dxf>
    <dxf>
      <font>
        <sz val="11"/>
        <color rgb="FF000000"/>
        <name val="Calibri"/>
      </font>
      <numFmt numFmtId="165" formatCode="#,##0.0"/>
      <fill>
        <patternFill patternType="solid">
          <fgColor rgb="FFCCFFFF"/>
          <bgColor rgb="FFCCFFFF"/>
        </patternFill>
      </fill>
      <alignment vertical="bottom"/>
    </dxf>
    <dxf>
      <font>
        <sz val="11"/>
        <color rgb="FF000000"/>
        <name val="Calibri"/>
      </font>
      <numFmt numFmtId="165" formatCode="#,##0.0"/>
      <fill>
        <patternFill patternType="solid">
          <fgColor rgb="FFCCFFFF"/>
          <bgColor rgb="FFCCFFFF"/>
        </patternFill>
      </fill>
      <alignment vertical="bottom"/>
    </dxf>
    <dxf>
      <font>
        <sz val="11"/>
        <color rgb="FF000000"/>
        <name val="Calibri"/>
      </font>
      <numFmt numFmtId="165" formatCode="#,##0.0"/>
      <fill>
        <patternFill patternType="none"/>
      </fill>
      <alignment vertical="bottom"/>
    </dxf>
    <dxf>
      <font>
        <sz val="11"/>
        <color rgb="FF000000"/>
        <name val="Calibri"/>
      </font>
      <numFmt numFmtId="165" formatCode="#,##0.0"/>
      <fill>
        <patternFill patternType="solid">
          <fgColor rgb="FFCCFFFF"/>
          <bgColor rgb="FFCCFFFF"/>
        </patternFill>
      </fill>
      <alignment vertical="bottom"/>
    </dxf>
    <dxf>
      <font>
        <sz val="11"/>
        <color rgb="FF000000"/>
        <name val="Calibri"/>
      </font>
      <numFmt numFmtId="165" formatCode="#,##0.0"/>
      <fill>
        <patternFill patternType="solid">
          <fgColor rgb="FFCCFFFF"/>
          <bgColor rgb="FFCCFFFF"/>
        </patternFill>
      </fill>
      <alignment vertical="bottom"/>
    </dxf>
    <dxf>
      <font>
        <sz val="11"/>
        <color rgb="FF000000"/>
        <name val="Calibri"/>
      </font>
      <numFmt numFmtId="165" formatCode="#,##0.0"/>
      <fill>
        <patternFill patternType="none"/>
      </fill>
      <alignment vertical="bottom"/>
    </dxf>
    <dxf>
      <font>
        <sz val="11"/>
        <color rgb="FF000000"/>
        <name val="Calibri"/>
      </font>
      <numFmt numFmtId="165" formatCode="#,##0.0"/>
      <fill>
        <patternFill patternType="solid">
          <fgColor rgb="FFCCFFFF"/>
          <bgColor rgb="FFCCFFFF"/>
        </patternFill>
      </fill>
      <alignment vertical="bottom"/>
    </dxf>
    <dxf>
      <font>
        <sz val="11"/>
        <color rgb="FF000000"/>
        <name val="Calibri"/>
      </font>
      <numFmt numFmtId="165" formatCode="#,##0.0"/>
      <fill>
        <patternFill patternType="solid">
          <fgColor rgb="FFCCFFFF"/>
          <bgColor rgb="FFCCFFFF"/>
        </patternFill>
      </fill>
      <alignment vertical="bottom"/>
    </dxf>
    <dxf>
      <font>
        <sz val="11"/>
        <color rgb="FF000000"/>
        <name val="Calibri"/>
      </font>
      <numFmt numFmtId="165" formatCode="#,##0.0"/>
      <fill>
        <patternFill patternType="none"/>
      </fill>
      <alignment vertical="bottom"/>
    </dxf>
    <dxf>
      <font>
        <sz val="11"/>
        <color rgb="FF000000"/>
        <name val="Calibri"/>
      </font>
      <numFmt numFmtId="165" formatCode="#,##0.0"/>
      <fill>
        <patternFill patternType="solid">
          <fgColor rgb="FFCCFFFF"/>
          <bgColor rgb="FFCCFFFF"/>
        </patternFill>
      </fill>
      <alignment vertical="bottom"/>
    </dxf>
    <dxf>
      <font>
        <sz val="11"/>
        <color rgb="FF000000"/>
        <name val="Calibri"/>
      </font>
      <numFmt numFmtId="165" formatCode="#,##0.0"/>
      <fill>
        <patternFill patternType="solid">
          <fgColor rgb="FFCCFFFF"/>
          <bgColor rgb="FFCCFFFF"/>
        </patternFill>
      </fill>
      <alignment vertical="bottom"/>
    </dxf>
    <dxf>
      <font>
        <sz val="11"/>
        <color rgb="FF000000"/>
        <name val="Calibri"/>
      </font>
      <numFmt numFmtId="165" formatCode="#,##0.0"/>
      <fill>
        <patternFill patternType="none"/>
      </fill>
      <alignment vertical="bottom"/>
    </dxf>
    <dxf>
      <font>
        <sz val="11"/>
        <color rgb="FF000000"/>
        <name val="Calibri"/>
      </font>
      <numFmt numFmtId="165" formatCode="#,##0.0"/>
      <fill>
        <patternFill patternType="solid">
          <fgColor rgb="FFCCFFFF"/>
          <bgColor rgb="FFCCFFFF"/>
        </patternFill>
      </fill>
      <alignment vertical="bottom"/>
    </dxf>
    <dxf>
      <font>
        <sz val="11"/>
        <color rgb="FF000000"/>
        <name val="Calibri"/>
      </font>
      <numFmt numFmtId="165" formatCode="#,##0.0"/>
      <fill>
        <patternFill patternType="solid">
          <fgColor rgb="FFCCFFFF"/>
          <bgColor rgb="FFCCFFFF"/>
        </patternFill>
      </fill>
      <alignment vertical="bottom"/>
    </dxf>
    <dxf>
      <font>
        <sz val="11"/>
        <color rgb="FF000000"/>
        <name val="Calibri"/>
      </font>
      <numFmt numFmtId="165" formatCode="#,##0.0"/>
      <fill>
        <patternFill patternType="none"/>
      </fill>
      <alignment vertical="bottom"/>
    </dxf>
    <dxf>
      <font>
        <sz val="11"/>
        <color rgb="FF000000"/>
        <name val="Calibri"/>
      </font>
      <numFmt numFmtId="165" formatCode="#,##0.0"/>
      <fill>
        <patternFill patternType="solid">
          <fgColor rgb="FFCCFFFF"/>
          <bgColor rgb="FFCCFFFF"/>
        </patternFill>
      </fill>
      <alignment vertical="bottom"/>
    </dxf>
    <dxf>
      <font>
        <sz val="11"/>
        <color rgb="FF000000"/>
        <name val="Calibri"/>
      </font>
      <numFmt numFmtId="165" formatCode="#,##0.0"/>
      <fill>
        <patternFill patternType="solid">
          <fgColor rgb="FFCCFFFF"/>
          <bgColor rgb="FFCCFFFF"/>
        </patternFill>
      </fill>
      <alignment vertical="bottom"/>
    </dxf>
    <dxf>
      <font>
        <sz val="11"/>
        <color rgb="FF000000"/>
        <name val="Calibri"/>
      </font>
      <numFmt numFmtId="165" formatCode="#,##0.0"/>
      <fill>
        <patternFill patternType="none"/>
      </fill>
      <alignment vertical="bottom"/>
    </dxf>
    <dxf>
      <font>
        <sz val="11"/>
        <color rgb="FF000000"/>
        <name val="Calibri"/>
      </font>
      <numFmt numFmtId="165" formatCode="#,##0.0"/>
      <fill>
        <patternFill patternType="solid">
          <fgColor rgb="FFCCFFFF"/>
          <bgColor rgb="FFCCFFFF"/>
        </patternFill>
      </fill>
      <alignment vertical="bottom"/>
    </dxf>
    <dxf>
      <font>
        <sz val="11"/>
        <color rgb="FF000000"/>
        <name val="Calibri"/>
      </font>
      <numFmt numFmtId="165" formatCode="#,##0.0"/>
      <fill>
        <patternFill patternType="solid">
          <fgColor rgb="FFCCFFFF"/>
          <bgColor rgb="FFCCFFFF"/>
        </patternFill>
      </fill>
      <alignment vertical="bottom"/>
    </dxf>
    <dxf>
      <font>
        <sz val="11"/>
        <color rgb="FF000000"/>
        <name val="Calibri"/>
      </font>
      <numFmt numFmtId="165" formatCode="#,##0.0"/>
      <fill>
        <patternFill patternType="none"/>
      </fill>
      <alignment vertical="bottom"/>
    </dxf>
    <dxf>
      <font>
        <sz val="11"/>
        <color rgb="FF000000"/>
        <name val="Calibri"/>
      </font>
      <numFmt numFmtId="165" formatCode="#,##0.0"/>
      <fill>
        <patternFill patternType="solid">
          <fgColor rgb="FFCCFFFF"/>
          <bgColor rgb="FFCCFFFF"/>
        </patternFill>
      </fill>
      <alignment vertical="bottom"/>
    </dxf>
    <dxf>
      <font>
        <sz val="11"/>
        <color rgb="FF000000"/>
        <name val="Calibri"/>
      </font>
      <numFmt numFmtId="165" formatCode="#,##0.0"/>
      <fill>
        <patternFill patternType="solid">
          <fgColor rgb="FFCCFFFF"/>
          <bgColor rgb="FFCCFFFF"/>
        </patternFill>
      </fill>
      <alignment vertical="bottom"/>
    </dxf>
    <dxf>
      <font>
        <sz val="11"/>
        <color rgb="FF000000"/>
        <name val="Calibri"/>
      </font>
      <numFmt numFmtId="165" formatCode="#,##0.0"/>
      <fill>
        <patternFill patternType="none"/>
      </fill>
      <alignment vertical="bottom"/>
    </dxf>
    <dxf>
      <font>
        <sz val="11"/>
        <color rgb="FF000000"/>
        <name val="Calibri"/>
      </font>
      <numFmt numFmtId="165" formatCode="#,##0.0"/>
      <fill>
        <patternFill patternType="solid">
          <fgColor rgb="FFCCFFFF"/>
          <bgColor rgb="FFCCFFFF"/>
        </patternFill>
      </fill>
      <alignment vertical="bottom"/>
    </dxf>
    <dxf>
      <font>
        <sz val="11"/>
        <color rgb="FF000000"/>
        <name val="Calibri"/>
      </font>
      <numFmt numFmtId="165" formatCode="#,##0.0"/>
      <fill>
        <patternFill patternType="solid">
          <fgColor rgb="FFCCFFFF"/>
          <bgColor rgb="FFCCFFFF"/>
        </patternFill>
      </fill>
      <alignment vertical="bottom"/>
    </dxf>
    <dxf>
      <font>
        <sz val="11"/>
        <color rgb="FF000000"/>
        <name val="Calibri"/>
      </font>
      <numFmt numFmtId="165" formatCode="#,##0.0"/>
      <fill>
        <patternFill patternType="none"/>
      </fill>
      <alignment vertical="bottom"/>
    </dxf>
    <dxf>
      <font>
        <sz val="11"/>
        <color rgb="FF000000"/>
        <name val="Calibri"/>
      </font>
      <numFmt numFmtId="165" formatCode="#,##0.0"/>
      <fill>
        <patternFill patternType="solid">
          <fgColor rgb="FFCCFFFF"/>
          <bgColor rgb="FFCCFFFF"/>
        </patternFill>
      </fill>
      <alignment vertical="bottom"/>
    </dxf>
    <dxf>
      <font>
        <sz val="11"/>
        <color rgb="FF000000"/>
        <name val="Calibri"/>
      </font>
      <numFmt numFmtId="165" formatCode="#,##0.0"/>
      <fill>
        <patternFill patternType="solid">
          <fgColor rgb="FFCCFFFF"/>
          <bgColor rgb="FFCCFFFF"/>
        </patternFill>
      </fill>
      <alignment vertical="bottom"/>
    </dxf>
    <dxf>
      <font>
        <sz val="11"/>
        <color rgb="FF000000"/>
        <name val="Calibri"/>
      </font>
      <numFmt numFmtId="165" formatCode="#,##0.0"/>
      <fill>
        <patternFill patternType="none"/>
      </fill>
      <alignment vertical="bottom"/>
    </dxf>
    <dxf>
      <font>
        <sz val="11"/>
        <color rgb="FF000000"/>
        <name val="Calibri"/>
      </font>
      <numFmt numFmtId="165" formatCode="#,##0.0"/>
      <fill>
        <patternFill patternType="solid">
          <fgColor rgb="FFCCFFFF"/>
          <bgColor rgb="FFCCFFFF"/>
        </patternFill>
      </fill>
      <alignment vertical="bottom"/>
    </dxf>
    <dxf>
      <font>
        <sz val="11"/>
        <color rgb="FF000000"/>
        <name val="Calibri"/>
      </font>
      <numFmt numFmtId="165" formatCode="#,##0.0"/>
      <fill>
        <patternFill patternType="solid">
          <fgColor rgb="FFCCFFFF"/>
          <bgColor rgb="FFCCFFFF"/>
        </patternFill>
      </fill>
      <alignment vertical="bottom"/>
    </dxf>
    <dxf>
      <font>
        <sz val="11"/>
        <color rgb="FF000000"/>
        <name val="Calibri"/>
      </font>
      <numFmt numFmtId="165" formatCode="#,##0.0"/>
      <fill>
        <patternFill patternType="none"/>
      </fill>
      <alignment vertical="bottom"/>
    </dxf>
    <dxf>
      <font>
        <sz val="11"/>
        <color rgb="FF000000"/>
        <name val="Calibri"/>
      </font>
      <numFmt numFmtId="165" formatCode="#,##0.0"/>
      <fill>
        <patternFill patternType="solid">
          <fgColor rgb="FFCCFFFF"/>
          <bgColor rgb="FFCCFFFF"/>
        </patternFill>
      </fill>
      <alignment vertical="bottom"/>
    </dxf>
    <dxf>
      <font>
        <sz val="11"/>
        <color rgb="FF000000"/>
        <name val="Calibri"/>
      </font>
      <numFmt numFmtId="165" formatCode="#,##0.0"/>
      <fill>
        <patternFill patternType="solid">
          <fgColor rgb="FFCCFFFF"/>
          <bgColor rgb="FFCCFFFF"/>
        </patternFill>
      </fill>
      <alignment vertical="bottom"/>
    </dxf>
    <dxf>
      <font>
        <sz val="11"/>
        <color rgb="FF000000"/>
        <name val="Calibri"/>
      </font>
      <numFmt numFmtId="165" formatCode="#,##0.0"/>
      <fill>
        <patternFill patternType="none"/>
      </fill>
      <alignment vertical="bottom"/>
    </dxf>
    <dxf>
      <font>
        <sz val="11"/>
        <color rgb="FF000000"/>
        <name val="Calibri"/>
      </font>
      <numFmt numFmtId="165" formatCode="#,##0.0"/>
      <fill>
        <patternFill patternType="solid">
          <fgColor rgb="FFCCFFFF"/>
          <bgColor rgb="FFCCFFFF"/>
        </patternFill>
      </fill>
      <alignment vertical="bottom"/>
    </dxf>
    <dxf>
      <font>
        <sz val="11"/>
        <color rgb="FF000000"/>
        <name val="Calibri"/>
      </font>
      <numFmt numFmtId="165" formatCode="#,##0.0"/>
      <fill>
        <patternFill patternType="solid">
          <fgColor rgb="FFCCFFFF"/>
          <bgColor rgb="FFCCFFFF"/>
        </patternFill>
      </fill>
      <alignment vertical="bottom"/>
    </dxf>
    <dxf>
      <font>
        <sz val="11"/>
        <color rgb="FF000000"/>
        <name val="Calibri"/>
      </font>
      <numFmt numFmtId="165" formatCode="#,##0.0"/>
      <fill>
        <patternFill patternType="none"/>
      </fill>
      <alignment vertical="bottom"/>
    </dxf>
    <dxf>
      <font>
        <sz val="11"/>
        <color rgb="FF000000"/>
        <name val="Calibri"/>
      </font>
      <numFmt numFmtId="165" formatCode="#,##0.0"/>
      <fill>
        <patternFill patternType="solid">
          <fgColor rgb="FFCCFFFF"/>
          <bgColor rgb="FFCCFFFF"/>
        </patternFill>
      </fill>
      <alignment vertical="bottom"/>
    </dxf>
    <dxf>
      <font>
        <sz val="11"/>
        <color rgb="FF000000"/>
        <name val="Calibri"/>
      </font>
      <numFmt numFmtId="165" formatCode="#,##0.0"/>
      <fill>
        <patternFill patternType="solid">
          <fgColor rgb="FFCCFFFF"/>
          <bgColor rgb="FFCCFFFF"/>
        </patternFill>
      </fill>
      <alignment vertical="bottom"/>
    </dxf>
    <dxf>
      <font>
        <sz val="11"/>
        <color rgb="FF000000"/>
        <name val="Calibri"/>
      </font>
      <numFmt numFmtId="165" formatCode="#,##0.0"/>
      <fill>
        <patternFill patternType="none"/>
      </fill>
      <alignment vertical="bottom"/>
    </dxf>
    <dxf>
      <font>
        <sz val="11"/>
        <color rgb="FF000000"/>
        <name val="Calibri"/>
      </font>
      <numFmt numFmtId="165" formatCode="#,##0.0"/>
      <fill>
        <patternFill patternType="solid">
          <fgColor rgb="FFCCFFFF"/>
          <bgColor rgb="FFCCFFFF"/>
        </patternFill>
      </fill>
      <alignment vertical="bottom"/>
    </dxf>
    <dxf>
      <font>
        <sz val="11"/>
        <color rgb="FF000000"/>
        <name val="Calibri"/>
      </font>
      <numFmt numFmtId="165" formatCode="#,##0.0"/>
      <fill>
        <patternFill patternType="solid">
          <fgColor rgb="FFCCFFFF"/>
          <bgColor rgb="FFCCFFFF"/>
        </patternFill>
      </fill>
      <alignment vertical="bottom"/>
    </dxf>
    <dxf>
      <font>
        <sz val="11"/>
        <color rgb="FF000000"/>
        <name val="Calibri"/>
      </font>
      <numFmt numFmtId="165" formatCode="#,##0.0"/>
      <fill>
        <patternFill patternType="none"/>
      </fill>
      <alignment vertical="bottom"/>
    </dxf>
    <dxf>
      <font>
        <sz val="11"/>
        <color rgb="FF000000"/>
        <name val="Calibri"/>
      </font>
      <numFmt numFmtId="165" formatCode="#,##0.0"/>
      <fill>
        <patternFill patternType="solid">
          <fgColor rgb="FFCCFFFF"/>
          <bgColor rgb="FFCCFFFF"/>
        </patternFill>
      </fill>
      <alignment vertical="bottom"/>
    </dxf>
    <dxf>
      <font>
        <sz val="11"/>
        <color rgb="FF000000"/>
        <name val="Calibri"/>
      </font>
      <numFmt numFmtId="165" formatCode="#,##0.0"/>
      <fill>
        <patternFill patternType="solid">
          <fgColor rgb="FFCCFFFF"/>
          <bgColor rgb="FFCCFFFF"/>
        </patternFill>
      </fill>
      <alignment vertical="bottom"/>
    </dxf>
    <dxf>
      <font>
        <sz val="11"/>
        <color rgb="FF000000"/>
        <name val="Calibri"/>
      </font>
      <numFmt numFmtId="165" formatCode="#,##0.0"/>
      <fill>
        <patternFill patternType="none"/>
      </fill>
      <alignment vertical="bottom"/>
    </dxf>
    <dxf>
      <font>
        <sz val="11"/>
        <color rgb="FF000000"/>
        <name val="Calibri"/>
      </font>
      <numFmt numFmtId="165" formatCode="#,##0.0"/>
      <fill>
        <patternFill patternType="solid">
          <fgColor rgb="FFCCFFFF"/>
          <bgColor rgb="FFCCFFFF"/>
        </patternFill>
      </fill>
      <alignment vertical="bottom"/>
    </dxf>
    <dxf>
      <font>
        <sz val="11"/>
        <color rgb="FF000000"/>
        <name val="Calibri"/>
      </font>
      <numFmt numFmtId="165" formatCode="#,##0.0"/>
      <fill>
        <patternFill patternType="solid">
          <fgColor rgb="FFCCFFFF"/>
          <bgColor rgb="FFCCFFFF"/>
        </patternFill>
      </fill>
      <alignment vertical="bottom"/>
    </dxf>
    <dxf>
      <font>
        <sz val="11"/>
        <color rgb="FF000000"/>
        <name val="Calibri"/>
      </font>
      <numFmt numFmtId="165" formatCode="#,##0.0"/>
      <fill>
        <patternFill patternType="none"/>
      </fill>
      <alignment vertical="bottom"/>
    </dxf>
    <dxf>
      <font>
        <sz val="11"/>
        <color rgb="FF000000"/>
        <name val="Calibri"/>
      </font>
      <numFmt numFmtId="165" formatCode="#,##0.0"/>
      <fill>
        <patternFill patternType="solid">
          <fgColor rgb="FFCCFFFF"/>
          <bgColor rgb="FFCCFFFF"/>
        </patternFill>
      </fill>
      <alignment vertical="bottom"/>
    </dxf>
    <dxf>
      <font>
        <sz val="11"/>
        <color rgb="FF000000"/>
        <name val="Calibri"/>
      </font>
      <numFmt numFmtId="165" formatCode="#,##0.0"/>
      <fill>
        <patternFill patternType="solid">
          <fgColor rgb="FFCCFFFF"/>
          <bgColor rgb="FFCCFFFF"/>
        </patternFill>
      </fill>
      <alignment vertical="bottom"/>
    </dxf>
    <dxf>
      <font>
        <sz val="11"/>
        <color rgb="FF000000"/>
        <name val="Calibri"/>
      </font>
      <numFmt numFmtId="165" formatCode="#,##0.0"/>
      <fill>
        <patternFill patternType="none"/>
      </fill>
      <alignment vertical="bottom"/>
    </dxf>
    <dxf>
      <font>
        <sz val="11"/>
        <color rgb="FF000000"/>
        <name val="Calibri"/>
      </font>
      <numFmt numFmtId="165" formatCode="#,##0.0"/>
      <fill>
        <patternFill patternType="solid">
          <fgColor rgb="FFCCFFFF"/>
          <bgColor rgb="FFCCFFFF"/>
        </patternFill>
      </fill>
      <alignment vertical="bottom"/>
    </dxf>
    <dxf>
      <font>
        <sz val="11"/>
        <color rgb="FF000000"/>
        <name val="Calibri"/>
      </font>
      <numFmt numFmtId="165" formatCode="#,##0.0"/>
      <fill>
        <patternFill patternType="solid">
          <fgColor rgb="FFCCFFFF"/>
          <bgColor rgb="FFCCFFFF"/>
        </patternFill>
      </fill>
      <alignment vertical="bottom"/>
    </dxf>
    <dxf>
      <font>
        <sz val="11"/>
        <color rgb="FF000000"/>
        <name val="Calibri"/>
      </font>
      <numFmt numFmtId="165" formatCode="#,##0.0"/>
      <fill>
        <patternFill patternType="none"/>
      </fill>
      <alignment vertical="bottom"/>
    </dxf>
    <dxf>
      <font>
        <sz val="11"/>
        <color rgb="FF000000"/>
        <name val="Calibri"/>
      </font>
      <numFmt numFmtId="165" formatCode="#,##0.0"/>
      <fill>
        <patternFill patternType="solid">
          <fgColor rgb="FFCCFFFF"/>
          <bgColor rgb="FFCCFFFF"/>
        </patternFill>
      </fill>
      <alignment vertical="bottom"/>
    </dxf>
    <dxf>
      <font>
        <sz val="11"/>
        <color rgb="FF000000"/>
        <name val="Calibri"/>
      </font>
      <numFmt numFmtId="165" formatCode="#,##0.0"/>
      <fill>
        <patternFill patternType="solid">
          <fgColor rgb="FFCCFFFF"/>
          <bgColor rgb="FFCCFFFF"/>
        </patternFill>
      </fill>
      <alignment vertical="bottom"/>
    </dxf>
    <dxf>
      <font>
        <sz val="11"/>
        <color rgb="FF000000"/>
        <name val="Calibri"/>
      </font>
      <numFmt numFmtId="165" formatCode="#,##0.0"/>
      <fill>
        <patternFill patternType="none"/>
      </fill>
      <alignment vertical="bottom"/>
    </dxf>
    <dxf>
      <font>
        <sz val="11"/>
        <color rgb="FF000000"/>
        <name val="Calibri"/>
      </font>
      <numFmt numFmtId="165" formatCode="#,##0.0"/>
      <fill>
        <patternFill patternType="solid">
          <fgColor rgb="FFCCFFFF"/>
          <bgColor rgb="FFCCFFFF"/>
        </patternFill>
      </fill>
      <alignment vertical="bottom"/>
    </dxf>
    <dxf>
      <font>
        <sz val="11"/>
        <color rgb="FF000000"/>
        <name val="Calibri"/>
      </font>
      <numFmt numFmtId="165" formatCode="#,##0.0"/>
      <fill>
        <patternFill patternType="solid">
          <fgColor rgb="FFCCFFFF"/>
          <bgColor rgb="FFCCFFFF"/>
        </patternFill>
      </fill>
      <alignment vertical="bottom"/>
    </dxf>
    <dxf>
      <font>
        <sz val="11"/>
        <color rgb="FF000000"/>
        <name val="Calibri"/>
      </font>
      <numFmt numFmtId="165" formatCode="#,##0.0"/>
      <fill>
        <patternFill patternType="none"/>
      </fill>
      <alignment vertical="bottom"/>
    </dxf>
    <dxf>
      <font>
        <sz val="11"/>
        <color rgb="FF000000"/>
        <name val="Calibri"/>
      </font>
      <numFmt numFmtId="165" formatCode="#,##0.0"/>
      <fill>
        <patternFill patternType="solid">
          <fgColor rgb="FFCCFFFF"/>
          <bgColor rgb="FFCCFFFF"/>
        </patternFill>
      </fill>
      <alignment vertical="bottom"/>
    </dxf>
    <dxf>
      <font>
        <sz val="11"/>
        <color rgb="FF000000"/>
        <name val="Calibri"/>
      </font>
      <numFmt numFmtId="165" formatCode="#,##0.0"/>
      <fill>
        <patternFill patternType="solid">
          <fgColor rgb="FFCCFFFF"/>
          <bgColor rgb="FFCCFFFF"/>
        </patternFill>
      </fill>
      <alignment vertical="bottom"/>
    </dxf>
    <dxf>
      <font>
        <sz val="11"/>
        <color rgb="FF000000"/>
        <name val="Calibri"/>
      </font>
      <numFmt numFmtId="165" formatCode="#,##0.0"/>
      <fill>
        <patternFill patternType="none"/>
      </fill>
      <alignment vertical="bottom"/>
    </dxf>
    <dxf>
      <font>
        <sz val="11"/>
        <color rgb="FF000000"/>
        <name val="Calibri"/>
      </font>
      <numFmt numFmtId="165" formatCode="#,##0.0"/>
      <fill>
        <patternFill patternType="solid">
          <fgColor rgb="FFCCFFFF"/>
          <bgColor rgb="FFCCFFFF"/>
        </patternFill>
      </fill>
      <alignment vertical="bottom"/>
    </dxf>
    <dxf>
      <font>
        <sz val="11"/>
        <color rgb="FF000000"/>
        <name val="Calibri"/>
      </font>
      <numFmt numFmtId="165" formatCode="#,##0.0"/>
      <fill>
        <patternFill patternType="solid">
          <fgColor rgb="FFCCFFFF"/>
          <bgColor rgb="FFCCFFFF"/>
        </patternFill>
      </fill>
      <alignment vertical="bottom"/>
    </dxf>
    <dxf>
      <font>
        <sz val="11"/>
        <color rgb="FF000000"/>
        <name val="Calibri"/>
      </font>
      <numFmt numFmtId="165" formatCode="#,##0.0"/>
      <fill>
        <patternFill patternType="none"/>
      </fill>
      <alignment vertical="bottom"/>
    </dxf>
    <dxf>
      <font>
        <sz val="11"/>
        <color rgb="FF000000"/>
        <name val="Calibri"/>
      </font>
      <numFmt numFmtId="165" formatCode="#,##0.0"/>
      <fill>
        <patternFill patternType="solid">
          <fgColor rgb="FFCCFFFF"/>
          <bgColor rgb="FFCCFFFF"/>
        </patternFill>
      </fill>
      <alignment vertical="bottom"/>
    </dxf>
    <dxf>
      <font>
        <sz val="11"/>
        <color rgb="FF000000"/>
        <name val="Calibri"/>
      </font>
      <numFmt numFmtId="165" formatCode="#,##0.0"/>
      <fill>
        <patternFill patternType="solid">
          <fgColor rgb="FFCCFFFF"/>
          <bgColor rgb="FFCCFFFF"/>
        </patternFill>
      </fill>
      <alignment vertical="bottom"/>
    </dxf>
    <dxf>
      <font>
        <sz val="11"/>
        <color rgb="FF000000"/>
        <name val="Calibri"/>
      </font>
      <numFmt numFmtId="165" formatCode="#,##0.0"/>
      <fill>
        <patternFill patternType="none"/>
      </fill>
      <alignment vertical="bottom"/>
    </dxf>
    <dxf>
      <font>
        <sz val="11"/>
        <color rgb="FF000000"/>
        <name val="Calibri"/>
      </font>
      <numFmt numFmtId="165" formatCode="#,##0.0"/>
      <fill>
        <patternFill patternType="solid">
          <fgColor rgb="FFCCFFFF"/>
          <bgColor rgb="FFCCFFFF"/>
        </patternFill>
      </fill>
      <alignment vertical="bottom"/>
    </dxf>
    <dxf>
      <font>
        <sz val="11"/>
        <color rgb="FF000000"/>
        <name val="Calibri"/>
      </font>
      <numFmt numFmtId="165" formatCode="#,##0.0"/>
      <fill>
        <patternFill patternType="solid">
          <fgColor rgb="FFCCFFFF"/>
          <bgColor rgb="FFCCFFFF"/>
        </patternFill>
      </fill>
      <alignment vertical="bottom"/>
    </dxf>
    <dxf>
      <font>
        <sz val="11"/>
        <color rgb="FF000000"/>
        <name val="Calibri"/>
      </font>
      <numFmt numFmtId="165" formatCode="#,##0.0"/>
      <fill>
        <patternFill patternType="none"/>
      </fill>
      <alignment vertical="bottom"/>
    </dxf>
    <dxf>
      <font>
        <sz val="11"/>
        <color rgb="FF000000"/>
        <name val="Calibri"/>
      </font>
      <numFmt numFmtId="165" formatCode="#,##0.0"/>
      <fill>
        <patternFill patternType="solid">
          <fgColor rgb="FFCCFFFF"/>
          <bgColor rgb="FFCCFFFF"/>
        </patternFill>
      </fill>
      <alignment vertical="bottom"/>
    </dxf>
    <dxf>
      <font>
        <sz val="11"/>
        <color rgb="FF000000"/>
        <name val="Calibri"/>
      </font>
      <numFmt numFmtId="165" formatCode="#,##0.0"/>
      <fill>
        <patternFill patternType="solid">
          <fgColor rgb="FFCCFFFF"/>
          <bgColor rgb="FFCCFFFF"/>
        </patternFill>
      </fill>
      <alignment vertical="bottom"/>
    </dxf>
    <dxf>
      <font>
        <sz val="11"/>
        <color rgb="FF000000"/>
        <name val="Calibri"/>
      </font>
      <numFmt numFmtId="165" formatCode="#,##0.0"/>
      <fill>
        <patternFill patternType="none"/>
      </fill>
      <alignment vertical="bottom"/>
    </dxf>
    <dxf>
      <font>
        <sz val="11"/>
        <color rgb="FF000000"/>
        <name val="Calibri"/>
      </font>
      <numFmt numFmtId="165" formatCode="#,##0.0"/>
      <fill>
        <patternFill patternType="solid">
          <fgColor rgb="FFCCFFFF"/>
          <bgColor rgb="FFCCFFFF"/>
        </patternFill>
      </fill>
      <alignment vertical="bottom"/>
    </dxf>
    <dxf>
      <font>
        <sz val="11"/>
        <color rgb="FF000000"/>
        <name val="Calibri"/>
      </font>
      <numFmt numFmtId="165" formatCode="#,##0.0"/>
      <fill>
        <patternFill patternType="solid">
          <fgColor rgb="FFCCFFFF"/>
          <bgColor rgb="FFCCFFFF"/>
        </patternFill>
      </fill>
      <alignment vertical="botto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1000"/>
  <sheetViews>
    <sheetView showGridLines="0" workbookViewId="0">
      <pane ySplit="6" topLeftCell="A19" activePane="bottomLeft" state="frozen"/>
      <selection pane="bottomLeft" activeCell="D50" sqref="D50"/>
    </sheetView>
  </sheetViews>
  <sheetFormatPr baseColWidth="10" defaultColWidth="14.42578125" defaultRowHeight="15" customHeight="1" x14ac:dyDescent="0.2"/>
  <cols>
    <col min="1" max="1" width="6.42578125" customWidth="1"/>
    <col min="2" max="2" width="12.28515625" customWidth="1"/>
    <col min="3" max="3" width="15.28515625" customWidth="1"/>
    <col min="4" max="4" width="53.7109375" customWidth="1"/>
    <col min="5" max="5" width="9" customWidth="1"/>
    <col min="6" max="7" width="7.7109375" customWidth="1"/>
    <col min="8" max="8" width="10.28515625" customWidth="1"/>
    <col min="9" max="9" width="9.7109375" customWidth="1"/>
    <col min="10" max="10" width="9" customWidth="1"/>
    <col min="11" max="11" width="8.5703125" customWidth="1"/>
    <col min="12" max="12" width="10.140625" customWidth="1"/>
    <col min="13" max="13" width="12.140625" customWidth="1"/>
    <col min="14" max="14" width="57.28515625" customWidth="1"/>
    <col min="15" max="15" width="4.28515625" customWidth="1"/>
    <col min="16" max="19" width="4.7109375" customWidth="1"/>
    <col min="20" max="26" width="9.140625" customWidth="1"/>
  </cols>
  <sheetData>
    <row r="1" spans="1:14" ht="12.75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12.75" customHeight="1" x14ac:dyDescent="0.2">
      <c r="B2" s="1"/>
      <c r="C2" s="2" t="s">
        <v>0</v>
      </c>
      <c r="D2" s="2" t="s">
        <v>1</v>
      </c>
      <c r="E2" s="1"/>
      <c r="F2" s="1"/>
      <c r="G2" s="1"/>
      <c r="H2" s="3" t="s">
        <v>2</v>
      </c>
      <c r="I2" s="4">
        <v>20181</v>
      </c>
      <c r="J2" s="1"/>
      <c r="K2" s="1"/>
      <c r="L2" s="1"/>
      <c r="M2" s="1"/>
      <c r="N2" s="1"/>
    </row>
    <row r="3" spans="1:14" ht="15.75" customHeight="1" x14ac:dyDescent="0.2">
      <c r="B3" s="1"/>
      <c r="C3" s="2" t="s">
        <v>3</v>
      </c>
      <c r="D3" s="5" t="s">
        <v>156</v>
      </c>
      <c r="E3" s="4"/>
      <c r="F3" s="4"/>
      <c r="G3" s="4"/>
      <c r="H3" s="6" t="s">
        <v>4</v>
      </c>
      <c r="I3" s="7"/>
      <c r="J3" s="4"/>
      <c r="K3" s="4"/>
      <c r="M3" s="1"/>
      <c r="N3" s="8" t="s">
        <v>5</v>
      </c>
    </row>
    <row r="4" spans="1:14" ht="18.75" customHeight="1" x14ac:dyDescent="0.2">
      <c r="B4" s="1"/>
      <c r="C4" s="2" t="s">
        <v>6</v>
      </c>
      <c r="D4" s="5" t="s">
        <v>156</v>
      </c>
      <c r="E4" s="4"/>
      <c r="F4" s="4"/>
      <c r="G4" s="4"/>
      <c r="H4" s="4"/>
      <c r="I4" s="9"/>
      <c r="J4" s="4"/>
      <c r="K4" s="4"/>
      <c r="L4" s="1"/>
      <c r="M4" s="1"/>
      <c r="N4" s="1"/>
    </row>
    <row r="5" spans="1:14" ht="18.75" customHeight="1" x14ac:dyDescent="0.2">
      <c r="A5" s="2"/>
      <c r="B5" s="1"/>
      <c r="C5" s="10"/>
      <c r="D5" s="5"/>
      <c r="E5" s="116" t="s">
        <v>7</v>
      </c>
      <c r="F5" s="117"/>
      <c r="G5" s="117"/>
      <c r="H5" s="117"/>
      <c r="I5" s="118"/>
      <c r="J5" s="116" t="s">
        <v>8</v>
      </c>
      <c r="K5" s="117"/>
      <c r="L5" s="117"/>
      <c r="M5" s="118"/>
      <c r="N5" s="1"/>
    </row>
    <row r="6" spans="1:14" ht="31.5" customHeight="1" x14ac:dyDescent="0.2">
      <c r="A6" s="11" t="s">
        <v>9</v>
      </c>
      <c r="B6" s="12" t="s">
        <v>10</v>
      </c>
      <c r="C6" s="13" t="s">
        <v>11</v>
      </c>
      <c r="D6" s="14" t="s">
        <v>12</v>
      </c>
      <c r="E6" s="15" t="s">
        <v>13</v>
      </c>
      <c r="F6" s="16" t="s">
        <v>14</v>
      </c>
      <c r="G6" s="17" t="s">
        <v>15</v>
      </c>
      <c r="H6" s="17" t="s">
        <v>16</v>
      </c>
      <c r="I6" s="18" t="s">
        <v>17</v>
      </c>
      <c r="J6" s="19" t="s">
        <v>13</v>
      </c>
      <c r="K6" s="17" t="s">
        <v>15</v>
      </c>
      <c r="L6" s="12" t="s">
        <v>18</v>
      </c>
      <c r="M6" s="18" t="s">
        <v>17</v>
      </c>
      <c r="N6" s="20" t="s">
        <v>19</v>
      </c>
    </row>
    <row r="7" spans="1:14" ht="18.75" customHeight="1" x14ac:dyDescent="0.2">
      <c r="A7" s="119" t="s">
        <v>20</v>
      </c>
      <c r="B7" s="21" t="s">
        <v>21</v>
      </c>
      <c r="C7" s="21" t="s">
        <v>22</v>
      </c>
      <c r="D7" s="22" t="s">
        <v>23</v>
      </c>
      <c r="E7" s="23" t="s">
        <v>24</v>
      </c>
      <c r="F7" s="21">
        <v>1</v>
      </c>
      <c r="G7" s="21">
        <v>3</v>
      </c>
      <c r="H7" s="24">
        <v>7.5</v>
      </c>
      <c r="I7" s="25">
        <f t="shared" ref="I7:I50" si="0">G7*H7</f>
        <v>22.5</v>
      </c>
      <c r="J7" s="26" t="s">
        <v>24</v>
      </c>
      <c r="K7" s="27">
        <v>3</v>
      </c>
      <c r="L7" s="28">
        <v>7.5</v>
      </c>
      <c r="M7" s="29">
        <f t="shared" ref="M7:M50" si="1">K7*L7</f>
        <v>22.5</v>
      </c>
      <c r="N7" s="30"/>
    </row>
    <row r="8" spans="1:14" ht="15" customHeight="1" x14ac:dyDescent="0.2">
      <c r="A8" s="114"/>
      <c r="B8" s="31" t="s">
        <v>25</v>
      </c>
      <c r="C8" s="31" t="s">
        <v>22</v>
      </c>
      <c r="D8" s="32" t="s">
        <v>26</v>
      </c>
      <c r="E8" s="33" t="s">
        <v>24</v>
      </c>
      <c r="F8" s="31">
        <v>1</v>
      </c>
      <c r="G8" s="31">
        <v>4</v>
      </c>
      <c r="H8" s="34">
        <v>6.9</v>
      </c>
      <c r="I8" s="35">
        <f t="shared" si="0"/>
        <v>27.6</v>
      </c>
      <c r="J8" s="36" t="s">
        <v>24</v>
      </c>
      <c r="K8" s="37">
        <v>4</v>
      </c>
      <c r="L8" s="38">
        <v>6.9</v>
      </c>
      <c r="M8" s="39">
        <f t="shared" si="1"/>
        <v>27.6</v>
      </c>
      <c r="N8" s="40"/>
    </row>
    <row r="9" spans="1:14" ht="15" customHeight="1" x14ac:dyDescent="0.2">
      <c r="A9" s="115"/>
      <c r="B9" s="41" t="s">
        <v>27</v>
      </c>
      <c r="C9" s="41" t="s">
        <v>22</v>
      </c>
      <c r="D9" s="42" t="s">
        <v>28</v>
      </c>
      <c r="E9" s="43" t="s">
        <v>24</v>
      </c>
      <c r="F9" s="41">
        <v>1</v>
      </c>
      <c r="G9" s="41">
        <v>4</v>
      </c>
      <c r="H9" s="44">
        <v>6</v>
      </c>
      <c r="I9" s="45">
        <f t="shared" si="0"/>
        <v>24</v>
      </c>
      <c r="J9" s="46" t="s">
        <v>24</v>
      </c>
      <c r="K9" s="47">
        <v>4</v>
      </c>
      <c r="L9" s="48">
        <v>6</v>
      </c>
      <c r="M9" s="49">
        <f t="shared" si="1"/>
        <v>24</v>
      </c>
      <c r="N9" s="50"/>
    </row>
    <row r="10" spans="1:14" ht="15" customHeight="1" x14ac:dyDescent="0.2">
      <c r="A10" s="119" t="s">
        <v>29</v>
      </c>
      <c r="B10" s="21" t="s">
        <v>30</v>
      </c>
      <c r="C10" s="21">
        <v>10180</v>
      </c>
      <c r="D10" s="22" t="s">
        <v>31</v>
      </c>
      <c r="E10" s="23" t="s">
        <v>32</v>
      </c>
      <c r="F10" s="21">
        <v>2</v>
      </c>
      <c r="G10" s="21">
        <v>4</v>
      </c>
      <c r="H10" s="24">
        <v>8.1999999999999993</v>
      </c>
      <c r="I10" s="25">
        <f t="shared" si="0"/>
        <v>32.799999999999997</v>
      </c>
      <c r="J10" s="26" t="s">
        <v>32</v>
      </c>
      <c r="K10" s="27">
        <v>4</v>
      </c>
      <c r="L10" s="28">
        <v>8.1999999999999993</v>
      </c>
      <c r="M10" s="29">
        <f t="shared" si="1"/>
        <v>32.799999999999997</v>
      </c>
      <c r="N10" s="30"/>
    </row>
    <row r="11" spans="1:14" ht="15" customHeight="1" x14ac:dyDescent="0.2">
      <c r="A11" s="114"/>
      <c r="B11" s="31" t="s">
        <v>33</v>
      </c>
      <c r="C11" s="31">
        <v>10142</v>
      </c>
      <c r="D11" s="32" t="s">
        <v>34</v>
      </c>
      <c r="E11" s="33" t="s">
        <v>35</v>
      </c>
      <c r="F11" s="31">
        <v>1</v>
      </c>
      <c r="G11" s="31">
        <v>3</v>
      </c>
      <c r="H11" s="34">
        <v>6.8</v>
      </c>
      <c r="I11" s="35">
        <f t="shared" si="0"/>
        <v>20.399999999999999</v>
      </c>
      <c r="J11" s="36" t="s">
        <v>35</v>
      </c>
      <c r="K11" s="37">
        <v>3</v>
      </c>
      <c r="L11" s="38">
        <v>6.8</v>
      </c>
      <c r="M11" s="39">
        <f t="shared" si="1"/>
        <v>20.399999999999999</v>
      </c>
      <c r="N11" s="40"/>
    </row>
    <row r="12" spans="1:14" ht="15" customHeight="1" x14ac:dyDescent="0.2">
      <c r="A12" s="114"/>
      <c r="B12" s="31" t="s">
        <v>36</v>
      </c>
      <c r="C12" s="31">
        <v>10180</v>
      </c>
      <c r="D12" s="32" t="s">
        <v>37</v>
      </c>
      <c r="E12" s="33" t="s">
        <v>32</v>
      </c>
      <c r="F12" s="31">
        <v>2</v>
      </c>
      <c r="G12" s="31">
        <v>4</v>
      </c>
      <c r="H12" s="34">
        <v>8.3000000000000007</v>
      </c>
      <c r="I12" s="35">
        <f t="shared" si="0"/>
        <v>33.200000000000003</v>
      </c>
      <c r="J12" s="36" t="s">
        <v>32</v>
      </c>
      <c r="K12" s="37">
        <v>4</v>
      </c>
      <c r="L12" s="38">
        <v>8.3000000000000007</v>
      </c>
      <c r="M12" s="39">
        <f t="shared" si="1"/>
        <v>33.200000000000003</v>
      </c>
      <c r="N12" s="40"/>
    </row>
    <row r="13" spans="1:14" ht="15" customHeight="1" x14ac:dyDescent="0.2">
      <c r="A13" s="115"/>
      <c r="B13" s="41" t="s">
        <v>38</v>
      </c>
      <c r="C13" s="41" t="s">
        <v>39</v>
      </c>
      <c r="D13" s="42" t="s">
        <v>40</v>
      </c>
      <c r="E13" s="43" t="s">
        <v>35</v>
      </c>
      <c r="F13" s="41">
        <v>1</v>
      </c>
      <c r="G13" s="41">
        <v>4</v>
      </c>
      <c r="H13" s="44">
        <v>6.9</v>
      </c>
      <c r="I13" s="45">
        <f t="shared" si="0"/>
        <v>27.6</v>
      </c>
      <c r="J13" s="46" t="s">
        <v>35</v>
      </c>
      <c r="K13" s="47">
        <v>4</v>
      </c>
      <c r="L13" s="48">
        <v>6.9</v>
      </c>
      <c r="M13" s="49">
        <f t="shared" si="1"/>
        <v>27.6</v>
      </c>
      <c r="N13" s="50"/>
    </row>
    <row r="14" spans="1:14" ht="15" customHeight="1" x14ac:dyDescent="0.2">
      <c r="A14" s="119" t="s">
        <v>41</v>
      </c>
      <c r="B14" s="21" t="s">
        <v>42</v>
      </c>
      <c r="C14" s="21" t="s">
        <v>43</v>
      </c>
      <c r="D14" s="22" t="s">
        <v>44</v>
      </c>
      <c r="E14" s="23" t="s">
        <v>45</v>
      </c>
      <c r="F14" s="21">
        <v>1</v>
      </c>
      <c r="G14" s="21">
        <v>4</v>
      </c>
      <c r="H14" s="24">
        <v>6.3</v>
      </c>
      <c r="I14" s="25">
        <f t="shared" si="0"/>
        <v>25.2</v>
      </c>
      <c r="J14" s="26" t="s">
        <v>45</v>
      </c>
      <c r="K14" s="27">
        <v>4</v>
      </c>
      <c r="L14" s="28">
        <v>6.3</v>
      </c>
      <c r="M14" s="29">
        <f t="shared" si="1"/>
        <v>25.2</v>
      </c>
      <c r="N14" s="30"/>
    </row>
    <row r="15" spans="1:14" ht="15" customHeight="1" x14ac:dyDescent="0.2">
      <c r="A15" s="114"/>
      <c r="B15" s="31" t="s">
        <v>46</v>
      </c>
      <c r="C15" s="31">
        <v>190154</v>
      </c>
      <c r="D15" s="32" t="s">
        <v>47</v>
      </c>
      <c r="E15" s="33" t="s">
        <v>45</v>
      </c>
      <c r="F15" s="31">
        <v>1</v>
      </c>
      <c r="G15" s="31">
        <v>4</v>
      </c>
      <c r="H15" s="34">
        <v>9.1</v>
      </c>
      <c r="I15" s="35">
        <f t="shared" si="0"/>
        <v>36.4</v>
      </c>
      <c r="J15" s="36" t="s">
        <v>45</v>
      </c>
      <c r="K15" s="37">
        <v>4</v>
      </c>
      <c r="L15" s="38">
        <v>9.1</v>
      </c>
      <c r="M15" s="39">
        <f t="shared" si="1"/>
        <v>36.4</v>
      </c>
      <c r="N15" s="40"/>
    </row>
    <row r="16" spans="1:14" ht="15" customHeight="1" x14ac:dyDescent="0.2">
      <c r="A16" s="114"/>
      <c r="B16" s="31" t="s">
        <v>48</v>
      </c>
      <c r="C16" s="31">
        <v>190154</v>
      </c>
      <c r="D16" s="32" t="s">
        <v>49</v>
      </c>
      <c r="E16" s="33" t="s">
        <v>45</v>
      </c>
      <c r="F16" s="31">
        <v>1</v>
      </c>
      <c r="G16" s="31">
        <v>4</v>
      </c>
      <c r="H16" s="34">
        <v>9.4</v>
      </c>
      <c r="I16" s="35">
        <f t="shared" si="0"/>
        <v>37.6</v>
      </c>
      <c r="J16" s="36" t="s">
        <v>45</v>
      </c>
      <c r="K16" s="37">
        <v>4</v>
      </c>
      <c r="L16" s="38">
        <v>9.4</v>
      </c>
      <c r="M16" s="39">
        <f t="shared" si="1"/>
        <v>37.6</v>
      </c>
      <c r="N16" s="40"/>
    </row>
    <row r="17" spans="1:14" ht="15" customHeight="1" x14ac:dyDescent="0.2">
      <c r="A17" s="115"/>
      <c r="B17" s="41" t="s">
        <v>50</v>
      </c>
      <c r="C17" s="41" t="s">
        <v>43</v>
      </c>
      <c r="D17" s="42" t="s">
        <v>51</v>
      </c>
      <c r="E17" s="43" t="s">
        <v>45</v>
      </c>
      <c r="F17" s="41">
        <v>1</v>
      </c>
      <c r="G17" s="41">
        <v>5</v>
      </c>
      <c r="H17" s="44">
        <v>6.3</v>
      </c>
      <c r="I17" s="45">
        <f t="shared" si="0"/>
        <v>31.5</v>
      </c>
      <c r="J17" s="46" t="s">
        <v>45</v>
      </c>
      <c r="K17" s="47">
        <v>5</v>
      </c>
      <c r="L17" s="48">
        <v>6.3</v>
      </c>
      <c r="M17" s="49">
        <f t="shared" si="1"/>
        <v>31.5</v>
      </c>
      <c r="N17" s="50"/>
    </row>
    <row r="18" spans="1:14" ht="15" customHeight="1" x14ac:dyDescent="0.2">
      <c r="A18" s="119" t="s">
        <v>52</v>
      </c>
      <c r="B18" s="21" t="s">
        <v>53</v>
      </c>
      <c r="C18" s="21">
        <v>10182</v>
      </c>
      <c r="D18" s="22" t="s">
        <v>54</v>
      </c>
      <c r="E18" s="23" t="s">
        <v>55</v>
      </c>
      <c r="F18" s="21">
        <v>1</v>
      </c>
      <c r="G18" s="21">
        <v>4</v>
      </c>
      <c r="H18" s="24">
        <v>6.1</v>
      </c>
      <c r="I18" s="25">
        <f t="shared" si="0"/>
        <v>24.4</v>
      </c>
      <c r="J18" s="26" t="s">
        <v>55</v>
      </c>
      <c r="K18" s="27">
        <v>4</v>
      </c>
      <c r="L18" s="28">
        <v>6.1</v>
      </c>
      <c r="M18" s="29">
        <f t="shared" si="1"/>
        <v>24.4</v>
      </c>
      <c r="N18" s="30"/>
    </row>
    <row r="19" spans="1:14" ht="15" customHeight="1" x14ac:dyDescent="0.2">
      <c r="A19" s="114"/>
      <c r="B19" s="31" t="s">
        <v>56</v>
      </c>
      <c r="C19" s="31">
        <v>190175</v>
      </c>
      <c r="D19" s="32" t="s">
        <v>57</v>
      </c>
      <c r="E19" s="33" t="s">
        <v>55</v>
      </c>
      <c r="F19" s="31">
        <v>1</v>
      </c>
      <c r="G19" s="31">
        <v>4</v>
      </c>
      <c r="H19" s="34">
        <v>8.1999999999999993</v>
      </c>
      <c r="I19" s="35">
        <f t="shared" si="0"/>
        <v>32.799999999999997</v>
      </c>
      <c r="J19" s="36" t="s">
        <v>55</v>
      </c>
      <c r="K19" s="37">
        <v>4</v>
      </c>
      <c r="L19" s="38">
        <v>8.1999999999999993</v>
      </c>
      <c r="M19" s="39">
        <f t="shared" si="1"/>
        <v>32.799999999999997</v>
      </c>
      <c r="N19" s="40"/>
    </row>
    <row r="20" spans="1:14" ht="15" customHeight="1" x14ac:dyDescent="0.2">
      <c r="A20" s="114"/>
      <c r="B20" s="31" t="s">
        <v>58</v>
      </c>
      <c r="C20" s="31">
        <v>190155</v>
      </c>
      <c r="D20" s="32" t="s">
        <v>59</v>
      </c>
      <c r="E20" s="33" t="s">
        <v>55</v>
      </c>
      <c r="F20" s="31">
        <v>1</v>
      </c>
      <c r="G20" s="31">
        <v>4</v>
      </c>
      <c r="H20" s="34">
        <v>9.4</v>
      </c>
      <c r="I20" s="35">
        <f t="shared" si="0"/>
        <v>37.6</v>
      </c>
      <c r="J20" s="36" t="s">
        <v>55</v>
      </c>
      <c r="K20" s="37">
        <v>4</v>
      </c>
      <c r="L20" s="38">
        <v>9.4</v>
      </c>
      <c r="M20" s="39">
        <f t="shared" si="1"/>
        <v>37.6</v>
      </c>
      <c r="N20" s="40"/>
    </row>
    <row r="21" spans="1:14" ht="15" customHeight="1" x14ac:dyDescent="0.2">
      <c r="A21" s="115"/>
      <c r="B21" s="41" t="s">
        <v>60</v>
      </c>
      <c r="C21" s="41" t="s">
        <v>61</v>
      </c>
      <c r="D21" s="42" t="s">
        <v>62</v>
      </c>
      <c r="E21" s="43" t="s">
        <v>63</v>
      </c>
      <c r="F21" s="41">
        <v>2</v>
      </c>
      <c r="G21" s="41">
        <v>5</v>
      </c>
      <c r="H21" s="44">
        <v>7.2</v>
      </c>
      <c r="I21" s="45">
        <f t="shared" si="0"/>
        <v>36</v>
      </c>
      <c r="J21" s="46" t="s">
        <v>63</v>
      </c>
      <c r="K21" s="47">
        <v>5</v>
      </c>
      <c r="L21" s="48">
        <v>7.2</v>
      </c>
      <c r="M21" s="49">
        <f t="shared" si="1"/>
        <v>36</v>
      </c>
      <c r="N21" s="50"/>
    </row>
    <row r="22" spans="1:14" ht="15" customHeight="1" x14ac:dyDescent="0.2">
      <c r="A22" s="119" t="s">
        <v>64</v>
      </c>
      <c r="B22" s="21" t="s">
        <v>65</v>
      </c>
      <c r="C22" s="21">
        <v>10183</v>
      </c>
      <c r="D22" s="22" t="s">
        <v>66</v>
      </c>
      <c r="E22" s="23"/>
      <c r="F22" s="21"/>
      <c r="G22" s="21">
        <v>4</v>
      </c>
      <c r="H22" s="24"/>
      <c r="I22" s="25">
        <f t="shared" si="0"/>
        <v>0</v>
      </c>
      <c r="J22" s="26"/>
      <c r="K22" s="27">
        <f>IF(NOT(ISBLANK(L22)),G22,0)</f>
        <v>0</v>
      </c>
      <c r="L22" s="28"/>
      <c r="M22" s="29">
        <f t="shared" si="1"/>
        <v>0</v>
      </c>
      <c r="N22" s="30"/>
    </row>
    <row r="23" spans="1:14" ht="15" customHeight="1" x14ac:dyDescent="0.2">
      <c r="A23" s="114"/>
      <c r="B23" s="31" t="s">
        <v>67</v>
      </c>
      <c r="C23" s="31">
        <v>190156</v>
      </c>
      <c r="D23" s="32" t="s">
        <v>68</v>
      </c>
      <c r="E23" s="33" t="s">
        <v>69</v>
      </c>
      <c r="F23" s="31">
        <v>1</v>
      </c>
      <c r="G23" s="31">
        <v>4</v>
      </c>
      <c r="H23" s="34">
        <v>7.2</v>
      </c>
      <c r="I23" s="35">
        <f t="shared" si="0"/>
        <v>28.8</v>
      </c>
      <c r="J23" s="36" t="s">
        <v>69</v>
      </c>
      <c r="K23" s="37">
        <v>4</v>
      </c>
      <c r="L23" s="38">
        <v>7.2</v>
      </c>
      <c r="M23" s="39">
        <f t="shared" si="1"/>
        <v>28.8</v>
      </c>
      <c r="N23" s="40"/>
    </row>
    <row r="24" spans="1:14" ht="15" customHeight="1" x14ac:dyDescent="0.2">
      <c r="A24" s="114"/>
      <c r="B24" s="31" t="s">
        <v>70</v>
      </c>
      <c r="C24" s="31">
        <v>190175</v>
      </c>
      <c r="D24" s="32" t="s">
        <v>71</v>
      </c>
      <c r="E24" s="33" t="s">
        <v>69</v>
      </c>
      <c r="F24" s="31">
        <v>1</v>
      </c>
      <c r="G24" s="31">
        <v>4</v>
      </c>
      <c r="H24" s="34">
        <v>9.1999999999999993</v>
      </c>
      <c r="I24" s="35">
        <f t="shared" si="0"/>
        <v>36.799999999999997</v>
      </c>
      <c r="J24" s="36" t="s">
        <v>69</v>
      </c>
      <c r="K24" s="37">
        <v>4</v>
      </c>
      <c r="L24" s="38">
        <v>9.1999999999999993</v>
      </c>
      <c r="M24" s="39">
        <f t="shared" si="1"/>
        <v>36.799999999999997</v>
      </c>
      <c r="N24" s="40"/>
    </row>
    <row r="25" spans="1:14" ht="15" customHeight="1" x14ac:dyDescent="0.2">
      <c r="A25" s="114"/>
      <c r="B25" s="31" t="s">
        <v>72</v>
      </c>
      <c r="C25" s="31">
        <v>190156</v>
      </c>
      <c r="D25" s="32" t="s">
        <v>73</v>
      </c>
      <c r="E25" s="33" t="s">
        <v>69</v>
      </c>
      <c r="F25" s="31">
        <v>1</v>
      </c>
      <c r="G25" s="31">
        <v>3</v>
      </c>
      <c r="H25" s="34">
        <v>7.7</v>
      </c>
      <c r="I25" s="35">
        <f t="shared" si="0"/>
        <v>23.1</v>
      </c>
      <c r="J25" s="36" t="s">
        <v>69</v>
      </c>
      <c r="K25" s="37">
        <v>3</v>
      </c>
      <c r="L25" s="38">
        <v>7.7</v>
      </c>
      <c r="M25" s="39">
        <f t="shared" si="1"/>
        <v>23.1</v>
      </c>
      <c r="N25" s="40"/>
    </row>
    <row r="26" spans="1:14" ht="15" customHeight="1" x14ac:dyDescent="0.2">
      <c r="A26" s="115"/>
      <c r="B26" s="41" t="s">
        <v>74</v>
      </c>
      <c r="C26" s="41" t="s">
        <v>61</v>
      </c>
      <c r="D26" s="42" t="s">
        <v>75</v>
      </c>
      <c r="E26" s="43" t="s">
        <v>76</v>
      </c>
      <c r="F26" s="41">
        <v>1</v>
      </c>
      <c r="G26" s="41">
        <v>5</v>
      </c>
      <c r="H26" s="44">
        <v>7</v>
      </c>
      <c r="I26" s="45">
        <f t="shared" si="0"/>
        <v>35</v>
      </c>
      <c r="J26" s="46" t="s">
        <v>76</v>
      </c>
      <c r="K26" s="47">
        <v>5</v>
      </c>
      <c r="L26" s="48">
        <v>7</v>
      </c>
      <c r="M26" s="49">
        <f t="shared" si="1"/>
        <v>35</v>
      </c>
      <c r="N26" s="50"/>
    </row>
    <row r="27" spans="1:14" ht="15" customHeight="1" x14ac:dyDescent="0.2">
      <c r="A27" s="119" t="s">
        <v>77</v>
      </c>
      <c r="B27" s="21" t="s">
        <v>78</v>
      </c>
      <c r="C27" s="21">
        <v>10183</v>
      </c>
      <c r="D27" s="22" t="s">
        <v>79</v>
      </c>
      <c r="E27" s="23" t="s">
        <v>80</v>
      </c>
      <c r="F27" s="21">
        <v>1</v>
      </c>
      <c r="G27" s="21">
        <v>4</v>
      </c>
      <c r="H27" s="24">
        <v>6.7</v>
      </c>
      <c r="I27" s="25">
        <f t="shared" si="0"/>
        <v>26.8</v>
      </c>
      <c r="J27" s="26" t="s">
        <v>80</v>
      </c>
      <c r="K27" s="27">
        <v>4</v>
      </c>
      <c r="L27" s="28">
        <v>6.7</v>
      </c>
      <c r="M27" s="29">
        <f t="shared" si="1"/>
        <v>26.8</v>
      </c>
      <c r="N27" s="30"/>
    </row>
    <row r="28" spans="1:14" ht="15" customHeight="1" x14ac:dyDescent="0.2">
      <c r="A28" s="114"/>
      <c r="B28" s="31" t="s">
        <v>81</v>
      </c>
      <c r="C28" s="31">
        <v>10143</v>
      </c>
      <c r="D28" s="32" t="s">
        <v>82</v>
      </c>
      <c r="E28" s="33" t="s">
        <v>80</v>
      </c>
      <c r="F28" s="31">
        <v>1</v>
      </c>
      <c r="G28" s="31">
        <v>4</v>
      </c>
      <c r="H28" s="34">
        <v>8.1999999999999993</v>
      </c>
      <c r="I28" s="35">
        <f t="shared" si="0"/>
        <v>32.799999999999997</v>
      </c>
      <c r="J28" s="36" t="s">
        <v>80</v>
      </c>
      <c r="K28" s="37">
        <v>4</v>
      </c>
      <c r="L28" s="38">
        <v>8.1999999999999993</v>
      </c>
      <c r="M28" s="39">
        <f t="shared" si="1"/>
        <v>32.799999999999997</v>
      </c>
      <c r="N28" s="40"/>
    </row>
    <row r="29" spans="1:14" ht="15" customHeight="1" x14ac:dyDescent="0.2">
      <c r="A29" s="114"/>
      <c r="B29" s="31" t="s">
        <v>83</v>
      </c>
      <c r="C29" s="31" t="s">
        <v>84</v>
      </c>
      <c r="D29" s="32" t="s">
        <v>85</v>
      </c>
      <c r="E29" s="33" t="s">
        <v>80</v>
      </c>
      <c r="F29" s="31">
        <v>1</v>
      </c>
      <c r="G29" s="31">
        <v>4</v>
      </c>
      <c r="H29" s="34">
        <v>7.9</v>
      </c>
      <c r="I29" s="35">
        <f t="shared" si="0"/>
        <v>31.6</v>
      </c>
      <c r="J29" s="36" t="s">
        <v>80</v>
      </c>
      <c r="K29" s="37">
        <v>4</v>
      </c>
      <c r="L29" s="38">
        <v>7.9</v>
      </c>
      <c r="M29" s="39">
        <f t="shared" si="1"/>
        <v>31.6</v>
      </c>
      <c r="N29" s="40"/>
    </row>
    <row r="30" spans="1:14" ht="15" customHeight="1" x14ac:dyDescent="0.2">
      <c r="A30" s="115"/>
      <c r="B30" s="41" t="s">
        <v>86</v>
      </c>
      <c r="C30" s="41" t="s">
        <v>87</v>
      </c>
      <c r="D30" s="42" t="s">
        <v>88</v>
      </c>
      <c r="E30" s="43" t="s">
        <v>80</v>
      </c>
      <c r="F30" s="41">
        <v>1</v>
      </c>
      <c r="G30" s="41">
        <v>4</v>
      </c>
      <c r="H30" s="44">
        <v>8.3000000000000007</v>
      </c>
      <c r="I30" s="45">
        <f t="shared" si="0"/>
        <v>33.200000000000003</v>
      </c>
      <c r="J30" s="46" t="s">
        <v>80</v>
      </c>
      <c r="K30" s="47">
        <v>4</v>
      </c>
      <c r="L30" s="48">
        <v>8.3000000000000007</v>
      </c>
      <c r="M30" s="49">
        <f t="shared" si="1"/>
        <v>33.200000000000003</v>
      </c>
      <c r="N30" s="50"/>
    </row>
    <row r="31" spans="1:14" ht="15" customHeight="1" x14ac:dyDescent="0.2">
      <c r="A31" s="119" t="s">
        <v>89</v>
      </c>
      <c r="B31" s="21" t="s">
        <v>90</v>
      </c>
      <c r="C31" s="21">
        <v>200084</v>
      </c>
      <c r="D31" s="22" t="s">
        <v>91</v>
      </c>
      <c r="E31" s="23" t="s">
        <v>92</v>
      </c>
      <c r="F31" s="21">
        <v>1</v>
      </c>
      <c r="G31" s="21">
        <v>4</v>
      </c>
      <c r="H31" s="24">
        <v>7.2</v>
      </c>
      <c r="I31" s="25">
        <f t="shared" si="0"/>
        <v>28.8</v>
      </c>
      <c r="J31" s="26" t="s">
        <v>92</v>
      </c>
      <c r="K31" s="27">
        <v>4</v>
      </c>
      <c r="L31" s="28">
        <v>7.2</v>
      </c>
      <c r="M31" s="29">
        <f t="shared" si="1"/>
        <v>28.8</v>
      </c>
      <c r="N31" s="30"/>
    </row>
    <row r="32" spans="1:14" ht="15" customHeight="1" x14ac:dyDescent="0.2">
      <c r="A32" s="114"/>
      <c r="B32" s="31" t="s">
        <v>93</v>
      </c>
      <c r="C32" s="31">
        <v>10118</v>
      </c>
      <c r="D32" s="32" t="s">
        <v>94</v>
      </c>
      <c r="E32" s="33"/>
      <c r="F32" s="31"/>
      <c r="G32" s="31">
        <v>4</v>
      </c>
      <c r="H32" s="34"/>
      <c r="I32" s="35">
        <f t="shared" si="0"/>
        <v>0</v>
      </c>
      <c r="J32" s="36"/>
      <c r="K32" s="37">
        <f>IF(NOT(ISBLANK(L32)),G32,0)</f>
        <v>0</v>
      </c>
      <c r="L32" s="38"/>
      <c r="M32" s="39">
        <f t="shared" si="1"/>
        <v>0</v>
      </c>
      <c r="N32" s="40"/>
    </row>
    <row r="33" spans="1:14" ht="15" customHeight="1" x14ac:dyDescent="0.2">
      <c r="A33" s="114"/>
      <c r="B33" s="31" t="s">
        <v>95</v>
      </c>
      <c r="C33" s="31">
        <v>190175</v>
      </c>
      <c r="D33" s="32" t="s">
        <v>96</v>
      </c>
      <c r="E33" s="33" t="s">
        <v>92</v>
      </c>
      <c r="F33" s="31">
        <v>1</v>
      </c>
      <c r="G33" s="31">
        <v>4</v>
      </c>
      <c r="H33" s="34">
        <v>8</v>
      </c>
      <c r="I33" s="35">
        <f t="shared" si="0"/>
        <v>32</v>
      </c>
      <c r="J33" s="36" t="s">
        <v>92</v>
      </c>
      <c r="K33" s="37">
        <v>4</v>
      </c>
      <c r="L33" s="38">
        <v>8</v>
      </c>
      <c r="M33" s="39">
        <f t="shared" si="1"/>
        <v>32</v>
      </c>
      <c r="N33" s="40"/>
    </row>
    <row r="34" spans="1:14" ht="15" customHeight="1" x14ac:dyDescent="0.2">
      <c r="A34" s="115"/>
      <c r="B34" s="41" t="s">
        <v>97</v>
      </c>
      <c r="C34" s="41">
        <v>190157</v>
      </c>
      <c r="D34" s="42" t="s">
        <v>98</v>
      </c>
      <c r="E34" s="43" t="s">
        <v>92</v>
      </c>
      <c r="F34" s="41">
        <v>1</v>
      </c>
      <c r="G34" s="41">
        <v>4</v>
      </c>
      <c r="H34" s="44">
        <v>8.1999999999999993</v>
      </c>
      <c r="I34" s="45">
        <f t="shared" si="0"/>
        <v>32.799999999999997</v>
      </c>
      <c r="J34" s="46" t="s">
        <v>92</v>
      </c>
      <c r="K34" s="47">
        <v>4</v>
      </c>
      <c r="L34" s="48">
        <v>8.1999999999999993</v>
      </c>
      <c r="M34" s="49">
        <f t="shared" si="1"/>
        <v>32.799999999999997</v>
      </c>
      <c r="N34" s="50"/>
    </row>
    <row r="35" spans="1:14" ht="15" customHeight="1" x14ac:dyDescent="0.2">
      <c r="A35" s="119" t="s">
        <v>99</v>
      </c>
      <c r="B35" s="21" t="s">
        <v>100</v>
      </c>
      <c r="C35" s="21">
        <v>190065</v>
      </c>
      <c r="D35" s="22" t="s">
        <v>101</v>
      </c>
      <c r="E35" s="23" t="s">
        <v>102</v>
      </c>
      <c r="F35" s="21">
        <v>1</v>
      </c>
      <c r="G35" s="21">
        <v>4</v>
      </c>
      <c r="H35" s="24">
        <v>7</v>
      </c>
      <c r="I35" s="25">
        <f t="shared" si="0"/>
        <v>28</v>
      </c>
      <c r="J35" s="26" t="s">
        <v>102</v>
      </c>
      <c r="K35" s="27">
        <v>4</v>
      </c>
      <c r="L35" s="28">
        <v>7</v>
      </c>
      <c r="M35" s="29">
        <f t="shared" si="1"/>
        <v>28</v>
      </c>
      <c r="N35" s="30"/>
    </row>
    <row r="36" spans="1:14" ht="15" customHeight="1" x14ac:dyDescent="0.2">
      <c r="A36" s="114"/>
      <c r="B36" s="31" t="s">
        <v>103</v>
      </c>
      <c r="C36" s="31">
        <v>190156</v>
      </c>
      <c r="D36" s="32" t="s">
        <v>104</v>
      </c>
      <c r="E36" s="33"/>
      <c r="F36" s="31"/>
      <c r="G36" s="31">
        <v>4</v>
      </c>
      <c r="H36" s="34"/>
      <c r="I36" s="35">
        <f t="shared" si="0"/>
        <v>0</v>
      </c>
      <c r="J36" s="36"/>
      <c r="K36" s="37">
        <f>IF(NOT(ISBLANK(L36)),G36,0)</f>
        <v>0</v>
      </c>
      <c r="L36" s="38"/>
      <c r="M36" s="39">
        <f t="shared" si="1"/>
        <v>0</v>
      </c>
      <c r="N36" s="40"/>
    </row>
    <row r="37" spans="1:14" ht="15" customHeight="1" x14ac:dyDescent="0.2">
      <c r="A37" s="114"/>
      <c r="B37" s="31" t="s">
        <v>105</v>
      </c>
      <c r="C37" s="31">
        <v>190160</v>
      </c>
      <c r="D37" s="32" t="s">
        <v>106</v>
      </c>
      <c r="E37" s="33" t="s">
        <v>102</v>
      </c>
      <c r="F37" s="31">
        <v>1</v>
      </c>
      <c r="G37" s="31">
        <v>4</v>
      </c>
      <c r="H37" s="34">
        <v>8.8000000000000007</v>
      </c>
      <c r="I37" s="35">
        <f t="shared" si="0"/>
        <v>35.200000000000003</v>
      </c>
      <c r="J37" s="36" t="s">
        <v>102</v>
      </c>
      <c r="K37" s="37">
        <v>4</v>
      </c>
      <c r="L37" s="38">
        <v>8.8000000000000007</v>
      </c>
      <c r="M37" s="39">
        <f t="shared" si="1"/>
        <v>35.200000000000003</v>
      </c>
      <c r="N37" s="40"/>
    </row>
    <row r="38" spans="1:14" ht="15" customHeight="1" x14ac:dyDescent="0.2">
      <c r="A38" s="115"/>
      <c r="B38" s="41" t="s">
        <v>107</v>
      </c>
      <c r="C38" s="41">
        <v>190160</v>
      </c>
      <c r="D38" s="42" t="s">
        <v>108</v>
      </c>
      <c r="E38" s="43" t="s">
        <v>102</v>
      </c>
      <c r="F38" s="41">
        <v>1</v>
      </c>
      <c r="G38" s="41">
        <v>4</v>
      </c>
      <c r="H38" s="44">
        <v>7.8</v>
      </c>
      <c r="I38" s="45">
        <f t="shared" si="0"/>
        <v>31.2</v>
      </c>
      <c r="J38" s="46" t="s">
        <v>102</v>
      </c>
      <c r="K38" s="47">
        <v>4</v>
      </c>
      <c r="L38" s="48">
        <v>7.8</v>
      </c>
      <c r="M38" s="49">
        <f t="shared" si="1"/>
        <v>31.2</v>
      </c>
      <c r="N38" s="50"/>
    </row>
    <row r="39" spans="1:14" ht="15" customHeight="1" x14ac:dyDescent="0.2">
      <c r="A39" s="113" t="s">
        <v>109</v>
      </c>
      <c r="B39" s="21" t="s">
        <v>110</v>
      </c>
      <c r="C39" s="21">
        <v>190160</v>
      </c>
      <c r="D39" s="22" t="s">
        <v>111</v>
      </c>
      <c r="E39" s="23"/>
      <c r="F39" s="21"/>
      <c r="G39" s="21">
        <v>4</v>
      </c>
      <c r="H39" s="24"/>
      <c r="I39" s="25">
        <f t="shared" si="0"/>
        <v>0</v>
      </c>
      <c r="J39" s="26"/>
      <c r="K39" s="27">
        <f t="shared" ref="K39:K43" si="2">IF(NOT(ISBLANK(L39)),G39,0)</f>
        <v>0</v>
      </c>
      <c r="L39" s="28"/>
      <c r="M39" s="29">
        <f t="shared" si="1"/>
        <v>0</v>
      </c>
      <c r="N39" s="30"/>
    </row>
    <row r="40" spans="1:14" ht="15" customHeight="1" x14ac:dyDescent="0.2">
      <c r="A40" s="115"/>
      <c r="B40" s="41" t="s">
        <v>112</v>
      </c>
      <c r="C40" s="41">
        <v>250055</v>
      </c>
      <c r="D40" s="42" t="s">
        <v>113</v>
      </c>
      <c r="E40" s="43"/>
      <c r="F40" s="41"/>
      <c r="G40" s="41">
        <v>4</v>
      </c>
      <c r="H40" s="44"/>
      <c r="I40" s="45">
        <f t="shared" si="0"/>
        <v>0</v>
      </c>
      <c r="J40" s="46"/>
      <c r="K40" s="47">
        <f t="shared" si="2"/>
        <v>0</v>
      </c>
      <c r="L40" s="48"/>
      <c r="M40" s="49">
        <f t="shared" si="1"/>
        <v>0</v>
      </c>
      <c r="N40" s="50"/>
    </row>
    <row r="41" spans="1:14" ht="15" customHeight="1" x14ac:dyDescent="0.2">
      <c r="A41" s="113" t="s">
        <v>114</v>
      </c>
      <c r="B41" s="21" t="s">
        <v>115</v>
      </c>
      <c r="C41" s="21">
        <v>190161</v>
      </c>
      <c r="D41" s="22" t="s">
        <v>116</v>
      </c>
      <c r="E41" s="23"/>
      <c r="F41" s="21"/>
      <c r="G41" s="21">
        <v>4</v>
      </c>
      <c r="H41" s="24"/>
      <c r="I41" s="25">
        <f t="shared" si="0"/>
        <v>0</v>
      </c>
      <c r="J41" s="26"/>
      <c r="K41" s="27">
        <f t="shared" si="2"/>
        <v>0</v>
      </c>
      <c r="L41" s="28"/>
      <c r="M41" s="29">
        <f t="shared" si="1"/>
        <v>0</v>
      </c>
      <c r="N41" s="51"/>
    </row>
    <row r="42" spans="1:14" ht="15" customHeight="1" x14ac:dyDescent="0.2">
      <c r="A42" s="115"/>
      <c r="B42" s="41" t="s">
        <v>117</v>
      </c>
      <c r="C42" s="41">
        <v>190170</v>
      </c>
      <c r="D42" s="42" t="s">
        <v>118</v>
      </c>
      <c r="E42" s="43"/>
      <c r="F42" s="41"/>
      <c r="G42" s="41">
        <v>4</v>
      </c>
      <c r="H42" s="44"/>
      <c r="I42" s="45">
        <f t="shared" si="0"/>
        <v>0</v>
      </c>
      <c r="J42" s="46"/>
      <c r="K42" s="47">
        <f t="shared" si="2"/>
        <v>0</v>
      </c>
      <c r="L42" s="48"/>
      <c r="M42" s="49">
        <f t="shared" si="1"/>
        <v>0</v>
      </c>
      <c r="N42" s="52"/>
    </row>
    <row r="43" spans="1:14" ht="15" customHeight="1" x14ac:dyDescent="0.2">
      <c r="A43" s="113" t="s">
        <v>119</v>
      </c>
      <c r="B43" s="21" t="s">
        <v>120</v>
      </c>
      <c r="C43" s="21" t="s">
        <v>22</v>
      </c>
      <c r="D43" s="22" t="s">
        <v>121</v>
      </c>
      <c r="E43" s="23"/>
      <c r="F43" s="21"/>
      <c r="G43" s="21">
        <v>3</v>
      </c>
      <c r="H43" s="24"/>
      <c r="I43" s="25">
        <f t="shared" si="0"/>
        <v>0</v>
      </c>
      <c r="J43" s="26"/>
      <c r="K43" s="27">
        <f t="shared" si="2"/>
        <v>0</v>
      </c>
      <c r="L43" s="28"/>
      <c r="M43" s="29">
        <f t="shared" si="1"/>
        <v>0</v>
      </c>
      <c r="N43" s="51"/>
    </row>
    <row r="44" spans="1:14" ht="15" customHeight="1" x14ac:dyDescent="0.2">
      <c r="A44" s="114"/>
      <c r="B44" s="31" t="s">
        <v>122</v>
      </c>
      <c r="C44" s="31" t="s">
        <v>22</v>
      </c>
      <c r="D44" s="32" t="s">
        <v>123</v>
      </c>
      <c r="E44" s="33" t="s">
        <v>45</v>
      </c>
      <c r="F44" s="31">
        <v>1</v>
      </c>
      <c r="G44" s="31">
        <v>3</v>
      </c>
      <c r="H44" s="34">
        <v>9.1999999999999993</v>
      </c>
      <c r="I44" s="35">
        <f t="shared" si="0"/>
        <v>27.599999999999998</v>
      </c>
      <c r="J44" s="36" t="s">
        <v>45</v>
      </c>
      <c r="K44" s="37">
        <v>3</v>
      </c>
      <c r="L44" s="38">
        <v>9.1999999999999993</v>
      </c>
      <c r="M44" s="39">
        <f t="shared" si="1"/>
        <v>27.599999999999998</v>
      </c>
      <c r="N44" s="53" t="s">
        <v>124</v>
      </c>
    </row>
    <row r="45" spans="1:14" ht="15" customHeight="1" x14ac:dyDescent="0.2">
      <c r="A45" s="114"/>
      <c r="B45" s="31" t="s">
        <v>125</v>
      </c>
      <c r="C45" s="31" t="s">
        <v>22</v>
      </c>
      <c r="D45" s="32" t="s">
        <v>126</v>
      </c>
      <c r="E45" s="33" t="s">
        <v>69</v>
      </c>
      <c r="F45" s="31">
        <v>1</v>
      </c>
      <c r="G45" s="31">
        <v>3</v>
      </c>
      <c r="H45" s="34">
        <v>8.9</v>
      </c>
      <c r="I45" s="35">
        <f t="shared" si="0"/>
        <v>26.700000000000003</v>
      </c>
      <c r="J45" s="36" t="s">
        <v>69</v>
      </c>
      <c r="K45" s="37">
        <v>4</v>
      </c>
      <c r="L45" s="38">
        <v>8.9</v>
      </c>
      <c r="M45" s="39">
        <f t="shared" si="1"/>
        <v>35.6</v>
      </c>
      <c r="N45" s="53" t="s">
        <v>127</v>
      </c>
    </row>
    <row r="46" spans="1:14" ht="15" customHeight="1" x14ac:dyDescent="0.2">
      <c r="A46" s="114"/>
      <c r="B46" s="31" t="s">
        <v>128</v>
      </c>
      <c r="C46" s="31" t="s">
        <v>22</v>
      </c>
      <c r="D46" s="32" t="s">
        <v>129</v>
      </c>
      <c r="E46" s="33" t="s">
        <v>92</v>
      </c>
      <c r="F46" s="31">
        <v>1</v>
      </c>
      <c r="G46" s="31">
        <v>3</v>
      </c>
      <c r="H46" s="34">
        <v>8.4</v>
      </c>
      <c r="I46" s="35">
        <f t="shared" si="0"/>
        <v>25.200000000000003</v>
      </c>
      <c r="J46" s="36" t="s">
        <v>92</v>
      </c>
      <c r="K46" s="37">
        <v>3</v>
      </c>
      <c r="L46" s="38">
        <v>8.4</v>
      </c>
      <c r="M46" s="39">
        <f t="shared" si="1"/>
        <v>25.200000000000003</v>
      </c>
      <c r="N46" s="53" t="s">
        <v>130</v>
      </c>
    </row>
    <row r="47" spans="1:14" ht="15" customHeight="1" x14ac:dyDescent="0.2">
      <c r="A47" s="114"/>
      <c r="B47" s="31" t="s">
        <v>131</v>
      </c>
      <c r="C47" s="31" t="s">
        <v>22</v>
      </c>
      <c r="D47" s="32" t="s">
        <v>132</v>
      </c>
      <c r="E47" s="33" t="s">
        <v>102</v>
      </c>
      <c r="F47" s="31">
        <v>1</v>
      </c>
      <c r="G47" s="31">
        <v>3</v>
      </c>
      <c r="H47" s="34">
        <v>8.4</v>
      </c>
      <c r="I47" s="35">
        <f t="shared" si="0"/>
        <v>25.200000000000003</v>
      </c>
      <c r="J47" s="36" t="s">
        <v>102</v>
      </c>
      <c r="K47" s="37">
        <v>3</v>
      </c>
      <c r="L47" s="38">
        <v>8.4</v>
      </c>
      <c r="M47" s="39">
        <f t="shared" si="1"/>
        <v>25.200000000000003</v>
      </c>
      <c r="N47" s="53" t="s">
        <v>133</v>
      </c>
    </row>
    <row r="48" spans="1:14" ht="15" customHeight="1" x14ac:dyDescent="0.2">
      <c r="A48" s="114"/>
      <c r="B48" s="31" t="s">
        <v>134</v>
      </c>
      <c r="C48" s="31" t="s">
        <v>22</v>
      </c>
      <c r="D48" s="32" t="s">
        <v>135</v>
      </c>
      <c r="E48" s="33" t="s">
        <v>24</v>
      </c>
      <c r="F48" s="31">
        <v>1</v>
      </c>
      <c r="G48" s="31">
        <v>4</v>
      </c>
      <c r="H48" s="34">
        <v>6</v>
      </c>
      <c r="I48" s="35">
        <f t="shared" si="0"/>
        <v>24</v>
      </c>
      <c r="J48" s="36" t="s">
        <v>24</v>
      </c>
      <c r="K48" s="37">
        <v>4</v>
      </c>
      <c r="L48" s="38">
        <v>6</v>
      </c>
      <c r="M48" s="39">
        <f t="shared" si="1"/>
        <v>24</v>
      </c>
      <c r="N48" s="53" t="s">
        <v>136</v>
      </c>
    </row>
    <row r="49" spans="1:14" ht="15" customHeight="1" x14ac:dyDescent="0.25">
      <c r="A49" s="114"/>
      <c r="B49" s="31" t="s">
        <v>137</v>
      </c>
      <c r="C49" s="31" t="s">
        <v>22</v>
      </c>
      <c r="D49" s="32" t="s">
        <v>138</v>
      </c>
      <c r="E49" s="33" t="s">
        <v>55</v>
      </c>
      <c r="F49" s="31">
        <v>1</v>
      </c>
      <c r="G49" s="31">
        <v>3</v>
      </c>
      <c r="H49" s="34">
        <v>8</v>
      </c>
      <c r="I49" s="35">
        <f t="shared" si="0"/>
        <v>24</v>
      </c>
      <c r="J49" s="36" t="s">
        <v>55</v>
      </c>
      <c r="K49" s="37">
        <v>3</v>
      </c>
      <c r="L49" s="38">
        <v>8</v>
      </c>
      <c r="M49" s="39">
        <f t="shared" si="1"/>
        <v>24</v>
      </c>
      <c r="N49" s="54" t="s">
        <v>139</v>
      </c>
    </row>
    <row r="50" spans="1:14" ht="15" customHeight="1" x14ac:dyDescent="0.25">
      <c r="A50" s="115"/>
      <c r="B50" s="41" t="s">
        <v>140</v>
      </c>
      <c r="C50" s="41" t="s">
        <v>22</v>
      </c>
      <c r="D50" s="42" t="s">
        <v>141</v>
      </c>
      <c r="E50" s="43"/>
      <c r="F50" s="41"/>
      <c r="G50" s="41">
        <v>4</v>
      </c>
      <c r="H50" s="44"/>
      <c r="I50" s="45">
        <f t="shared" si="0"/>
        <v>0</v>
      </c>
      <c r="J50" s="46"/>
      <c r="K50" s="47">
        <f>IF(NOT(ISBLANK(L50)),G50,0)</f>
        <v>0</v>
      </c>
      <c r="L50" s="48"/>
      <c r="M50" s="49">
        <f t="shared" si="1"/>
        <v>0</v>
      </c>
      <c r="N50" s="55"/>
    </row>
    <row r="51" spans="1:14" ht="15" customHeight="1" x14ac:dyDescent="0.2">
      <c r="A51" s="56"/>
      <c r="B51" s="21"/>
      <c r="C51" s="21"/>
      <c r="D51" s="57" t="s">
        <v>142</v>
      </c>
      <c r="E51" s="58"/>
      <c r="F51" s="59"/>
      <c r="G51" s="59"/>
      <c r="H51" s="60">
        <f>AVERAGE(H7:H50)</f>
        <v>7.734285714285714</v>
      </c>
      <c r="I51" s="61"/>
      <c r="J51" s="62"/>
      <c r="K51" s="63"/>
      <c r="L51" s="63">
        <f>AVERAGE(L7:L50)</f>
        <v>7.734285714285714</v>
      </c>
      <c r="M51" s="64"/>
      <c r="N51" s="30"/>
    </row>
    <row r="52" spans="1:14" ht="15" customHeight="1" x14ac:dyDescent="0.2">
      <c r="A52" s="65"/>
      <c r="B52" s="31"/>
      <c r="C52" s="31"/>
      <c r="D52" s="66" t="s">
        <v>143</v>
      </c>
      <c r="E52" s="67"/>
      <c r="F52" s="31"/>
      <c r="G52" s="31">
        <v>170</v>
      </c>
      <c r="H52" s="68"/>
      <c r="I52" s="69">
        <v>1047.3</v>
      </c>
      <c r="J52" s="70"/>
      <c r="K52" s="71">
        <f>SUM(K7:K50)</f>
        <v>136</v>
      </c>
      <c r="L52" s="71"/>
      <c r="M52" s="72">
        <f>SUM(M7:M50)</f>
        <v>1047.3000000000002</v>
      </c>
      <c r="N52" s="40"/>
    </row>
    <row r="53" spans="1:14" ht="15" customHeight="1" x14ac:dyDescent="0.2">
      <c r="A53" s="65"/>
      <c r="B53" s="31"/>
      <c r="C53" s="31"/>
      <c r="D53" s="66" t="s">
        <v>144</v>
      </c>
      <c r="E53" s="67"/>
      <c r="F53" s="31"/>
      <c r="G53" s="31"/>
      <c r="H53" s="68"/>
      <c r="I53" s="73">
        <v>7.7</v>
      </c>
      <c r="J53" s="70"/>
      <c r="K53" s="68"/>
      <c r="L53" s="68"/>
      <c r="M53" s="69"/>
      <c r="N53" s="40"/>
    </row>
    <row r="54" spans="1:14" ht="15" customHeight="1" x14ac:dyDescent="0.2">
      <c r="A54" s="74"/>
      <c r="B54" s="75"/>
      <c r="C54" s="75"/>
      <c r="D54" s="76" t="s">
        <v>145</v>
      </c>
      <c r="E54" s="77"/>
      <c r="F54" s="78"/>
      <c r="G54" s="78"/>
      <c r="H54" s="79"/>
      <c r="I54" s="80"/>
      <c r="J54" s="81"/>
      <c r="K54" s="79"/>
      <c r="L54" s="79"/>
      <c r="M54" s="82">
        <f>M52/K52</f>
        <v>7.7007352941176483</v>
      </c>
      <c r="N54" s="83"/>
    </row>
    <row r="55" spans="1:14" ht="15" customHeight="1" x14ac:dyDescent="0.25">
      <c r="B55" s="84"/>
      <c r="C55" s="84"/>
      <c r="D55" s="85"/>
      <c r="E55" s="84"/>
      <c r="F55" s="84"/>
      <c r="G55" s="84"/>
      <c r="H55" s="84"/>
      <c r="I55" s="84"/>
      <c r="J55" s="84"/>
      <c r="K55" s="84"/>
      <c r="L55" s="84"/>
      <c r="M55" s="84"/>
      <c r="N55" s="84"/>
    </row>
    <row r="56" spans="1:14" ht="15" customHeight="1" x14ac:dyDescent="0.25">
      <c r="B56" s="84"/>
      <c r="C56" s="84"/>
      <c r="D56" s="85"/>
      <c r="E56" s="84"/>
      <c r="F56" s="84"/>
      <c r="G56" s="84"/>
      <c r="H56" s="84"/>
      <c r="I56" s="84"/>
      <c r="J56" s="84"/>
      <c r="K56" s="84"/>
      <c r="L56" s="84"/>
      <c r="M56" s="84"/>
      <c r="N56" s="84"/>
    </row>
    <row r="57" spans="1:14" ht="15" customHeight="1" x14ac:dyDescent="0.25">
      <c r="B57" s="84"/>
      <c r="C57" s="84"/>
      <c r="D57" s="85"/>
      <c r="E57" s="84"/>
      <c r="F57" s="86"/>
      <c r="G57" s="84"/>
      <c r="H57" s="84"/>
      <c r="I57" s="84"/>
      <c r="J57" s="84"/>
      <c r="K57" s="84"/>
      <c r="L57" s="84"/>
      <c r="M57" s="84"/>
      <c r="N57" s="84"/>
    </row>
    <row r="58" spans="1:14" ht="15" customHeight="1" x14ac:dyDescent="0.25">
      <c r="B58" s="84"/>
      <c r="C58" s="84"/>
      <c r="D58" s="85"/>
      <c r="E58" s="84"/>
      <c r="F58" s="84"/>
      <c r="G58" s="87"/>
      <c r="H58" s="87"/>
      <c r="I58" s="87"/>
      <c r="J58" s="84"/>
      <c r="K58" s="87"/>
      <c r="L58" s="87"/>
      <c r="M58" s="87"/>
      <c r="N58" s="84"/>
    </row>
    <row r="59" spans="1:14" ht="15.75" customHeight="1" x14ac:dyDescent="0.25">
      <c r="B59" s="84"/>
      <c r="C59" s="84"/>
      <c r="D59" s="85"/>
      <c r="E59" s="84"/>
      <c r="F59" s="84"/>
      <c r="G59" s="87"/>
      <c r="H59" s="87"/>
      <c r="I59" s="87"/>
      <c r="J59" s="84"/>
      <c r="K59" s="87"/>
      <c r="L59" s="87"/>
      <c r="M59" s="87"/>
      <c r="N59" s="84"/>
    </row>
    <row r="60" spans="1:14" ht="15.75" customHeight="1" x14ac:dyDescent="0.25">
      <c r="B60" s="84"/>
      <c r="C60" s="84"/>
      <c r="D60" s="85"/>
      <c r="E60" s="84"/>
      <c r="F60" s="84"/>
      <c r="G60" s="84"/>
      <c r="H60" s="84"/>
      <c r="I60" s="84"/>
      <c r="J60" s="84"/>
      <c r="K60" s="84"/>
      <c r="L60" s="84"/>
      <c r="M60" s="84"/>
      <c r="N60" s="84"/>
    </row>
    <row r="61" spans="1:14" ht="15.75" customHeight="1" x14ac:dyDescent="0.25">
      <c r="B61" s="84"/>
      <c r="C61" s="84"/>
      <c r="D61" s="85"/>
      <c r="E61" s="84"/>
      <c r="F61" s="84"/>
      <c r="G61" s="84"/>
      <c r="H61" s="84"/>
      <c r="I61" s="84"/>
      <c r="J61" s="84"/>
      <c r="K61" s="84"/>
      <c r="L61" s="84"/>
      <c r="M61" s="84"/>
      <c r="N61" s="84"/>
    </row>
    <row r="62" spans="1:14" ht="15.75" customHeight="1" x14ac:dyDescent="0.25">
      <c r="B62" s="84"/>
      <c r="C62" s="84"/>
      <c r="D62" s="85"/>
      <c r="E62" s="84"/>
      <c r="F62" s="84"/>
      <c r="G62" s="84"/>
      <c r="H62" s="84"/>
      <c r="I62" s="84"/>
      <c r="J62" s="84"/>
      <c r="K62" s="84"/>
      <c r="L62" s="84"/>
      <c r="M62" s="84"/>
      <c r="N62" s="84"/>
    </row>
    <row r="63" spans="1:14" ht="15.75" customHeight="1" x14ac:dyDescent="0.25">
      <c r="B63" s="84"/>
      <c r="C63" s="84"/>
      <c r="D63" s="84"/>
      <c r="E63" s="84"/>
      <c r="F63" s="84"/>
      <c r="G63" s="84"/>
      <c r="H63" s="84"/>
      <c r="I63" s="84"/>
      <c r="J63" s="84"/>
      <c r="K63" s="84"/>
      <c r="L63" s="84"/>
      <c r="M63" s="84"/>
      <c r="N63" s="84"/>
    </row>
    <row r="64" spans="1:14" ht="15.75" customHeight="1" x14ac:dyDescent="0.25">
      <c r="B64" s="84"/>
      <c r="C64" s="84"/>
      <c r="D64" s="84"/>
      <c r="E64" s="84"/>
      <c r="F64" s="84"/>
      <c r="G64" s="84"/>
      <c r="H64" s="84"/>
      <c r="I64" s="84"/>
      <c r="J64" s="84"/>
      <c r="K64" s="84"/>
      <c r="L64" s="84"/>
      <c r="M64" s="84"/>
      <c r="N64" s="84"/>
    </row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mergeCells count="13">
    <mergeCell ref="A43:A50"/>
    <mergeCell ref="E5:I5"/>
    <mergeCell ref="J5:M5"/>
    <mergeCell ref="A7:A9"/>
    <mergeCell ref="A10:A13"/>
    <mergeCell ref="A14:A17"/>
    <mergeCell ref="A18:A21"/>
    <mergeCell ref="A22:A26"/>
    <mergeCell ref="A27:A30"/>
    <mergeCell ref="A31:A34"/>
    <mergeCell ref="A35:A38"/>
    <mergeCell ref="A39:A40"/>
    <mergeCell ref="A41:A42"/>
  </mergeCells>
  <conditionalFormatting sqref="L7">
    <cfRule type="expression" dxfId="119" priority="1">
      <formula>L7&lt;7.5</formula>
    </cfRule>
  </conditionalFormatting>
  <conditionalFormatting sqref="L7">
    <cfRule type="expression" dxfId="118" priority="2">
      <formula>L7&gt;7.5</formula>
    </cfRule>
  </conditionalFormatting>
  <conditionalFormatting sqref="L7">
    <cfRule type="cellIs" dxfId="117" priority="3" operator="equal">
      <formula>7.5</formula>
    </cfRule>
  </conditionalFormatting>
  <conditionalFormatting sqref="L8">
    <cfRule type="expression" dxfId="116" priority="4">
      <formula>L8&lt;6.9</formula>
    </cfRule>
  </conditionalFormatting>
  <conditionalFormatting sqref="L8">
    <cfRule type="expression" dxfId="115" priority="5">
      <formula>L8&gt;6.9</formula>
    </cfRule>
  </conditionalFormatting>
  <conditionalFormatting sqref="L8">
    <cfRule type="cellIs" dxfId="114" priority="6" operator="equal">
      <formula>6.9</formula>
    </cfRule>
  </conditionalFormatting>
  <conditionalFormatting sqref="L9">
    <cfRule type="expression" dxfId="113" priority="7">
      <formula>L9&lt;6</formula>
    </cfRule>
  </conditionalFormatting>
  <conditionalFormatting sqref="L9">
    <cfRule type="expression" dxfId="112" priority="8">
      <formula>L9&gt;6</formula>
    </cfRule>
  </conditionalFormatting>
  <conditionalFormatting sqref="L9">
    <cfRule type="cellIs" dxfId="111" priority="9" operator="equal">
      <formula>6</formula>
    </cfRule>
  </conditionalFormatting>
  <conditionalFormatting sqref="L10">
    <cfRule type="expression" dxfId="110" priority="10">
      <formula>L10&lt;8.2</formula>
    </cfRule>
  </conditionalFormatting>
  <conditionalFormatting sqref="L10">
    <cfRule type="expression" dxfId="109" priority="11">
      <formula>L10&gt;8.2</formula>
    </cfRule>
  </conditionalFormatting>
  <conditionalFormatting sqref="L10">
    <cfRule type="cellIs" dxfId="108" priority="12" operator="equal">
      <formula>8.2</formula>
    </cfRule>
  </conditionalFormatting>
  <conditionalFormatting sqref="L11">
    <cfRule type="expression" dxfId="107" priority="13">
      <formula>L11&lt;6.8</formula>
    </cfRule>
  </conditionalFormatting>
  <conditionalFormatting sqref="L11">
    <cfRule type="expression" dxfId="106" priority="14">
      <formula>L11&gt;6.8</formula>
    </cfRule>
  </conditionalFormatting>
  <conditionalFormatting sqref="L11">
    <cfRule type="cellIs" dxfId="105" priority="15" operator="equal">
      <formula>6.8</formula>
    </cfRule>
  </conditionalFormatting>
  <conditionalFormatting sqref="L12">
    <cfRule type="expression" dxfId="104" priority="16">
      <formula>L12&lt;8.3</formula>
    </cfRule>
  </conditionalFormatting>
  <conditionalFormatting sqref="L12">
    <cfRule type="expression" dxfId="103" priority="17">
      <formula>L12&gt;8.3</formula>
    </cfRule>
  </conditionalFormatting>
  <conditionalFormatting sqref="L12">
    <cfRule type="cellIs" dxfId="102" priority="18" operator="equal">
      <formula>8.3</formula>
    </cfRule>
  </conditionalFormatting>
  <conditionalFormatting sqref="L13">
    <cfRule type="expression" dxfId="101" priority="19">
      <formula>L13&lt;6.9</formula>
    </cfRule>
  </conditionalFormatting>
  <conditionalFormatting sqref="L13">
    <cfRule type="expression" dxfId="100" priority="20">
      <formula>L13&gt;6.9</formula>
    </cfRule>
  </conditionalFormatting>
  <conditionalFormatting sqref="L13">
    <cfRule type="cellIs" dxfId="99" priority="21" operator="equal">
      <formula>6.9</formula>
    </cfRule>
  </conditionalFormatting>
  <conditionalFormatting sqref="L14">
    <cfRule type="expression" dxfId="98" priority="22">
      <formula>L14&lt;6.3</formula>
    </cfRule>
  </conditionalFormatting>
  <conditionalFormatting sqref="L14">
    <cfRule type="expression" dxfId="97" priority="23">
      <formula>L14&gt;6.3</formula>
    </cfRule>
  </conditionalFormatting>
  <conditionalFormatting sqref="L14">
    <cfRule type="cellIs" dxfId="96" priority="24" operator="equal">
      <formula>6.3</formula>
    </cfRule>
  </conditionalFormatting>
  <conditionalFormatting sqref="L15">
    <cfRule type="expression" dxfId="95" priority="25">
      <formula>L15&lt;9.1</formula>
    </cfRule>
  </conditionalFormatting>
  <conditionalFormatting sqref="L15">
    <cfRule type="expression" dxfId="94" priority="26">
      <formula>L15&gt;9.1</formula>
    </cfRule>
  </conditionalFormatting>
  <conditionalFormatting sqref="L15">
    <cfRule type="cellIs" dxfId="93" priority="27" operator="equal">
      <formula>9.1</formula>
    </cfRule>
  </conditionalFormatting>
  <conditionalFormatting sqref="L16">
    <cfRule type="expression" dxfId="92" priority="28">
      <formula>L16&lt;9.4</formula>
    </cfRule>
  </conditionalFormatting>
  <conditionalFormatting sqref="L16">
    <cfRule type="expression" dxfId="91" priority="29">
      <formula>L16&gt;9.4</formula>
    </cfRule>
  </conditionalFormatting>
  <conditionalFormatting sqref="L16">
    <cfRule type="cellIs" dxfId="90" priority="30" operator="equal">
      <formula>9.4</formula>
    </cfRule>
  </conditionalFormatting>
  <conditionalFormatting sqref="L17">
    <cfRule type="expression" dxfId="89" priority="31">
      <formula>L17&lt;6.3</formula>
    </cfRule>
  </conditionalFormatting>
  <conditionalFormatting sqref="L17">
    <cfRule type="expression" dxfId="88" priority="32">
      <formula>L17&gt;6.3</formula>
    </cfRule>
  </conditionalFormatting>
  <conditionalFormatting sqref="L17">
    <cfRule type="cellIs" dxfId="87" priority="33" operator="equal">
      <formula>6.3</formula>
    </cfRule>
  </conditionalFormatting>
  <conditionalFormatting sqref="L18">
    <cfRule type="expression" dxfId="86" priority="34">
      <formula>L18&lt;6.1</formula>
    </cfRule>
  </conditionalFormatting>
  <conditionalFormatting sqref="L18">
    <cfRule type="expression" dxfId="85" priority="35">
      <formula>L18&gt;6.1</formula>
    </cfRule>
  </conditionalFormatting>
  <conditionalFormatting sqref="L18">
    <cfRule type="cellIs" dxfId="84" priority="36" operator="equal">
      <formula>6.1</formula>
    </cfRule>
  </conditionalFormatting>
  <conditionalFormatting sqref="L19">
    <cfRule type="expression" dxfId="83" priority="37">
      <formula>L19&lt;8.2</formula>
    </cfRule>
  </conditionalFormatting>
  <conditionalFormatting sqref="L19">
    <cfRule type="expression" dxfId="82" priority="38">
      <formula>L19&gt;8.2</formula>
    </cfRule>
  </conditionalFormatting>
  <conditionalFormatting sqref="L19">
    <cfRule type="cellIs" dxfId="81" priority="39" operator="equal">
      <formula>8.2</formula>
    </cfRule>
  </conditionalFormatting>
  <conditionalFormatting sqref="L20">
    <cfRule type="expression" dxfId="80" priority="40">
      <formula>L20&lt;9.4</formula>
    </cfRule>
  </conditionalFormatting>
  <conditionalFormatting sqref="L20">
    <cfRule type="expression" dxfId="79" priority="41">
      <formula>L20&gt;9.4</formula>
    </cfRule>
  </conditionalFormatting>
  <conditionalFormatting sqref="L20">
    <cfRule type="cellIs" dxfId="78" priority="42" operator="equal">
      <formula>9.4</formula>
    </cfRule>
  </conditionalFormatting>
  <conditionalFormatting sqref="L21">
    <cfRule type="expression" dxfId="77" priority="43">
      <formula>L21&lt;7.2</formula>
    </cfRule>
  </conditionalFormatting>
  <conditionalFormatting sqref="L21">
    <cfRule type="expression" dxfId="76" priority="44">
      <formula>L21&gt;7.2</formula>
    </cfRule>
  </conditionalFormatting>
  <conditionalFormatting sqref="L21">
    <cfRule type="cellIs" dxfId="75" priority="45" operator="equal">
      <formula>7.2</formula>
    </cfRule>
  </conditionalFormatting>
  <conditionalFormatting sqref="L23">
    <cfRule type="expression" dxfId="74" priority="46">
      <formula>L23&lt;7.2</formula>
    </cfRule>
  </conditionalFormatting>
  <conditionalFormatting sqref="L23">
    <cfRule type="expression" dxfId="73" priority="47">
      <formula>L23&gt;7.2</formula>
    </cfRule>
  </conditionalFormatting>
  <conditionalFormatting sqref="L23">
    <cfRule type="cellIs" dxfId="72" priority="48" operator="equal">
      <formula>7.2</formula>
    </cfRule>
  </conditionalFormatting>
  <conditionalFormatting sqref="L24">
    <cfRule type="expression" dxfId="71" priority="49">
      <formula>L24&lt;9.2</formula>
    </cfRule>
  </conditionalFormatting>
  <conditionalFormatting sqref="L24">
    <cfRule type="expression" dxfId="70" priority="50">
      <formula>L24&gt;9.2</formula>
    </cfRule>
  </conditionalFormatting>
  <conditionalFormatting sqref="L24">
    <cfRule type="cellIs" dxfId="69" priority="51" operator="equal">
      <formula>9.2</formula>
    </cfRule>
  </conditionalFormatting>
  <conditionalFormatting sqref="L25">
    <cfRule type="expression" dxfId="68" priority="52">
      <formula>L25&lt;7.7</formula>
    </cfRule>
  </conditionalFormatting>
  <conditionalFormatting sqref="L25">
    <cfRule type="expression" dxfId="67" priority="53">
      <formula>L25&gt;7.7</formula>
    </cfRule>
  </conditionalFormatting>
  <conditionalFormatting sqref="L25">
    <cfRule type="cellIs" dxfId="66" priority="54" operator="equal">
      <formula>7.7</formula>
    </cfRule>
  </conditionalFormatting>
  <conditionalFormatting sqref="L26">
    <cfRule type="expression" dxfId="65" priority="55">
      <formula>L26&lt;7</formula>
    </cfRule>
  </conditionalFormatting>
  <conditionalFormatting sqref="L26">
    <cfRule type="expression" dxfId="64" priority="56">
      <formula>L26&gt;7</formula>
    </cfRule>
  </conditionalFormatting>
  <conditionalFormatting sqref="L26">
    <cfRule type="cellIs" dxfId="63" priority="57" operator="equal">
      <formula>7</formula>
    </cfRule>
  </conditionalFormatting>
  <conditionalFormatting sqref="L27">
    <cfRule type="expression" dxfId="62" priority="58">
      <formula>L27&lt;6.7</formula>
    </cfRule>
  </conditionalFormatting>
  <conditionalFormatting sqref="L27">
    <cfRule type="expression" dxfId="61" priority="59">
      <formula>L27&gt;6.7</formula>
    </cfRule>
  </conditionalFormatting>
  <conditionalFormatting sqref="L27">
    <cfRule type="cellIs" dxfId="60" priority="60" operator="equal">
      <formula>6.7</formula>
    </cfRule>
  </conditionalFormatting>
  <conditionalFormatting sqref="L28">
    <cfRule type="expression" dxfId="59" priority="61">
      <formula>L28&lt;8.2</formula>
    </cfRule>
  </conditionalFormatting>
  <conditionalFormatting sqref="L28">
    <cfRule type="expression" dxfId="58" priority="62">
      <formula>L28&gt;8.2</formula>
    </cfRule>
  </conditionalFormatting>
  <conditionalFormatting sqref="L28">
    <cfRule type="cellIs" dxfId="57" priority="63" operator="equal">
      <formula>8.2</formula>
    </cfRule>
  </conditionalFormatting>
  <conditionalFormatting sqref="L29">
    <cfRule type="expression" dxfId="56" priority="64">
      <formula>L29&lt;7.9</formula>
    </cfRule>
  </conditionalFormatting>
  <conditionalFormatting sqref="L29">
    <cfRule type="expression" dxfId="55" priority="65">
      <formula>L29&gt;7.9</formula>
    </cfRule>
  </conditionalFormatting>
  <conditionalFormatting sqref="L29">
    <cfRule type="cellIs" dxfId="54" priority="66" operator="equal">
      <formula>7.9</formula>
    </cfRule>
  </conditionalFormatting>
  <conditionalFormatting sqref="L30">
    <cfRule type="expression" dxfId="53" priority="67">
      <formula>L30&lt;8.3</formula>
    </cfRule>
  </conditionalFormatting>
  <conditionalFormatting sqref="L30">
    <cfRule type="expression" dxfId="52" priority="68">
      <formula>L30&gt;8.3</formula>
    </cfRule>
  </conditionalFormatting>
  <conditionalFormatting sqref="L30">
    <cfRule type="cellIs" dxfId="51" priority="69" operator="equal">
      <formula>8.3</formula>
    </cfRule>
  </conditionalFormatting>
  <conditionalFormatting sqref="L31">
    <cfRule type="expression" dxfId="50" priority="70">
      <formula>L31&lt;7.2</formula>
    </cfRule>
  </conditionalFormatting>
  <conditionalFormatting sqref="L31">
    <cfRule type="expression" dxfId="49" priority="71">
      <formula>L31&gt;7.2</formula>
    </cfRule>
  </conditionalFormatting>
  <conditionalFormatting sqref="L31">
    <cfRule type="cellIs" dxfId="48" priority="72" operator="equal">
      <formula>7.2</formula>
    </cfRule>
  </conditionalFormatting>
  <conditionalFormatting sqref="L33">
    <cfRule type="expression" dxfId="47" priority="73">
      <formula>L33&lt;8</formula>
    </cfRule>
  </conditionalFormatting>
  <conditionalFormatting sqref="L33">
    <cfRule type="expression" dxfId="46" priority="74">
      <formula>L33&gt;8</formula>
    </cfRule>
  </conditionalFormatting>
  <conditionalFormatting sqref="L33">
    <cfRule type="cellIs" dxfId="45" priority="75" operator="equal">
      <formula>8</formula>
    </cfRule>
  </conditionalFormatting>
  <conditionalFormatting sqref="L34">
    <cfRule type="expression" dxfId="44" priority="76">
      <formula>L34&lt;8.2</formula>
    </cfRule>
  </conditionalFormatting>
  <conditionalFormatting sqref="L34">
    <cfRule type="expression" dxfId="43" priority="77">
      <formula>L34&gt;8.2</formula>
    </cfRule>
  </conditionalFormatting>
  <conditionalFormatting sqref="L34">
    <cfRule type="cellIs" dxfId="42" priority="78" operator="equal">
      <formula>8.2</formula>
    </cfRule>
  </conditionalFormatting>
  <conditionalFormatting sqref="L35">
    <cfRule type="expression" dxfId="41" priority="79">
      <formula>L35&lt;7</formula>
    </cfRule>
  </conditionalFormatting>
  <conditionalFormatting sqref="L35">
    <cfRule type="expression" dxfId="40" priority="80">
      <formula>L35&gt;7</formula>
    </cfRule>
  </conditionalFormatting>
  <conditionalFormatting sqref="L35">
    <cfRule type="cellIs" dxfId="39" priority="81" operator="equal">
      <formula>7</formula>
    </cfRule>
  </conditionalFormatting>
  <conditionalFormatting sqref="L37">
    <cfRule type="expression" dxfId="38" priority="82">
      <formula>L37&lt;8.8</formula>
    </cfRule>
  </conditionalFormatting>
  <conditionalFormatting sqref="L37">
    <cfRule type="expression" dxfId="37" priority="83">
      <formula>L37&gt;8.8</formula>
    </cfRule>
  </conditionalFormatting>
  <conditionalFormatting sqref="L37">
    <cfRule type="cellIs" dxfId="36" priority="84" operator="equal">
      <formula>8.8</formula>
    </cfRule>
  </conditionalFormatting>
  <conditionalFormatting sqref="L38">
    <cfRule type="expression" dxfId="35" priority="85">
      <formula>L38&lt;7.8</formula>
    </cfRule>
  </conditionalFormatting>
  <conditionalFormatting sqref="L38">
    <cfRule type="expression" dxfId="34" priority="86">
      <formula>L38&gt;7.8</formula>
    </cfRule>
  </conditionalFormatting>
  <conditionalFormatting sqref="L38">
    <cfRule type="cellIs" dxfId="33" priority="87" operator="equal">
      <formula>7.8</formula>
    </cfRule>
  </conditionalFormatting>
  <conditionalFormatting sqref="L44">
    <cfRule type="expression" dxfId="32" priority="88">
      <formula>L44&lt;9.2</formula>
    </cfRule>
  </conditionalFormatting>
  <conditionalFormatting sqref="L44">
    <cfRule type="expression" dxfId="31" priority="89">
      <formula>L44&gt;9.2</formula>
    </cfRule>
  </conditionalFormatting>
  <conditionalFormatting sqref="L44">
    <cfRule type="cellIs" dxfId="30" priority="90" operator="equal">
      <formula>9.2</formula>
    </cfRule>
  </conditionalFormatting>
  <conditionalFormatting sqref="L45">
    <cfRule type="expression" dxfId="29" priority="91">
      <formula>L45&lt;8.9</formula>
    </cfRule>
  </conditionalFormatting>
  <conditionalFormatting sqref="L45">
    <cfRule type="expression" dxfId="28" priority="92">
      <formula>L45&gt;8.9</formula>
    </cfRule>
  </conditionalFormatting>
  <conditionalFormatting sqref="L45">
    <cfRule type="cellIs" dxfId="27" priority="93" operator="equal">
      <formula>8.9</formula>
    </cfRule>
  </conditionalFormatting>
  <conditionalFormatting sqref="L46">
    <cfRule type="expression" dxfId="26" priority="94">
      <formula>L46&lt;8.4</formula>
    </cfRule>
  </conditionalFormatting>
  <conditionalFormatting sqref="L46">
    <cfRule type="expression" dxfId="25" priority="95">
      <formula>L46&gt;8.4</formula>
    </cfRule>
  </conditionalFormatting>
  <conditionalFormatting sqref="L46">
    <cfRule type="cellIs" dxfId="24" priority="96" operator="equal">
      <formula>8.4</formula>
    </cfRule>
  </conditionalFormatting>
  <conditionalFormatting sqref="L47">
    <cfRule type="expression" dxfId="23" priority="97">
      <formula>L47&lt;8.4</formula>
    </cfRule>
  </conditionalFormatting>
  <conditionalFormatting sqref="L47">
    <cfRule type="expression" dxfId="22" priority="98">
      <formula>L47&gt;8.4</formula>
    </cfRule>
  </conditionalFormatting>
  <conditionalFormatting sqref="L47">
    <cfRule type="cellIs" dxfId="21" priority="99" operator="equal">
      <formula>8.4</formula>
    </cfRule>
  </conditionalFormatting>
  <conditionalFormatting sqref="L48">
    <cfRule type="expression" dxfId="20" priority="100">
      <formula>L48&lt;6</formula>
    </cfRule>
  </conditionalFormatting>
  <conditionalFormatting sqref="L48">
    <cfRule type="expression" dxfId="19" priority="101">
      <formula>L48&gt;6</formula>
    </cfRule>
  </conditionalFormatting>
  <conditionalFormatting sqref="L48">
    <cfRule type="cellIs" dxfId="18" priority="102" operator="equal">
      <formula>6</formula>
    </cfRule>
  </conditionalFormatting>
  <conditionalFormatting sqref="L49">
    <cfRule type="expression" dxfId="17" priority="103">
      <formula>L49&lt;8</formula>
    </cfRule>
  </conditionalFormatting>
  <conditionalFormatting sqref="L49">
    <cfRule type="expression" dxfId="16" priority="104">
      <formula>L49&gt;8</formula>
    </cfRule>
  </conditionalFormatting>
  <conditionalFormatting sqref="L49">
    <cfRule type="cellIs" dxfId="15" priority="105" operator="equal">
      <formula>8</formula>
    </cfRule>
  </conditionalFormatting>
  <printOptions horizontalCentered="1" verticalCentered="1"/>
  <pageMargins left="0.78740157480314965" right="0.78740157480314965" top="0.78740157480314965" bottom="0.7874015748031496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1:AP1000"/>
  <sheetViews>
    <sheetView showGridLines="0" tabSelected="1" topLeftCell="A10" workbookViewId="0">
      <selection activeCell="AM9" sqref="AM9:AO10"/>
    </sheetView>
  </sheetViews>
  <sheetFormatPr baseColWidth="10" defaultColWidth="14.42578125" defaultRowHeight="15" customHeight="1" x14ac:dyDescent="0.2"/>
  <cols>
    <col min="1" max="1" width="4.140625" customWidth="1"/>
    <col min="2" max="2" width="4.7109375" customWidth="1"/>
    <col min="3" max="3" width="5.7109375" customWidth="1"/>
    <col min="4" max="4" width="8.7109375" customWidth="1"/>
    <col min="5" max="5" width="5.7109375" customWidth="1"/>
    <col min="6" max="6" width="4.7109375" customWidth="1"/>
    <col min="7" max="7" width="5.7109375" customWidth="1"/>
    <col min="8" max="8" width="8.7109375" customWidth="1"/>
    <col min="9" max="9" width="5.7109375" customWidth="1"/>
    <col min="10" max="10" width="4.7109375" customWidth="1"/>
    <col min="11" max="11" width="5.7109375" customWidth="1"/>
    <col min="12" max="12" width="8.7109375" customWidth="1"/>
    <col min="13" max="13" width="5.7109375" customWidth="1"/>
    <col min="14" max="14" width="4.7109375" customWidth="1"/>
    <col min="15" max="15" width="5.7109375" customWidth="1"/>
    <col min="16" max="16" width="8.7109375" customWidth="1"/>
    <col min="17" max="17" width="5.7109375" customWidth="1"/>
    <col min="18" max="18" width="4.7109375" customWidth="1"/>
    <col min="19" max="19" width="5.7109375" customWidth="1"/>
    <col min="20" max="20" width="8.7109375" customWidth="1"/>
    <col min="21" max="21" width="5.7109375" customWidth="1"/>
    <col min="22" max="22" width="4.7109375" customWidth="1"/>
    <col min="23" max="23" width="5.7109375" customWidth="1"/>
    <col min="24" max="24" width="8.7109375" customWidth="1"/>
    <col min="25" max="25" width="5.7109375" customWidth="1"/>
    <col min="26" max="26" width="4.7109375" customWidth="1"/>
    <col min="27" max="27" width="5.7109375" customWidth="1"/>
    <col min="28" max="28" width="8.7109375" customWidth="1"/>
    <col min="29" max="29" width="5.7109375" customWidth="1"/>
    <col min="30" max="30" width="4.7109375" customWidth="1"/>
    <col min="31" max="31" width="5.7109375" customWidth="1"/>
    <col min="32" max="32" width="8.7109375" customWidth="1"/>
    <col min="33" max="33" width="5.7109375" customWidth="1"/>
    <col min="34" max="34" width="4.7109375" customWidth="1"/>
    <col min="35" max="35" width="5.7109375" customWidth="1"/>
    <col min="36" max="36" width="8.7109375" customWidth="1"/>
    <col min="37" max="37" width="5.7109375" customWidth="1"/>
    <col min="38" max="38" width="4.7109375" customWidth="1"/>
    <col min="39" max="39" width="5.7109375" customWidth="1"/>
    <col min="40" max="40" width="8.7109375" customWidth="1"/>
    <col min="41" max="41" width="5.7109375" customWidth="1"/>
    <col min="42" max="43" width="4.7109375" customWidth="1"/>
  </cols>
  <sheetData>
    <row r="1" spans="2:42" ht="10.5" customHeight="1" x14ac:dyDescent="0.35">
      <c r="B1" s="88"/>
      <c r="C1" s="88"/>
      <c r="D1" s="88"/>
      <c r="E1" s="88"/>
      <c r="F1" s="88"/>
      <c r="G1" s="88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  <c r="W1" s="89"/>
      <c r="X1" s="89"/>
      <c r="Y1" s="89"/>
      <c r="Z1" s="89"/>
      <c r="AA1" s="89"/>
      <c r="AB1" s="89"/>
      <c r="AC1" s="89"/>
      <c r="AD1" s="89"/>
      <c r="AE1" s="89"/>
      <c r="AF1" s="89"/>
      <c r="AG1" s="89"/>
      <c r="AH1" s="89"/>
      <c r="AI1" s="88"/>
      <c r="AJ1" s="88"/>
      <c r="AK1" s="88"/>
      <c r="AL1" s="88"/>
      <c r="AM1" s="88"/>
      <c r="AN1" s="88"/>
      <c r="AO1" s="88"/>
      <c r="AP1" s="88"/>
    </row>
    <row r="2" spans="2:42" ht="16.5" customHeight="1" x14ac:dyDescent="0.2">
      <c r="B2" s="90"/>
      <c r="C2" s="140" t="str">
        <f>'Plan 2018 texto'!D2</f>
        <v>INGENIERIA INFORMATICA</v>
      </c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136"/>
      <c r="R2" s="136"/>
      <c r="S2" s="136"/>
      <c r="T2" s="136"/>
      <c r="U2" s="136"/>
      <c r="V2" s="136"/>
      <c r="W2" s="136"/>
      <c r="X2" s="136"/>
      <c r="Y2" s="136"/>
      <c r="Z2" s="136"/>
      <c r="AA2" s="136"/>
      <c r="AB2" s="136"/>
      <c r="AC2" s="136"/>
      <c r="AD2" s="136"/>
      <c r="AE2" s="136"/>
      <c r="AF2" s="136"/>
      <c r="AG2" s="136"/>
      <c r="AH2" s="136"/>
      <c r="AI2" s="136"/>
      <c r="AJ2" s="136"/>
      <c r="AK2" s="136"/>
      <c r="AL2" s="136"/>
      <c r="AM2" s="136"/>
      <c r="AN2" s="136"/>
      <c r="AO2" s="136"/>
      <c r="AP2" s="90"/>
    </row>
    <row r="3" spans="2:42" ht="18" customHeight="1" x14ac:dyDescent="0.2">
      <c r="B3" s="90"/>
      <c r="C3" s="2" t="str">
        <f>'Plan 2018 texto'!C3</f>
        <v>Alumno:</v>
      </c>
      <c r="D3" s="90"/>
      <c r="E3" s="1" t="str">
        <f>'Plan 2018 texto'!D3</f>
        <v xml:space="preserve"> </v>
      </c>
      <c r="F3" s="91"/>
      <c r="G3" s="90"/>
      <c r="H3" s="90"/>
      <c r="I3" s="90"/>
      <c r="J3" s="91"/>
      <c r="K3" s="92"/>
      <c r="L3" s="92"/>
      <c r="M3" s="92"/>
      <c r="N3" s="92"/>
      <c r="O3" s="92"/>
      <c r="P3" s="92"/>
      <c r="Q3" s="92"/>
      <c r="R3" s="92"/>
      <c r="S3" s="92"/>
      <c r="T3" s="92"/>
      <c r="U3" s="92"/>
      <c r="V3" s="92"/>
      <c r="W3" s="92"/>
      <c r="X3" s="92"/>
      <c r="Y3" s="92"/>
      <c r="Z3" s="92"/>
      <c r="AA3" s="92"/>
      <c r="AB3" s="92"/>
      <c r="AC3" s="92"/>
      <c r="AD3" s="92"/>
      <c r="AE3" s="92"/>
      <c r="AF3" s="2" t="str">
        <f>'Plan 2018 texto'!H2</f>
        <v>Plan:</v>
      </c>
      <c r="AG3" s="141">
        <f>'Plan 2018 texto'!I2</f>
        <v>20181</v>
      </c>
      <c r="AH3" s="136"/>
      <c r="AI3" s="90"/>
      <c r="AJ3" s="90"/>
      <c r="AK3" s="90"/>
      <c r="AL3" s="90"/>
      <c r="AM3" s="93"/>
      <c r="AN3" s="92"/>
      <c r="AO3" s="92"/>
      <c r="AP3" s="90"/>
    </row>
    <row r="4" spans="2:42" ht="18" customHeight="1" x14ac:dyDescent="0.2">
      <c r="B4" s="90"/>
      <c r="C4" s="2" t="str">
        <f>'Plan 2018 texto'!C4</f>
        <v>Carnet:</v>
      </c>
      <c r="D4" s="90"/>
      <c r="E4" s="1" t="str">
        <f>'Plan 2018 texto'!D4</f>
        <v xml:space="preserve"> </v>
      </c>
      <c r="F4" s="91"/>
      <c r="G4" s="90"/>
      <c r="H4" s="90"/>
      <c r="I4" s="90"/>
      <c r="J4" s="91"/>
      <c r="K4" s="92"/>
      <c r="L4" s="92"/>
      <c r="M4" s="92"/>
      <c r="N4" s="92"/>
      <c r="O4" s="92"/>
      <c r="P4" s="92"/>
      <c r="Q4" s="92"/>
      <c r="R4" s="92"/>
      <c r="S4" s="92"/>
      <c r="T4" s="92"/>
      <c r="U4" s="92"/>
      <c r="V4" s="92"/>
      <c r="W4" s="92"/>
      <c r="X4" s="92"/>
      <c r="Y4" s="92"/>
      <c r="Z4" s="92"/>
      <c r="AA4" s="92"/>
      <c r="AB4" s="92"/>
      <c r="AC4" s="92"/>
      <c r="AD4" s="92"/>
      <c r="AE4" s="92"/>
      <c r="AF4" s="92"/>
      <c r="AG4" s="92"/>
      <c r="AH4" s="94"/>
      <c r="AI4" s="90"/>
      <c r="AJ4" s="90"/>
      <c r="AK4" s="90"/>
      <c r="AL4" s="90"/>
      <c r="AM4" s="93"/>
      <c r="AN4" s="92"/>
      <c r="AO4" s="92"/>
      <c r="AP4" s="90"/>
    </row>
    <row r="5" spans="2:42" ht="13.5" customHeight="1" x14ac:dyDescent="0.2">
      <c r="B5" s="90"/>
      <c r="C5" s="90"/>
      <c r="D5" s="90"/>
      <c r="E5" s="90"/>
      <c r="F5" s="90"/>
      <c r="G5" s="90"/>
      <c r="H5" s="90"/>
      <c r="I5" s="90"/>
      <c r="J5" s="95"/>
      <c r="K5" s="95"/>
      <c r="L5" s="95"/>
      <c r="M5" s="95"/>
      <c r="N5" s="95"/>
      <c r="O5" s="95"/>
      <c r="P5" s="95"/>
      <c r="Q5" s="95"/>
      <c r="R5" s="95"/>
      <c r="S5" s="95"/>
      <c r="T5" s="95"/>
      <c r="U5" s="95"/>
      <c r="V5" s="95"/>
      <c r="W5" s="95"/>
      <c r="X5" s="95"/>
      <c r="Y5" s="95"/>
      <c r="Z5" s="95"/>
      <c r="AA5" s="95"/>
      <c r="AB5" s="95"/>
      <c r="AC5" s="95"/>
      <c r="AD5" s="95"/>
      <c r="AE5" s="95"/>
      <c r="AF5" s="95"/>
      <c r="AG5" s="95"/>
      <c r="AH5" s="90"/>
      <c r="AI5" s="90"/>
      <c r="AJ5" s="90"/>
      <c r="AK5" s="90"/>
      <c r="AL5" s="90"/>
      <c r="AM5" s="95"/>
      <c r="AN5" s="95"/>
      <c r="AO5" s="95"/>
      <c r="AP5" s="90"/>
    </row>
    <row r="6" spans="2:42" ht="12.75" customHeight="1" x14ac:dyDescent="0.2">
      <c r="B6" s="96"/>
      <c r="C6" s="135" t="s">
        <v>146</v>
      </c>
      <c r="D6" s="117"/>
      <c r="E6" s="117"/>
      <c r="F6" s="97"/>
      <c r="G6" s="135" t="s">
        <v>147</v>
      </c>
      <c r="H6" s="117"/>
      <c r="I6" s="117"/>
      <c r="J6" s="97"/>
      <c r="K6" s="135" t="s">
        <v>148</v>
      </c>
      <c r="L6" s="117"/>
      <c r="M6" s="117"/>
      <c r="N6" s="97"/>
      <c r="O6" s="135" t="s">
        <v>149</v>
      </c>
      <c r="P6" s="117"/>
      <c r="Q6" s="117"/>
      <c r="R6" s="97"/>
      <c r="S6" s="135" t="s">
        <v>150</v>
      </c>
      <c r="T6" s="117"/>
      <c r="U6" s="117"/>
      <c r="V6" s="97"/>
      <c r="W6" s="135" t="s">
        <v>151</v>
      </c>
      <c r="X6" s="117"/>
      <c r="Y6" s="117"/>
      <c r="Z6" s="97"/>
      <c r="AA6" s="135" t="s">
        <v>152</v>
      </c>
      <c r="AB6" s="117"/>
      <c r="AC6" s="117"/>
      <c r="AD6" s="97"/>
      <c r="AE6" s="135" t="s">
        <v>153</v>
      </c>
      <c r="AF6" s="117"/>
      <c r="AG6" s="117"/>
      <c r="AH6" s="97"/>
      <c r="AI6" s="135" t="s">
        <v>154</v>
      </c>
      <c r="AJ6" s="117"/>
      <c r="AK6" s="117"/>
      <c r="AL6" s="97"/>
      <c r="AM6" s="135" t="s">
        <v>155</v>
      </c>
      <c r="AN6" s="117"/>
      <c r="AO6" s="117"/>
      <c r="AP6" s="98"/>
    </row>
    <row r="7" spans="2:42" ht="12.75" customHeight="1" x14ac:dyDescent="0.2">
      <c r="B7" s="99"/>
      <c r="C7" s="136"/>
      <c r="D7" s="136"/>
      <c r="E7" s="136"/>
      <c r="F7" s="100"/>
      <c r="G7" s="136"/>
      <c r="H7" s="136"/>
      <c r="I7" s="136"/>
      <c r="J7" s="100"/>
      <c r="K7" s="136"/>
      <c r="L7" s="136"/>
      <c r="M7" s="136"/>
      <c r="N7" s="100"/>
      <c r="O7" s="136"/>
      <c r="P7" s="136"/>
      <c r="Q7" s="136"/>
      <c r="R7" s="100"/>
      <c r="S7" s="136"/>
      <c r="T7" s="136"/>
      <c r="U7" s="136"/>
      <c r="V7" s="100"/>
      <c r="W7" s="136"/>
      <c r="X7" s="136"/>
      <c r="Y7" s="136"/>
      <c r="Z7" s="100"/>
      <c r="AA7" s="136"/>
      <c r="AB7" s="136"/>
      <c r="AC7" s="136"/>
      <c r="AD7" s="100"/>
      <c r="AE7" s="136"/>
      <c r="AF7" s="136"/>
      <c r="AG7" s="136"/>
      <c r="AH7" s="100"/>
      <c r="AI7" s="136"/>
      <c r="AJ7" s="136"/>
      <c r="AK7" s="136"/>
      <c r="AL7" s="100"/>
      <c r="AM7" s="136"/>
      <c r="AN7" s="136"/>
      <c r="AO7" s="136"/>
      <c r="AP7" s="101"/>
    </row>
    <row r="8" spans="2:42" ht="23.25" customHeight="1" thickBot="1" x14ac:dyDescent="0.25">
      <c r="B8" s="99"/>
      <c r="C8" s="102"/>
      <c r="D8" s="102"/>
      <c r="E8" s="102"/>
      <c r="F8" s="102"/>
      <c r="G8" s="102"/>
      <c r="H8" s="102"/>
      <c r="I8" s="102"/>
      <c r="J8" s="102"/>
      <c r="K8" s="102"/>
      <c r="L8" s="102"/>
      <c r="M8" s="102"/>
      <c r="N8" s="102"/>
      <c r="O8" s="102"/>
      <c r="P8" s="102"/>
      <c r="Q8" s="102"/>
      <c r="R8" s="102"/>
      <c r="S8" s="102"/>
      <c r="T8" s="102"/>
      <c r="U8" s="102"/>
      <c r="V8" s="102"/>
      <c r="W8" s="137" t="str">
        <f>'Plan 2018 texto'!D45</f>
        <v>OPTATIVA HUMANISTICO-SOCIAL II</v>
      </c>
      <c r="X8" s="138"/>
      <c r="Y8" s="138"/>
      <c r="Z8" s="102"/>
      <c r="AA8" s="102"/>
      <c r="AB8" s="102"/>
      <c r="AC8" s="102"/>
      <c r="AD8" s="102"/>
      <c r="AE8" s="102"/>
      <c r="AF8" s="102"/>
      <c r="AG8" s="102"/>
      <c r="AH8" s="102"/>
      <c r="AI8" s="137" t="str">
        <f>'Plan 2018 texto'!D47</f>
        <v>OPTATIVA HUMANISTICO-SOCIAL IV</v>
      </c>
      <c r="AJ8" s="138"/>
      <c r="AK8" s="138"/>
      <c r="AL8" s="102"/>
      <c r="AM8" s="139" t="str">
        <f>'Plan 2018 texto'!D50</f>
        <v>Optativa Tecnica III</v>
      </c>
      <c r="AN8" s="138"/>
      <c r="AO8" s="138"/>
      <c r="AP8" s="104"/>
    </row>
    <row r="9" spans="2:42" ht="24.75" customHeight="1" x14ac:dyDescent="0.2">
      <c r="B9" s="99"/>
      <c r="C9" s="120" t="str">
        <f>'Plan 2018 texto'!D8</f>
        <v>PRECALCULO</v>
      </c>
      <c r="D9" s="117"/>
      <c r="E9" s="118"/>
      <c r="F9" s="102"/>
      <c r="G9" s="120" t="str">
        <f>'Plan 2018 texto'!D10</f>
        <v>ALGEBRA VECTORIAL Y MATRICES</v>
      </c>
      <c r="H9" s="117"/>
      <c r="I9" s="118"/>
      <c r="J9" s="102"/>
      <c r="K9" s="120" t="str">
        <f>'Plan 2018 texto'!D17</f>
        <v>FISICA I</v>
      </c>
      <c r="L9" s="117"/>
      <c r="M9" s="118"/>
      <c r="N9" s="102"/>
      <c r="O9" s="120" t="str">
        <f>'Plan 2018 texto'!D21</f>
        <v>ELECTRICIDAD Y MAGNETISMO</v>
      </c>
      <c r="P9" s="117"/>
      <c r="Q9" s="118"/>
      <c r="R9" s="102"/>
      <c r="S9" s="129" t="str">
        <f>'Plan 2018 texto'!D22</f>
        <v>ANALISIS NUMERICO</v>
      </c>
      <c r="T9" s="130"/>
      <c r="U9" s="131"/>
      <c r="V9" s="102"/>
      <c r="W9" s="120" t="str">
        <f>IF(ISBLANK('Plan 2018 texto'!N45), ,'Plan 2018 texto'!N45)</f>
        <v>220107-CAMBIO CLIMATICO Y CIUDAD</v>
      </c>
      <c r="X9" s="117"/>
      <c r="Y9" s="118"/>
      <c r="Z9" s="102"/>
      <c r="AA9" s="120" t="str">
        <f>'Plan 2018 texto'!D31</f>
        <v>ARQUITECT.DE COMPUTADORAS</v>
      </c>
      <c r="AB9" s="117"/>
      <c r="AC9" s="118"/>
      <c r="AD9" s="102"/>
      <c r="AE9" s="120" t="str">
        <f>'Plan 2018 texto'!D35</f>
        <v>SISTEMAS OPERATIVOS</v>
      </c>
      <c r="AF9" s="117"/>
      <c r="AG9" s="118"/>
      <c r="AH9" s="102"/>
      <c r="AI9" s="120" t="str">
        <f>IF(ISBLANK('Plan 2018 texto'!N47), ,'Plan 2018 texto'!N47)</f>
        <v>090217-EDUCACION Y GENERO</v>
      </c>
      <c r="AJ9" s="117"/>
      <c r="AK9" s="118"/>
      <c r="AL9" s="102"/>
      <c r="AM9" s="146">
        <f>IF(ISBLANK('Plan 2018 texto'!N50), ,'Plan 2018 texto'!N50)</f>
        <v>0</v>
      </c>
      <c r="AN9" s="147"/>
      <c r="AO9" s="148"/>
      <c r="AP9" s="104"/>
    </row>
    <row r="10" spans="2:42" ht="24.75" customHeight="1" x14ac:dyDescent="0.2">
      <c r="B10" s="99"/>
      <c r="C10" s="121"/>
      <c r="D10" s="122"/>
      <c r="E10" s="123"/>
      <c r="F10" s="102"/>
      <c r="G10" s="121"/>
      <c r="H10" s="122"/>
      <c r="I10" s="123"/>
      <c r="J10" s="102"/>
      <c r="K10" s="121"/>
      <c r="L10" s="122"/>
      <c r="M10" s="123"/>
      <c r="N10" s="102"/>
      <c r="O10" s="121"/>
      <c r="P10" s="122"/>
      <c r="Q10" s="123"/>
      <c r="R10" s="102"/>
      <c r="S10" s="132"/>
      <c r="T10" s="133"/>
      <c r="U10" s="134"/>
      <c r="V10" s="102"/>
      <c r="W10" s="121"/>
      <c r="X10" s="122"/>
      <c r="Y10" s="123"/>
      <c r="Z10" s="102"/>
      <c r="AA10" s="121"/>
      <c r="AB10" s="122"/>
      <c r="AC10" s="123"/>
      <c r="AD10" s="102"/>
      <c r="AE10" s="121"/>
      <c r="AF10" s="122"/>
      <c r="AG10" s="123"/>
      <c r="AH10" s="102"/>
      <c r="AI10" s="121"/>
      <c r="AJ10" s="122"/>
      <c r="AK10" s="123"/>
      <c r="AL10" s="102"/>
      <c r="AM10" s="149"/>
      <c r="AN10" s="150"/>
      <c r="AO10" s="151"/>
      <c r="AP10" s="104"/>
    </row>
    <row r="11" spans="2:42" ht="24.75" customHeight="1" x14ac:dyDescent="0.2">
      <c r="B11" s="99"/>
      <c r="C11" s="124" t="str">
        <f>'Plan 2018 texto'!C8</f>
        <v>-</v>
      </c>
      <c r="D11" s="125"/>
      <c r="E11" s="126"/>
      <c r="F11" s="102"/>
      <c r="G11" s="124">
        <f>'Plan 2018 texto'!C10</f>
        <v>10180</v>
      </c>
      <c r="H11" s="125"/>
      <c r="I11" s="126"/>
      <c r="J11" s="102"/>
      <c r="K11" s="124" t="str">
        <f>'Plan 2018 texto'!C17</f>
        <v>010112,010181</v>
      </c>
      <c r="L11" s="125"/>
      <c r="M11" s="126"/>
      <c r="N11" s="102"/>
      <c r="O11" s="124" t="str">
        <f>'Plan 2018 texto'!C21</f>
        <v>010182,200068</v>
      </c>
      <c r="P11" s="125"/>
      <c r="Q11" s="126"/>
      <c r="R11" s="102"/>
      <c r="S11" s="124">
        <f>'Plan 2018 texto'!C22</f>
        <v>10183</v>
      </c>
      <c r="T11" s="125"/>
      <c r="U11" s="126"/>
      <c r="V11" s="102"/>
      <c r="W11" s="124" t="str">
        <f>'Plan 2018 texto'!C45</f>
        <v>-</v>
      </c>
      <c r="X11" s="125"/>
      <c r="Y11" s="126"/>
      <c r="Z11" s="102"/>
      <c r="AA11" s="124">
        <f>'Plan 2018 texto'!C31</f>
        <v>200084</v>
      </c>
      <c r="AB11" s="125"/>
      <c r="AC11" s="126"/>
      <c r="AD11" s="102"/>
      <c r="AE11" s="124">
        <f>'Plan 2018 texto'!C35</f>
        <v>190065</v>
      </c>
      <c r="AF11" s="125"/>
      <c r="AG11" s="126"/>
      <c r="AH11" s="102"/>
      <c r="AI11" s="124" t="str">
        <f>'Plan 2018 texto'!C47</f>
        <v>-</v>
      </c>
      <c r="AJ11" s="125"/>
      <c r="AK11" s="126"/>
      <c r="AL11" s="102"/>
      <c r="AM11" s="124" t="str">
        <f>'Plan 2018 texto'!C50</f>
        <v>-</v>
      </c>
      <c r="AN11" s="125"/>
      <c r="AO11" s="126"/>
      <c r="AP11" s="104"/>
    </row>
    <row r="12" spans="2:42" ht="13.5" customHeight="1" x14ac:dyDescent="0.2">
      <c r="B12" s="99"/>
      <c r="C12" s="105">
        <f>'Plan 2018 texto'!G8</f>
        <v>4</v>
      </c>
      <c r="D12" s="106" t="str">
        <f>'Plan 2018 texto'!J8</f>
        <v>01/2019</v>
      </c>
      <c r="E12" s="107">
        <f>IF(ISBLANK('Plan 2018 texto'!L8),-1,'Plan 2018 texto'!L8)</f>
        <v>6.9</v>
      </c>
      <c r="F12" s="102"/>
      <c r="G12" s="105">
        <f>'Plan 2018 texto'!G10</f>
        <v>4</v>
      </c>
      <c r="H12" s="106" t="str">
        <f>'Plan 2018 texto'!J10</f>
        <v>01/2020</v>
      </c>
      <c r="I12" s="107">
        <f>IF(ISBLANK('Plan 2018 texto'!L10),-1,'Plan 2018 texto'!L10)</f>
        <v>8.1999999999999993</v>
      </c>
      <c r="J12" s="102"/>
      <c r="K12" s="105">
        <f>'Plan 2018 texto'!G17</f>
        <v>5</v>
      </c>
      <c r="L12" s="106" t="str">
        <f>'Plan 2018 texto'!J17</f>
        <v>01/2021</v>
      </c>
      <c r="M12" s="107">
        <f>IF(ISBLANK('Plan 2018 texto'!L17),-1,'Plan 2018 texto'!L17)</f>
        <v>6.3</v>
      </c>
      <c r="N12" s="102"/>
      <c r="O12" s="105">
        <f>'Plan 2018 texto'!G21</f>
        <v>5</v>
      </c>
      <c r="P12" s="106" t="str">
        <f>'Plan 2018 texto'!J21</f>
        <v>03/2021</v>
      </c>
      <c r="Q12" s="107">
        <f>IF(ISBLANK('Plan 2018 texto'!L21),-1,'Plan 2018 texto'!L21)</f>
        <v>7.2</v>
      </c>
      <c r="R12" s="102"/>
      <c r="S12" s="105">
        <f>'Plan 2018 texto'!G22</f>
        <v>4</v>
      </c>
      <c r="T12" s="106">
        <f>'Plan 2018 texto'!J22</f>
        <v>0</v>
      </c>
      <c r="U12" s="107">
        <f>IF(ISBLANK('Plan 2018 texto'!L22),-1,'Plan 2018 texto'!L22)</f>
        <v>-1</v>
      </c>
      <c r="V12" s="102"/>
      <c r="W12" s="105">
        <f>'Plan 2018 texto'!G45</f>
        <v>3</v>
      </c>
      <c r="X12" s="106" t="str">
        <f>'Plan 2018 texto'!J45</f>
        <v>01/2022</v>
      </c>
      <c r="Y12" s="107">
        <f>IF(ISBLANK('Plan 2018 texto'!L45),-1,'Plan 2018 texto'!L45)</f>
        <v>8.9</v>
      </c>
      <c r="Z12" s="102"/>
      <c r="AA12" s="105">
        <f>'Plan 2018 texto'!G31</f>
        <v>4</v>
      </c>
      <c r="AB12" s="106" t="str">
        <f>'Plan 2018 texto'!J31</f>
        <v>01/2023</v>
      </c>
      <c r="AC12" s="107">
        <f>IF(ISBLANK('Plan 2018 texto'!L31),-1,'Plan 2018 texto'!L31)</f>
        <v>7.2</v>
      </c>
      <c r="AD12" s="102"/>
      <c r="AE12" s="105">
        <f>'Plan 2018 texto'!G35</f>
        <v>4</v>
      </c>
      <c r="AF12" s="106" t="str">
        <f>'Plan 2018 texto'!J35</f>
        <v>02/2023</v>
      </c>
      <c r="AG12" s="107">
        <f>IF(ISBLANK('Plan 2018 texto'!L35),-1,'Plan 2018 texto'!L35)</f>
        <v>7</v>
      </c>
      <c r="AH12" s="102"/>
      <c r="AI12" s="105">
        <f>'Plan 2018 texto'!G47</f>
        <v>3</v>
      </c>
      <c r="AJ12" s="106" t="str">
        <f>'Plan 2018 texto'!J47</f>
        <v>02/2023</v>
      </c>
      <c r="AK12" s="107">
        <f>IF(ISBLANK('Plan 2018 texto'!L47),-1,'Plan 2018 texto'!L47)</f>
        <v>8.4</v>
      </c>
      <c r="AL12" s="102"/>
      <c r="AM12" s="105">
        <f>'Plan 2018 texto'!G50</f>
        <v>4</v>
      </c>
      <c r="AN12" s="106">
        <f>'Plan 2018 texto'!J50</f>
        <v>0</v>
      </c>
      <c r="AO12" s="107">
        <f>IF(ISBLANK('Plan 2018 texto'!L50),-1,'Plan 2018 texto'!L50)</f>
        <v>-1</v>
      </c>
      <c r="AP12" s="104"/>
    </row>
    <row r="13" spans="2:42" ht="13.5" customHeight="1" thickBot="1" x14ac:dyDescent="0.25">
      <c r="B13" s="99"/>
      <c r="C13" s="145" t="str">
        <f>'Plan 2018 texto'!D43</f>
        <v>Optativa Tecnica I</v>
      </c>
      <c r="D13" s="144"/>
      <c r="E13" s="144"/>
      <c r="F13" s="102"/>
      <c r="G13" s="102"/>
      <c r="H13" s="102"/>
      <c r="I13" s="102"/>
      <c r="J13" s="102"/>
      <c r="K13" s="102"/>
      <c r="L13" s="102"/>
      <c r="M13" s="102"/>
      <c r="N13" s="102"/>
      <c r="O13" s="102"/>
      <c r="P13" s="102"/>
      <c r="Q13" s="102"/>
      <c r="R13" s="102"/>
      <c r="S13" s="102"/>
      <c r="T13" s="102"/>
      <c r="U13" s="102"/>
      <c r="V13" s="102"/>
      <c r="W13" s="102"/>
      <c r="X13" s="102"/>
      <c r="Y13" s="102"/>
      <c r="Z13" s="102"/>
      <c r="AA13" s="102"/>
      <c r="AB13" s="102"/>
      <c r="AC13" s="102"/>
      <c r="AD13" s="102"/>
      <c r="AE13" s="102"/>
      <c r="AF13" s="102"/>
      <c r="AG13" s="102"/>
      <c r="AH13" s="102"/>
      <c r="AI13" s="145" t="str">
        <f>'Plan 2018 texto'!D48</f>
        <v>Optativa Tecnica II</v>
      </c>
      <c r="AJ13" s="144"/>
      <c r="AK13" s="144"/>
      <c r="AL13" s="102"/>
      <c r="AM13" s="102"/>
      <c r="AN13" s="102"/>
      <c r="AO13" s="102"/>
      <c r="AP13" s="104"/>
    </row>
    <row r="14" spans="2:42" ht="24.75" customHeight="1" x14ac:dyDescent="0.2">
      <c r="B14" s="99"/>
      <c r="C14" s="146">
        <f>IF(ISBLANK('Plan 2018 texto'!N43), ,'Plan 2018 texto'!N43)</f>
        <v>0</v>
      </c>
      <c r="D14" s="147"/>
      <c r="E14" s="148"/>
      <c r="F14" s="102"/>
      <c r="G14" s="120" t="str">
        <f>'Plan 2018 texto'!D12</f>
        <v>CALCULO I</v>
      </c>
      <c r="H14" s="117"/>
      <c r="I14" s="118"/>
      <c r="J14" s="102"/>
      <c r="K14" s="120" t="str">
        <f>'Plan 2018 texto'!D14</f>
        <v>CALCULO II</v>
      </c>
      <c r="L14" s="117"/>
      <c r="M14" s="118"/>
      <c r="N14" s="102"/>
      <c r="O14" s="120" t="str">
        <f>'Plan 2018 texto'!D18</f>
        <v>CALCULO III</v>
      </c>
      <c r="P14" s="117"/>
      <c r="Q14" s="118"/>
      <c r="R14" s="102"/>
      <c r="S14" s="120" t="str">
        <f>'Plan 2018 texto'!D23</f>
        <v>REDES DE COMPUTADORAS</v>
      </c>
      <c r="T14" s="117"/>
      <c r="U14" s="118"/>
      <c r="V14" s="102"/>
      <c r="W14" s="120" t="str">
        <f>'Plan 2018 texto'!D28</f>
        <v>ANALISIS DE ALGORITMOS</v>
      </c>
      <c r="X14" s="117"/>
      <c r="Y14" s="118"/>
      <c r="Z14" s="102"/>
      <c r="AA14" s="129" t="str">
        <f>'Plan 2018 texto'!D32</f>
        <v>TECNICAS DE SIMULACION EN COMPUTADORAS</v>
      </c>
      <c r="AB14" s="130"/>
      <c r="AC14" s="131"/>
      <c r="AD14" s="102"/>
      <c r="AE14" s="152" t="str">
        <f>'Plan 2018 texto'!D36</f>
        <v>PROGRAMACION DECLARATIVA</v>
      </c>
      <c r="AF14" s="153"/>
      <c r="AG14" s="154"/>
      <c r="AH14" s="102"/>
      <c r="AI14" s="120" t="str">
        <f>IF(ISBLANK('Plan 2018 texto'!N48), ,'Plan 2018 texto'!N48)</f>
        <v>200087-ELEMENTOS PARA EL ESTUDIO DE LA CC Y LA TECNOLOGIA</v>
      </c>
      <c r="AJ14" s="117"/>
      <c r="AK14" s="118"/>
      <c r="AL14" s="102"/>
      <c r="AM14" s="152" t="str">
        <f>'Plan 2018 texto'!D41</f>
        <v>TEORIA DE LENGUAJES DE PROGRAMACION</v>
      </c>
      <c r="AN14" s="153"/>
      <c r="AO14" s="154"/>
      <c r="AP14" s="104"/>
    </row>
    <row r="15" spans="2:42" ht="24.75" customHeight="1" x14ac:dyDescent="0.2">
      <c r="B15" s="99"/>
      <c r="C15" s="149"/>
      <c r="D15" s="150"/>
      <c r="E15" s="151"/>
      <c r="F15" s="102"/>
      <c r="G15" s="121"/>
      <c r="H15" s="122"/>
      <c r="I15" s="123"/>
      <c r="J15" s="102"/>
      <c r="K15" s="121"/>
      <c r="L15" s="122"/>
      <c r="M15" s="123"/>
      <c r="N15" s="102"/>
      <c r="O15" s="121"/>
      <c r="P15" s="122"/>
      <c r="Q15" s="123"/>
      <c r="R15" s="102"/>
      <c r="S15" s="121"/>
      <c r="T15" s="122"/>
      <c r="U15" s="123"/>
      <c r="V15" s="102"/>
      <c r="W15" s="121"/>
      <c r="X15" s="122"/>
      <c r="Y15" s="123"/>
      <c r="Z15" s="102"/>
      <c r="AA15" s="132"/>
      <c r="AB15" s="133"/>
      <c r="AC15" s="134"/>
      <c r="AD15" s="102"/>
      <c r="AE15" s="155"/>
      <c r="AF15" s="156"/>
      <c r="AG15" s="157"/>
      <c r="AH15" s="102"/>
      <c r="AI15" s="121"/>
      <c r="AJ15" s="122"/>
      <c r="AK15" s="123"/>
      <c r="AL15" s="102"/>
      <c r="AM15" s="155"/>
      <c r="AN15" s="156"/>
      <c r="AO15" s="157"/>
      <c r="AP15" s="104"/>
    </row>
    <row r="16" spans="2:42" ht="24.75" customHeight="1" x14ac:dyDescent="0.2">
      <c r="B16" s="99"/>
      <c r="C16" s="124" t="str">
        <f>'Plan 2018 texto'!C43</f>
        <v>-</v>
      </c>
      <c r="D16" s="125"/>
      <c r="E16" s="126"/>
      <c r="F16" s="102"/>
      <c r="G16" s="124">
        <f>'Plan 2018 texto'!C12</f>
        <v>10180</v>
      </c>
      <c r="H16" s="125"/>
      <c r="I16" s="126"/>
      <c r="J16" s="102"/>
      <c r="K16" s="124" t="str">
        <f>'Plan 2018 texto'!C14</f>
        <v>010112,010181</v>
      </c>
      <c r="L16" s="125"/>
      <c r="M16" s="126"/>
      <c r="N16" s="102"/>
      <c r="O16" s="124">
        <f>'Plan 2018 texto'!C18</f>
        <v>10182</v>
      </c>
      <c r="P16" s="125"/>
      <c r="Q16" s="126"/>
      <c r="R16" s="102"/>
      <c r="S16" s="124">
        <f>'Plan 2018 texto'!C23</f>
        <v>190156</v>
      </c>
      <c r="T16" s="127"/>
      <c r="U16" s="128"/>
      <c r="V16" s="102"/>
      <c r="W16" s="124">
        <f>'Plan 2018 texto'!C28</f>
        <v>10143</v>
      </c>
      <c r="X16" s="125"/>
      <c r="Y16" s="126"/>
      <c r="Z16" s="102"/>
      <c r="AA16" s="124">
        <f>'Plan 2018 texto'!C32</f>
        <v>10118</v>
      </c>
      <c r="AB16" s="125"/>
      <c r="AC16" s="126"/>
      <c r="AD16" s="102"/>
      <c r="AE16" s="124">
        <f>'Plan 2018 texto'!C36</f>
        <v>190156</v>
      </c>
      <c r="AF16" s="125"/>
      <c r="AG16" s="126"/>
      <c r="AH16" s="102"/>
      <c r="AI16" s="124" t="str">
        <f>'Plan 2018 texto'!C48</f>
        <v>-</v>
      </c>
      <c r="AJ16" s="125"/>
      <c r="AK16" s="126"/>
      <c r="AL16" s="102"/>
      <c r="AM16" s="124">
        <f>'Plan 2018 texto'!C41</f>
        <v>190161</v>
      </c>
      <c r="AN16" s="125"/>
      <c r="AO16" s="126"/>
      <c r="AP16" s="104"/>
    </row>
    <row r="17" spans="2:42" ht="13.5" customHeight="1" thickBot="1" x14ac:dyDescent="0.25">
      <c r="B17" s="99"/>
      <c r="C17" s="105">
        <f>'Plan 2018 texto'!G43</f>
        <v>3</v>
      </c>
      <c r="D17" s="106">
        <f>'Plan 2018 texto'!J43</f>
        <v>0</v>
      </c>
      <c r="E17" s="107">
        <f>IF(ISBLANK('Plan 2018 texto'!L43),-1,'Plan 2018 texto'!L43)</f>
        <v>-1</v>
      </c>
      <c r="F17" s="102"/>
      <c r="G17" s="105">
        <f>'Plan 2018 texto'!G12</f>
        <v>4</v>
      </c>
      <c r="H17" s="106" t="str">
        <f>'Plan 2018 texto'!J12</f>
        <v>01/2020</v>
      </c>
      <c r="I17" s="107">
        <f>IF(ISBLANK('Plan 2018 texto'!L12),-1,'Plan 2018 texto'!L12)</f>
        <v>8.3000000000000007</v>
      </c>
      <c r="J17" s="102"/>
      <c r="K17" s="105">
        <f>'Plan 2018 texto'!G14</f>
        <v>4</v>
      </c>
      <c r="L17" s="106" t="str">
        <f>'Plan 2018 texto'!J14</f>
        <v>01/2021</v>
      </c>
      <c r="M17" s="107">
        <f>IF(ISBLANK('Plan 2018 texto'!L14),-1,'Plan 2018 texto'!L14)</f>
        <v>6.3</v>
      </c>
      <c r="N17" s="102"/>
      <c r="O17" s="105">
        <f>'Plan 2018 texto'!G18</f>
        <v>4</v>
      </c>
      <c r="P17" s="106" t="str">
        <f>'Plan 2018 texto'!J18</f>
        <v>02/2021</v>
      </c>
      <c r="Q17" s="107">
        <f>IF(ISBLANK('Plan 2018 texto'!L18),-1,'Plan 2018 texto'!L18)</f>
        <v>6.1</v>
      </c>
      <c r="R17" s="102"/>
      <c r="S17" s="105">
        <f>'Plan 2018 texto'!G23</f>
        <v>4</v>
      </c>
      <c r="T17" s="106" t="str">
        <f>'Plan 2018 texto'!J23</f>
        <v>01/2022</v>
      </c>
      <c r="U17" s="107">
        <f>IF(ISBLANK('Plan 2018 texto'!L23),-1,'Plan 2018 texto'!L23)</f>
        <v>7.2</v>
      </c>
      <c r="V17" s="102"/>
      <c r="W17" s="105">
        <f>'Plan 2018 texto'!G28</f>
        <v>4</v>
      </c>
      <c r="X17" s="106" t="str">
        <f>'Plan 2018 texto'!J28</f>
        <v>02/2022</v>
      </c>
      <c r="Y17" s="107">
        <f>IF(ISBLANK('Plan 2018 texto'!L28),-1,'Plan 2018 texto'!L28)</f>
        <v>8.1999999999999993</v>
      </c>
      <c r="Z17" s="102"/>
      <c r="AA17" s="105">
        <f>'Plan 2018 texto'!G32</f>
        <v>4</v>
      </c>
      <c r="AB17" s="106">
        <f>'Plan 2018 texto'!J32</f>
        <v>0</v>
      </c>
      <c r="AC17" s="107">
        <f>IF(ISBLANK('Plan 2018 texto'!L32),-1,'Plan 2018 texto'!L32)</f>
        <v>-1</v>
      </c>
      <c r="AD17" s="102"/>
      <c r="AE17" s="105">
        <f>'Plan 2018 texto'!G36</f>
        <v>4</v>
      </c>
      <c r="AF17" s="106">
        <f>'Plan 2018 texto'!J36</f>
        <v>0</v>
      </c>
      <c r="AG17" s="107">
        <f>IF(ISBLANK('Plan 2018 texto'!L36),-1,'Plan 2018 texto'!L36)</f>
        <v>-1</v>
      </c>
      <c r="AH17" s="102"/>
      <c r="AI17" s="105">
        <f>'Plan 2018 texto'!G48</f>
        <v>4</v>
      </c>
      <c r="AJ17" s="106" t="str">
        <f>'Plan 2018 texto'!J48</f>
        <v>01/2019</v>
      </c>
      <c r="AK17" s="107">
        <f>IF(ISBLANK('Plan 2018 texto'!L48),-1,'Plan 2018 texto'!L48)</f>
        <v>6</v>
      </c>
      <c r="AL17" s="102"/>
      <c r="AM17" s="105">
        <f>'Plan 2018 texto'!G41</f>
        <v>4</v>
      </c>
      <c r="AN17" s="106">
        <f>'Plan 2018 texto'!J41</f>
        <v>0</v>
      </c>
      <c r="AO17" s="107">
        <f>IF(ISBLANK('Plan 2018 texto'!L41),-1,'Plan 2018 texto'!L41)</f>
        <v>-1</v>
      </c>
      <c r="AP17" s="104"/>
    </row>
    <row r="18" spans="2:42" ht="23.25" customHeight="1" thickBot="1" x14ac:dyDescent="0.25">
      <c r="B18" s="99"/>
      <c r="C18" s="102"/>
      <c r="D18" s="102"/>
      <c r="E18" s="102"/>
      <c r="F18" s="102"/>
      <c r="G18" s="102"/>
      <c r="H18" s="102"/>
      <c r="I18" s="102"/>
      <c r="J18" s="6" t="s">
        <v>4</v>
      </c>
      <c r="K18" s="102"/>
      <c r="L18" s="102"/>
      <c r="M18" s="102"/>
      <c r="N18" s="102"/>
      <c r="O18" s="102"/>
      <c r="P18" s="102"/>
      <c r="Q18" s="102"/>
      <c r="R18" s="102"/>
      <c r="S18" s="102"/>
      <c r="T18" s="102"/>
      <c r="U18" s="102"/>
      <c r="V18" s="102"/>
      <c r="W18" s="102"/>
      <c r="X18" s="102"/>
      <c r="Y18" s="102"/>
      <c r="Z18" s="102"/>
      <c r="AA18" s="8" t="s">
        <v>5</v>
      </c>
      <c r="AB18" s="102"/>
      <c r="AC18" s="102"/>
      <c r="AD18" s="102"/>
      <c r="AE18" s="102"/>
      <c r="AF18" s="102"/>
      <c r="AG18" s="102"/>
      <c r="AH18" s="102"/>
      <c r="AL18" s="102"/>
      <c r="AM18" s="143" t="str">
        <f>'Plan 2018 texto'!D49</f>
        <v>OPTATIVA HUMANISTICO-SOCIAL V</v>
      </c>
      <c r="AN18" s="144"/>
      <c r="AO18" s="144"/>
      <c r="AP18" s="104"/>
    </row>
    <row r="19" spans="2:42" ht="24.75" customHeight="1" x14ac:dyDescent="0.2">
      <c r="B19" s="99"/>
      <c r="C19" s="120" t="str">
        <f>'Plan 2018 texto'!D7</f>
        <v>MATEMATICA DISCRETA I</v>
      </c>
      <c r="D19" s="117"/>
      <c r="E19" s="118"/>
      <c r="F19" s="102"/>
      <c r="G19" s="120" t="str">
        <f>'Plan 2018 texto'!D13</f>
        <v>PROGRAMACION DE ESTRUCTURAS DINAMICAS</v>
      </c>
      <c r="H19" s="117"/>
      <c r="I19" s="118"/>
      <c r="J19" s="102"/>
      <c r="K19" s="120" t="str">
        <f>'Plan 2018 texto'!D16</f>
        <v>PROGRAMACION ORIENTADA A OBJETOS</v>
      </c>
      <c r="L19" s="117"/>
      <c r="M19" s="118"/>
      <c r="N19" s="102"/>
      <c r="O19" s="120" t="str">
        <f>'Plan 2018 texto'!D19</f>
        <v>PROGRAMACION WEB</v>
      </c>
      <c r="P19" s="117"/>
      <c r="Q19" s="118"/>
      <c r="R19" s="102"/>
      <c r="S19" s="120" t="str">
        <f>'Plan 2018 texto'!D24</f>
        <v>PROGRAMACION DE DISPOSITIVOS MOVILES</v>
      </c>
      <c r="T19" s="117"/>
      <c r="U19" s="118"/>
      <c r="V19" s="102"/>
      <c r="W19" s="120" t="str">
        <f>'Plan 2018 texto'!D29</f>
        <v>PROGRAMACION DE ARTEFACTOS</v>
      </c>
      <c r="X19" s="117"/>
      <c r="Y19" s="118"/>
      <c r="Z19" s="102"/>
      <c r="AA19" s="120" t="str">
        <f>'Plan 2018 texto'!D33</f>
        <v>PROGRAMACION N-CAPAS</v>
      </c>
      <c r="AB19" s="117"/>
      <c r="AC19" s="118"/>
      <c r="AD19" s="102"/>
      <c r="AE19" s="120" t="str">
        <f>'Plan 2018 texto'!D37</f>
        <v>INGENIERIA DE SOFTWARE</v>
      </c>
      <c r="AF19" s="117"/>
      <c r="AG19" s="118"/>
      <c r="AH19" s="102"/>
      <c r="AI19" s="146" t="str">
        <f>'Plan 2018 texto'!D39</f>
        <v>APLICACIONES CODIGO ABIERTO</v>
      </c>
      <c r="AJ19" s="147"/>
      <c r="AK19" s="148"/>
      <c r="AL19" s="102"/>
      <c r="AM19" s="120" t="str">
        <f>IF(ISBLANK('Plan 2018 texto'!N49), ,'Plan 2018 texto'!N49)</f>
        <v>100203-ETICA PROFESIONAL</v>
      </c>
      <c r="AN19" s="117"/>
      <c r="AO19" s="118"/>
      <c r="AP19" s="104"/>
    </row>
    <row r="20" spans="2:42" ht="24.75" customHeight="1" x14ac:dyDescent="0.2">
      <c r="B20" s="99"/>
      <c r="C20" s="121"/>
      <c r="D20" s="122"/>
      <c r="E20" s="123"/>
      <c r="F20" s="102"/>
      <c r="G20" s="121"/>
      <c r="H20" s="122"/>
      <c r="I20" s="123"/>
      <c r="J20" s="102"/>
      <c r="K20" s="121"/>
      <c r="L20" s="122"/>
      <c r="M20" s="123"/>
      <c r="N20" s="102"/>
      <c r="O20" s="121"/>
      <c r="P20" s="122"/>
      <c r="Q20" s="123"/>
      <c r="R20" s="102"/>
      <c r="S20" s="121"/>
      <c r="T20" s="122"/>
      <c r="U20" s="123"/>
      <c r="V20" s="102"/>
      <c r="W20" s="121"/>
      <c r="X20" s="122"/>
      <c r="Y20" s="123"/>
      <c r="Z20" s="102"/>
      <c r="AA20" s="121"/>
      <c r="AB20" s="122"/>
      <c r="AC20" s="123"/>
      <c r="AD20" s="102"/>
      <c r="AE20" s="121"/>
      <c r="AF20" s="122"/>
      <c r="AG20" s="123"/>
      <c r="AH20" s="102"/>
      <c r="AI20" s="149"/>
      <c r="AJ20" s="150"/>
      <c r="AK20" s="151"/>
      <c r="AL20" s="102"/>
      <c r="AM20" s="121"/>
      <c r="AN20" s="122"/>
      <c r="AO20" s="123"/>
      <c r="AP20" s="104"/>
    </row>
    <row r="21" spans="2:42" ht="24.75" customHeight="1" x14ac:dyDescent="0.2">
      <c r="B21" s="99"/>
      <c r="C21" s="124" t="str">
        <f>'Plan 2018 texto'!C7</f>
        <v>-</v>
      </c>
      <c r="D21" s="125"/>
      <c r="E21" s="126"/>
      <c r="F21" s="102"/>
      <c r="G21" s="124" t="str">
        <f>'Plan 2018 texto'!C13</f>
        <v>010142,190153</v>
      </c>
      <c r="H21" s="125"/>
      <c r="I21" s="126"/>
      <c r="J21" s="102"/>
      <c r="K21" s="124">
        <f>'Plan 2018 texto'!C16</f>
        <v>190154</v>
      </c>
      <c r="L21" s="125"/>
      <c r="M21" s="126"/>
      <c r="N21" s="102"/>
      <c r="O21" s="124">
        <f>'Plan 2018 texto'!C19</f>
        <v>190175</v>
      </c>
      <c r="P21" s="125"/>
      <c r="Q21" s="126"/>
      <c r="R21" s="102"/>
      <c r="S21" s="124">
        <f>'Plan 2018 texto'!C24</f>
        <v>190175</v>
      </c>
      <c r="T21" s="125"/>
      <c r="U21" s="126"/>
      <c r="V21" s="102"/>
      <c r="W21" s="124" t="str">
        <f>'Plan 2018 texto'!C29</f>
        <v>190156,200084</v>
      </c>
      <c r="X21" s="125"/>
      <c r="Y21" s="126"/>
      <c r="Z21" s="102"/>
      <c r="AA21" s="124">
        <f>'Plan 2018 texto'!C33</f>
        <v>190175</v>
      </c>
      <c r="AB21" s="125"/>
      <c r="AC21" s="126"/>
      <c r="AD21" s="102"/>
      <c r="AE21" s="124">
        <f>'Plan 2018 texto'!C37</f>
        <v>190160</v>
      </c>
      <c r="AF21" s="125"/>
      <c r="AG21" s="126"/>
      <c r="AH21" s="102"/>
      <c r="AI21" s="124">
        <f>'Plan 2018 texto'!C39</f>
        <v>190160</v>
      </c>
      <c r="AJ21" s="125"/>
      <c r="AK21" s="126"/>
      <c r="AL21" s="102"/>
      <c r="AM21" s="124" t="str">
        <f>'Plan 2018 texto'!C49</f>
        <v>-</v>
      </c>
      <c r="AN21" s="125"/>
      <c r="AO21" s="126"/>
      <c r="AP21" s="104"/>
    </row>
    <row r="22" spans="2:42" ht="13.5" customHeight="1" x14ac:dyDescent="0.2">
      <c r="B22" s="99"/>
      <c r="C22" s="105">
        <f>'Plan 2018 texto'!G7</f>
        <v>3</v>
      </c>
      <c r="D22" s="106" t="str">
        <f>'Plan 2018 texto'!J7</f>
        <v>01/2019</v>
      </c>
      <c r="E22" s="107">
        <f>IF(ISBLANK('Plan 2018 texto'!L7),-1,'Plan 2018 texto'!L7)</f>
        <v>7.5</v>
      </c>
      <c r="F22" s="102"/>
      <c r="G22" s="105">
        <f>'Plan 2018 texto'!G13</f>
        <v>4</v>
      </c>
      <c r="H22" s="106" t="str">
        <f>'Plan 2018 texto'!J13</f>
        <v>02/2019</v>
      </c>
      <c r="I22" s="107">
        <f>IF(ISBLANK('Plan 2018 texto'!L13),-1,'Plan 2018 texto'!L13)</f>
        <v>6.9</v>
      </c>
      <c r="J22" s="102"/>
      <c r="K22" s="105">
        <f>'Plan 2018 texto'!G16</f>
        <v>4</v>
      </c>
      <c r="L22" s="106" t="str">
        <f>'Plan 2018 texto'!J16</f>
        <v>01/2021</v>
      </c>
      <c r="M22" s="107">
        <f>IF(ISBLANK('Plan 2018 texto'!L16),-1,'Plan 2018 texto'!L16)</f>
        <v>9.4</v>
      </c>
      <c r="N22" s="102"/>
      <c r="O22" s="105">
        <f>'Plan 2018 texto'!G19</f>
        <v>4</v>
      </c>
      <c r="P22" s="106" t="str">
        <f>'Plan 2018 texto'!J19</f>
        <v>02/2021</v>
      </c>
      <c r="Q22" s="107">
        <f>IF(ISBLANK('Plan 2018 texto'!L19),-1,'Plan 2018 texto'!L19)</f>
        <v>8.1999999999999993</v>
      </c>
      <c r="R22" s="102"/>
      <c r="S22" s="105">
        <f>'Plan 2018 texto'!G24</f>
        <v>4</v>
      </c>
      <c r="T22" s="106" t="str">
        <f>'Plan 2018 texto'!J24</f>
        <v>01/2022</v>
      </c>
      <c r="U22" s="107">
        <f>IF(ISBLANK('Plan 2018 texto'!L24),-1,'Plan 2018 texto'!L24)</f>
        <v>9.1999999999999993</v>
      </c>
      <c r="V22" s="102"/>
      <c r="W22" s="105">
        <f>'Plan 2018 texto'!G29</f>
        <v>4</v>
      </c>
      <c r="X22" s="106" t="str">
        <f>'Plan 2018 texto'!J29</f>
        <v>02/2022</v>
      </c>
      <c r="Y22" s="107">
        <f>IF(ISBLANK('Plan 2018 texto'!L29),-1,'Plan 2018 texto'!L29)</f>
        <v>7.9</v>
      </c>
      <c r="Z22" s="102"/>
      <c r="AA22" s="105">
        <f>'Plan 2018 texto'!G33</f>
        <v>4</v>
      </c>
      <c r="AB22" s="106" t="str">
        <f>'Plan 2018 texto'!J33</f>
        <v>01/2023</v>
      </c>
      <c r="AC22" s="107">
        <f>IF(ISBLANK('Plan 2018 texto'!L33),-1,'Plan 2018 texto'!L33)</f>
        <v>8</v>
      </c>
      <c r="AD22" s="102"/>
      <c r="AE22" s="105">
        <f>'Plan 2018 texto'!G37</f>
        <v>4</v>
      </c>
      <c r="AF22" s="106" t="str">
        <f>'Plan 2018 texto'!J37</f>
        <v>02/2023</v>
      </c>
      <c r="AG22" s="107">
        <f>IF(ISBLANK('Plan 2018 texto'!L37),-1,'Plan 2018 texto'!L37)</f>
        <v>8.8000000000000007</v>
      </c>
      <c r="AH22" s="102"/>
      <c r="AI22" s="105">
        <f>'Plan 2018 texto'!G39</f>
        <v>4</v>
      </c>
      <c r="AJ22" s="106">
        <f>'Plan 2018 texto'!J39</f>
        <v>0</v>
      </c>
      <c r="AK22" s="107">
        <f>IF(ISBLANK('Plan 2018 texto'!L39),-1,'Plan 2018 texto'!L39)</f>
        <v>-1</v>
      </c>
      <c r="AL22" s="102"/>
      <c r="AM22" s="105">
        <f>'Plan 2018 texto'!G49</f>
        <v>3</v>
      </c>
      <c r="AN22" s="106" t="str">
        <f>'Plan 2018 texto'!J49</f>
        <v>02/2021</v>
      </c>
      <c r="AO22" s="107">
        <f>IF(ISBLANK('Plan 2018 texto'!L49),-1,'Plan 2018 texto'!L49)</f>
        <v>8</v>
      </c>
      <c r="AP22" s="104"/>
    </row>
    <row r="23" spans="2:42" ht="13.5" customHeight="1" thickBot="1" x14ac:dyDescent="0.25">
      <c r="B23" s="99"/>
      <c r="F23" s="102"/>
      <c r="G23" s="102"/>
      <c r="H23" s="102"/>
      <c r="I23" s="102"/>
      <c r="J23" s="88"/>
      <c r="K23" s="102"/>
      <c r="L23" s="102"/>
      <c r="M23" s="102"/>
      <c r="N23" s="102"/>
      <c r="O23" s="102"/>
      <c r="P23" s="102"/>
      <c r="Q23" s="102"/>
      <c r="R23" s="102"/>
      <c r="S23" s="102"/>
      <c r="T23" s="102"/>
      <c r="U23" s="102"/>
      <c r="V23" s="102"/>
      <c r="W23" s="102"/>
      <c r="X23" s="108"/>
      <c r="Y23" s="102"/>
      <c r="Z23" s="102"/>
      <c r="AB23" s="102"/>
      <c r="AC23" s="102"/>
      <c r="AD23" s="102"/>
      <c r="AE23" s="102"/>
      <c r="AF23" s="102"/>
      <c r="AG23" s="102"/>
      <c r="AH23" s="102"/>
      <c r="AL23" s="102"/>
      <c r="AP23" s="104"/>
    </row>
    <row r="24" spans="2:42" ht="24.75" customHeight="1" x14ac:dyDescent="0.2">
      <c r="B24" s="99"/>
      <c r="C24" s="120" t="str">
        <f>'Plan 2018 texto'!D9</f>
        <v>FUNDAMENTOS DE PROGRAMACION</v>
      </c>
      <c r="D24" s="117"/>
      <c r="E24" s="118"/>
      <c r="F24" s="102"/>
      <c r="G24" s="120" t="str">
        <f>'Plan 2018 texto'!D11</f>
        <v>MATEMATICA DISCRETA II</v>
      </c>
      <c r="H24" s="117"/>
      <c r="I24" s="118"/>
      <c r="J24" s="102"/>
      <c r="K24" s="120" t="str">
        <f>'Plan 2018 texto'!D15</f>
        <v>BASES DE DATOS</v>
      </c>
      <c r="L24" s="117"/>
      <c r="M24" s="118"/>
      <c r="N24" s="102"/>
      <c r="O24" s="120" t="str">
        <f>'Plan 2018 texto'!D20</f>
        <v>ADMINISTRACION DE BASES DE DATOS</v>
      </c>
      <c r="P24" s="117"/>
      <c r="Q24" s="118"/>
      <c r="R24" s="102"/>
      <c r="S24" s="120" t="str">
        <f>'Plan 2018 texto'!D25</f>
        <v>ANALISIS DE SISTEMAS</v>
      </c>
      <c r="T24" s="117"/>
      <c r="U24" s="118"/>
      <c r="V24" s="102"/>
      <c r="W24" s="120" t="str">
        <f>'Plan 2018 texto'!D27</f>
        <v>PROBABILIDAD Y ESTADISTICA</v>
      </c>
      <c r="X24" s="117"/>
      <c r="Y24" s="118"/>
      <c r="Z24" s="102"/>
      <c r="AA24" s="120" t="str">
        <f>'Plan 2018 texto'!D34</f>
        <v>FUNDAMENTOS DE INTELIGENCIA DE NEGOCIOS</v>
      </c>
      <c r="AB24" s="117"/>
      <c r="AC24" s="118"/>
      <c r="AD24" s="102"/>
      <c r="AE24" s="120" t="str">
        <f>'Plan 2018 texto'!D38</f>
        <v>FORMULACION Y EVALUACION DE PROYECTOS ( 3160 )</v>
      </c>
      <c r="AF24" s="117"/>
      <c r="AG24" s="118"/>
      <c r="AH24" s="102"/>
      <c r="AI24" s="129" t="str">
        <f>'Plan 2018 texto'!D40</f>
        <v>PRACTICA PROFESIONAL I</v>
      </c>
      <c r="AJ24" s="130"/>
      <c r="AK24" s="131"/>
      <c r="AL24" s="102"/>
      <c r="AM24" s="152" t="str">
        <f>'Plan 2018 texto'!D42</f>
        <v>PRACTICA PROFESIONAL II</v>
      </c>
      <c r="AN24" s="153"/>
      <c r="AO24" s="154"/>
      <c r="AP24" s="104"/>
    </row>
    <row r="25" spans="2:42" ht="24.75" customHeight="1" x14ac:dyDescent="0.2">
      <c r="B25" s="99"/>
      <c r="C25" s="121"/>
      <c r="D25" s="122"/>
      <c r="E25" s="123"/>
      <c r="F25" s="102"/>
      <c r="G25" s="121"/>
      <c r="H25" s="122"/>
      <c r="I25" s="123"/>
      <c r="J25" s="102"/>
      <c r="K25" s="121"/>
      <c r="L25" s="122"/>
      <c r="M25" s="123"/>
      <c r="N25" s="102"/>
      <c r="O25" s="121"/>
      <c r="P25" s="122"/>
      <c r="Q25" s="123"/>
      <c r="R25" s="102"/>
      <c r="S25" s="121"/>
      <c r="T25" s="122"/>
      <c r="U25" s="123"/>
      <c r="V25" s="102"/>
      <c r="W25" s="121"/>
      <c r="X25" s="122"/>
      <c r="Y25" s="123"/>
      <c r="Z25" s="102"/>
      <c r="AA25" s="121"/>
      <c r="AB25" s="122"/>
      <c r="AC25" s="123"/>
      <c r="AD25" s="102"/>
      <c r="AE25" s="121"/>
      <c r="AF25" s="122"/>
      <c r="AG25" s="123"/>
      <c r="AH25" s="102"/>
      <c r="AI25" s="132"/>
      <c r="AJ25" s="133"/>
      <c r="AK25" s="134"/>
      <c r="AL25" s="102"/>
      <c r="AM25" s="155"/>
      <c r="AN25" s="156"/>
      <c r="AO25" s="157"/>
      <c r="AP25" s="104"/>
    </row>
    <row r="26" spans="2:42" ht="24.75" customHeight="1" x14ac:dyDescent="0.2">
      <c r="B26" s="99"/>
      <c r="C26" s="124" t="str">
        <f>'Plan 2018 texto'!C9</f>
        <v>-</v>
      </c>
      <c r="D26" s="125"/>
      <c r="E26" s="126"/>
      <c r="F26" s="102"/>
      <c r="G26" s="124">
        <f>'Plan 2018 texto'!C11</f>
        <v>10142</v>
      </c>
      <c r="H26" s="125"/>
      <c r="I26" s="126"/>
      <c r="J26" s="102"/>
      <c r="K26" s="124">
        <f>'Plan 2018 texto'!C15</f>
        <v>190154</v>
      </c>
      <c r="L26" s="125"/>
      <c r="M26" s="126"/>
      <c r="N26" s="102"/>
      <c r="O26" s="124">
        <f>'Plan 2018 texto'!C20</f>
        <v>190155</v>
      </c>
      <c r="P26" s="125"/>
      <c r="Q26" s="126"/>
      <c r="R26" s="102"/>
      <c r="S26" s="124">
        <f>'Plan 2018 texto'!C25</f>
        <v>190156</v>
      </c>
      <c r="T26" s="125"/>
      <c r="U26" s="126"/>
      <c r="V26" s="102"/>
      <c r="W26" s="124">
        <f>'Plan 2018 texto'!C27</f>
        <v>10183</v>
      </c>
      <c r="X26" s="125"/>
      <c r="Y26" s="126"/>
      <c r="Z26" s="102"/>
      <c r="AA26" s="124">
        <f>'Plan 2018 texto'!C34</f>
        <v>190157</v>
      </c>
      <c r="AB26" s="125"/>
      <c r="AC26" s="126"/>
      <c r="AD26" s="102"/>
      <c r="AE26" s="124">
        <f>'Plan 2018 texto'!C38</f>
        <v>190160</v>
      </c>
      <c r="AF26" s="125"/>
      <c r="AG26" s="126"/>
      <c r="AH26" s="102"/>
      <c r="AI26" s="124">
        <f>'Plan 2018 texto'!C40</f>
        <v>250055</v>
      </c>
      <c r="AJ26" s="125"/>
      <c r="AK26" s="126"/>
      <c r="AL26" s="102"/>
      <c r="AM26" s="124">
        <f>'Plan 2018 texto'!C42</f>
        <v>190170</v>
      </c>
      <c r="AN26" s="125"/>
      <c r="AO26" s="126"/>
      <c r="AP26" s="104"/>
    </row>
    <row r="27" spans="2:42" ht="13.5" customHeight="1" x14ac:dyDescent="0.2">
      <c r="B27" s="99"/>
      <c r="C27" s="105">
        <f>'Plan 2018 texto'!G9</f>
        <v>4</v>
      </c>
      <c r="D27" s="106" t="str">
        <f>'Plan 2018 texto'!J9</f>
        <v>01/2019</v>
      </c>
      <c r="E27" s="107">
        <f>IF(ISBLANK('Plan 2018 texto'!L9),-1,'Plan 2018 texto'!L9)</f>
        <v>6</v>
      </c>
      <c r="F27" s="102"/>
      <c r="G27" s="105">
        <f>'Plan 2018 texto'!G11</f>
        <v>3</v>
      </c>
      <c r="H27" s="106" t="str">
        <f>'Plan 2018 texto'!J11</f>
        <v>02/2019</v>
      </c>
      <c r="I27" s="107">
        <f>IF(ISBLANK('Plan 2018 texto'!L11),-1,'Plan 2018 texto'!L11)</f>
        <v>6.8</v>
      </c>
      <c r="J27" s="102"/>
      <c r="K27" s="105">
        <f>'Plan 2018 texto'!G15</f>
        <v>4</v>
      </c>
      <c r="L27" s="106" t="str">
        <f>'Plan 2018 texto'!J15</f>
        <v>01/2021</v>
      </c>
      <c r="M27" s="107">
        <f>IF(ISBLANK('Plan 2018 texto'!L15),-1,'Plan 2018 texto'!L15)</f>
        <v>9.1</v>
      </c>
      <c r="N27" s="102"/>
      <c r="O27" s="105">
        <f>'Plan 2018 texto'!G20</f>
        <v>4</v>
      </c>
      <c r="P27" s="106" t="str">
        <f>'Plan 2018 texto'!J20</f>
        <v>02/2021</v>
      </c>
      <c r="Q27" s="107">
        <f>IF(ISBLANK('Plan 2018 texto'!L20),-1,'Plan 2018 texto'!L20)</f>
        <v>9.4</v>
      </c>
      <c r="R27" s="102"/>
      <c r="S27" s="105">
        <f>'Plan 2018 texto'!G25</f>
        <v>3</v>
      </c>
      <c r="T27" s="106" t="str">
        <f>'Plan 2018 texto'!J25</f>
        <v>01/2022</v>
      </c>
      <c r="U27" s="107">
        <f>IF(ISBLANK('Plan 2018 texto'!L25),-1,'Plan 2018 texto'!L25)</f>
        <v>7.7</v>
      </c>
      <c r="V27" s="102"/>
      <c r="W27" s="105">
        <f>'Plan 2018 texto'!G27</f>
        <v>4</v>
      </c>
      <c r="X27" s="106" t="str">
        <f>'Plan 2018 texto'!J27</f>
        <v>02/2022</v>
      </c>
      <c r="Y27" s="107">
        <f>IF(ISBLANK('Plan 2018 texto'!L27),-1,'Plan 2018 texto'!L27)</f>
        <v>6.7</v>
      </c>
      <c r="Z27" s="102"/>
      <c r="AA27" s="105">
        <f>'Plan 2018 texto'!G34</f>
        <v>4</v>
      </c>
      <c r="AB27" s="106" t="str">
        <f>'Plan 2018 texto'!J34</f>
        <v>01/2023</v>
      </c>
      <c r="AC27" s="107">
        <f>IF(ISBLANK('Plan 2018 texto'!L34),-1,'Plan 2018 texto'!L34)</f>
        <v>8.1999999999999993</v>
      </c>
      <c r="AD27" s="102"/>
      <c r="AE27" s="105">
        <f>'Plan 2018 texto'!G38</f>
        <v>4</v>
      </c>
      <c r="AF27" s="106" t="str">
        <f>'Plan 2018 texto'!J38</f>
        <v>02/2023</v>
      </c>
      <c r="AG27" s="107">
        <f>IF(ISBLANK('Plan 2018 texto'!L38),-1,'Plan 2018 texto'!L38)</f>
        <v>7.8</v>
      </c>
      <c r="AH27" s="102"/>
      <c r="AI27" s="105">
        <f>'Plan 2018 texto'!G40</f>
        <v>4</v>
      </c>
      <c r="AJ27" s="106">
        <f>'Plan 2018 texto'!J40</f>
        <v>0</v>
      </c>
      <c r="AK27" s="107">
        <f>IF(ISBLANK('Plan 2018 texto'!L40),-1,'Plan 2018 texto'!L40)</f>
        <v>-1</v>
      </c>
      <c r="AL27" s="102"/>
      <c r="AM27" s="105">
        <f>'Plan 2018 texto'!G42</f>
        <v>4</v>
      </c>
      <c r="AN27" s="106">
        <f>'Plan 2018 texto'!J42</f>
        <v>0</v>
      </c>
      <c r="AO27" s="107">
        <f>IF(ISBLANK('Plan 2018 texto'!L42),-1,'Plan 2018 texto'!L42)</f>
        <v>-1</v>
      </c>
      <c r="AP27" s="104"/>
    </row>
    <row r="28" spans="2:42" ht="24" customHeight="1" thickBot="1" x14ac:dyDescent="0.25">
      <c r="B28" s="99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02"/>
      <c r="O28" s="143" t="str">
        <f>'Plan 2018 texto'!D44</f>
        <v>OPTATIVA HUMANISTICO-SOCIAL I</v>
      </c>
      <c r="P28" s="144"/>
      <c r="Q28" s="144"/>
      <c r="R28" s="102"/>
      <c r="S28" s="102"/>
      <c r="T28" s="102"/>
      <c r="U28" s="102"/>
      <c r="V28" s="102"/>
      <c r="Z28" s="102"/>
      <c r="AA28" s="158" t="str">
        <f>'Plan 2018 texto'!D46</f>
        <v>OPTATIVA HUMANISTICO-SOCIAL III</v>
      </c>
      <c r="AB28" s="144"/>
      <c r="AC28" s="144"/>
      <c r="AD28" s="102"/>
      <c r="AE28" s="102"/>
      <c r="AF28" s="102"/>
      <c r="AG28" s="102"/>
      <c r="AH28" s="102"/>
      <c r="AI28" s="102"/>
      <c r="AJ28" s="102"/>
      <c r="AK28" s="102"/>
      <c r="AL28" s="102"/>
      <c r="AM28" s="102"/>
      <c r="AN28" s="102"/>
      <c r="AO28" s="102"/>
      <c r="AP28" s="104"/>
    </row>
    <row r="29" spans="2:42" ht="24.75" customHeight="1" x14ac:dyDescent="0.2">
      <c r="B29" s="99"/>
      <c r="F29" s="102"/>
      <c r="J29" s="102"/>
      <c r="K29" s="88"/>
      <c r="L29" s="88"/>
      <c r="N29" s="102"/>
      <c r="O29" s="120" t="str">
        <f>IF(ISBLANK('Plan 2018 texto'!N44), ,'Plan 2018 texto'!N44)</f>
        <v>110236-CINE</v>
      </c>
      <c r="P29" s="117"/>
      <c r="Q29" s="118"/>
      <c r="R29" s="102"/>
      <c r="S29" s="120" t="str">
        <f>'Plan 2018 texto'!D26</f>
        <v>FISICA II</v>
      </c>
      <c r="T29" s="117"/>
      <c r="U29" s="118"/>
      <c r="V29" s="102"/>
      <c r="W29" s="120" t="str">
        <f>'Plan 2018 texto'!D30</f>
        <v>SEGURIDAD EN ENTORNOS DE DESARROLLO</v>
      </c>
      <c r="X29" s="117"/>
      <c r="Y29" s="118"/>
      <c r="Z29" s="102"/>
      <c r="AA29" s="120" t="str">
        <f>IF(ISBLANK('Plan 2018 texto'!N46), ,'Plan 2018 texto'!N46)</f>
        <v>090278-PREVENCION DE LA VIOLENCIA SOCIAL</v>
      </c>
      <c r="AB29" s="117"/>
      <c r="AC29" s="118"/>
      <c r="AD29" s="102"/>
      <c r="AE29" s="159"/>
      <c r="AF29" s="136"/>
      <c r="AG29" s="136"/>
      <c r="AH29" s="102"/>
      <c r="AL29" s="102"/>
      <c r="AP29" s="104"/>
    </row>
    <row r="30" spans="2:42" ht="24.75" customHeight="1" x14ac:dyDescent="0.2">
      <c r="B30" s="99"/>
      <c r="F30" s="102"/>
      <c r="J30" s="102"/>
      <c r="K30" s="88"/>
      <c r="L30" s="88"/>
      <c r="N30" s="102"/>
      <c r="O30" s="121"/>
      <c r="P30" s="122"/>
      <c r="Q30" s="123"/>
      <c r="R30" s="102"/>
      <c r="S30" s="121"/>
      <c r="T30" s="122"/>
      <c r="U30" s="123"/>
      <c r="V30" s="102"/>
      <c r="W30" s="121"/>
      <c r="X30" s="122"/>
      <c r="Y30" s="123"/>
      <c r="Z30" s="102"/>
      <c r="AA30" s="121"/>
      <c r="AB30" s="122"/>
      <c r="AC30" s="123"/>
      <c r="AD30" s="102"/>
      <c r="AE30" s="136"/>
      <c r="AF30" s="136"/>
      <c r="AG30" s="136"/>
      <c r="AH30" s="102"/>
      <c r="AL30" s="102"/>
      <c r="AP30" s="104"/>
    </row>
    <row r="31" spans="2:42" ht="24.75" customHeight="1" x14ac:dyDescent="0.2">
      <c r="B31" s="99"/>
      <c r="F31" s="102"/>
      <c r="J31" s="102"/>
      <c r="K31" s="88"/>
      <c r="L31" s="88"/>
      <c r="N31" s="102"/>
      <c r="O31" s="124" t="str">
        <f>'Plan 2018 texto'!C44</f>
        <v>-</v>
      </c>
      <c r="P31" s="125"/>
      <c r="Q31" s="126"/>
      <c r="R31" s="102"/>
      <c r="S31" s="124" t="str">
        <f>'Plan 2018 texto'!C26</f>
        <v>010182,200068</v>
      </c>
      <c r="T31" s="125"/>
      <c r="U31" s="126"/>
      <c r="V31" s="102"/>
      <c r="W31" s="124" t="str">
        <f>'Plan 2018 texto'!C30</f>
        <v>010143,190157</v>
      </c>
      <c r="X31" s="125"/>
      <c r="Y31" s="126"/>
      <c r="Z31" s="102"/>
      <c r="AA31" s="124" t="str">
        <f>'Plan 2018 texto'!C46</f>
        <v>-</v>
      </c>
      <c r="AB31" s="125"/>
      <c r="AC31" s="126"/>
      <c r="AD31" s="102"/>
      <c r="AE31" s="159"/>
      <c r="AF31" s="136"/>
      <c r="AG31" s="136"/>
      <c r="AH31" s="102"/>
      <c r="AL31" s="102"/>
      <c r="AP31" s="104"/>
    </row>
    <row r="32" spans="2:42" ht="13.5" customHeight="1" x14ac:dyDescent="0.2">
      <c r="B32" s="99"/>
      <c r="F32" s="102"/>
      <c r="J32" s="102"/>
      <c r="K32" s="88"/>
      <c r="L32" s="88"/>
      <c r="N32" s="102"/>
      <c r="O32" s="105">
        <f>'Plan 2018 texto'!G44</f>
        <v>3</v>
      </c>
      <c r="P32" s="106" t="str">
        <f>'Plan 2018 texto'!J44</f>
        <v>01/2021</v>
      </c>
      <c r="Q32" s="107">
        <f>IF(ISBLANK('Plan 2018 texto'!L44),-1,'Plan 2018 texto'!L44)</f>
        <v>9.1999999999999993</v>
      </c>
      <c r="R32" s="102"/>
      <c r="S32" s="105">
        <f>'Plan 2018 texto'!G26</f>
        <v>5</v>
      </c>
      <c r="T32" s="106" t="str">
        <f>'Plan 2018 texto'!J26</f>
        <v>03/2022</v>
      </c>
      <c r="U32" s="107">
        <f>IF(ISBLANK('Plan 2018 texto'!L26),-1,'Plan 2018 texto'!L26)</f>
        <v>7</v>
      </c>
      <c r="V32" s="102"/>
      <c r="W32" s="105">
        <f>'Plan 2018 texto'!G30</f>
        <v>4</v>
      </c>
      <c r="X32" s="106" t="str">
        <f>'Plan 2018 texto'!J30</f>
        <v>02/2022</v>
      </c>
      <c r="Y32" s="107">
        <f>IF(ISBLANK('Plan 2018 texto'!L30),-1,'Plan 2018 texto'!L30)</f>
        <v>8.3000000000000007</v>
      </c>
      <c r="Z32" s="102"/>
      <c r="AA32" s="105">
        <f>'Plan 2018 texto'!G46</f>
        <v>3</v>
      </c>
      <c r="AB32" s="106" t="str">
        <f>'Plan 2018 texto'!J46</f>
        <v>01/2023</v>
      </c>
      <c r="AC32" s="107">
        <f>IF(ISBLANK('Plan 2018 texto'!L46),-1,'Plan 2018 texto'!L46)</f>
        <v>8.4</v>
      </c>
      <c r="AD32" s="102"/>
      <c r="AE32" s="109"/>
      <c r="AF32" s="110"/>
      <c r="AG32" s="110"/>
      <c r="AH32" s="102"/>
      <c r="AL32" s="102"/>
      <c r="AP32" s="104"/>
    </row>
    <row r="33" spans="2:42" ht="12.75" customHeight="1" x14ac:dyDescent="0.2">
      <c r="B33" s="99"/>
      <c r="C33" s="102"/>
      <c r="D33" s="102"/>
      <c r="E33" s="102"/>
      <c r="F33" s="102"/>
      <c r="G33" s="102"/>
      <c r="H33" s="102"/>
      <c r="I33" s="102"/>
      <c r="J33" s="102"/>
      <c r="K33" s="142"/>
      <c r="L33" s="136"/>
      <c r="M33" s="136"/>
      <c r="N33" s="102"/>
      <c r="O33" s="102"/>
      <c r="P33" s="102"/>
      <c r="Q33" s="102"/>
      <c r="R33" s="102"/>
      <c r="S33" s="142"/>
      <c r="T33" s="136"/>
      <c r="U33" s="136"/>
      <c r="V33" s="102"/>
      <c r="W33" s="102"/>
      <c r="X33" s="102"/>
      <c r="Y33" s="102"/>
      <c r="Z33" s="102"/>
      <c r="AA33" s="142"/>
      <c r="AB33" s="136"/>
      <c r="AC33" s="136"/>
      <c r="AD33" s="102"/>
      <c r="AE33" s="142"/>
      <c r="AF33" s="136"/>
      <c r="AG33" s="136"/>
      <c r="AH33" s="102"/>
      <c r="AI33" s="102"/>
      <c r="AJ33" s="102"/>
      <c r="AK33" s="102"/>
      <c r="AL33" s="102"/>
      <c r="AM33" s="142"/>
      <c r="AN33" s="136"/>
      <c r="AO33" s="136"/>
      <c r="AP33" s="104"/>
    </row>
    <row r="34" spans="2:42" ht="13.5" customHeight="1" x14ac:dyDescent="0.2">
      <c r="B34" s="111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  <c r="P34" s="103"/>
      <c r="Q34" s="103"/>
      <c r="R34" s="103"/>
      <c r="S34" s="103"/>
      <c r="T34" s="103"/>
      <c r="U34" s="103"/>
      <c r="V34" s="103"/>
      <c r="W34" s="103"/>
      <c r="X34" s="103"/>
      <c r="Y34" s="103"/>
      <c r="Z34" s="103"/>
      <c r="AA34" s="103"/>
      <c r="AB34" s="103"/>
      <c r="AC34" s="103"/>
      <c r="AD34" s="103"/>
      <c r="AE34" s="103"/>
      <c r="AF34" s="103"/>
      <c r="AG34" s="103"/>
      <c r="AH34" s="103"/>
      <c r="AI34" s="103"/>
      <c r="AJ34" s="103"/>
      <c r="AK34" s="103"/>
      <c r="AL34" s="103"/>
      <c r="AM34" s="103"/>
      <c r="AN34" s="103"/>
      <c r="AO34" s="103"/>
      <c r="AP34" s="112"/>
    </row>
    <row r="35" spans="2:42" ht="12.75" customHeight="1" x14ac:dyDescent="0.2">
      <c r="J35" s="88"/>
      <c r="K35" s="88"/>
      <c r="L35" s="88"/>
      <c r="N35" s="88"/>
    </row>
    <row r="36" spans="2:42" ht="12.75" customHeight="1" x14ac:dyDescent="0.2">
      <c r="J36" s="88"/>
      <c r="K36" s="88"/>
      <c r="L36" s="88"/>
      <c r="N36" s="88"/>
    </row>
    <row r="37" spans="2:42" ht="12.75" customHeight="1" x14ac:dyDescent="0.2">
      <c r="J37" s="88"/>
      <c r="K37" s="88"/>
      <c r="L37" s="88"/>
      <c r="N37" s="88"/>
    </row>
    <row r="38" spans="2:42" ht="12.75" customHeight="1" x14ac:dyDescent="0.2">
      <c r="J38" s="88"/>
      <c r="K38" s="88"/>
      <c r="L38" s="88"/>
      <c r="N38" s="88"/>
    </row>
    <row r="39" spans="2:42" ht="12.75" customHeight="1" x14ac:dyDescent="0.2">
      <c r="J39" s="88"/>
      <c r="K39" s="88"/>
      <c r="L39" s="88"/>
      <c r="N39" s="88"/>
    </row>
    <row r="40" spans="2:42" ht="12.75" customHeight="1" x14ac:dyDescent="0.2">
      <c r="J40" s="88"/>
      <c r="K40" s="88"/>
      <c r="L40" s="88"/>
      <c r="N40" s="88"/>
    </row>
    <row r="41" spans="2:42" ht="12.75" customHeight="1" x14ac:dyDescent="0.2">
      <c r="J41" s="88"/>
      <c r="K41" s="88"/>
      <c r="L41" s="88"/>
      <c r="N41" s="88"/>
    </row>
    <row r="42" spans="2:42" ht="12.75" customHeight="1" x14ac:dyDescent="0.2">
      <c r="J42" s="88"/>
      <c r="K42" s="88"/>
      <c r="L42" s="88"/>
      <c r="N42" s="88"/>
    </row>
    <row r="43" spans="2:42" ht="12.75" customHeight="1" x14ac:dyDescent="0.2">
      <c r="J43" s="88"/>
      <c r="K43" s="88"/>
      <c r="L43" s="88"/>
      <c r="N43" s="88"/>
    </row>
    <row r="44" spans="2:42" ht="12.75" customHeight="1" x14ac:dyDescent="0.2">
      <c r="J44" s="88"/>
      <c r="K44" s="88"/>
      <c r="L44" s="88"/>
      <c r="N44" s="88"/>
    </row>
    <row r="45" spans="2:42" ht="12.75" customHeight="1" x14ac:dyDescent="0.2">
      <c r="J45" s="88"/>
      <c r="K45" s="88"/>
      <c r="L45" s="88"/>
      <c r="N45" s="88"/>
    </row>
    <row r="46" spans="2:42" ht="12.75" customHeight="1" x14ac:dyDescent="0.2">
      <c r="J46" s="88"/>
      <c r="K46" s="88"/>
      <c r="L46" s="88"/>
      <c r="N46" s="88"/>
    </row>
    <row r="47" spans="2:42" ht="12.75" customHeight="1" x14ac:dyDescent="0.2">
      <c r="J47" s="88"/>
      <c r="K47" s="88"/>
      <c r="L47" s="88"/>
      <c r="N47" s="88"/>
    </row>
    <row r="48" spans="2:42" ht="12.75" customHeight="1" x14ac:dyDescent="0.2">
      <c r="J48" s="88"/>
      <c r="K48" s="88"/>
      <c r="L48" s="88"/>
      <c r="N48" s="88"/>
    </row>
    <row r="49" spans="10:14" ht="12.75" customHeight="1" x14ac:dyDescent="0.2">
      <c r="J49" s="88"/>
      <c r="K49" s="88"/>
      <c r="L49" s="88"/>
      <c r="N49" s="88"/>
    </row>
    <row r="50" spans="10:14" ht="12.75" customHeight="1" x14ac:dyDescent="0.2">
      <c r="J50" s="88"/>
      <c r="K50" s="88"/>
      <c r="L50" s="88"/>
      <c r="N50" s="88"/>
    </row>
    <row r="51" spans="10:14" ht="12.75" customHeight="1" x14ac:dyDescent="0.2">
      <c r="K51" s="88"/>
    </row>
    <row r="52" spans="10:14" ht="12.75" customHeight="1" x14ac:dyDescent="0.2"/>
    <row r="53" spans="10:14" ht="12.75" customHeight="1" x14ac:dyDescent="0.2"/>
    <row r="54" spans="10:14" ht="12.75" customHeight="1" x14ac:dyDescent="0.2"/>
    <row r="55" spans="10:14" ht="12.75" customHeight="1" x14ac:dyDescent="0.2"/>
    <row r="56" spans="10:14" ht="12.75" customHeight="1" x14ac:dyDescent="0.2"/>
    <row r="57" spans="10:14" ht="12.75" customHeight="1" x14ac:dyDescent="0.2"/>
    <row r="58" spans="10:14" ht="12.75" customHeight="1" x14ac:dyDescent="0.2"/>
    <row r="59" spans="10:14" ht="12.75" customHeight="1" x14ac:dyDescent="0.2"/>
    <row r="60" spans="10:14" ht="12.75" customHeight="1" x14ac:dyDescent="0.2"/>
    <row r="61" spans="10:14" ht="12.75" customHeight="1" x14ac:dyDescent="0.2"/>
    <row r="62" spans="10:14" ht="12.75" customHeight="1" x14ac:dyDescent="0.2"/>
    <row r="63" spans="10:14" ht="12.75" customHeight="1" x14ac:dyDescent="0.2"/>
    <row r="64" spans="10:1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mergeCells count="115">
    <mergeCell ref="AI13:AK13"/>
    <mergeCell ref="AA14:AC15"/>
    <mergeCell ref="AE14:AG15"/>
    <mergeCell ref="AM19:AO20"/>
    <mergeCell ref="AM21:AO21"/>
    <mergeCell ref="AM24:AO25"/>
    <mergeCell ref="AM26:AO26"/>
    <mergeCell ref="AM33:AO33"/>
    <mergeCell ref="AI14:AK15"/>
    <mergeCell ref="AM14:AO15"/>
    <mergeCell ref="AM18:AO18"/>
    <mergeCell ref="AA19:AC20"/>
    <mergeCell ref="AI19:AK20"/>
    <mergeCell ref="AA21:AC21"/>
    <mergeCell ref="AI21:AK21"/>
    <mergeCell ref="AA26:AC26"/>
    <mergeCell ref="AA28:AC28"/>
    <mergeCell ref="AA29:AC30"/>
    <mergeCell ref="AE29:AG30"/>
    <mergeCell ref="AA31:AC31"/>
    <mergeCell ref="AE31:AG31"/>
    <mergeCell ref="AA33:AC33"/>
    <mergeCell ref="AE33:AG33"/>
    <mergeCell ref="AE19:AG20"/>
    <mergeCell ref="AE21:AG21"/>
    <mergeCell ref="AA24:AC25"/>
    <mergeCell ref="AE24:AG25"/>
    <mergeCell ref="AI24:AK25"/>
    <mergeCell ref="AE26:AG26"/>
    <mergeCell ref="AI26:AK26"/>
    <mergeCell ref="K19:M20"/>
    <mergeCell ref="K21:M21"/>
    <mergeCell ref="S19:U20"/>
    <mergeCell ref="S21:U21"/>
    <mergeCell ref="C19:E20"/>
    <mergeCell ref="G19:I20"/>
    <mergeCell ref="O19:Q20"/>
    <mergeCell ref="W19:Y20"/>
    <mergeCell ref="C21:E21"/>
    <mergeCell ref="G21:I21"/>
    <mergeCell ref="O21:Q21"/>
    <mergeCell ref="W21:Y21"/>
    <mergeCell ref="G9:I10"/>
    <mergeCell ref="G11:I11"/>
    <mergeCell ref="C13:E13"/>
    <mergeCell ref="C14:E15"/>
    <mergeCell ref="G14:I15"/>
    <mergeCell ref="C16:E16"/>
    <mergeCell ref="G16:I16"/>
    <mergeCell ref="K24:M25"/>
    <mergeCell ref="K26:M26"/>
    <mergeCell ref="C9:E10"/>
    <mergeCell ref="K9:M10"/>
    <mergeCell ref="C11:E11"/>
    <mergeCell ref="K11:M11"/>
    <mergeCell ref="K14:M15"/>
    <mergeCell ref="K16:M16"/>
    <mergeCell ref="K33:M33"/>
    <mergeCell ref="C24:E25"/>
    <mergeCell ref="G24:I25"/>
    <mergeCell ref="O24:Q25"/>
    <mergeCell ref="W24:Y25"/>
    <mergeCell ref="C26:E26"/>
    <mergeCell ref="G26:I26"/>
    <mergeCell ref="O26:Q26"/>
    <mergeCell ref="W26:Y26"/>
    <mergeCell ref="W29:Y30"/>
    <mergeCell ref="W31:Y31"/>
    <mergeCell ref="S24:U25"/>
    <mergeCell ref="S26:U26"/>
    <mergeCell ref="O28:Q28"/>
    <mergeCell ref="O29:Q30"/>
    <mergeCell ref="S29:U30"/>
    <mergeCell ref="O31:Q31"/>
    <mergeCell ref="S31:U31"/>
    <mergeCell ref="S33:U33"/>
    <mergeCell ref="AE6:AG7"/>
    <mergeCell ref="AI6:AK7"/>
    <mergeCell ref="AI8:AK8"/>
    <mergeCell ref="AM8:AO8"/>
    <mergeCell ref="C2:AO2"/>
    <mergeCell ref="AG3:AH3"/>
    <mergeCell ref="C6:E7"/>
    <mergeCell ref="G6:I7"/>
    <mergeCell ref="K6:M7"/>
    <mergeCell ref="O6:Q7"/>
    <mergeCell ref="S6:U7"/>
    <mergeCell ref="AM6:AO7"/>
    <mergeCell ref="W8:Y8"/>
    <mergeCell ref="W6:Y7"/>
    <mergeCell ref="AA6:AC7"/>
    <mergeCell ref="W9:Y10"/>
    <mergeCell ref="W14:Y15"/>
    <mergeCell ref="W16:Y16"/>
    <mergeCell ref="AA16:AC16"/>
    <mergeCell ref="AE16:AG16"/>
    <mergeCell ref="AI16:AK16"/>
    <mergeCell ref="AM16:AO16"/>
    <mergeCell ref="O9:Q10"/>
    <mergeCell ref="O11:Q11"/>
    <mergeCell ref="O14:Q15"/>
    <mergeCell ref="S14:U15"/>
    <mergeCell ref="O16:Q16"/>
    <mergeCell ref="S16:U16"/>
    <mergeCell ref="S11:U11"/>
    <mergeCell ref="W11:Y11"/>
    <mergeCell ref="AE11:AG11"/>
    <mergeCell ref="AI11:AK11"/>
    <mergeCell ref="AM11:AO11"/>
    <mergeCell ref="S9:U10"/>
    <mergeCell ref="AA11:AC11"/>
    <mergeCell ref="AA9:AC10"/>
    <mergeCell ref="AE9:AG10"/>
    <mergeCell ref="AI9:AK10"/>
    <mergeCell ref="AM9:AO10"/>
  </mergeCells>
  <conditionalFormatting sqref="AO17">
    <cfRule type="expression" dxfId="14" priority="1">
      <formula>AND(AO17&gt;=0,AO17&lt;6)</formula>
    </cfRule>
  </conditionalFormatting>
  <conditionalFormatting sqref="AO17">
    <cfRule type="expression" dxfId="13" priority="2">
      <formula>AO17&gt;=6</formula>
    </cfRule>
  </conditionalFormatting>
  <conditionalFormatting sqref="AO17">
    <cfRule type="cellIs" dxfId="12" priority="3" operator="equal">
      <formula>-1</formula>
    </cfRule>
  </conditionalFormatting>
  <conditionalFormatting sqref="AK22">
    <cfRule type="expression" dxfId="11" priority="4">
      <formula>AND(AK22&gt;=0,AK22&lt;6)</formula>
    </cfRule>
  </conditionalFormatting>
  <conditionalFormatting sqref="AK22">
    <cfRule type="expression" dxfId="10" priority="5">
      <formula>AK22&gt;=6</formula>
    </cfRule>
  </conditionalFormatting>
  <conditionalFormatting sqref="AK22">
    <cfRule type="cellIs" dxfId="9" priority="6" operator="equal">
      <formula>-1</formula>
    </cfRule>
  </conditionalFormatting>
  <conditionalFormatting sqref="AK27">
    <cfRule type="expression" dxfId="8" priority="7">
      <formula>AND(AK27&gt;=0,AK27&lt;6)</formula>
    </cfRule>
  </conditionalFormatting>
  <conditionalFormatting sqref="AK27">
    <cfRule type="expression" dxfId="7" priority="8">
      <formula>AK27&gt;=6</formula>
    </cfRule>
  </conditionalFormatting>
  <conditionalFormatting sqref="AK27">
    <cfRule type="cellIs" dxfId="6" priority="9" operator="equal">
      <formula>-1</formula>
    </cfRule>
  </conditionalFormatting>
  <conditionalFormatting sqref="AO27">
    <cfRule type="expression" dxfId="5" priority="10">
      <formula>AND(AO27&gt;=0,AO27&lt;6)</formula>
    </cfRule>
  </conditionalFormatting>
  <conditionalFormatting sqref="AO27">
    <cfRule type="expression" dxfId="4" priority="11">
      <formula>AO27&gt;=6</formula>
    </cfRule>
  </conditionalFormatting>
  <conditionalFormatting sqref="AO27">
    <cfRule type="cellIs" dxfId="3" priority="12" operator="equal">
      <formula>-1</formula>
    </cfRule>
  </conditionalFormatting>
  <conditionalFormatting sqref="U32">
    <cfRule type="expression" dxfId="2" priority="13">
      <formula>AND(U32&gt;=0,U32&lt;6)</formula>
    </cfRule>
  </conditionalFormatting>
  <conditionalFormatting sqref="U32">
    <cfRule type="expression" dxfId="1" priority="14">
      <formula>U32&gt;=6</formula>
    </cfRule>
  </conditionalFormatting>
  <conditionalFormatting sqref="U32">
    <cfRule type="cellIs" dxfId="0" priority="15" operator="equal">
      <formula>-1</formula>
    </cfRule>
  </conditionalFormatting>
  <printOptions horizontalCentered="1" verticalCentered="1"/>
  <pageMargins left="0.59055118110236227" right="0.59055118110236227" top="0.59055118110236227" bottom="0.59055118110236227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Plan 2018 texto</vt:lpstr>
      <vt:lpstr>Plan 2018 gráfico</vt:lpstr>
      <vt:lpstr>'Plan 2018 texto'!chibolografo</vt:lpstr>
      <vt:lpstr>'Plan 2018 texto'!cuadro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hmolina</dc:creator>
  <cp:lastModifiedBy>UCA-DEI-PC-SORTIZ</cp:lastModifiedBy>
  <dcterms:created xsi:type="dcterms:W3CDTF">2000-05-02T14:59:10Z</dcterms:created>
  <dcterms:modified xsi:type="dcterms:W3CDTF">2024-03-01T21:25:12Z</dcterms:modified>
</cp:coreProperties>
</file>