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803-113\Desktop\cpu-cjw\cpu21-riscv\"/>
    </mc:Choice>
  </mc:AlternateContent>
  <bookViews>
    <workbookView xWindow="0" yWindow="0" windowWidth="28560" windowHeight="1161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62913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G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L59" i="2"/>
  <c r="AL58" i="2" s="1"/>
  <c r="AJ59" i="2"/>
  <c r="AJ58" i="2" s="1"/>
  <c r="AH29" i="2" l="1"/>
  <c r="AI29" i="2"/>
  <c r="AI59" i="2" s="1"/>
  <c r="AI58" i="2" s="1"/>
  <c r="AD29" i="2"/>
  <c r="AD59" i="2" s="1"/>
  <c r="AD58" i="2" s="1"/>
  <c r="T28" i="2"/>
  <c r="V28" i="2"/>
  <c r="AH28" i="2"/>
  <c r="AF28" i="2"/>
  <c r="AF59" i="2" s="1"/>
  <c r="AF58" i="2" s="1"/>
  <c r="W28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H59" i="2" l="1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<sst xmlns="http://schemas.openxmlformats.org/spreadsheetml/2006/main" count="144" uniqueCount="130">
  <si>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</si>
  <si>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</si>
  <si>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</si>
  <si>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</si>
  <si>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</si>
  <si>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</si>
  <si>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</si>
  <si>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</si>
  <si>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</si>
  <si>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</si>
  <si>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</si>
  <si>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</si>
  <si>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</si>
  <si>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</si>
  <si>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</si>
  <si>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</si>
  <si>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</si>
  <si>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</si>
  <si>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</si>
  <si>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</si>
  <si>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</si>
  <si>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</si>
  <si>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</si>
  <si>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</si>
  <si>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</si>
  <si>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</si>
  <si>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</si>
  <si>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</si>
  <si>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</si>
  <si>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</si>
  <si>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</si>
  <si>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</si>
  <si>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</si>
  <si>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</si>
  <si>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</si>
  <si>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</si>
  <si>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</si>
  <si>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</si>
  <si>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</si>
  <si>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</si>
  <si>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</si>
  <si>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</si>
  <si>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</si>
  <si>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</si>
  <si>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</si>
  <si>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</si>
  <si>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</si>
  <si>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</si>
  <si>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</si>
  <si>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</si>
  <si>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</si>
  <si>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</si>
  <si>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</si>
  <si>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</si>
  <si>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</si>
  <si>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</si>
  <si>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</si>
  <si>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</si>
  <si>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</si>
  <si>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</si>
  <si>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</si>
  <si>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</si>
  <si>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</si>
  <si>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</si>
  <si>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</si>
  <si>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</si>
  <si>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</si>
  <si>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</si>
  <si>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</si>
  <si>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</si>
  <si>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</si>
  <si>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</si>
  <si>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</si>
  <si>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</si>
  <si>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</si>
  <si>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</si>
  <si>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</si>
  <si>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</si>
  <si>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</si>
  <si>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</si>
  <si>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</si>
  <si>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</si>
  <si>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</si>
  <si>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</si>
  <si>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</si>
  <si>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</si>
  <si>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</si>
  <si>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</si>
  <si>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</si>
  <si>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</si>
  <si>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</si>
  <si>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</si>
  <si>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</si>
  <si>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</si>
  <si>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</si>
  <si>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</si>
  <si>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</si>
  <si>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</si>
  <si>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</si>
  <si>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</si>
  <si>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</si>
  <si>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</si>
  <si>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</si>
  <si>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</si>
  <si>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</si>
  <si>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</si>
  <si>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</si>
  <si>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</si>
  <si>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</si>
  <si>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</si>
  <si>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</si>
  <si>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</si>
  <si>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</si>
  <si>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</si>
  <si>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</si>
  <si>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</si>
  <si>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SRL</t>
    <phoneticPr fontId="26" type="noConversion"/>
  </si>
  <si>
    <t>AUIPC</t>
    <phoneticPr fontId="26" type="noConversion"/>
  </si>
  <si>
    <t>LBU</t>
    <phoneticPr fontId="26" type="noConversion"/>
  </si>
  <si>
    <t>BLTU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</si>
  <si>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</si>
  <si>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</si>
  <si>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</si>
  <si>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1c</t>
    <phoneticPr fontId="26" type="noConversion"/>
  </si>
  <si>
    <t>R1</t>
    <phoneticPr fontId="26" type="noConversion"/>
  </si>
  <si>
    <t>R2</t>
    <phoneticPr fontId="26" type="noConversion"/>
  </si>
  <si>
    <t>CSRRSI</t>
    <phoneticPr fontId="26" type="noConversion"/>
  </si>
  <si>
    <t>CSRRCI</t>
    <phoneticPr fontId="26" type="noConversion"/>
  </si>
  <si>
    <t>U_Type</t>
    <phoneticPr fontId="26" type="noConversion"/>
  </si>
  <si>
    <t>LBU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</si>
</sst>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N62"/>
  <sheetViews>
    <sheetView topLeftCell="A26" workbookViewId="0">
      <selection activeCell="Y25" sqref="Y25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119</v>
      </c>
      <c r="AF1" s="25" t="s">
        <v>128</v>
      </c>
      <c r="AG1" s="25" t="s">
        <v>129</v>
      </c>
      <c r="AH1" s="25"/>
      <c r="AI1" s="25" t="s">
        <v>124</v>
      </c>
      <c r="AJ1" s="25" t="s">
        <v>125</v>
      </c>
      <c r="AK1" s="25"/>
      <c r="AL1" s="25" t="s">
        <v>126</v>
      </c>
      <c r="AM1" s="25" t="s">
        <v>127</v>
      </c>
      <c r="AN1" s="17" t="s">
        <v>13</v>
      </c>
    </row>
    <row r="2" spans="1:40" x14ac:dyDescent="0.3">
      <c r="A2" s="35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3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3">
      <c r="A4" s="35">
        <v>3</v>
      </c>
      <c r="B4" s="31" t="s">
        <v>77</v>
      </c>
      <c r="C4" s="37">
        <v>0</v>
      </c>
      <c r="D4" s="37">
        <v>7</v>
      </c>
      <c r="E4" s="29" t="s">
        <v>120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3">
      <c r="A5" s="57">
        <v>4</v>
      </c>
      <c r="B5" s="57" t="s">
        <v>78</v>
      </c>
      <c r="C5" s="44">
        <v>0</v>
      </c>
      <c r="D5" s="59">
        <v>6</v>
      </c>
      <c r="E5" s="61" t="s">
        <v>120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3">
      <c r="A6" s="35">
        <v>5</v>
      </c>
      <c r="B6" s="31" t="s">
        <v>63</v>
      </c>
      <c r="C6" s="37">
        <v>0</v>
      </c>
      <c r="D6" s="37">
        <v>2</v>
      </c>
      <c r="E6" s="29" t="s">
        <v>120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3">
      <c r="A7" s="57">
        <v>6</v>
      </c>
      <c r="B7" s="57" t="s">
        <v>79</v>
      </c>
      <c r="C7" s="44">
        <v>0</v>
      </c>
      <c r="D7" s="59">
        <v>3</v>
      </c>
      <c r="E7" s="61" t="s">
        <v>120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3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3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3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3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3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3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3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3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3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3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3">
      <c r="A18" s="35">
        <v>17</v>
      </c>
      <c r="B18" s="31" t="s">
        <v>65</v>
      </c>
      <c r="C18" s="37">
        <v>0</v>
      </c>
      <c r="D18" s="37">
        <v>0</v>
      </c>
      <c r="E18" s="29" t="s">
        <v>121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>
        <v>1</v>
      </c>
      <c r="AJ18" s="36">
        <v>1</v>
      </c>
      <c r="AK18" s="36"/>
      <c r="AL18" s="36"/>
      <c r="AM18" s="36"/>
    </row>
    <row r="19" spans="1:39" x14ac:dyDescent="0.3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3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3">
      <c r="A21" s="57">
        <v>20</v>
      </c>
      <c r="B21" s="57" t="s">
        <v>89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3">
      <c r="A23" s="57">
        <v>22</v>
      </c>
      <c r="B23" s="57" t="s">
        <v>111</v>
      </c>
      <c r="C23" s="44"/>
      <c r="D23" s="59">
        <v>6</v>
      </c>
      <c r="E23" s="61" t="s">
        <v>123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3">
      <c r="A24" s="35">
        <v>23</v>
      </c>
      <c r="B24" s="69" t="s">
        <v>112</v>
      </c>
      <c r="C24" s="37"/>
      <c r="D24" s="37">
        <v>7</v>
      </c>
      <c r="E24" s="29" t="s">
        <v>123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3">
      <c r="A25" s="57">
        <v>24</v>
      </c>
      <c r="B25" s="57" t="s">
        <v>113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116</v>
      </c>
      <c r="C26" s="37">
        <v>0</v>
      </c>
      <c r="D26" s="37">
        <v>5</v>
      </c>
      <c r="E26" s="29" t="s">
        <v>120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3">
      <c r="A27" s="57">
        <v>26</v>
      </c>
      <c r="B27" s="57" t="s">
        <v>117</v>
      </c>
      <c r="C27" s="44"/>
      <c r="D27" s="59"/>
      <c r="E27" s="61">
        <v>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 t="s">
        <v>118</v>
      </c>
      <c r="C28" s="37"/>
      <c r="D28" s="37"/>
      <c r="E28" s="29">
        <v>0</v>
      </c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>
        <v>1</v>
      </c>
      <c r="AJ28" s="36"/>
      <c r="AK28" s="36"/>
      <c r="AL28" s="36"/>
      <c r="AM28" s="36"/>
    </row>
    <row r="29" spans="1:39" x14ac:dyDescent="0.3">
      <c r="A29" s="57">
        <v>28</v>
      </c>
      <c r="B29" s="57" t="s">
        <v>119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/>
      <c r="AI29" s="58">
        <v>1</v>
      </c>
      <c r="AJ29" s="58">
        <v>1</v>
      </c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1:B1048576"/>
    <dataValidation allowBlank="1" showInputMessage="1" showErrorMessage="1" promptTitle="AluOP " prompt="AluOP 4位选择符二进制位_x000a_" sqref="Q2:T61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/>
    <dataValidation allowBlank="1" showInputMessage="1" showErrorMessage="1" promptTitle="输出信号情况" prompt="为1时填1，其他不填！" sqref="U2:AF25"/>
    <dataValidation allowBlank="1" showInputMessage="1" showErrorMessage="1" promptTitle="OpCode" prompt="OpCode  6个二进制位" sqref="F62:F1048576 K1:O1048576"/>
    <dataValidation allowBlank="1" showInputMessage="1" showErrorMessage="1" promptTitle="Func字段二进制位" prompt="Func字段6个二进制位" sqref="G2:J1048576 F2:F61"/>
    <dataValidation allowBlank="1" showInputMessage="1" showErrorMessage="1" promptTitle="Funct3(十进制)" prompt="输入RISC-V指令字的Funct3字段的10进制数，无Funct3字段不填，后续隐藏列会自动生成对应字段的二进制" sqref="D1:D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ALU_OP" prompt="请输入当前指令的AluOp十进制编码，后续列会自动生成对应的二进制位，如不需要使用ALU可以不填" sqref="P1:P1048576"/>
    <dataValidation allowBlank="1" showInputMessage="1" showErrorMessage="1" promptTitle="OpCode(16进制)" prompt="输入RISC-V指令字的Opcode高5位16制数，后续隐藏列会自动生成该字段5位的二进制位" sqref="E2:E64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3"/>
  <sheetViews>
    <sheetView tabSelected="1" topLeftCell="V1" workbookViewId="0">
      <pane ySplit="1" topLeftCell="A2" activePane="bottomLeft" state="frozen"/>
      <selection pane="bottomLeft" activeCell="Y71" sqref="Y71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BLTU</v>
      </c>
      <c r="AE1" s="23" t="str">
        <f>真值表!AF1</f>
        <v>U_Type</v>
      </c>
      <c r="AF1" s="25" t="str">
        <f>真值表!AG1</f>
        <v>LBU</v>
      </c>
      <c r="AG1" s="25">
        <f>真值表!AH1</f>
        <v>0</v>
      </c>
      <c r="AH1" s="25" t="str">
        <f>真值表!AI1</f>
        <v>R1</v>
      </c>
      <c r="AI1" s="25" t="str">
        <f>真值表!AJ1</f>
        <v>R2</v>
      </c>
      <c r="AJ1" s="25">
        <f>真值表!AK1</f>
        <v>0</v>
      </c>
      <c r="AK1" s="25" t="str">
        <f>真值表!AL1</f>
        <v>CSRRSI</v>
      </c>
      <c r="AL1" s="25" t="str">
        <f>真值表!AM1</f>
        <v>CSRRCI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~OP6&amp;~OP5&amp;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LBU</v>
      </c>
      <c r="B28" s="37" t="str">
        <f>IF(ISBLANK(真值表!C28),"",真值表!C28)</f>
        <v/>
      </c>
      <c r="C28" s="37" t="str">
        <f>IF(ISBLANK(真值表!D28),"",真值表!D28)</f>
        <v/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>~OP6&amp;~OP5&amp;~OP4&amp;~OP3&amp;~OP2+</v>
      </c>
      <c r="U28" s="24" t="str">
        <f>IF(真值表!V28=1,$O28&amp;"+","")</f>
        <v/>
      </c>
      <c r="V28" s="24" t="str">
        <f>IF(真值表!W28=1,$O28&amp;"+","")</f>
        <v>~OP6&amp;~OP5&amp;~OP4&amp;~OP3&amp;~OP2+</v>
      </c>
      <c r="W28" s="24" t="str">
        <f>IF(真值表!X28=1,$O28&amp;"+","")</f>
        <v>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~OP6&amp;~OP5&amp;~OP4&amp;~OP3&amp;~OP2+</v>
      </c>
      <c r="AG28" s="24" t="str">
        <f>IF(真值表!AH28=1,$O28&amp;"+","")</f>
        <v/>
      </c>
      <c r="AH28" s="24" t="str">
        <f>IF(真值表!AI28=1,$O28&amp;"+","")</f>
        <v>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 F13&amp;~F12&amp;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T58" s="30" t="str">
        <f t="shared" si="2"/>
        <v>~F14&amp; F13&amp;~F12&amp;~OP6&amp;~OP5&amp;~OP4&amp;~OP3&amp;~OP2+~OP6&amp;~OP5&amp;~OP4&amp;~OP3&amp;~OP2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OP2+~OP6&amp;~OP5&amp;~OP4&amp;~OP3&amp;~OP2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OP5&amp;~OP4&amp;~OP3&amp;~OP2</v>
      </c>
      <c r="AE58" s="33" t="str">
        <f t="shared" si="2"/>
        <v>~OP6&amp;~OP5&amp; OP4&amp;~OP3&amp; OP2</v>
      </c>
      <c r="AF58" s="30" t="str">
        <f t="shared" si="2"/>
        <v>~OP6&amp;~OP5&amp;~OP4&amp;~OP3&amp;~OP2</v>
      </c>
      <c r="AG58" s="30" t="str">
        <f t="shared" si="2"/>
        <v/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OP4&amp;~OP3&amp;~OP2+~OP6&amp;~OP5&amp;~OP4&amp;~OP3&amp;~OP2+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</v>
      </c>
      <c r="AJ58" s="30" t="str">
        <f t="shared" si="2"/>
        <v/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OP5&amp;~OP4&amp;~OP3&amp;~OP2+</v>
      </c>
      <c r="AE59" t="str">
        <f t="shared" si="3"/>
        <v>~OP6&amp;~OP5&amp; OP4&amp;~OP3&amp; OP2+</v>
      </c>
      <c r="AF59" t="str">
        <f t="shared" si="3"/>
        <v>~OP6&amp;~OP5&amp;~OP4&amp;~OP3&amp;~OP2+</v>
      </c>
      <c r="AG59" t="str">
        <f t="shared" si="3"/>
        <v/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OP4&amp;~OP3&amp;~OP2+~OP6&amp;~OP5&amp;~OP4&amp;~OP3&amp;~OP2+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F13&amp;~F12&amp; OP6&amp; OP5&amp;~OP4&amp;~OP3&amp;~OP2+</v>
      </c>
      <c r="AJ59" t="str">
        <f t="shared" si="3"/>
        <v/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" x14ac:dyDescent="0.2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/>
    <dataValidation allowBlank="1" showInputMessage="1" showErrorMessage="1" promptTitle="逻辑表达式最小项" prompt="当前指令Opcode以及Func字段的逻辑表达式" sqref="O62:O1048576 O59:O60 O1:O5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/>
    <dataValidation allowBlank="1" showInputMessage="1" showErrorMessage="1" promptTitle="用户自定义控制信号" prompt="可直接将前列公式复制过来即可" sqref="AF60:AI1048576 AF1:AL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/>
    <dataValidation allowBlank="1" showInputMessage="1" showErrorMessage="1" promptTitle="次态状态位" prompt="次态状态位逻辑表达式生成" sqref="Q63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A11" sqref="A11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35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35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35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35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35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35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35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599999999999994" customHeight="1" thickTop="1" thickBot="1" x14ac:dyDescent="0.35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803-113</cp:lastModifiedBy>
  <dcterms:created xsi:type="dcterms:W3CDTF">2015-06-05T18:19:00Z</dcterms:created>
  <dcterms:modified xsi:type="dcterms:W3CDTF">2023-08-30T14:19:51Z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