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onso\Documents\Alf\Texas State\5 - Fall 2018\Engineering Design - 4390\7 - Labor Cost Schedule\"/>
    </mc:Choice>
  </mc:AlternateContent>
  <xr:revisionPtr revIDLastSave="2" documentId="13_ncr:1_{C308124E-F5E6-4675-A162-3D0695EA5DFC}" xr6:coauthVersionLast="40" xr6:coauthVersionMax="40" xr10:uidLastSave="{91D8A456-BB35-49D5-9134-AD73CF011672}"/>
  <bookViews>
    <workbookView xWindow="0" yWindow="0" windowWidth="9990" windowHeight="8220" xr2:uid="{9FA704C1-F939-45B0-A09A-E209CA65AE0A}"/>
  </bookViews>
  <sheets>
    <sheet name="Fall 2018" sheetId="1" r:id="rId1"/>
    <sheet name="Fall 2018 (2)" sheetId="3" r:id="rId2"/>
    <sheet name="Spring 2019" sheetId="2" r:id="rId3"/>
    <sheet name="TOTAL" sheetId="4" r:id="rId4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" l="1"/>
  <c r="I26" i="1"/>
  <c r="A1" i="4"/>
  <c r="H22" i="3"/>
  <c r="G22" i="3"/>
  <c r="F22" i="3"/>
  <c r="E22" i="3"/>
  <c r="D22" i="3"/>
  <c r="C22" i="3"/>
  <c r="B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6" i="1"/>
  <c r="I7" i="1"/>
  <c r="I17" i="2"/>
  <c r="I18" i="2"/>
  <c r="H19" i="2"/>
  <c r="G19" i="2"/>
  <c r="F19" i="2"/>
  <c r="E19" i="2"/>
  <c r="D19" i="2"/>
  <c r="C19" i="2"/>
  <c r="B19" i="2"/>
  <c r="I16" i="2"/>
  <c r="I15" i="2"/>
  <c r="I14" i="2"/>
  <c r="I13" i="2"/>
  <c r="I12" i="2"/>
  <c r="I11" i="2"/>
  <c r="I10" i="2"/>
  <c r="I9" i="2"/>
  <c r="I8" i="2"/>
  <c r="I7" i="2"/>
  <c r="I6" i="2"/>
  <c r="I5" i="2"/>
  <c r="F26" i="1"/>
  <c r="C26" i="1"/>
  <c r="D26" i="1"/>
  <c r="E26" i="1"/>
  <c r="G26" i="1"/>
  <c r="H26" i="1"/>
  <c r="B2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2" i="3"/>
  <c r="I19" i="2"/>
</calcChain>
</file>

<file path=xl/sharedStrings.xml><?xml version="1.0" encoding="utf-8"?>
<sst xmlns="http://schemas.openxmlformats.org/spreadsheetml/2006/main" count="91" uniqueCount="49">
  <si>
    <t>LABOR ESTIMATE FALL 2018</t>
  </si>
  <si>
    <t>Des Engr</t>
  </si>
  <si>
    <t>Test Engr</t>
  </si>
  <si>
    <t>Tech Writer</t>
  </si>
  <si>
    <t>CAD Drafter</t>
  </si>
  <si>
    <t>Administrator</t>
  </si>
  <si>
    <t>Manager</t>
  </si>
  <si>
    <t>Consultant</t>
  </si>
  <si>
    <t>TOTAL</t>
  </si>
  <si>
    <t>Burdened Hourly Rate</t>
  </si>
  <si>
    <t>Task</t>
  </si>
  <si>
    <t>Hours Required</t>
  </si>
  <si>
    <t>Set up SharePoint site. Organized necessary folders and uploaded relevant documents.</t>
  </si>
  <si>
    <t>Gathered team suggestions into an easy to read format to present for our sponsors.</t>
  </si>
  <si>
    <t>Listed Sponsor Concerns in one concise document to discuss in meeting.</t>
  </si>
  <si>
    <t>Set up Github and software for online meetings.</t>
  </si>
  <si>
    <t>Outputting basic “Hello World” program on MBED compiler .</t>
  </si>
  <si>
    <t>Make a list of clicks that will be used for projects with reasoning.</t>
  </si>
  <si>
    <t>Coordinate Hardcopy of Statement of Work</t>
  </si>
  <si>
    <t>Begin Initial PCB Design complying with the mikroBUS standard</t>
  </si>
  <si>
    <t>Begin initial Mbed library design at very high level</t>
  </si>
  <si>
    <t>Coordinate Hardcopy of Functional Spec</t>
  </si>
  <si>
    <t>Initial Design PCB Finalized</t>
  </si>
  <si>
    <t>Initial Design for MBED Interface Finalized</t>
  </si>
  <si>
    <t>Coordinate Initial Design Review Presentation</t>
  </si>
  <si>
    <t>Coordinate Hardcopy Updated Spec</t>
  </si>
  <si>
    <t>Order PCB to be printed</t>
  </si>
  <si>
    <t>Design for Initial Website Layout</t>
  </si>
  <si>
    <t>Coordinate Hardcopy of Labor Cost Schedule</t>
  </si>
  <si>
    <t>Testing PCB</t>
  </si>
  <si>
    <t>First Draft of Poster for Review</t>
  </si>
  <si>
    <t>Coordinate Hardcopy of Test Plan</t>
  </si>
  <si>
    <t>Second Design-Manufacturing Cycle for PCB</t>
  </si>
  <si>
    <t>Total Burdened Cost</t>
  </si>
  <si>
    <t>LABOR ESTIMATE SPRING 2019</t>
  </si>
  <si>
    <t>Complete Signal reading library with interface class using Mbed</t>
  </si>
  <si>
    <t>Full functionality test of I/O with 10 Clicks on functioning PCB</t>
  </si>
  <si>
    <t>Initial Desing for Website with HTML and CSS</t>
  </si>
  <si>
    <t>Optimize Mbed code and test with all Clicks</t>
  </si>
  <si>
    <t>Gather sample data from Clicks</t>
  </si>
  <si>
    <t>Implement Website Functionality</t>
  </si>
  <si>
    <t>Full PCB and Clicks functionality test</t>
  </si>
  <si>
    <t>Full Mbed code functionality test</t>
  </si>
  <si>
    <t>Full Website code functionality test</t>
  </si>
  <si>
    <t>Full Project functionality test</t>
  </si>
  <si>
    <t>Final Poster Review</t>
  </si>
  <si>
    <t>Final Presentation Preparation</t>
  </si>
  <si>
    <t>Senior Design Day</t>
  </si>
  <si>
    <t>Post descriptions reports and source code in Mbed and NXP community forums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</si>
</sst>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6" fontId="0" fillId="0" borderId="0" xfId="0" applyNumberForma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6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6" fontId="1" fillId="0" borderId="6" xfId="0" applyNumberFormat="1" applyFont="1" applyBorder="1" applyAlignment="1">
      <alignment horizontal="center" vertical="center" wrapText="1"/>
    </xf>
    <xf numFmtId="8" fontId="1" fillId="0" borderId="6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8" fontId="0" fillId="0" borderId="0" xfId="0" applyNumberFormat="1"/>
    <xf numFmtId="8" fontId="1" fillId="0" borderId="4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1BA4-AB78-408D-B01E-42651F21C1E6}">
  <dimension ref="A1:I26"/>
  <sheetViews>
    <sheetView tabSelected="1" zoomScale="55" zoomScaleNormal="55" workbookViewId="0" xr3:uid="{AD6161E3-84C2-5F23-9562-62E0D2930F69}">
      <selection activeCell="J10" sqref="J10"/>
    </sheetView>
  </sheetViews>
  <sheetFormatPr defaultRowHeight="15"/>
  <cols>
    <col min="1" max="1" width="70.7109375" customWidth="1"/>
    <col min="2" max="9" width="15.7109375" customWidth="1"/>
  </cols>
  <sheetData>
    <row r="1" spans="1:9" ht="16.5" thickBot="1">
      <c r="A1" s="21" t="s">
        <v>0</v>
      </c>
      <c r="B1" s="22"/>
      <c r="C1" s="22"/>
      <c r="D1" s="22"/>
      <c r="E1" s="22"/>
      <c r="F1" s="22"/>
      <c r="G1" s="22"/>
      <c r="H1" s="22"/>
      <c r="I1" s="23"/>
    </row>
    <row r="2" spans="1:9" ht="16.5" thickBot="1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9" ht="19.5" thickBot="1">
      <c r="A3" s="20" t="s">
        <v>9</v>
      </c>
      <c r="B3" s="5">
        <v>77.37</v>
      </c>
      <c r="C3" s="5">
        <v>61.5</v>
      </c>
      <c r="D3" s="5">
        <v>42.85</v>
      </c>
      <c r="E3" s="5">
        <v>40.299999999999997</v>
      </c>
      <c r="F3" s="5">
        <v>30.17</v>
      </c>
      <c r="G3" s="5">
        <v>101.65</v>
      </c>
      <c r="H3" s="5">
        <v>72.760000000000005</v>
      </c>
      <c r="I3" s="6"/>
    </row>
    <row r="4" spans="1:9" ht="16.5" customHeight="1" thickBot="1">
      <c r="A4" s="2" t="s">
        <v>10</v>
      </c>
      <c r="B4" s="15" t="s">
        <v>11</v>
      </c>
      <c r="C4" s="16"/>
      <c r="D4" s="16"/>
      <c r="E4" s="16"/>
      <c r="F4" s="16"/>
      <c r="G4" s="16"/>
      <c r="H4" s="17"/>
      <c r="I4" s="3"/>
    </row>
    <row r="5" spans="1:9" ht="39.950000000000003" customHeight="1" thickBot="1">
      <c r="A5" s="18" t="s">
        <v>12</v>
      </c>
      <c r="B5" s="7"/>
      <c r="C5" s="8"/>
      <c r="D5" s="8"/>
      <c r="E5" s="8"/>
      <c r="F5" s="8"/>
      <c r="G5" s="8">
        <v>3</v>
      </c>
      <c r="H5" s="8"/>
      <c r="I5" s="14">
        <f>(B5*B$3)+(C5*C$3)+(D5*D$3)+(E5*E$3)+(F5*F$3)+(G5*G$3)+(H5*H$3)</f>
        <v>304.95000000000005</v>
      </c>
    </row>
    <row r="6" spans="1:9" ht="39.950000000000003" customHeight="1" thickBot="1">
      <c r="A6" s="18" t="s">
        <v>13</v>
      </c>
      <c r="B6" s="7"/>
      <c r="C6" s="8"/>
      <c r="D6" s="8"/>
      <c r="E6" s="8"/>
      <c r="F6" s="8"/>
      <c r="G6" s="8">
        <v>3</v>
      </c>
      <c r="H6" s="8"/>
      <c r="I6" s="11">
        <f>(B6*B$3)+(C6*C$3)+(D6*D$3)+(E6*E$3)+(F6*F$3)+(G6*G$3)+(H6*H$3)</f>
        <v>304.95000000000005</v>
      </c>
    </row>
    <row r="7" spans="1:9" ht="39.950000000000003" customHeight="1" thickBot="1">
      <c r="A7" s="18" t="s">
        <v>14</v>
      </c>
      <c r="B7" s="7"/>
      <c r="C7" s="8"/>
      <c r="D7" s="8"/>
      <c r="E7" s="8"/>
      <c r="F7" s="8"/>
      <c r="G7" s="8">
        <v>3</v>
      </c>
      <c r="H7" s="8"/>
      <c r="I7" s="11">
        <f>(B7*B$3)+(C7*C$3)+(D7*D$3)+(E7*E$3)+(F7*F$3)+(G7*G$3)+(H7*H$3)</f>
        <v>304.95000000000005</v>
      </c>
    </row>
    <row r="8" spans="1:9" ht="39.950000000000003" customHeight="1" thickBot="1">
      <c r="A8" s="18" t="s">
        <v>15</v>
      </c>
      <c r="B8" s="7">
        <v>2</v>
      </c>
      <c r="C8" s="8"/>
      <c r="D8" s="8"/>
      <c r="E8" s="8"/>
      <c r="F8" s="8"/>
      <c r="G8" s="8">
        <v>3</v>
      </c>
      <c r="H8" s="8"/>
      <c r="I8" s="11">
        <f t="shared" ref="I5:I25" si="0">(B8*B$3)+(C8*C$3)+(D8*D$3)+(E8*E$3)+(F8*F$3)+(G8*G$3)+(H8*H$3)</f>
        <v>459.69000000000005</v>
      </c>
    </row>
    <row r="9" spans="1:9" ht="39.950000000000003" customHeight="1" thickBot="1">
      <c r="A9" s="18" t="s">
        <v>16</v>
      </c>
      <c r="B9" s="7">
        <v>4</v>
      </c>
      <c r="C9" s="8">
        <v>2</v>
      </c>
      <c r="D9" s="8"/>
      <c r="E9" s="8"/>
      <c r="F9" s="8"/>
      <c r="G9" s="8"/>
      <c r="H9" s="8"/>
      <c r="I9" s="11">
        <f t="shared" si="0"/>
        <v>432.48</v>
      </c>
    </row>
    <row r="10" spans="1:9" ht="39.950000000000003" customHeight="1" thickBot="1">
      <c r="A10" s="18" t="s">
        <v>17</v>
      </c>
      <c r="B10" s="7"/>
      <c r="C10" s="8">
        <v>10</v>
      </c>
      <c r="D10" s="8"/>
      <c r="E10" s="8"/>
      <c r="F10" s="8"/>
      <c r="G10" s="8"/>
      <c r="H10" s="8">
        <v>2</v>
      </c>
      <c r="I10" s="11">
        <f t="shared" si="0"/>
        <v>760.52</v>
      </c>
    </row>
    <row r="11" spans="1:9" ht="39.950000000000003" customHeight="1" thickBot="1">
      <c r="A11" s="18" t="s">
        <v>18</v>
      </c>
      <c r="B11" s="7"/>
      <c r="C11" s="8"/>
      <c r="D11" s="8">
        <v>40</v>
      </c>
      <c r="E11" s="8"/>
      <c r="F11" s="8">
        <v>20</v>
      </c>
      <c r="G11" s="8">
        <v>40</v>
      </c>
      <c r="H11" s="8">
        <v>3</v>
      </c>
      <c r="I11" s="11">
        <f t="shared" si="0"/>
        <v>6601.6799999999994</v>
      </c>
    </row>
    <row r="12" spans="1:9" ht="39.950000000000003" customHeight="1" thickBot="1">
      <c r="A12" s="18" t="s">
        <v>19</v>
      </c>
      <c r="B12" s="7">
        <v>40</v>
      </c>
      <c r="C12" s="8"/>
      <c r="D12" s="8"/>
      <c r="E12" s="8"/>
      <c r="F12" s="8"/>
      <c r="G12" s="8"/>
      <c r="H12" s="8"/>
      <c r="I12" s="11">
        <f t="shared" si="0"/>
        <v>3094.8</v>
      </c>
    </row>
    <row r="13" spans="1:9" ht="39.950000000000003" customHeight="1" thickBot="1">
      <c r="A13" s="18" t="s">
        <v>20</v>
      </c>
      <c r="B13" s="7">
        <v>20</v>
      </c>
      <c r="C13" s="8"/>
      <c r="D13" s="8"/>
      <c r="E13" s="8"/>
      <c r="F13" s="8"/>
      <c r="G13" s="8"/>
      <c r="H13" s="8"/>
      <c r="I13" s="11">
        <f t="shared" si="0"/>
        <v>1547.4</v>
      </c>
    </row>
    <row r="14" spans="1:9" ht="39.950000000000003" customHeight="1" thickBot="1">
      <c r="A14" s="18" t="s">
        <v>21</v>
      </c>
      <c r="B14" s="7"/>
      <c r="C14" s="8"/>
      <c r="D14" s="8">
        <v>40</v>
      </c>
      <c r="E14" s="8"/>
      <c r="F14" s="8">
        <v>20</v>
      </c>
      <c r="G14" s="8">
        <v>40</v>
      </c>
      <c r="H14" s="8">
        <v>3</v>
      </c>
      <c r="I14" s="11">
        <f t="shared" si="0"/>
        <v>6601.6799999999994</v>
      </c>
    </row>
    <row r="15" spans="1:9" ht="39.950000000000003" customHeight="1" thickBot="1">
      <c r="A15" s="18" t="s">
        <v>22</v>
      </c>
      <c r="B15" s="7">
        <v>40</v>
      </c>
      <c r="C15" s="8"/>
      <c r="D15" s="8"/>
      <c r="E15" s="8">
        <v>40</v>
      </c>
      <c r="F15" s="8"/>
      <c r="G15" s="8"/>
      <c r="H15" s="8"/>
      <c r="I15" s="11">
        <f t="shared" si="0"/>
        <v>4706.8</v>
      </c>
    </row>
    <row r="16" spans="1:9" ht="39.950000000000003" customHeight="1" thickBot="1">
      <c r="A16" s="18" t="s">
        <v>23</v>
      </c>
      <c r="B16" s="7">
        <v>40</v>
      </c>
      <c r="C16" s="8"/>
      <c r="D16" s="8"/>
      <c r="E16" s="8"/>
      <c r="F16" s="8"/>
      <c r="G16" s="8"/>
      <c r="H16" s="8"/>
      <c r="I16" s="11">
        <f t="shared" si="0"/>
        <v>3094.8</v>
      </c>
    </row>
    <row r="17" spans="1:9" ht="39.950000000000003" customHeight="1" thickBot="1">
      <c r="A17" s="18" t="s">
        <v>24</v>
      </c>
      <c r="B17" s="7"/>
      <c r="C17" s="8"/>
      <c r="D17" s="8">
        <v>40</v>
      </c>
      <c r="E17" s="8"/>
      <c r="F17" s="8">
        <v>20</v>
      </c>
      <c r="G17" s="8">
        <v>40</v>
      </c>
      <c r="H17" s="8">
        <v>3</v>
      </c>
      <c r="I17" s="11">
        <f t="shared" si="0"/>
        <v>6601.6799999999994</v>
      </c>
    </row>
    <row r="18" spans="1:9" ht="39.950000000000003" customHeight="1" thickBot="1">
      <c r="A18" s="18" t="s">
        <v>25</v>
      </c>
      <c r="B18" s="7"/>
      <c r="C18" s="8"/>
      <c r="D18" s="8">
        <v>40</v>
      </c>
      <c r="E18" s="8"/>
      <c r="F18" s="8">
        <v>20</v>
      </c>
      <c r="G18" s="8">
        <v>40</v>
      </c>
      <c r="H18" s="8">
        <v>3</v>
      </c>
      <c r="I18" s="11">
        <f t="shared" si="0"/>
        <v>6601.6799999999994</v>
      </c>
    </row>
    <row r="19" spans="1:9" ht="39.950000000000003" customHeight="1" thickBot="1">
      <c r="A19" s="18" t="s">
        <v>26</v>
      </c>
      <c r="B19" s="7"/>
      <c r="C19" s="8"/>
      <c r="D19" s="8"/>
      <c r="E19" s="8"/>
      <c r="F19" s="8">
        <v>4</v>
      </c>
      <c r="G19" s="8">
        <v>4</v>
      </c>
      <c r="H19" s="8"/>
      <c r="I19" s="11">
        <f t="shared" si="0"/>
        <v>527.28</v>
      </c>
    </row>
    <row r="20" spans="1:9" ht="39.950000000000003" customHeight="1" thickBot="1">
      <c r="A20" s="18" t="s">
        <v>27</v>
      </c>
      <c r="B20" s="7">
        <v>40</v>
      </c>
      <c r="C20" s="8"/>
      <c r="D20" s="8"/>
      <c r="E20" s="8"/>
      <c r="F20" s="8"/>
      <c r="G20" s="8"/>
      <c r="H20" s="8"/>
      <c r="I20" s="11">
        <f t="shared" si="0"/>
        <v>3094.8</v>
      </c>
    </row>
    <row r="21" spans="1:9" ht="39.950000000000003" customHeight="1" thickBot="1">
      <c r="A21" s="18" t="s">
        <v>28</v>
      </c>
      <c r="B21" s="7"/>
      <c r="C21" s="8"/>
      <c r="D21" s="8">
        <v>40</v>
      </c>
      <c r="E21" s="8"/>
      <c r="F21" s="8">
        <v>20</v>
      </c>
      <c r="G21" s="8">
        <v>40</v>
      </c>
      <c r="H21" s="8">
        <v>3</v>
      </c>
      <c r="I21" s="11">
        <f t="shared" si="0"/>
        <v>6601.6799999999994</v>
      </c>
    </row>
    <row r="22" spans="1:9" ht="39.950000000000003" customHeight="1" thickBot="1">
      <c r="A22" s="18" t="s">
        <v>29</v>
      </c>
      <c r="B22" s="7"/>
      <c r="C22" s="8">
        <v>40</v>
      </c>
      <c r="D22" s="8"/>
      <c r="E22" s="8"/>
      <c r="F22" s="8"/>
      <c r="G22" s="8"/>
      <c r="H22" s="8"/>
      <c r="I22" s="11">
        <f t="shared" si="0"/>
        <v>2460</v>
      </c>
    </row>
    <row r="23" spans="1:9" ht="39.950000000000003" customHeight="1" thickBot="1">
      <c r="A23" s="18" t="s">
        <v>30</v>
      </c>
      <c r="B23" s="6">
        <v>10</v>
      </c>
      <c r="C23" s="6"/>
      <c r="D23" s="6"/>
      <c r="E23" s="6"/>
      <c r="F23" s="6"/>
      <c r="G23" s="6"/>
      <c r="H23" s="6"/>
      <c r="I23" s="11">
        <f t="shared" si="0"/>
        <v>773.7</v>
      </c>
    </row>
    <row r="24" spans="1:9" ht="39.950000000000003" customHeight="1" thickBot="1">
      <c r="A24" s="18" t="s">
        <v>31</v>
      </c>
      <c r="B24" s="6"/>
      <c r="C24" s="6"/>
      <c r="D24" s="8">
        <v>40</v>
      </c>
      <c r="E24" s="8"/>
      <c r="F24" s="8">
        <v>20</v>
      </c>
      <c r="G24" s="8">
        <v>40</v>
      </c>
      <c r="H24" s="8">
        <v>3</v>
      </c>
      <c r="I24" s="11">
        <f t="shared" si="0"/>
        <v>6601.6799999999994</v>
      </c>
    </row>
    <row r="25" spans="1:9" ht="39.950000000000003" customHeight="1" thickBot="1">
      <c r="A25" s="18" t="s">
        <v>32</v>
      </c>
      <c r="B25" s="6">
        <v>40</v>
      </c>
      <c r="C25" s="6"/>
      <c r="D25" s="6"/>
      <c r="E25" s="6">
        <v>40</v>
      </c>
      <c r="F25" s="6"/>
      <c r="G25" s="6"/>
      <c r="H25" s="6"/>
      <c r="I25" s="11">
        <f t="shared" si="0"/>
        <v>4706.8</v>
      </c>
    </row>
    <row r="26" spans="1:9" ht="39.950000000000003" customHeight="1" thickBot="1">
      <c r="A26" s="19" t="s">
        <v>33</v>
      </c>
      <c r="B26" s="11">
        <f>SUM(B5:B25)*B3</f>
        <v>18259.32</v>
      </c>
      <c r="C26" s="11">
        <f t="shared" ref="C26:H26" si="1">SUM(C5:C25)*C3</f>
        <v>3198</v>
      </c>
      <c r="D26" s="11">
        <f t="shared" si="1"/>
        <v>10284</v>
      </c>
      <c r="E26" s="11">
        <f t="shared" si="1"/>
        <v>3224</v>
      </c>
      <c r="F26" s="11">
        <f t="shared" si="1"/>
        <v>3741.0800000000004</v>
      </c>
      <c r="G26" s="11">
        <f t="shared" si="1"/>
        <v>26022.400000000001</v>
      </c>
      <c r="H26" s="11">
        <f t="shared" si="1"/>
        <v>1455.2</v>
      </c>
      <c r="I26" s="10">
        <f>IF(SUM(I5:I25)=SUM(B26:H26),SUM(I5:I25),"Error")</f>
        <v>66184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19FF-EA6A-45F8-8BE3-4220B2EFD6FD}">
  <dimension ref="A1:I22"/>
  <sheetViews>
    <sheetView topLeftCell="A4" zoomScale="70" zoomScaleNormal="70" workbookViewId="0" xr3:uid="{0BA7C15C-BCA5-5549-AB8C-BC6728243D40}">
      <selection sqref="A1:I22"/>
    </sheetView>
  </sheetViews>
  <sheetFormatPr defaultRowHeight="15"/>
  <cols>
    <col min="1" max="1" width="50.7109375" customWidth="1"/>
    <col min="2" max="9" width="15.7109375" customWidth="1"/>
  </cols>
  <sheetData>
    <row r="1" spans="1:9" ht="16.5" thickBot="1">
      <c r="A1" s="21" t="s">
        <v>0</v>
      </c>
      <c r="B1" s="22"/>
      <c r="C1" s="22"/>
      <c r="D1" s="22"/>
      <c r="E1" s="22"/>
      <c r="F1" s="22"/>
      <c r="G1" s="22"/>
      <c r="H1" s="22"/>
      <c r="I1" s="23"/>
    </row>
    <row r="2" spans="1:9" ht="16.5" thickBot="1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9" ht="16.5" thickBot="1">
      <c r="A3" s="4" t="s">
        <v>9</v>
      </c>
      <c r="B3" s="5">
        <v>77.37</v>
      </c>
      <c r="C3" s="5">
        <v>61.5</v>
      </c>
      <c r="D3" s="5">
        <v>42.85</v>
      </c>
      <c r="E3" s="5">
        <v>40.299999999999997</v>
      </c>
      <c r="F3" s="5">
        <v>30.17</v>
      </c>
      <c r="G3" s="5">
        <v>101.65</v>
      </c>
      <c r="H3" s="5">
        <v>72.760000000000005</v>
      </c>
      <c r="I3" s="6"/>
    </row>
    <row r="4" spans="1:9" ht="16.5" customHeight="1" thickBot="1">
      <c r="A4" s="2" t="s">
        <v>10</v>
      </c>
      <c r="B4" s="15" t="s">
        <v>11</v>
      </c>
      <c r="C4" s="16"/>
      <c r="D4" s="16"/>
      <c r="E4" s="16"/>
      <c r="F4" s="16"/>
      <c r="G4" s="16"/>
      <c r="H4" s="17"/>
      <c r="I4" s="3"/>
    </row>
    <row r="5" spans="1:9" ht="39.950000000000003" customHeight="1" thickBot="1">
      <c r="A5" s="9" t="s">
        <v>15</v>
      </c>
      <c r="B5" s="7">
        <v>2</v>
      </c>
      <c r="C5" s="8"/>
      <c r="D5" s="8"/>
      <c r="E5" s="8"/>
      <c r="F5" s="8"/>
      <c r="G5" s="8">
        <v>3</v>
      </c>
      <c r="H5" s="8"/>
      <c r="I5" s="11">
        <f t="shared" ref="I5:I21" si="0">(B5*B$3)+(C5*C$3)+(D5*D$3)+(E5*E$3)+(F5*F$3)+(G5*G$3)+(H5*H$3)</f>
        <v>459.69000000000005</v>
      </c>
    </row>
    <row r="6" spans="1:9" ht="39.950000000000003" customHeight="1" thickBot="1">
      <c r="A6" s="9" t="s">
        <v>16</v>
      </c>
      <c r="B6" s="7">
        <v>4</v>
      </c>
      <c r="C6" s="8">
        <v>2</v>
      </c>
      <c r="D6" s="8"/>
      <c r="E6" s="8"/>
      <c r="F6" s="8"/>
      <c r="G6" s="8"/>
      <c r="H6" s="8"/>
      <c r="I6" s="11">
        <f t="shared" si="0"/>
        <v>432.48</v>
      </c>
    </row>
    <row r="7" spans="1:9" ht="39.950000000000003" customHeight="1" thickBot="1">
      <c r="A7" s="9" t="s">
        <v>17</v>
      </c>
      <c r="B7" s="7"/>
      <c r="C7" s="8">
        <v>10</v>
      </c>
      <c r="D7" s="8"/>
      <c r="E7" s="8"/>
      <c r="F7" s="8"/>
      <c r="G7" s="8"/>
      <c r="H7" s="8">
        <v>2</v>
      </c>
      <c r="I7" s="11">
        <f t="shared" si="0"/>
        <v>760.52</v>
      </c>
    </row>
    <row r="8" spans="1:9" ht="39.950000000000003" customHeight="1" thickBot="1">
      <c r="A8" s="9" t="s">
        <v>18</v>
      </c>
      <c r="B8" s="7"/>
      <c r="C8" s="8"/>
      <c r="D8" s="8">
        <v>40</v>
      </c>
      <c r="E8" s="8"/>
      <c r="F8" s="8">
        <v>20</v>
      </c>
      <c r="G8" s="8">
        <v>40</v>
      </c>
      <c r="H8" s="8">
        <v>3</v>
      </c>
      <c r="I8" s="11">
        <f t="shared" si="0"/>
        <v>6601.6799999999994</v>
      </c>
    </row>
    <row r="9" spans="1:9" ht="39.950000000000003" customHeight="1" thickBot="1">
      <c r="A9" s="9" t="s">
        <v>19</v>
      </c>
      <c r="B9" s="7">
        <v>40</v>
      </c>
      <c r="C9" s="8"/>
      <c r="D9" s="8"/>
      <c r="E9" s="8"/>
      <c r="F9" s="8"/>
      <c r="G9" s="8"/>
      <c r="H9" s="8"/>
      <c r="I9" s="11">
        <f t="shared" si="0"/>
        <v>3094.8</v>
      </c>
    </row>
    <row r="10" spans="1:9" ht="39.950000000000003" customHeight="1" thickBot="1">
      <c r="A10" s="9" t="s">
        <v>20</v>
      </c>
      <c r="B10" s="7">
        <v>20</v>
      </c>
      <c r="C10" s="8"/>
      <c r="D10" s="8"/>
      <c r="E10" s="8"/>
      <c r="F10" s="8"/>
      <c r="G10" s="8"/>
      <c r="H10" s="8"/>
      <c r="I10" s="11">
        <f t="shared" si="0"/>
        <v>1547.4</v>
      </c>
    </row>
    <row r="11" spans="1:9" ht="39.950000000000003" customHeight="1" thickBot="1">
      <c r="A11" s="9" t="s">
        <v>21</v>
      </c>
      <c r="B11" s="7"/>
      <c r="C11" s="8"/>
      <c r="D11" s="8">
        <v>40</v>
      </c>
      <c r="E11" s="8"/>
      <c r="F11" s="8">
        <v>20</v>
      </c>
      <c r="G11" s="8">
        <v>40</v>
      </c>
      <c r="H11" s="8">
        <v>3</v>
      </c>
      <c r="I11" s="11">
        <f t="shared" si="0"/>
        <v>6601.6799999999994</v>
      </c>
    </row>
    <row r="12" spans="1:9" ht="39.950000000000003" customHeight="1" thickBot="1">
      <c r="A12" s="9" t="s">
        <v>22</v>
      </c>
      <c r="B12" s="7">
        <v>40</v>
      </c>
      <c r="C12" s="8"/>
      <c r="D12" s="8"/>
      <c r="E12" s="8">
        <v>40</v>
      </c>
      <c r="F12" s="8"/>
      <c r="G12" s="8"/>
      <c r="H12" s="8"/>
      <c r="I12" s="11">
        <f t="shared" si="0"/>
        <v>4706.8</v>
      </c>
    </row>
    <row r="13" spans="1:9" ht="39.950000000000003" customHeight="1" thickBot="1">
      <c r="A13" s="9" t="s">
        <v>23</v>
      </c>
      <c r="B13" s="7">
        <v>40</v>
      </c>
      <c r="C13" s="8"/>
      <c r="D13" s="8"/>
      <c r="E13" s="8"/>
      <c r="F13" s="8"/>
      <c r="G13" s="8"/>
      <c r="H13" s="8"/>
      <c r="I13" s="11">
        <f t="shared" si="0"/>
        <v>3094.8</v>
      </c>
    </row>
    <row r="14" spans="1:9" ht="39.950000000000003" customHeight="1" thickBot="1">
      <c r="A14" s="9" t="s">
        <v>24</v>
      </c>
      <c r="B14" s="7"/>
      <c r="C14" s="8"/>
      <c r="D14" s="8">
        <v>40</v>
      </c>
      <c r="E14" s="8"/>
      <c r="F14" s="8">
        <v>20</v>
      </c>
      <c r="G14" s="8">
        <v>40</v>
      </c>
      <c r="H14" s="8">
        <v>3</v>
      </c>
      <c r="I14" s="11">
        <f t="shared" si="0"/>
        <v>6601.6799999999994</v>
      </c>
    </row>
    <row r="15" spans="1:9" ht="39.950000000000003" customHeight="1" thickBot="1">
      <c r="A15" s="9" t="s">
        <v>25</v>
      </c>
      <c r="B15" s="7"/>
      <c r="C15" s="8"/>
      <c r="D15" s="8">
        <v>40</v>
      </c>
      <c r="E15" s="8"/>
      <c r="F15" s="8">
        <v>20</v>
      </c>
      <c r="G15" s="8">
        <v>40</v>
      </c>
      <c r="H15" s="8">
        <v>3</v>
      </c>
      <c r="I15" s="11">
        <f t="shared" si="0"/>
        <v>6601.6799999999994</v>
      </c>
    </row>
    <row r="16" spans="1:9" ht="39.950000000000003" customHeight="1" thickBot="1">
      <c r="A16" s="9" t="s">
        <v>27</v>
      </c>
      <c r="B16" s="7">
        <v>40</v>
      </c>
      <c r="C16" s="8"/>
      <c r="D16" s="8"/>
      <c r="E16" s="8"/>
      <c r="F16" s="8"/>
      <c r="G16" s="8"/>
      <c r="H16" s="8"/>
      <c r="I16" s="11">
        <f t="shared" si="0"/>
        <v>3094.8</v>
      </c>
    </row>
    <row r="17" spans="1:9" ht="39.950000000000003" customHeight="1" thickBot="1">
      <c r="A17" s="9" t="s">
        <v>28</v>
      </c>
      <c r="B17" s="7"/>
      <c r="C17" s="8"/>
      <c r="D17" s="8">
        <v>40</v>
      </c>
      <c r="E17" s="8"/>
      <c r="F17" s="8">
        <v>20</v>
      </c>
      <c r="G17" s="8">
        <v>40</v>
      </c>
      <c r="H17" s="8">
        <v>3</v>
      </c>
      <c r="I17" s="11">
        <f t="shared" si="0"/>
        <v>6601.6799999999994</v>
      </c>
    </row>
    <row r="18" spans="1:9" ht="39.950000000000003" customHeight="1" thickBot="1">
      <c r="A18" s="9" t="s">
        <v>29</v>
      </c>
      <c r="B18" s="7"/>
      <c r="C18" s="8">
        <v>40</v>
      </c>
      <c r="D18" s="8"/>
      <c r="E18" s="8"/>
      <c r="F18" s="8"/>
      <c r="G18" s="8"/>
      <c r="H18" s="8"/>
      <c r="I18" s="11">
        <f t="shared" si="0"/>
        <v>2460</v>
      </c>
    </row>
    <row r="19" spans="1:9" ht="39.950000000000003" customHeight="1" thickBot="1">
      <c r="A19" s="9" t="s">
        <v>30</v>
      </c>
      <c r="B19" s="6">
        <v>10</v>
      </c>
      <c r="C19" s="6"/>
      <c r="D19" s="6"/>
      <c r="E19" s="6"/>
      <c r="F19" s="6"/>
      <c r="G19" s="6"/>
      <c r="H19" s="6"/>
      <c r="I19" s="11">
        <f t="shared" si="0"/>
        <v>773.7</v>
      </c>
    </row>
    <row r="20" spans="1:9" ht="39.950000000000003" customHeight="1" thickBot="1">
      <c r="A20" s="9" t="s">
        <v>31</v>
      </c>
      <c r="B20" s="6"/>
      <c r="C20" s="6"/>
      <c r="D20" s="8">
        <v>40</v>
      </c>
      <c r="E20" s="8"/>
      <c r="F20" s="8">
        <v>20</v>
      </c>
      <c r="G20" s="8">
        <v>40</v>
      </c>
      <c r="H20" s="8">
        <v>3</v>
      </c>
      <c r="I20" s="11">
        <f t="shared" si="0"/>
        <v>6601.6799999999994</v>
      </c>
    </row>
    <row r="21" spans="1:9" ht="39.950000000000003" customHeight="1" thickBot="1">
      <c r="A21" s="9" t="s">
        <v>32</v>
      </c>
      <c r="B21" s="6">
        <v>40</v>
      </c>
      <c r="C21" s="6"/>
      <c r="D21" s="6"/>
      <c r="E21" s="6">
        <v>40</v>
      </c>
      <c r="F21" s="6"/>
      <c r="G21" s="6"/>
      <c r="H21" s="6"/>
      <c r="I21" s="11">
        <f t="shared" si="0"/>
        <v>4706.8</v>
      </c>
    </row>
    <row r="22" spans="1:9" ht="39.950000000000003" customHeight="1" thickBot="1">
      <c r="A22" s="12" t="s">
        <v>33</v>
      </c>
      <c r="B22" s="11">
        <f>SUM(B5:B21)*B3</f>
        <v>18259.32</v>
      </c>
      <c r="C22" s="11">
        <f>SUM(C5:C21)*C3</f>
        <v>3198</v>
      </c>
      <c r="D22" s="11">
        <f>SUM(D5:D21)*D3</f>
        <v>10284</v>
      </c>
      <c r="E22" s="11">
        <f>SUM(E5:E21)*E3</f>
        <v>3224</v>
      </c>
      <c r="F22" s="11">
        <f>SUM(F5:F21)*F3</f>
        <v>3620.4</v>
      </c>
      <c r="G22" s="11">
        <f>SUM(G5:G21)*G3</f>
        <v>24700.95</v>
      </c>
      <c r="H22" s="11">
        <f>SUM(H5:H21)*H3</f>
        <v>1455.2</v>
      </c>
      <c r="I22" s="10">
        <f>IF(SUM(I5:I21)=SUM(B22:H22),SUM(I5:I21),"Error")</f>
        <v>64741.869999999995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19A6A-DA6B-4BDC-BC57-832224171323}">
  <dimension ref="A1:I19"/>
  <sheetViews>
    <sheetView zoomScale="85" zoomScaleNormal="85" workbookViewId="0" xr3:uid="{E9857B59-DF8B-5362-BB2B-1B32C14D9248}">
      <selection sqref="A1:I19"/>
    </sheetView>
  </sheetViews>
  <sheetFormatPr defaultRowHeight="15"/>
  <cols>
    <col min="1" max="1" width="50.7109375" customWidth="1"/>
    <col min="2" max="9" width="15.7109375" customWidth="1"/>
  </cols>
  <sheetData>
    <row r="1" spans="1:9" ht="16.5" thickBot="1">
      <c r="A1" s="21" t="s">
        <v>34</v>
      </c>
      <c r="B1" s="22"/>
      <c r="C1" s="22"/>
      <c r="D1" s="22"/>
      <c r="E1" s="22"/>
      <c r="F1" s="22"/>
      <c r="G1" s="22"/>
      <c r="H1" s="22"/>
      <c r="I1" s="23"/>
    </row>
    <row r="2" spans="1:9" ht="16.5" thickBot="1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9" ht="16.5" thickBot="1">
      <c r="A3" s="4" t="s">
        <v>9</v>
      </c>
      <c r="B3" s="5">
        <v>77.37</v>
      </c>
      <c r="C3" s="5">
        <v>61.5</v>
      </c>
      <c r="D3" s="5">
        <v>42.85</v>
      </c>
      <c r="E3" s="5">
        <v>40.299999999999997</v>
      </c>
      <c r="F3" s="5">
        <v>30.17</v>
      </c>
      <c r="G3" s="5">
        <v>101.65</v>
      </c>
      <c r="H3" s="5">
        <v>72.760000000000005</v>
      </c>
      <c r="I3" s="6"/>
    </row>
    <row r="4" spans="1:9" ht="16.5" thickBot="1">
      <c r="A4" s="2" t="s">
        <v>10</v>
      </c>
      <c r="B4" s="24" t="s">
        <v>11</v>
      </c>
      <c r="C4" s="25"/>
      <c r="D4" s="25"/>
      <c r="E4" s="25"/>
      <c r="F4" s="25"/>
      <c r="G4" s="25"/>
      <c r="H4" s="26"/>
      <c r="I4" s="3"/>
    </row>
    <row r="5" spans="1:9" ht="39.950000000000003" customHeight="1" thickBot="1">
      <c r="A5" s="9" t="s">
        <v>35</v>
      </c>
      <c r="B5" s="7">
        <v>40</v>
      </c>
      <c r="C5" s="8"/>
      <c r="D5" s="8"/>
      <c r="E5" s="8"/>
      <c r="F5" s="8"/>
      <c r="G5" s="8"/>
      <c r="H5" s="8"/>
      <c r="I5" s="11">
        <f>(B5*B$3)+(C5*C$3)+(D5*D$3)+(E5*E$3)+(F5*F$3)+(G5*G$3)+(H5*H$3)</f>
        <v>3094.8</v>
      </c>
    </row>
    <row r="6" spans="1:9" ht="39.950000000000003" customHeight="1" thickBot="1">
      <c r="A6" s="9" t="s">
        <v>36</v>
      </c>
      <c r="B6" s="7"/>
      <c r="C6" s="8">
        <v>40</v>
      </c>
      <c r="D6" s="8"/>
      <c r="E6" s="8"/>
      <c r="F6" s="8"/>
      <c r="G6" s="8"/>
      <c r="H6" s="8"/>
      <c r="I6" s="11">
        <f t="shared" ref="I6:I18" si="0">(B6*B$3)+(C6*C$3)+(D6*D$3)+(E6*E$3)+(F6*F$3)+(G6*G$3)+(H6*H$3)</f>
        <v>2460</v>
      </c>
    </row>
    <row r="7" spans="1:9" ht="39.950000000000003" customHeight="1" thickBot="1">
      <c r="A7" s="9" t="s">
        <v>37</v>
      </c>
      <c r="B7" s="7">
        <v>40</v>
      </c>
      <c r="C7" s="8"/>
      <c r="D7" s="8"/>
      <c r="E7" s="8"/>
      <c r="F7" s="8"/>
      <c r="G7" s="8"/>
      <c r="H7" s="8"/>
      <c r="I7" s="11">
        <f t="shared" si="0"/>
        <v>3094.8</v>
      </c>
    </row>
    <row r="8" spans="1:9" ht="39.950000000000003" customHeight="1" thickBot="1">
      <c r="A8" s="9" t="s">
        <v>38</v>
      </c>
      <c r="B8" s="7">
        <v>40</v>
      </c>
      <c r="C8" s="8"/>
      <c r="D8" s="8"/>
      <c r="E8" s="8"/>
      <c r="F8" s="8"/>
      <c r="G8" s="8"/>
      <c r="H8" s="8"/>
      <c r="I8" s="11">
        <f t="shared" si="0"/>
        <v>3094.8</v>
      </c>
    </row>
    <row r="9" spans="1:9" ht="39.950000000000003" customHeight="1" thickBot="1">
      <c r="A9" s="9" t="s">
        <v>39</v>
      </c>
      <c r="B9" s="7"/>
      <c r="C9" s="8">
        <v>40</v>
      </c>
      <c r="D9" s="8"/>
      <c r="E9" s="8"/>
      <c r="F9" s="8"/>
      <c r="G9" s="8"/>
      <c r="H9" s="8"/>
      <c r="I9" s="11">
        <f t="shared" si="0"/>
        <v>2460</v>
      </c>
    </row>
    <row r="10" spans="1:9" ht="39.950000000000003" customHeight="1" thickBot="1">
      <c r="A10" s="9" t="s">
        <v>40</v>
      </c>
      <c r="B10" s="7">
        <v>40</v>
      </c>
      <c r="C10" s="8"/>
      <c r="D10" s="8"/>
      <c r="E10" s="8"/>
      <c r="F10" s="8"/>
      <c r="G10" s="8"/>
      <c r="H10" s="8"/>
      <c r="I10" s="11">
        <f t="shared" si="0"/>
        <v>3094.8</v>
      </c>
    </row>
    <row r="11" spans="1:9" ht="39.950000000000003" customHeight="1" thickBot="1">
      <c r="A11" s="9" t="s">
        <v>41</v>
      </c>
      <c r="B11" s="7">
        <v>20</v>
      </c>
      <c r="C11" s="8">
        <v>80</v>
      </c>
      <c r="D11" s="8"/>
      <c r="E11" s="8"/>
      <c r="F11" s="8"/>
      <c r="G11" s="8"/>
      <c r="H11" s="8"/>
      <c r="I11" s="11">
        <f t="shared" si="0"/>
        <v>6467.4</v>
      </c>
    </row>
    <row r="12" spans="1:9" ht="39.950000000000003" customHeight="1" thickBot="1">
      <c r="A12" s="9" t="s">
        <v>42</v>
      </c>
      <c r="B12" s="7">
        <v>20</v>
      </c>
      <c r="C12" s="8">
        <v>80</v>
      </c>
      <c r="D12" s="8"/>
      <c r="E12" s="8"/>
      <c r="F12" s="8"/>
      <c r="G12" s="8"/>
      <c r="H12" s="8"/>
      <c r="I12" s="11">
        <f t="shared" si="0"/>
        <v>6467.4</v>
      </c>
    </row>
    <row r="13" spans="1:9" ht="39.950000000000003" customHeight="1" thickBot="1">
      <c r="A13" s="9" t="s">
        <v>43</v>
      </c>
      <c r="B13" s="7">
        <v>20</v>
      </c>
      <c r="C13" s="8">
        <v>80</v>
      </c>
      <c r="D13" s="8"/>
      <c r="E13" s="8"/>
      <c r="F13" s="8"/>
      <c r="G13" s="8"/>
      <c r="H13" s="8"/>
      <c r="I13" s="11">
        <f t="shared" si="0"/>
        <v>6467.4</v>
      </c>
    </row>
    <row r="14" spans="1:9" ht="39.950000000000003" customHeight="1" thickBot="1">
      <c r="A14" s="9" t="s">
        <v>44</v>
      </c>
      <c r="B14" s="7">
        <v>20</v>
      </c>
      <c r="C14" s="8">
        <v>80</v>
      </c>
      <c r="D14" s="8"/>
      <c r="E14" s="8"/>
      <c r="F14" s="8"/>
      <c r="G14" s="8"/>
      <c r="H14" s="8"/>
      <c r="I14" s="11">
        <f t="shared" si="0"/>
        <v>6467.4</v>
      </c>
    </row>
    <row r="15" spans="1:9" ht="39.950000000000003" customHeight="1" thickBot="1">
      <c r="A15" s="9" t="s">
        <v>45</v>
      </c>
      <c r="B15" s="7"/>
      <c r="C15" s="8"/>
      <c r="D15" s="8"/>
      <c r="E15" s="8"/>
      <c r="F15" s="8">
        <v>10</v>
      </c>
      <c r="G15" s="8">
        <v>20</v>
      </c>
      <c r="H15" s="8"/>
      <c r="I15" s="11">
        <f t="shared" si="0"/>
        <v>2334.6999999999998</v>
      </c>
    </row>
    <row r="16" spans="1:9" ht="39.950000000000003" customHeight="1" thickBot="1">
      <c r="A16" s="9" t="s">
        <v>46</v>
      </c>
      <c r="B16" s="7"/>
      <c r="C16" s="8"/>
      <c r="D16" s="8"/>
      <c r="E16" s="8"/>
      <c r="F16" s="8">
        <v>10</v>
      </c>
      <c r="G16" s="8">
        <v>20</v>
      </c>
      <c r="H16" s="8"/>
      <c r="I16" s="11">
        <f t="shared" si="0"/>
        <v>2334.6999999999998</v>
      </c>
    </row>
    <row r="17" spans="1:9" ht="39.950000000000003" customHeight="1" thickBot="1">
      <c r="A17" s="9" t="s">
        <v>47</v>
      </c>
      <c r="B17" s="7">
        <v>5</v>
      </c>
      <c r="C17" s="8">
        <v>5</v>
      </c>
      <c r="D17" s="8"/>
      <c r="E17" s="8"/>
      <c r="F17" s="8">
        <v>5</v>
      </c>
      <c r="G17" s="8">
        <v>5</v>
      </c>
      <c r="H17" s="8">
        <v>5</v>
      </c>
      <c r="I17" s="11">
        <f t="shared" si="0"/>
        <v>1717.25</v>
      </c>
    </row>
    <row r="18" spans="1:9" ht="39.950000000000003" customHeight="1" thickBot="1">
      <c r="A18" s="9" t="s">
        <v>48</v>
      </c>
      <c r="B18" s="7"/>
      <c r="C18" s="8"/>
      <c r="D18" s="8"/>
      <c r="E18" s="8"/>
      <c r="F18" s="8"/>
      <c r="G18" s="8">
        <v>10</v>
      </c>
      <c r="H18" s="8"/>
      <c r="I18" s="11">
        <f t="shared" si="0"/>
        <v>1016.5</v>
      </c>
    </row>
    <row r="19" spans="1:9" ht="39.950000000000003" customHeight="1" thickBot="1">
      <c r="A19" s="12" t="s">
        <v>33</v>
      </c>
      <c r="B19" s="11">
        <f>SUM(B5:B18)*B3</f>
        <v>18955.650000000001</v>
      </c>
      <c r="C19" s="11">
        <f>SUM(C5:C18)*C3</f>
        <v>24907.5</v>
      </c>
      <c r="D19" s="11">
        <f>SUM(D5:D18)*D3</f>
        <v>0</v>
      </c>
      <c r="E19" s="11">
        <f>SUM(E5:E18)*E3</f>
        <v>0</v>
      </c>
      <c r="F19" s="11">
        <f>SUM(F5:F18)*F3</f>
        <v>754.25</v>
      </c>
      <c r="G19" s="11">
        <f>SUM(G5:G18)*G3</f>
        <v>5590.75</v>
      </c>
      <c r="H19" s="11">
        <f>SUM(H5:H18)*H3</f>
        <v>363.8</v>
      </c>
      <c r="I19" s="10">
        <f>IF(SUM(I5:I18)=SUM(B19:H19),SUM(I5:I18),"Error")</f>
        <v>50571.95</v>
      </c>
    </row>
  </sheetData>
  <mergeCells count="2">
    <mergeCell ref="A1:I1"/>
    <mergeCell ref="B4:H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8F47-E3D9-4C47-AB01-FC10B7E9FCE4}">
  <dimension ref="A1:A2"/>
  <sheetViews>
    <sheetView workbookViewId="0" xr3:uid="{8E93EC7D-10F9-58A0-A502-8FADB11237A5}">
      <selection activeCell="A2" sqref="A2"/>
    </sheetView>
  </sheetViews>
  <sheetFormatPr defaultRowHeight="15"/>
  <sheetData>
    <row r="1" spans="1:1">
      <c r="A1" s="1">
        <f>'Spring 2019'!I19+'Fall 2018'!I26</f>
        <v>116755.95</v>
      </c>
    </row>
    <row r="2" spans="1:1">
      <c r="A2" s="13">
        <v>445.58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52D1430701B4E9B12EE759DD4D7B3" ma:contentTypeVersion="5" ma:contentTypeDescription="Create a new document." ma:contentTypeScope="" ma:versionID="f4f1cb3faa4f7c9936f76a57b92babee">
  <xsd:schema xmlns:xsd="http://www.w3.org/2001/XMLSchema" xmlns:xs="http://www.w3.org/2001/XMLSchema" xmlns:p="http://schemas.microsoft.com/office/2006/metadata/properties" xmlns:ns2="7ee10915-8a3e-467c-8644-c50fe035cd71" targetNamespace="http://schemas.microsoft.com/office/2006/metadata/properties" ma:root="true" ma:fieldsID="2991f115c9e9d83df34d576b443d2272" ns2:_="">
    <xsd:import namespace="7ee10915-8a3e-467c-8644-c50fe035cd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10915-8a3e-467c-8644-c50fe035cd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D9CA8-28BC-4453-A62A-9EB31D049218}"/>
</file>

<file path=customXml/itemProps2.xml><?xml version="1.0" encoding="utf-8"?>
<ds:datastoreItem xmlns:ds="http://schemas.openxmlformats.org/officeDocument/2006/customXml" ds:itemID="{EE7DCFAF-E8A3-4F98-8CAC-9C77815A6208}"/>
</file>

<file path=customXml/itemProps3.xml><?xml version="1.0" encoding="utf-8"?>
<ds:datastoreItem xmlns:ds="http://schemas.openxmlformats.org/officeDocument/2006/customXml" ds:itemID="{589864BE-C8E6-426B-9A38-51C2D0EBDA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Alfonso</dc:creator>
  <cp:keywords/>
  <dc:description/>
  <cp:lastModifiedBy>De La Morena, Alfonso J</cp:lastModifiedBy>
  <cp:revision/>
  <dcterms:created xsi:type="dcterms:W3CDTF">2018-11-11T16:53:12Z</dcterms:created>
  <dcterms:modified xsi:type="dcterms:W3CDTF">2018-11-14T17:20:41Z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0x010100FED52D1430701B4E9B12EE759DD4D7B3</vt:lpwstr>
  </property>
</Properties>
</file>