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5B3F8686-CA97-4F83-9668-9171EB0ABBC5}" xr6:coauthVersionLast="34" xr6:coauthVersionMax="34" xr10:uidLastSave="{00000000-0000-0000-0000-000000000000}"/>
  <bookViews>
    <workbookView xWindow="0" yWindow="0" windowWidth="21585" windowHeight="7380" activeTab="4" xr2:uid="{00000000-000D-0000-FFFF-FFFF00000000}"/>
  </bookViews>
  <sheets>
    <sheet name="case_input - 2xNG" sheetId="1" r:id="rId1"/>
    <sheet name="case_input - all" sheetId="2" r:id="rId2"/>
    <sheet name="case_input - 2xNG,0.5xS,PGP,Nuc" sheetId="3" r:id="rId3"/>
    <sheet name="case_input-2xNG,1W,0.75nuc,0.5r" sheetId="4" r:id="rId4"/>
    <sheet name="2xNG,1W,0.75nuc0.25PGP0.5rest" sheetId="5" r:id="rId5"/>
  </sheets>
  <calcPr calcId="179017"/>
</workbook>
</file>

<file path=xl/calcChain.xml><?xml version="1.0" encoding="utf-8"?>
<calcChain xmlns="http://schemas.openxmlformats.org/spreadsheetml/2006/main">
  <c r="B87" i="5" l="1"/>
  <c r="B86" i="5"/>
  <c r="B85" i="5"/>
  <c r="D87" i="5"/>
  <c r="D86" i="5"/>
  <c r="D85" i="5"/>
  <c r="D78" i="5"/>
  <c r="B78" i="5" s="1"/>
  <c r="B76" i="5"/>
  <c r="B75" i="5"/>
  <c r="B73" i="5"/>
  <c r="B72" i="5"/>
  <c r="D66" i="5"/>
  <c r="B66" i="5"/>
  <c r="B65" i="5"/>
  <c r="B76" i="4" l="1"/>
  <c r="B75" i="4"/>
  <c r="D87" i="4"/>
  <c r="B87" i="4"/>
  <c r="D86" i="4"/>
  <c r="B86" i="4"/>
  <c r="D85" i="4"/>
  <c r="B85" i="4"/>
  <c r="D78" i="4"/>
  <c r="B78" i="4"/>
  <c r="B73" i="4"/>
  <c r="B72" i="4"/>
  <c r="D66" i="4"/>
  <c r="B66" i="4"/>
  <c r="B65" i="4"/>
  <c r="B66" i="3" l="1"/>
  <c r="B65" i="3"/>
  <c r="D66" i="3"/>
  <c r="B76" i="3"/>
  <c r="B75" i="3"/>
  <c r="B87" i="3"/>
  <c r="B86" i="3"/>
  <c r="B85" i="3"/>
  <c r="B78" i="3"/>
  <c r="D78" i="3"/>
  <c r="D87" i="3"/>
  <c r="D86" i="3"/>
  <c r="D85" i="3"/>
  <c r="B73" i="3"/>
  <c r="B72" i="3"/>
  <c r="B73" i="1" l="1"/>
  <c r="B72" i="1"/>
  <c r="B87" i="2"/>
  <c r="B86" i="2"/>
  <c r="B85" i="2"/>
  <c r="B78" i="2"/>
  <c r="B66" i="2"/>
  <c r="B87" i="1" l="1"/>
  <c r="B86" i="1"/>
  <c r="B85" i="1"/>
  <c r="B78" i="1"/>
  <c r="B66" i="1" l="1"/>
</calcChain>
</file>

<file path=xl/sharedStrings.xml><?xml version="1.0" encoding="utf-8"?>
<sst xmlns="http://schemas.openxmlformats.org/spreadsheetml/2006/main" count="584" uniqueCount="107">
  <si>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</si>
  <si>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</si>
  <si>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</si>
  <si>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</si>
  <si>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</si>
  <si>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</si>
  <si>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</si>
  <si>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</si>
  <si>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</si>
  <si>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</si>
  <si>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</si>
  <si>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</si>
  <si>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</si>
  <si>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</si>
  <si>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</si>
  <si>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</si>
  <si>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</si>
  <si>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</si>
  <si>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</si>
  <si>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</si>
  <si>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</si>
  <si>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</si>
  <si>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</si>
  <si>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</si>
  <si>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</si>
  <si>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</si>
  <si>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</si>
  <si>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</si>
  <si>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</si>
  <si>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</si>
  <si>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</si>
  <si>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</si>
  <si>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</si>
  <si>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</si>
  <si>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</si>
  <si>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</si>
  <si>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</si>
  <si>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</si>
  <si>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</si>
  <si>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</si>
  <si>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</si>
  <si>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</si>
  <si>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</si>
  <si>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</si>
  <si>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</si>
  <si>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</si>
  <si>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</si>
  <si>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</si>
  <si>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</si>
  <si>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</si>
  <si>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</si>
  <si>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</si>
  <si>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</si>
  <si>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</si>
  <si>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</si>
  <si>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</si>
  <si>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</si>
  <si>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</si>
  <si>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</si>
  <si>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</si>
  <si>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</si>
  <si>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</si>
  <si>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</si>
  <si>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</si>
  <si>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</si>
  <si>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</si>
  <si>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</si>
  <si>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</si>
  <si>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</si>
  <si>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</si>
  <si>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</si>
  <si>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</si>
  <si>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</si>
  <si>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</si>
  <si>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</si>
  <si>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</si>
  <si>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</si>
  <si>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</si>
  <si>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</si>
  <si>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</si>
  <si>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</si>
  <si>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</si>
  <si>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</si>
  <si>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</si>
  <si>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</si>
  <si>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</si>
  <si>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</si>
  <si>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</si>
  <si>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</si>
  <si>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</si>
  <si>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</si>
  <si>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</si>
  <si>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</si>
  <si>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</si>
  <si>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</si>
  <si>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</si>
  <si>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</si>
  <si>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</si>
  <si>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</si>
  <si>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CAPACITY_COST_TO_PGP_STORAGE</t>
  </si>
  <si>
    <t>CAPACITY_COST_FROM_PGP_STORAGE</t>
  </si>
  <si>
    <t xml:space="preserve">Electrolyser $4600 per kW capital cost. Assume 8% capital recovery factor and 8760 hours per year = </t>
  </si>
  <si>
    <t>0.02259 is the default value</t>
  </si>
  <si>
    <t>example_2xNG</t>
  </si>
  <si>
    <t>example_2xNG_1W_0.5rest</t>
  </si>
  <si>
    <t>example_2xNG_1W_0.75Nuc_0.5rest</t>
  </si>
  <si>
    <t>example_2xNG_1W_0.75Nuc_0.5rest_0.25PGP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</si>
</sst>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opLeftCell="A67" workbookViewId="0">
      <selection activeCell="A118" sqref="A118"/>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86</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4">
        <v>1.9528741509529837E-2</v>
      </c>
      <c r="C65" s="2" t="s">
        <v>84</v>
      </c>
      <c r="D65" s="2" t="s">
        <v>87</v>
      </c>
    </row>
    <row r="66" spans="1:5" x14ac:dyDescent="0.25">
      <c r="A66" s="5" t="s">
        <v>45</v>
      </c>
      <c r="B66" s="13">
        <f>0.00000001</f>
        <v>1E-8</v>
      </c>
      <c r="C66" s="2" t="s">
        <v>46</v>
      </c>
      <c r="D66" s="2"/>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f>2*D72</f>
        <v>2.3683774724983422E-2</v>
      </c>
      <c r="C72" s="2" t="s">
        <v>84</v>
      </c>
      <c r="D72" s="14">
        <v>1.1841887362491711E-2</v>
      </c>
      <c r="E72" s="2" t="s">
        <v>89</v>
      </c>
    </row>
    <row r="73" spans="1:5" x14ac:dyDescent="0.25">
      <c r="A73" s="5" t="s">
        <v>53</v>
      </c>
      <c r="B73" s="14">
        <f>2*D73</f>
        <v>4.5180018257917377E-2</v>
      </c>
      <c r="C73" s="2" t="s">
        <v>49</v>
      </c>
      <c r="D73" s="14">
        <v>2.2590009128958689E-2</v>
      </c>
      <c r="E73" s="2" t="s">
        <v>102</v>
      </c>
    </row>
    <row r="74" spans="1:5" x14ac:dyDescent="0.25">
      <c r="A74" s="5"/>
      <c r="B74" s="12"/>
      <c r="C74" s="2"/>
      <c r="D74" s="2"/>
    </row>
    <row r="75" spans="1:5" x14ac:dyDescent="0.25">
      <c r="A75" s="5" t="s">
        <v>54</v>
      </c>
      <c r="B75" s="14">
        <v>6.2433901191501419E-2</v>
      </c>
      <c r="C75" s="2" t="s">
        <v>84</v>
      </c>
      <c r="D75" s="2" t="s">
        <v>90</v>
      </c>
    </row>
    <row r="76" spans="1:5" x14ac:dyDescent="0.25">
      <c r="A76" s="5" t="s">
        <v>55</v>
      </c>
      <c r="B76" s="14">
        <v>2.5158160216169324E-2</v>
      </c>
      <c r="C76" s="2" t="s">
        <v>49</v>
      </c>
      <c r="D76" s="2"/>
    </row>
    <row r="77" spans="1:5" x14ac:dyDescent="0.25">
      <c r="A77" s="5"/>
      <c r="B77" s="12"/>
      <c r="C77" s="2"/>
      <c r="D77" s="2"/>
    </row>
    <row r="78" spans="1:5" x14ac:dyDescent="0.25">
      <c r="A78" s="5" t="s">
        <v>56</v>
      </c>
      <c r="B78" s="12">
        <f>261*0.08/8760</f>
        <v>2.3835616438356165E-3</v>
      </c>
      <c r="C78" s="2" t="s">
        <v>95</v>
      </c>
      <c r="D78" s="2" t="s">
        <v>96</v>
      </c>
    </row>
    <row r="79" spans="1:5" x14ac:dyDescent="0.25">
      <c r="A79" s="5" t="s">
        <v>57</v>
      </c>
      <c r="B79" s="12">
        <v>0</v>
      </c>
      <c r="C79" s="2" t="s">
        <v>84</v>
      </c>
      <c r="D79" s="2"/>
    </row>
    <row r="80" spans="1:5" x14ac:dyDescent="0.25">
      <c r="A80" s="5" t="s">
        <v>58</v>
      </c>
      <c r="B80" s="12">
        <v>0</v>
      </c>
      <c r="C80" s="2" t="s">
        <v>84</v>
      </c>
      <c r="D80" s="2"/>
    </row>
    <row r="81" spans="1:6" x14ac:dyDescent="0.25">
      <c r="A81" s="5" t="s">
        <v>59</v>
      </c>
      <c r="B81" s="12">
        <v>0.9</v>
      </c>
      <c r="C81" s="2"/>
      <c r="D81" s="2"/>
    </row>
    <row r="82" spans="1:6" ht="12.95" customHeight="1" x14ac:dyDescent="0.25">
      <c r="A82" s="5" t="s">
        <v>60</v>
      </c>
      <c r="B82" s="12">
        <v>1.0000000000000001E-5</v>
      </c>
      <c r="C82" s="2" t="s">
        <v>61</v>
      </c>
      <c r="D82" s="2"/>
      <c r="E82" s="1">
        <v>7.3048000000000002E-3</v>
      </c>
      <c r="F82" s="1" t="s">
        <v>62</v>
      </c>
    </row>
    <row r="83" spans="1:6" x14ac:dyDescent="0.25">
      <c r="A83" s="5" t="s">
        <v>63</v>
      </c>
      <c r="B83" s="12">
        <v>6</v>
      </c>
      <c r="C83" s="2" t="s">
        <v>64</v>
      </c>
      <c r="D83" s="2" t="s">
        <v>97</v>
      </c>
    </row>
    <row r="84" spans="1:6" x14ac:dyDescent="0.25">
      <c r="A84" s="5"/>
      <c r="B84" s="12"/>
      <c r="C84" s="2"/>
      <c r="D84" s="2"/>
    </row>
    <row r="85" spans="1:6" x14ac:dyDescent="0.25">
      <c r="A85" s="5" t="s">
        <v>80</v>
      </c>
      <c r="B85" s="12">
        <f>0.3*0.08/8760</f>
        <v>2.7397260273972604E-6</v>
      </c>
      <c r="C85" s="2" t="s">
        <v>95</v>
      </c>
      <c r="D85" s="2" t="s">
        <v>98</v>
      </c>
    </row>
    <row r="86" spans="1:6" x14ac:dyDescent="0.25">
      <c r="A86" s="5" t="s">
        <v>99</v>
      </c>
      <c r="B86" s="12">
        <f>1100*0.08/8760</f>
        <v>1.0045662100456621E-2</v>
      </c>
      <c r="C86" s="2" t="s">
        <v>84</v>
      </c>
      <c r="D86" s="2" t="s">
        <v>84</v>
      </c>
    </row>
    <row r="87" spans="1:6" x14ac:dyDescent="0.25">
      <c r="A87" s="5" t="s">
        <v>100</v>
      </c>
      <c r="B87" s="12">
        <f>4600*0.08/8760</f>
        <v>4.2009132420091327E-2</v>
      </c>
      <c r="C87" s="2" t="s">
        <v>84</v>
      </c>
      <c r="D87" s="2" t="s">
        <v>101</v>
      </c>
    </row>
    <row r="88" spans="1:6" x14ac:dyDescent="0.25">
      <c r="A88" s="5" t="s">
        <v>81</v>
      </c>
      <c r="B88" s="12">
        <v>0</v>
      </c>
      <c r="C88" s="2" t="s">
        <v>84</v>
      </c>
      <c r="D88" s="2"/>
    </row>
    <row r="89" spans="1:6" ht="30" x14ac:dyDescent="0.25">
      <c r="A89" s="5" t="s">
        <v>82</v>
      </c>
      <c r="B89" s="12">
        <v>0</v>
      </c>
      <c r="C89" s="2" t="s">
        <v>84</v>
      </c>
      <c r="D89" s="2"/>
    </row>
    <row r="90" spans="1:6" x14ac:dyDescent="0.25">
      <c r="A90" s="5" t="s">
        <v>83</v>
      </c>
      <c r="B90" s="12">
        <v>0.3</v>
      </c>
      <c r="C90" s="2"/>
      <c r="D90" s="2"/>
    </row>
    <row r="91" spans="1:6" x14ac:dyDescent="0.25">
      <c r="A91" s="5"/>
      <c r="B91" s="12"/>
      <c r="C91" s="2"/>
      <c r="D91" s="2"/>
    </row>
    <row r="92" spans="1:6" x14ac:dyDescent="0.25">
      <c r="A92" s="5" t="s">
        <v>65</v>
      </c>
      <c r="B92" s="12">
        <v>10</v>
      </c>
      <c r="C92" s="2" t="s">
        <v>84</v>
      </c>
      <c r="D92" s="2"/>
    </row>
    <row r="93" spans="1:6" x14ac:dyDescent="0.25">
      <c r="C93" s="2" t="s">
        <v>75</v>
      </c>
    </row>
    <row r="94" spans="1:6" s="3" customFormat="1" x14ac:dyDescent="0.25">
      <c r="A94" s="3" t="s">
        <v>66</v>
      </c>
      <c r="B94" s="11" t="s">
        <v>67</v>
      </c>
      <c r="C94" s="4"/>
    </row>
    <row r="95" spans="1:6" s="5" customFormat="1" x14ac:dyDescent="0.25">
      <c r="A95" s="5" t="s">
        <v>68</v>
      </c>
    </row>
    <row r="96" spans="1:6" x14ac:dyDescent="0.25">
      <c r="B96" s="1"/>
    </row>
    <row r="97" spans="1:2" s="6" customFormat="1" x14ac:dyDescent="0.25">
      <c r="A97" s="8" t="s">
        <v>103</v>
      </c>
    </row>
    <row r="99" spans="1:2" s="3" customFormat="1" x14ac:dyDescent="0.25">
      <c r="A99" s="3" t="s">
        <v>69</v>
      </c>
      <c r="B99" s="11"/>
    </row>
    <row r="103" spans="1:2" x14ac:dyDescent="0.25">
      <c r="A103" s="1"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3"/>
  <sheetViews>
    <sheetView topLeftCell="A25" workbookViewId="0">
      <selection activeCell="B49" sqref="B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86</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4" x14ac:dyDescent="0.25">
      <c r="A65" s="5" t="s">
        <v>44</v>
      </c>
      <c r="B65" s="14">
        <v>1.9528741509529837E-2</v>
      </c>
      <c r="C65" s="2" t="s">
        <v>84</v>
      </c>
      <c r="D65" s="2" t="s">
        <v>87</v>
      </c>
    </row>
    <row r="66" spans="1:4" x14ac:dyDescent="0.25">
      <c r="A66" s="5" t="s">
        <v>45</v>
      </c>
      <c r="B66" s="13">
        <f>0.00000001</f>
        <v>1E-8</v>
      </c>
      <c r="C66" s="2" t="s">
        <v>46</v>
      </c>
      <c r="D66" s="2"/>
    </row>
    <row r="67" spans="1:4" x14ac:dyDescent="0.25">
      <c r="A67" s="5"/>
      <c r="B67" s="12"/>
      <c r="C67" s="2"/>
      <c r="D67" s="2"/>
    </row>
    <row r="68" spans="1:4" x14ac:dyDescent="0.25">
      <c r="A68" s="5" t="s">
        <v>47</v>
      </c>
      <c r="B68" s="12" t="s">
        <v>78</v>
      </c>
      <c r="C68" s="2"/>
      <c r="D68" s="2"/>
    </row>
    <row r="69" spans="1:4" x14ac:dyDescent="0.25">
      <c r="A69" s="5" t="s">
        <v>48</v>
      </c>
      <c r="B69" s="14">
        <v>2.0648572594225215E-2</v>
      </c>
      <c r="C69" s="2" t="s">
        <v>84</v>
      </c>
      <c r="D69" s="2" t="s">
        <v>88</v>
      </c>
    </row>
    <row r="70" spans="1:4" x14ac:dyDescent="0.25">
      <c r="A70" s="5" t="s">
        <v>50</v>
      </c>
      <c r="B70" s="13">
        <v>2E-8</v>
      </c>
      <c r="C70" s="2" t="s">
        <v>51</v>
      </c>
      <c r="D70" s="2"/>
    </row>
    <row r="71" spans="1:4" x14ac:dyDescent="0.25">
      <c r="A71" s="5"/>
      <c r="B71" s="12"/>
      <c r="C71" s="2"/>
      <c r="D71" s="2"/>
    </row>
    <row r="72" spans="1:4" x14ac:dyDescent="0.25">
      <c r="A72" s="5" t="s">
        <v>52</v>
      </c>
      <c r="B72" s="14">
        <v>1.1841887362491711E-2</v>
      </c>
      <c r="C72" s="2" t="s">
        <v>84</v>
      </c>
      <c r="D72" s="2" t="s">
        <v>89</v>
      </c>
    </row>
    <row r="73" spans="1:4" x14ac:dyDescent="0.25">
      <c r="A73" s="5" t="s">
        <v>53</v>
      </c>
      <c r="B73" s="14">
        <v>2.2590009128958689E-2</v>
      </c>
      <c r="C73" s="2" t="s">
        <v>49</v>
      </c>
      <c r="D73" s="2"/>
    </row>
    <row r="74" spans="1:4" x14ac:dyDescent="0.25">
      <c r="A74" s="5"/>
      <c r="B74" s="12"/>
      <c r="C74" s="2"/>
      <c r="D74" s="2"/>
    </row>
    <row r="75" spans="1:4" x14ac:dyDescent="0.25">
      <c r="A75" s="5" t="s">
        <v>54</v>
      </c>
      <c r="B75" s="14">
        <v>6.2433901191501419E-2</v>
      </c>
      <c r="C75" s="2" t="s">
        <v>84</v>
      </c>
      <c r="D75" s="2" t="s">
        <v>90</v>
      </c>
    </row>
    <row r="76" spans="1:4" x14ac:dyDescent="0.25">
      <c r="A76" s="5" t="s">
        <v>55</v>
      </c>
      <c r="B76" s="14">
        <v>2.5158160216169324E-2</v>
      </c>
      <c r="C76" s="2" t="s">
        <v>49</v>
      </c>
      <c r="D76" s="2"/>
    </row>
    <row r="77" spans="1:4" x14ac:dyDescent="0.25">
      <c r="A77" s="5"/>
      <c r="B77" s="12"/>
      <c r="C77" s="2"/>
      <c r="D77" s="2"/>
    </row>
    <row r="78" spans="1:4" x14ac:dyDescent="0.25">
      <c r="A78" s="5" t="s">
        <v>56</v>
      </c>
      <c r="B78" s="12">
        <f>261*0.08/8760</f>
        <v>2.3835616438356165E-3</v>
      </c>
      <c r="C78" s="2" t="s">
        <v>95</v>
      </c>
      <c r="D78" s="2" t="s">
        <v>96</v>
      </c>
    </row>
    <row r="79" spans="1:4" x14ac:dyDescent="0.25">
      <c r="A79" s="5" t="s">
        <v>57</v>
      </c>
      <c r="B79" s="12">
        <v>0</v>
      </c>
      <c r="C79" s="2" t="s">
        <v>84</v>
      </c>
      <c r="D79" s="2"/>
    </row>
    <row r="80" spans="1:4" x14ac:dyDescent="0.25">
      <c r="A80" s="5" t="s">
        <v>58</v>
      </c>
      <c r="B80" s="12">
        <v>0</v>
      </c>
      <c r="C80" s="2" t="s">
        <v>84</v>
      </c>
      <c r="D80" s="2"/>
    </row>
    <row r="81" spans="1:6" x14ac:dyDescent="0.25">
      <c r="A81" s="5" t="s">
        <v>59</v>
      </c>
      <c r="B81" s="12">
        <v>0.9</v>
      </c>
      <c r="C81" s="2"/>
      <c r="D81" s="2"/>
    </row>
    <row r="82" spans="1:6" ht="12.95" customHeight="1" x14ac:dyDescent="0.25">
      <c r="A82" s="5" t="s">
        <v>60</v>
      </c>
      <c r="B82" s="12">
        <v>1.0000000000000001E-5</v>
      </c>
      <c r="C82" s="2" t="s">
        <v>61</v>
      </c>
      <c r="D82" s="2"/>
      <c r="E82" s="1">
        <v>7.3048000000000002E-3</v>
      </c>
      <c r="F82" s="1" t="s">
        <v>62</v>
      </c>
    </row>
    <row r="83" spans="1:6" x14ac:dyDescent="0.25">
      <c r="A83" s="5" t="s">
        <v>63</v>
      </c>
      <c r="B83" s="12">
        <v>6</v>
      </c>
      <c r="C83" s="2" t="s">
        <v>64</v>
      </c>
      <c r="D83" s="2" t="s">
        <v>97</v>
      </c>
    </row>
    <row r="84" spans="1:6" x14ac:dyDescent="0.25">
      <c r="A84" s="5"/>
      <c r="B84" s="12"/>
      <c r="C84" s="2"/>
      <c r="D84" s="2"/>
    </row>
    <row r="85" spans="1:6" x14ac:dyDescent="0.25">
      <c r="A85" s="5" t="s">
        <v>80</v>
      </c>
      <c r="B85" s="12">
        <f>0.3*0.08/8760</f>
        <v>2.7397260273972604E-6</v>
      </c>
      <c r="C85" s="2" t="s">
        <v>95</v>
      </c>
      <c r="D85" s="2" t="s">
        <v>98</v>
      </c>
    </row>
    <row r="86" spans="1:6" x14ac:dyDescent="0.25">
      <c r="A86" s="5" t="s">
        <v>99</v>
      </c>
      <c r="B86" s="12">
        <f>1100*0.08/8760</f>
        <v>1.0045662100456621E-2</v>
      </c>
      <c r="C86" s="2" t="s">
        <v>84</v>
      </c>
      <c r="D86" s="2" t="s">
        <v>84</v>
      </c>
    </row>
    <row r="87" spans="1:6" x14ac:dyDescent="0.25">
      <c r="A87" s="5" t="s">
        <v>100</v>
      </c>
      <c r="B87" s="12">
        <f>4600*0.08/8760</f>
        <v>4.2009132420091327E-2</v>
      </c>
      <c r="C87" s="2" t="s">
        <v>84</v>
      </c>
      <c r="D87" s="2" t="s">
        <v>101</v>
      </c>
    </row>
    <row r="88" spans="1:6" x14ac:dyDescent="0.25">
      <c r="A88" s="5" t="s">
        <v>81</v>
      </c>
      <c r="B88" s="12">
        <v>0</v>
      </c>
      <c r="C88" s="2" t="s">
        <v>84</v>
      </c>
      <c r="D88" s="2"/>
    </row>
    <row r="89" spans="1:6" ht="30" x14ac:dyDescent="0.25">
      <c r="A89" s="5" t="s">
        <v>82</v>
      </c>
      <c r="B89" s="12">
        <v>0</v>
      </c>
      <c r="C89" s="2" t="s">
        <v>84</v>
      </c>
      <c r="D89" s="2"/>
    </row>
    <row r="90" spans="1:6" x14ac:dyDescent="0.25">
      <c r="A90" s="5" t="s">
        <v>83</v>
      </c>
      <c r="B90" s="12">
        <v>0.3</v>
      </c>
      <c r="C90" s="2"/>
      <c r="D90" s="2"/>
    </row>
    <row r="91" spans="1:6" x14ac:dyDescent="0.25">
      <c r="A91" s="5"/>
      <c r="B91" s="12"/>
      <c r="C91" s="2"/>
      <c r="D91" s="2"/>
    </row>
    <row r="92" spans="1:6" x14ac:dyDescent="0.25">
      <c r="A92" s="5" t="s">
        <v>65</v>
      </c>
      <c r="B92" s="12">
        <v>10</v>
      </c>
      <c r="C92" s="2" t="s">
        <v>84</v>
      </c>
      <c r="D92" s="2"/>
    </row>
    <row r="93" spans="1:6" x14ac:dyDescent="0.25">
      <c r="C93" s="2" t="s">
        <v>75</v>
      </c>
    </row>
    <row r="94" spans="1:6" s="3" customFormat="1" x14ac:dyDescent="0.25">
      <c r="A94" s="3" t="s">
        <v>66</v>
      </c>
      <c r="B94" s="11" t="s">
        <v>67</v>
      </c>
      <c r="C94" s="4"/>
    </row>
    <row r="95" spans="1:6" s="5" customFormat="1" x14ac:dyDescent="0.25">
      <c r="A95" s="5" t="s">
        <v>68</v>
      </c>
    </row>
    <row r="96" spans="1:6" x14ac:dyDescent="0.25">
      <c r="B96" s="1"/>
    </row>
    <row r="97" spans="1:2" s="6" customFormat="1" x14ac:dyDescent="0.25">
      <c r="A97" s="8" t="s">
        <v>86</v>
      </c>
    </row>
    <row r="99" spans="1:2" s="3" customFormat="1" x14ac:dyDescent="0.25">
      <c r="A99" s="3" t="s">
        <v>69</v>
      </c>
      <c r="B99" s="11"/>
    </row>
    <row r="103" spans="1:2" x14ac:dyDescent="0.25">
      <c r="A103" s="1" t="s">
        <v>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2ED0-6EC2-47C6-B9D2-B96060CC8109}">
  <dimension ref="A1:G104"/>
  <sheetViews>
    <sheetView topLeftCell="A55" workbookViewId="0">
      <selection activeCell="A99" sqref="A9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86</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2">
        <f>0.5*D65</f>
        <v>9.7643707547649186E-3</v>
      </c>
      <c r="C65" s="2" t="s">
        <v>84</v>
      </c>
      <c r="D65" s="14">
        <v>1.9528741509529837E-2</v>
      </c>
      <c r="E65" s="2" t="s">
        <v>84</v>
      </c>
    </row>
    <row r="66" spans="1:5" x14ac:dyDescent="0.25">
      <c r="A66" s="5" t="s">
        <v>45</v>
      </c>
      <c r="B66" s="12">
        <f>0.5*D66</f>
        <v>5.0000000000000001E-9</v>
      </c>
      <c r="C66" s="2" t="s">
        <v>49</v>
      </c>
      <c r="D66" s="13">
        <f>0.00000001</f>
        <v>1E-8</v>
      </c>
      <c r="E66" s="2" t="s">
        <v>46</v>
      </c>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f>2*D72</f>
        <v>2.3683774724983422E-2</v>
      </c>
      <c r="C72" s="2" t="s">
        <v>84</v>
      </c>
      <c r="D72" s="14">
        <v>1.1841887362491711E-2</v>
      </c>
      <c r="E72" s="2" t="s">
        <v>89</v>
      </c>
    </row>
    <row r="73" spans="1:5" x14ac:dyDescent="0.25">
      <c r="A73" s="5" t="s">
        <v>53</v>
      </c>
      <c r="B73" s="14">
        <f>2*D73</f>
        <v>4.5180018257917377E-2</v>
      </c>
      <c r="C73" s="2" t="s">
        <v>49</v>
      </c>
      <c r="D73" s="14">
        <v>2.2590009128958689E-2</v>
      </c>
      <c r="E73" s="2" t="s">
        <v>102</v>
      </c>
    </row>
    <row r="74" spans="1:5" x14ac:dyDescent="0.25">
      <c r="A74" s="5"/>
      <c r="B74" s="12"/>
      <c r="C74" s="2"/>
      <c r="D74" s="2"/>
    </row>
    <row r="75" spans="1:5" x14ac:dyDescent="0.25">
      <c r="A75" s="5" t="s">
        <v>54</v>
      </c>
      <c r="B75" s="12">
        <f>0.5*D75</f>
        <v>3.1216950595750709E-2</v>
      </c>
      <c r="C75" s="2" t="s">
        <v>84</v>
      </c>
      <c r="D75" s="14">
        <v>6.2433901191501419E-2</v>
      </c>
      <c r="E75" s="2" t="s">
        <v>90</v>
      </c>
    </row>
    <row r="76" spans="1:5" x14ac:dyDescent="0.25">
      <c r="A76" s="5" t="s">
        <v>55</v>
      </c>
      <c r="B76" s="12">
        <f>0.5*D76</f>
        <v>1.2579080108084662E-2</v>
      </c>
      <c r="C76" s="2" t="s">
        <v>49</v>
      </c>
      <c r="D76" s="14">
        <v>2.5158160216169324E-2</v>
      </c>
      <c r="E76" s="2"/>
    </row>
    <row r="77" spans="1:5" x14ac:dyDescent="0.25">
      <c r="A77" s="5"/>
      <c r="B77" s="12"/>
      <c r="C77" s="2"/>
      <c r="D77" s="2"/>
    </row>
    <row r="78" spans="1:5" x14ac:dyDescent="0.25">
      <c r="A78" s="5" t="s">
        <v>56</v>
      </c>
      <c r="B78" s="12">
        <f>0.5*D78</f>
        <v>1.1917808219178083E-3</v>
      </c>
      <c r="C78" s="2" t="s">
        <v>95</v>
      </c>
      <c r="D78" s="12">
        <f>261*0.08/8760</f>
        <v>2.3835616438356165E-3</v>
      </c>
      <c r="E78" s="2" t="s">
        <v>96</v>
      </c>
    </row>
    <row r="79" spans="1:5" x14ac:dyDescent="0.25">
      <c r="A79" s="5" t="s">
        <v>57</v>
      </c>
      <c r="B79" s="12">
        <v>0</v>
      </c>
      <c r="C79" s="2" t="s">
        <v>84</v>
      </c>
      <c r="D79" s="12">
        <v>0</v>
      </c>
      <c r="E79" s="2"/>
    </row>
    <row r="80" spans="1:5" x14ac:dyDescent="0.25">
      <c r="A80" s="5" t="s">
        <v>58</v>
      </c>
      <c r="B80" s="12">
        <v>0</v>
      </c>
      <c r="C80" s="2" t="s">
        <v>84</v>
      </c>
      <c r="D80" s="12">
        <v>0</v>
      </c>
      <c r="E80" s="2"/>
    </row>
    <row r="81" spans="1:7" x14ac:dyDescent="0.25">
      <c r="A81" s="5" t="s">
        <v>59</v>
      </c>
      <c r="B81" s="12">
        <v>0.9</v>
      </c>
      <c r="C81" s="2"/>
      <c r="D81" s="12">
        <v>0.9</v>
      </c>
      <c r="E81" s="2"/>
    </row>
    <row r="82" spans="1:7" ht="12.95" customHeight="1" x14ac:dyDescent="0.25">
      <c r="A82" s="5" t="s">
        <v>60</v>
      </c>
      <c r="B82" s="12">
        <v>1.0000000000000001E-5</v>
      </c>
      <c r="C82" s="2" t="s">
        <v>61</v>
      </c>
      <c r="D82" s="12">
        <v>1.0000000000000001E-5</v>
      </c>
      <c r="E82" s="2"/>
      <c r="G82" s="1">
        <v>7.3048000000000002E-3</v>
      </c>
    </row>
    <row r="83" spans="1:7" x14ac:dyDescent="0.25">
      <c r="A83" s="5" t="s">
        <v>63</v>
      </c>
      <c r="B83" s="12">
        <v>6</v>
      </c>
      <c r="C83" s="2" t="s">
        <v>64</v>
      </c>
      <c r="D83" s="12">
        <v>6</v>
      </c>
      <c r="E83" s="2" t="s">
        <v>97</v>
      </c>
    </row>
    <row r="84" spans="1:7" x14ac:dyDescent="0.25">
      <c r="A84" s="5"/>
      <c r="B84" s="12"/>
      <c r="C84" s="2"/>
      <c r="D84" s="2"/>
    </row>
    <row r="85" spans="1:7" x14ac:dyDescent="0.25">
      <c r="A85" s="5" t="s">
        <v>80</v>
      </c>
      <c r="B85" s="12">
        <f>0.5*D85</f>
        <v>1.3698630136986302E-6</v>
      </c>
      <c r="C85" s="2" t="s">
        <v>95</v>
      </c>
      <c r="D85" s="12">
        <f>0.3*0.08/8760</f>
        <v>2.7397260273972604E-6</v>
      </c>
      <c r="E85" s="2" t="s">
        <v>98</v>
      </c>
    </row>
    <row r="86" spans="1:7" x14ac:dyDescent="0.25">
      <c r="A86" s="5" t="s">
        <v>99</v>
      </c>
      <c r="B86" s="12">
        <f>0.5*D86</f>
        <v>5.0228310502283104E-3</v>
      </c>
      <c r="C86" s="2" t="s">
        <v>84</v>
      </c>
      <c r="D86" s="12">
        <f>1100*0.08/8760</f>
        <v>1.0045662100456621E-2</v>
      </c>
      <c r="E86" s="2" t="s">
        <v>84</v>
      </c>
    </row>
    <row r="87" spans="1:7" x14ac:dyDescent="0.25">
      <c r="A87" s="5" t="s">
        <v>100</v>
      </c>
      <c r="B87" s="12">
        <f>0.5*D87</f>
        <v>2.1004566210045664E-2</v>
      </c>
      <c r="C87" s="2" t="s">
        <v>84</v>
      </c>
      <c r="D87" s="12">
        <f>4600*0.08/8760</f>
        <v>4.2009132420091327E-2</v>
      </c>
      <c r="E87" s="2" t="s">
        <v>101</v>
      </c>
    </row>
    <row r="88" spans="1:7" x14ac:dyDescent="0.25">
      <c r="A88" s="5" t="s">
        <v>81</v>
      </c>
      <c r="B88" s="12">
        <v>0</v>
      </c>
      <c r="C88" s="2" t="s">
        <v>84</v>
      </c>
      <c r="D88" s="12">
        <v>0</v>
      </c>
      <c r="E88" s="2"/>
    </row>
    <row r="89" spans="1:7" ht="30" x14ac:dyDescent="0.25">
      <c r="A89" s="5" t="s">
        <v>82</v>
      </c>
      <c r="B89" s="12">
        <v>0</v>
      </c>
      <c r="C89" s="2" t="s">
        <v>84</v>
      </c>
      <c r="D89" s="12">
        <v>0</v>
      </c>
      <c r="E89" s="2"/>
    </row>
    <row r="90" spans="1:7" x14ac:dyDescent="0.25">
      <c r="A90" s="5" t="s">
        <v>83</v>
      </c>
      <c r="B90" s="12">
        <v>0.3</v>
      </c>
      <c r="C90" s="2"/>
      <c r="D90" s="12">
        <v>0.3</v>
      </c>
      <c r="E90" s="2"/>
    </row>
    <row r="91" spans="1:7" x14ac:dyDescent="0.25">
      <c r="A91" s="5"/>
      <c r="B91" s="12"/>
      <c r="C91" s="2"/>
      <c r="D91" s="12"/>
      <c r="E91" s="2"/>
    </row>
    <row r="92" spans="1:7" x14ac:dyDescent="0.25">
      <c r="A92" s="5" t="s">
        <v>65</v>
      </c>
      <c r="B92" s="12">
        <v>10</v>
      </c>
      <c r="C92" s="2" t="s">
        <v>84</v>
      </c>
      <c r="D92" s="12">
        <v>10</v>
      </c>
      <c r="E92" s="2"/>
    </row>
    <row r="93" spans="1:7" x14ac:dyDescent="0.25">
      <c r="A93" s="5"/>
      <c r="B93" s="12"/>
      <c r="C93" s="2"/>
      <c r="D93" s="2"/>
      <c r="E93" s="2"/>
    </row>
    <row r="94" spans="1:7" x14ac:dyDescent="0.25">
      <c r="C94" s="2" t="s">
        <v>75</v>
      </c>
    </row>
    <row r="95" spans="1:7" s="3" customFormat="1" x14ac:dyDescent="0.25">
      <c r="A95" s="3" t="s">
        <v>66</v>
      </c>
      <c r="B95" s="11" t="s">
        <v>67</v>
      </c>
      <c r="C95" s="4"/>
    </row>
    <row r="96" spans="1:7" s="5" customFormat="1" x14ac:dyDescent="0.25">
      <c r="A96" s="5" t="s">
        <v>68</v>
      </c>
    </row>
    <row r="97" spans="1:2" x14ac:dyDescent="0.25">
      <c r="B97" s="1"/>
    </row>
    <row r="98" spans="1:2" s="6" customFormat="1" x14ac:dyDescent="0.25">
      <c r="A98" s="8" t="s">
        <v>104</v>
      </c>
    </row>
    <row r="100" spans="1:2" s="3" customFormat="1" x14ac:dyDescent="0.25">
      <c r="A100" s="3" t="s">
        <v>69</v>
      </c>
      <c r="B100" s="11"/>
    </row>
    <row r="104" spans="1:2" x14ac:dyDescent="0.25">
      <c r="A104" s="1" t="s">
        <v>70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7673-67D2-4958-BFD7-27357000BA3C}">
  <dimension ref="A1:G104"/>
  <sheetViews>
    <sheetView topLeftCell="A55" workbookViewId="0">
      <selection activeCell="C94" sqref="C9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86</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2">
        <f>0.5*D65</f>
        <v>9.7643707547649186E-3</v>
      </c>
      <c r="C65" s="2" t="s">
        <v>84</v>
      </c>
      <c r="D65" s="14">
        <v>1.9528741509529837E-2</v>
      </c>
      <c r="E65" s="2" t="s">
        <v>84</v>
      </c>
    </row>
    <row r="66" spans="1:5" x14ac:dyDescent="0.25">
      <c r="A66" s="5" t="s">
        <v>45</v>
      </c>
      <c r="B66" s="12">
        <f>0.5*D66</f>
        <v>5.0000000000000001E-9</v>
      </c>
      <c r="C66" s="2" t="s">
        <v>49</v>
      </c>
      <c r="D66" s="13">
        <f>0.00000001</f>
        <v>1E-8</v>
      </c>
      <c r="E66" s="2" t="s">
        <v>46</v>
      </c>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f>2*D72</f>
        <v>2.3683774724983422E-2</v>
      </c>
      <c r="C72" s="2" t="s">
        <v>84</v>
      </c>
      <c r="D72" s="14">
        <v>1.1841887362491711E-2</v>
      </c>
      <c r="E72" s="2" t="s">
        <v>89</v>
      </c>
    </row>
    <row r="73" spans="1:5" x14ac:dyDescent="0.25">
      <c r="A73" s="5" t="s">
        <v>53</v>
      </c>
      <c r="B73" s="14">
        <f>2*D73</f>
        <v>4.5180018257917377E-2</v>
      </c>
      <c r="C73" s="2" t="s">
        <v>49</v>
      </c>
      <c r="D73" s="14">
        <v>2.2590009128958689E-2</v>
      </c>
      <c r="E73" s="2" t="s">
        <v>102</v>
      </c>
    </row>
    <row r="74" spans="1:5" x14ac:dyDescent="0.25">
      <c r="A74" s="5"/>
      <c r="B74" s="12"/>
      <c r="C74" s="2"/>
      <c r="D74" s="2"/>
    </row>
    <row r="75" spans="1:5" x14ac:dyDescent="0.25">
      <c r="A75" s="5" t="s">
        <v>54</v>
      </c>
      <c r="B75" s="12">
        <f>0.75*D75</f>
        <v>4.6825425893626066E-2</v>
      </c>
      <c r="C75" s="2" t="s">
        <v>84</v>
      </c>
      <c r="D75" s="14">
        <v>6.2433901191501419E-2</v>
      </c>
      <c r="E75" s="2" t="s">
        <v>90</v>
      </c>
    </row>
    <row r="76" spans="1:5" x14ac:dyDescent="0.25">
      <c r="A76" s="5" t="s">
        <v>55</v>
      </c>
      <c r="B76" s="12">
        <f>0.75*D76</f>
        <v>1.8868620162126995E-2</v>
      </c>
      <c r="C76" s="2" t="s">
        <v>49</v>
      </c>
      <c r="D76" s="14">
        <v>2.5158160216169324E-2</v>
      </c>
      <c r="E76" s="2"/>
    </row>
    <row r="77" spans="1:5" x14ac:dyDescent="0.25">
      <c r="A77" s="5"/>
      <c r="B77" s="12"/>
      <c r="C77" s="2"/>
      <c r="D77" s="2"/>
    </row>
    <row r="78" spans="1:5" x14ac:dyDescent="0.25">
      <c r="A78" s="5" t="s">
        <v>56</v>
      </c>
      <c r="B78" s="12">
        <f>0.5*D78</f>
        <v>1.1917808219178083E-3</v>
      </c>
      <c r="C78" s="2" t="s">
        <v>95</v>
      </c>
      <c r="D78" s="12">
        <f>261*0.08/8760</f>
        <v>2.3835616438356165E-3</v>
      </c>
      <c r="E78" s="2" t="s">
        <v>96</v>
      </c>
    </row>
    <row r="79" spans="1:5" x14ac:dyDescent="0.25">
      <c r="A79" s="5" t="s">
        <v>57</v>
      </c>
      <c r="B79" s="12">
        <v>0</v>
      </c>
      <c r="C79" s="2" t="s">
        <v>84</v>
      </c>
      <c r="D79" s="12">
        <v>0</v>
      </c>
      <c r="E79" s="2"/>
    </row>
    <row r="80" spans="1:5" x14ac:dyDescent="0.25">
      <c r="A80" s="5" t="s">
        <v>58</v>
      </c>
      <c r="B80" s="12">
        <v>0</v>
      </c>
      <c r="C80" s="2" t="s">
        <v>84</v>
      </c>
      <c r="D80" s="12">
        <v>0</v>
      </c>
      <c r="E80" s="2"/>
    </row>
    <row r="81" spans="1:7" x14ac:dyDescent="0.25">
      <c r="A81" s="5" t="s">
        <v>59</v>
      </c>
      <c r="B81" s="12">
        <v>0.9</v>
      </c>
      <c r="C81" s="2"/>
      <c r="D81" s="12">
        <v>0.9</v>
      </c>
      <c r="E81" s="2"/>
    </row>
    <row r="82" spans="1:7" ht="12.95" customHeight="1" x14ac:dyDescent="0.25">
      <c r="A82" s="5" t="s">
        <v>60</v>
      </c>
      <c r="B82" s="12">
        <v>1.0000000000000001E-5</v>
      </c>
      <c r="C82" s="2" t="s">
        <v>61</v>
      </c>
      <c r="D82" s="12">
        <v>1.0000000000000001E-5</v>
      </c>
      <c r="E82" s="2"/>
      <c r="G82" s="1">
        <v>7.3048000000000002E-3</v>
      </c>
    </row>
    <row r="83" spans="1:7" x14ac:dyDescent="0.25">
      <c r="A83" s="5" t="s">
        <v>63</v>
      </c>
      <c r="B83" s="12">
        <v>6</v>
      </c>
      <c r="C83" s="2" t="s">
        <v>64</v>
      </c>
      <c r="D83" s="12">
        <v>6</v>
      </c>
      <c r="E83" s="2" t="s">
        <v>97</v>
      </c>
    </row>
    <row r="84" spans="1:7" x14ac:dyDescent="0.25">
      <c r="A84" s="5"/>
      <c r="B84" s="12"/>
      <c r="C84" s="2"/>
      <c r="D84" s="2"/>
    </row>
    <row r="85" spans="1:7" x14ac:dyDescent="0.25">
      <c r="A85" s="5" t="s">
        <v>80</v>
      </c>
      <c r="B85" s="12">
        <f>0.5*D85</f>
        <v>1.3698630136986302E-6</v>
      </c>
      <c r="C85" s="2" t="s">
        <v>95</v>
      </c>
      <c r="D85" s="12">
        <f>0.3*0.08/8760</f>
        <v>2.7397260273972604E-6</v>
      </c>
      <c r="E85" s="2" t="s">
        <v>98</v>
      </c>
    </row>
    <row r="86" spans="1:7" x14ac:dyDescent="0.25">
      <c r="A86" s="5" t="s">
        <v>99</v>
      </c>
      <c r="B86" s="12">
        <f>0.5*D86</f>
        <v>5.0228310502283104E-3</v>
      </c>
      <c r="C86" s="2" t="s">
        <v>84</v>
      </c>
      <c r="D86" s="12">
        <f>1100*0.08/8760</f>
        <v>1.0045662100456621E-2</v>
      </c>
      <c r="E86" s="2" t="s">
        <v>84</v>
      </c>
    </row>
    <row r="87" spans="1:7" x14ac:dyDescent="0.25">
      <c r="A87" s="5" t="s">
        <v>100</v>
      </c>
      <c r="B87" s="12">
        <f>0.5*D87</f>
        <v>2.1004566210045664E-2</v>
      </c>
      <c r="C87" s="2" t="s">
        <v>84</v>
      </c>
      <c r="D87" s="12">
        <f>4600*0.08/8760</f>
        <v>4.2009132420091327E-2</v>
      </c>
      <c r="E87" s="2" t="s">
        <v>101</v>
      </c>
    </row>
    <row r="88" spans="1:7" x14ac:dyDescent="0.25">
      <c r="A88" s="5" t="s">
        <v>81</v>
      </c>
      <c r="B88" s="12">
        <v>0</v>
      </c>
      <c r="C88" s="2" t="s">
        <v>84</v>
      </c>
      <c r="D88" s="12">
        <v>0</v>
      </c>
      <c r="E88" s="2"/>
    </row>
    <row r="89" spans="1:7" ht="30" x14ac:dyDescent="0.25">
      <c r="A89" s="5" t="s">
        <v>82</v>
      </c>
      <c r="B89" s="12">
        <v>0</v>
      </c>
      <c r="C89" s="2" t="s">
        <v>84</v>
      </c>
      <c r="D89" s="12">
        <v>0</v>
      </c>
      <c r="E89" s="2"/>
    </row>
    <row r="90" spans="1:7" x14ac:dyDescent="0.25">
      <c r="A90" s="5" t="s">
        <v>83</v>
      </c>
      <c r="B90" s="12">
        <v>0.3</v>
      </c>
      <c r="C90" s="2"/>
      <c r="D90" s="12">
        <v>0.3</v>
      </c>
      <c r="E90" s="2"/>
    </row>
    <row r="91" spans="1:7" x14ac:dyDescent="0.25">
      <c r="A91" s="5"/>
      <c r="B91" s="12"/>
      <c r="C91" s="2"/>
      <c r="D91" s="12"/>
      <c r="E91" s="2"/>
    </row>
    <row r="92" spans="1:7" x14ac:dyDescent="0.25">
      <c r="A92" s="5" t="s">
        <v>65</v>
      </c>
      <c r="B92" s="12">
        <v>10</v>
      </c>
      <c r="C92" s="2" t="s">
        <v>84</v>
      </c>
      <c r="D92" s="12">
        <v>10</v>
      </c>
      <c r="E92" s="2"/>
    </row>
    <row r="93" spans="1:7" x14ac:dyDescent="0.25">
      <c r="A93" s="5"/>
      <c r="B93" s="12"/>
      <c r="C93" s="2"/>
      <c r="D93" s="2"/>
      <c r="E93" s="2"/>
    </row>
    <row r="94" spans="1:7" x14ac:dyDescent="0.25">
      <c r="C94" s="2" t="s">
        <v>75</v>
      </c>
    </row>
    <row r="95" spans="1:7" s="3" customFormat="1" x14ac:dyDescent="0.25">
      <c r="A95" s="3" t="s">
        <v>66</v>
      </c>
      <c r="B95" s="11" t="s">
        <v>67</v>
      </c>
      <c r="C95" s="4"/>
    </row>
    <row r="96" spans="1:7" s="5" customFormat="1" x14ac:dyDescent="0.25">
      <c r="A96" s="5" t="s">
        <v>68</v>
      </c>
    </row>
    <row r="97" spans="1:2" x14ac:dyDescent="0.25">
      <c r="B97" s="1"/>
    </row>
    <row r="98" spans="1:2" s="6" customFormat="1" x14ac:dyDescent="0.25">
      <c r="A98" s="8" t="s">
        <v>105</v>
      </c>
    </row>
    <row r="100" spans="1:2" s="3" customFormat="1" x14ac:dyDescent="0.25">
      <c r="A100" s="3" t="s">
        <v>69</v>
      </c>
      <c r="B100" s="11"/>
    </row>
    <row r="104" spans="1:2" x14ac:dyDescent="0.25">
      <c r="A104" s="1" t="s">
        <v>70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G104"/>
  <sheetViews>
    <sheetView tabSelected="1" topLeftCell="A55" workbookViewId="0">
      <selection activeCell="B86" sqref="B86:B87"/>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86</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2">
        <f>0.5*D65</f>
        <v>9.7643707547649186E-3</v>
      </c>
      <c r="C65" s="2" t="s">
        <v>84</v>
      </c>
      <c r="D65" s="14">
        <v>1.9528741509529837E-2</v>
      </c>
      <c r="E65" s="2" t="s">
        <v>84</v>
      </c>
    </row>
    <row r="66" spans="1:5" x14ac:dyDescent="0.25">
      <c r="A66" s="5" t="s">
        <v>45</v>
      </c>
      <c r="B66" s="12">
        <f>0.5*D66</f>
        <v>5.0000000000000001E-9</v>
      </c>
      <c r="C66" s="2" t="s">
        <v>49</v>
      </c>
      <c r="D66" s="13">
        <f>0.00000001</f>
        <v>1E-8</v>
      </c>
      <c r="E66" s="2" t="s">
        <v>46</v>
      </c>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f>2*D72</f>
        <v>2.3683774724983422E-2</v>
      </c>
      <c r="C72" s="2" t="s">
        <v>84</v>
      </c>
      <c r="D72" s="14">
        <v>1.1841887362491711E-2</v>
      </c>
      <c r="E72" s="2" t="s">
        <v>89</v>
      </c>
    </row>
    <row r="73" spans="1:5" x14ac:dyDescent="0.25">
      <c r="A73" s="5" t="s">
        <v>53</v>
      </c>
      <c r="B73" s="14">
        <f>2*D73</f>
        <v>4.5180018257917377E-2</v>
      </c>
      <c r="C73" s="2" t="s">
        <v>49</v>
      </c>
      <c r="D73" s="14">
        <v>2.2590009128958689E-2</v>
      </c>
      <c r="E73" s="2" t="s">
        <v>102</v>
      </c>
    </row>
    <row r="74" spans="1:5" x14ac:dyDescent="0.25">
      <c r="A74" s="5"/>
      <c r="B74" s="12"/>
      <c r="C74" s="2"/>
      <c r="D74" s="2"/>
    </row>
    <row r="75" spans="1:5" x14ac:dyDescent="0.25">
      <c r="A75" s="5" t="s">
        <v>54</v>
      </c>
      <c r="B75" s="12">
        <f>0.75*D75</f>
        <v>4.6825425893626066E-2</v>
      </c>
      <c r="C75" s="2" t="s">
        <v>84</v>
      </c>
      <c r="D75" s="14">
        <v>6.2433901191501419E-2</v>
      </c>
      <c r="E75" s="2" t="s">
        <v>90</v>
      </c>
    </row>
    <row r="76" spans="1:5" x14ac:dyDescent="0.25">
      <c r="A76" s="5" t="s">
        <v>55</v>
      </c>
      <c r="B76" s="12">
        <f>0.75*D76</f>
        <v>1.8868620162126995E-2</v>
      </c>
      <c r="C76" s="2" t="s">
        <v>49</v>
      </c>
      <c r="D76" s="14">
        <v>2.5158160216169324E-2</v>
      </c>
      <c r="E76" s="2"/>
    </row>
    <row r="77" spans="1:5" x14ac:dyDescent="0.25">
      <c r="A77" s="5"/>
      <c r="B77" s="12"/>
      <c r="C77" s="2"/>
      <c r="D77" s="2"/>
    </row>
    <row r="78" spans="1:5" x14ac:dyDescent="0.25">
      <c r="A78" s="5" t="s">
        <v>56</v>
      </c>
      <c r="B78" s="12">
        <f>0.5*D78</f>
        <v>1.1917808219178083E-3</v>
      </c>
      <c r="C78" s="2" t="s">
        <v>95</v>
      </c>
      <c r="D78" s="12">
        <f>261*0.08/8760</f>
        <v>2.3835616438356165E-3</v>
      </c>
      <c r="E78" s="2" t="s">
        <v>96</v>
      </c>
    </row>
    <row r="79" spans="1:5" x14ac:dyDescent="0.25">
      <c r="A79" s="5" t="s">
        <v>57</v>
      </c>
      <c r="B79" s="12">
        <v>0</v>
      </c>
      <c r="C79" s="2" t="s">
        <v>84</v>
      </c>
      <c r="D79" s="12">
        <v>0</v>
      </c>
      <c r="E79" s="2"/>
    </row>
    <row r="80" spans="1:5" x14ac:dyDescent="0.25">
      <c r="A80" s="5" t="s">
        <v>58</v>
      </c>
      <c r="B80" s="12">
        <v>0</v>
      </c>
      <c r="C80" s="2" t="s">
        <v>84</v>
      </c>
      <c r="D80" s="12">
        <v>0</v>
      </c>
      <c r="E80" s="2"/>
    </row>
    <row r="81" spans="1:7" x14ac:dyDescent="0.25">
      <c r="A81" s="5" t="s">
        <v>59</v>
      </c>
      <c r="B81" s="12">
        <v>0.9</v>
      </c>
      <c r="C81" s="2"/>
      <c r="D81" s="12">
        <v>0.9</v>
      </c>
      <c r="E81" s="2"/>
    </row>
    <row r="82" spans="1:7" ht="12.95" customHeight="1" x14ac:dyDescent="0.25">
      <c r="A82" s="5" t="s">
        <v>60</v>
      </c>
      <c r="B82" s="12">
        <v>1.0000000000000001E-5</v>
      </c>
      <c r="C82" s="2" t="s">
        <v>61</v>
      </c>
      <c r="D82" s="12">
        <v>1.0000000000000001E-5</v>
      </c>
      <c r="E82" s="2"/>
      <c r="G82" s="1">
        <v>7.3048000000000002E-3</v>
      </c>
    </row>
    <row r="83" spans="1:7" x14ac:dyDescent="0.25">
      <c r="A83" s="5" t="s">
        <v>63</v>
      </c>
      <c r="B83" s="12">
        <v>6</v>
      </c>
      <c r="C83" s="2" t="s">
        <v>64</v>
      </c>
      <c r="D83" s="12">
        <v>6</v>
      </c>
      <c r="E83" s="2" t="s">
        <v>97</v>
      </c>
    </row>
    <row r="84" spans="1:7" x14ac:dyDescent="0.25">
      <c r="A84" s="5"/>
      <c r="B84" s="12"/>
      <c r="C84" s="2"/>
      <c r="D84" s="2"/>
    </row>
    <row r="85" spans="1:7" x14ac:dyDescent="0.25">
      <c r="A85" s="5" t="s">
        <v>80</v>
      </c>
      <c r="B85" s="12">
        <f>0.25*D85</f>
        <v>6.8493150684931511E-7</v>
      </c>
      <c r="C85" s="2" t="s">
        <v>95</v>
      </c>
      <c r="D85" s="12">
        <f>0.3*0.08/8760</f>
        <v>2.7397260273972604E-6</v>
      </c>
      <c r="E85" s="2" t="s">
        <v>98</v>
      </c>
    </row>
    <row r="86" spans="1:7" x14ac:dyDescent="0.25">
      <c r="A86" s="5" t="s">
        <v>99</v>
      </c>
      <c r="B86" s="12">
        <f t="shared" ref="B86:B87" si="0">0.25*D86</f>
        <v>2.5114155251141552E-3</v>
      </c>
      <c r="C86" s="2" t="s">
        <v>84</v>
      </c>
      <c r="D86" s="12">
        <f>1100*0.08/8760</f>
        <v>1.0045662100456621E-2</v>
      </c>
      <c r="E86" s="2" t="s">
        <v>84</v>
      </c>
    </row>
    <row r="87" spans="1:7" x14ac:dyDescent="0.25">
      <c r="A87" s="5" t="s">
        <v>100</v>
      </c>
      <c r="B87" s="12">
        <f t="shared" si="0"/>
        <v>1.0502283105022832E-2</v>
      </c>
      <c r="C87" s="2" t="s">
        <v>84</v>
      </c>
      <c r="D87" s="12">
        <f>4600*0.08/8760</f>
        <v>4.2009132420091327E-2</v>
      </c>
      <c r="E87" s="2" t="s">
        <v>101</v>
      </c>
    </row>
    <row r="88" spans="1:7" x14ac:dyDescent="0.25">
      <c r="A88" s="5" t="s">
        <v>81</v>
      </c>
      <c r="B88" s="12">
        <v>0</v>
      </c>
      <c r="C88" s="2" t="s">
        <v>84</v>
      </c>
      <c r="D88" s="12">
        <v>0</v>
      </c>
      <c r="E88" s="2"/>
    </row>
    <row r="89" spans="1:7" ht="30" x14ac:dyDescent="0.25">
      <c r="A89" s="5" t="s">
        <v>82</v>
      </c>
      <c r="B89" s="12">
        <v>0</v>
      </c>
      <c r="C89" s="2" t="s">
        <v>84</v>
      </c>
      <c r="D89" s="12">
        <v>0</v>
      </c>
      <c r="E89" s="2"/>
    </row>
    <row r="90" spans="1:7" x14ac:dyDescent="0.25">
      <c r="A90" s="5" t="s">
        <v>83</v>
      </c>
      <c r="B90" s="12">
        <v>0.3</v>
      </c>
      <c r="C90" s="2"/>
      <c r="D90" s="12">
        <v>0.3</v>
      </c>
      <c r="E90" s="2"/>
    </row>
    <row r="91" spans="1:7" x14ac:dyDescent="0.25">
      <c r="A91" s="5"/>
      <c r="B91" s="12"/>
      <c r="C91" s="2"/>
      <c r="D91" s="12"/>
      <c r="E91" s="2"/>
    </row>
    <row r="92" spans="1:7" x14ac:dyDescent="0.25">
      <c r="A92" s="5" t="s">
        <v>65</v>
      </c>
      <c r="B92" s="12">
        <v>10</v>
      </c>
      <c r="C92" s="2" t="s">
        <v>84</v>
      </c>
      <c r="D92" s="12">
        <v>10</v>
      </c>
      <c r="E92" s="2"/>
    </row>
    <row r="93" spans="1:7" x14ac:dyDescent="0.25">
      <c r="A93" s="5"/>
      <c r="B93" s="12"/>
      <c r="C93" s="2"/>
      <c r="D93" s="2"/>
      <c r="E93" s="2"/>
    </row>
    <row r="94" spans="1:7" x14ac:dyDescent="0.25">
      <c r="C94" s="2" t="s">
        <v>75</v>
      </c>
    </row>
    <row r="95" spans="1:7" s="3" customFormat="1" x14ac:dyDescent="0.25">
      <c r="A95" s="3" t="s">
        <v>66</v>
      </c>
      <c r="B95" s="11" t="s">
        <v>67</v>
      </c>
      <c r="C95" s="4"/>
    </row>
    <row r="96" spans="1:7" s="5" customFormat="1" x14ac:dyDescent="0.25">
      <c r="A96" s="5" t="s">
        <v>68</v>
      </c>
    </row>
    <row r="97" spans="1:2" x14ac:dyDescent="0.25">
      <c r="B97" s="1"/>
    </row>
    <row r="98" spans="1:2" s="6" customFormat="1" ht="30" x14ac:dyDescent="0.25">
      <c r="A98" s="8" t="s">
        <v>106</v>
      </c>
    </row>
    <row r="100" spans="1:2" s="3" customFormat="1" x14ac:dyDescent="0.25">
      <c r="A100" s="3" t="s">
        <v>69</v>
      </c>
      <c r="B100" s="11"/>
    </row>
    <row r="104" spans="1:2" x14ac:dyDescent="0.25">
      <c r="A104"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case_input - 2xNG</vt:lpstr>
      <vt:lpstr>case_input - all</vt:lpstr>
      <vt:lpstr>case_input - 2xNG,0.5xS,PGP,Nuc</vt:lpstr>
      <vt:lpstr>case_input-2xNG,1W,0.75nuc,0.5r</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2018-07-22T05:12:21Z</dcterms:modified>
</cp:coreProperties>
</file>