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7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8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9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0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1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12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13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4.xml" ContentType="application/vnd.openxmlformats-officedocument.drawing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drawings/drawing15.xml" ContentType="application/vnd.openxmlformats-officedocument.drawing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drawings/drawing16.xml" ContentType="application/vnd.openxmlformats-officedocument.drawing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drawings/drawing18.xml" ContentType="application/vnd.openxmlformats-officedocument.drawing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19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drawings/drawing20.xml" ContentType="application/vnd.openxmlformats-officedocument.drawing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drawings/drawing21.xml" ContentType="application/vnd.openxmlformats-officedocument.drawing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drawings/drawing22.xml" ContentType="application/vnd.openxmlformats-officedocument.drawing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drawings/drawing23.xml" ContentType="application/vnd.openxmlformats-officedocument.drawing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drawings/drawing24.xml" ContentType="application/vnd.openxmlformats-officedocument.drawing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drawings/drawing25.xml" ContentType="application/vnd.openxmlformats-officedocument.drawing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drawings/drawing26.xml" ContentType="application/vnd.openxmlformats-officedocument.drawing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drawings/drawing27.xml" ContentType="application/vnd.openxmlformats-officedocument.drawing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drawings/drawing28.xml" ContentType="application/vnd.openxmlformats-officedocument.drawing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drawings/drawing29.xml" ContentType="application/vnd.openxmlformats-officedocument.drawing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drawings/drawing30.xml" ContentType="application/vnd.openxmlformats-officedocument.drawing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drawings/drawing31.xml" ContentType="application/vnd.openxmlformats-officedocument.drawing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drawings/drawing32.xml" ContentType="application/vnd.openxmlformats-officedocument.drawing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drawings/drawing33.xml" ContentType="application/vnd.openxmlformats-officedocument.drawing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drawings/drawing34.xml" ContentType="application/vnd.openxmlformats-officedocument.drawing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drawings/drawing35.xml" ContentType="application/vnd.openxmlformats-officedocument.drawing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drawings/drawing36.xml" ContentType="application/vnd.openxmlformats-officedocument.drawing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drawings/drawing37.xml" ContentType="application/vnd.openxmlformats-officedocument.drawing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drawings/drawing38.xml" ContentType="application/vnd.openxmlformats-officedocument.drawing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 Wanjiku\Downloads\"/>
    </mc:Choice>
  </mc:AlternateContent>
  <xr:revisionPtr revIDLastSave="0" documentId="13_ncr:1_{D66A4971-CCCE-4463-BAC9-2E32A0C3C5F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igeria_Statistics_by_State" sheetId="38" r:id="rId1"/>
    <sheet name="NIGERIA" sheetId="47" r:id="rId2"/>
    <sheet name="1.Abia" sheetId="1" r:id="rId3"/>
    <sheet name="2.Adamawa" sheetId="2" r:id="rId4"/>
    <sheet name="3.Akwa-Ibom" sheetId="3" r:id="rId5"/>
    <sheet name="4.Anambra" sheetId="9" r:id="rId6"/>
    <sheet name="5.Bauchi" sheetId="10" r:id="rId7"/>
    <sheet name="6.Bayelsa" sheetId="11" r:id="rId8"/>
    <sheet name="7.Benue" sheetId="13" r:id="rId9"/>
    <sheet name="8.Borno" sheetId="14" r:id="rId10"/>
    <sheet name="9.Cross River" sheetId="16" r:id="rId11"/>
    <sheet name="10.Delta" sheetId="17" r:id="rId12"/>
    <sheet name="11.Ebonyi" sheetId="18" r:id="rId13"/>
    <sheet name="12.Edo" sheetId="19" r:id="rId14"/>
    <sheet name="13.Ekiti" sheetId="20" r:id="rId15"/>
    <sheet name="14.Enugu" sheetId="21" r:id="rId16"/>
    <sheet name="15.Gombe" sheetId="22" r:id="rId17"/>
    <sheet name="16.Imo" sheetId="23" r:id="rId18"/>
    <sheet name="17.Jigawa" sheetId="24" r:id="rId19"/>
    <sheet name="18.Kaduna" sheetId="25" r:id="rId20"/>
    <sheet name="19.Kano" sheetId="26" r:id="rId21"/>
    <sheet name="20.Katsina" sheetId="27" r:id="rId22"/>
    <sheet name="21.Kebbi" sheetId="28" r:id="rId23"/>
    <sheet name="22.Kogi" sheetId="29" r:id="rId24"/>
    <sheet name="23.Kwara" sheetId="30" r:id="rId25"/>
    <sheet name="24.Lagos" sheetId="31" r:id="rId26"/>
    <sheet name="25.Nasarawa" sheetId="32" r:id="rId27"/>
    <sheet name="26.Niger" sheetId="33" r:id="rId28"/>
    <sheet name="27.Ogun" sheetId="34" r:id="rId29"/>
    <sheet name="28.Ondo" sheetId="35" r:id="rId30"/>
    <sheet name="29.Osun" sheetId="36" r:id="rId31"/>
    <sheet name="30.Oyo" sheetId="37" r:id="rId32"/>
    <sheet name="31.Plateau" sheetId="40" r:id="rId33"/>
    <sheet name="32.Rivers" sheetId="41" r:id="rId34"/>
    <sheet name="33.Sokoto" sheetId="42" r:id="rId35"/>
    <sheet name="34.Taraba" sheetId="43" r:id="rId36"/>
    <sheet name="35.Yobe" sheetId="44" r:id="rId37"/>
    <sheet name="36.Zamfara" sheetId="45" r:id="rId38"/>
    <sheet name="37.FCT" sheetId="46" r:id="rId39"/>
    <sheet name="Prevalence_public_official" sheetId="6" r:id="rId40"/>
    <sheet name="Sample_data_SDGindicator_by_PO" sheetId="4" r:id="rId41"/>
    <sheet name="SDG_State_sample" sheetId="8" r:id="rId42"/>
    <sheet name="Contact_State_sample" sheetId="5" r:id="rId43"/>
  </sheets>
  <definedNames>
    <definedName name="_xlnm._FilterDatabase" localSheetId="0" hidden="1">Nigeria_Statistics_by_State!$A$1:$AG$1</definedName>
  </definedNames>
  <calcPr calcId="181029"/>
</workbook>
</file>

<file path=xl/calcChain.xml><?xml version="1.0" encoding="utf-8"?>
<calcChain xmlns="http://schemas.openxmlformats.org/spreadsheetml/2006/main">
  <c r="AE38" i="47" l="1"/>
  <c r="CM21" i="46" l="1"/>
  <c r="CM20" i="46"/>
  <c r="CN20" i="46" s="1"/>
  <c r="CO20" i="46" s="1"/>
  <c r="CM19" i="46"/>
  <c r="CN19" i="46" s="1"/>
  <c r="CM18" i="46"/>
  <c r="CN18" i="46" s="1"/>
  <c r="CO18" i="46" s="1"/>
  <c r="CM17" i="46"/>
  <c r="CM16" i="46"/>
  <c r="CN16" i="46" s="1"/>
  <c r="CO16" i="46" s="1"/>
  <c r="CM15" i="46"/>
  <c r="CN15" i="46" s="1"/>
  <c r="CM14" i="46"/>
  <c r="CN14" i="46" s="1"/>
  <c r="CO14" i="46" s="1"/>
  <c r="CM13" i="46"/>
  <c r="CM12" i="46"/>
  <c r="CN12" i="46" s="1"/>
  <c r="CO12" i="46" s="1"/>
  <c r="CM11" i="46"/>
  <c r="CN11" i="46" s="1"/>
  <c r="CO11" i="46" s="1"/>
  <c r="CM10" i="46"/>
  <c r="CN10" i="46" s="1"/>
  <c r="CO10" i="46" s="1"/>
  <c r="CM9" i="46"/>
  <c r="CM8" i="46"/>
  <c r="CN8" i="46" s="1"/>
  <c r="CO8" i="46" s="1"/>
  <c r="CN9" i="46"/>
  <c r="CO9" i="46" s="1"/>
  <c r="CN13" i="46"/>
  <c r="CN17" i="46"/>
  <c r="CN21" i="46"/>
  <c r="CO21" i="46" s="1"/>
  <c r="CO13" i="46"/>
  <c r="BY21" i="46"/>
  <c r="BZ21" i="46" s="1"/>
  <c r="BY20" i="46"/>
  <c r="BZ20" i="46" s="1"/>
  <c r="BY19" i="46"/>
  <c r="BZ19" i="46" s="1"/>
  <c r="BY18" i="46"/>
  <c r="BZ18" i="46" s="1"/>
  <c r="BY17" i="46"/>
  <c r="BZ17" i="46" s="1"/>
  <c r="BY16" i="46"/>
  <c r="BZ16" i="46" s="1"/>
  <c r="BY15" i="46"/>
  <c r="BZ15" i="46" s="1"/>
  <c r="BY14" i="46"/>
  <c r="BZ14" i="46" s="1"/>
  <c r="BY13" i="46"/>
  <c r="BZ13" i="46" s="1"/>
  <c r="BY12" i="46"/>
  <c r="BZ12" i="46" s="1"/>
  <c r="BY11" i="46"/>
  <c r="BZ11" i="46" s="1"/>
  <c r="BY10" i="46"/>
  <c r="BZ10" i="46" s="1"/>
  <c r="BY9" i="46"/>
  <c r="BZ9" i="46" s="1"/>
  <c r="BY8" i="46"/>
  <c r="BZ8" i="46" s="1"/>
  <c r="CO15" i="46" l="1"/>
  <c r="CO19" i="46"/>
  <c r="CO17" i="46"/>
  <c r="BA28" i="46" l="1"/>
  <c r="BA29" i="46"/>
  <c r="BA30" i="46"/>
  <c r="BA31" i="46"/>
  <c r="BA32" i="46"/>
  <c r="AR27" i="46"/>
  <c r="AR28" i="46"/>
  <c r="AR29" i="46"/>
  <c r="AR26" i="46"/>
  <c r="AZ30" i="45"/>
  <c r="AZ31" i="45"/>
  <c r="AZ32" i="45"/>
  <c r="AZ33" i="45"/>
  <c r="AZ29" i="45"/>
  <c r="CL20" i="45"/>
  <c r="CM20" i="45" s="1"/>
  <c r="CN20" i="45" s="1"/>
  <c r="CL19" i="45"/>
  <c r="CM19" i="45" s="1"/>
  <c r="CN19" i="45" s="1"/>
  <c r="CL18" i="45"/>
  <c r="CM18" i="45" s="1"/>
  <c r="CN18" i="45" s="1"/>
  <c r="CL17" i="45"/>
  <c r="CM17" i="45"/>
  <c r="CN17" i="45" s="1"/>
  <c r="CL21" i="45"/>
  <c r="CM21" i="45" s="1"/>
  <c r="CN21" i="45" s="1"/>
  <c r="CL16" i="45"/>
  <c r="CM16" i="45" s="1"/>
  <c r="CN16" i="45" s="1"/>
  <c r="CL15" i="45"/>
  <c r="CM15" i="45" s="1"/>
  <c r="CN15" i="45" s="1"/>
  <c r="CL14" i="45"/>
  <c r="CM14" i="45" s="1"/>
  <c r="CN14" i="45" s="1"/>
  <c r="CL13" i="45"/>
  <c r="CM13" i="45" s="1"/>
  <c r="CN13" i="45" s="1"/>
  <c r="CL12" i="45"/>
  <c r="CM12" i="45" s="1"/>
  <c r="CN12" i="45" s="1"/>
  <c r="CL11" i="45"/>
  <c r="CM11" i="45" s="1"/>
  <c r="CN11" i="45" s="1"/>
  <c r="CL10" i="45"/>
  <c r="CM10" i="45" s="1"/>
  <c r="CN10" i="45" s="1"/>
  <c r="CL9" i="45"/>
  <c r="CM9" i="45" s="1"/>
  <c r="CN9" i="45" s="1"/>
  <c r="CL8" i="45"/>
  <c r="CM8" i="45" s="1"/>
  <c r="BX21" i="45"/>
  <c r="BY21" i="45" s="1"/>
  <c r="BX20" i="45"/>
  <c r="BY20" i="45" s="1"/>
  <c r="BX19" i="45"/>
  <c r="BY19" i="45" s="1"/>
  <c r="BX18" i="45"/>
  <c r="BY18" i="45" s="1"/>
  <c r="BX17" i="45"/>
  <c r="BY17" i="45" s="1"/>
  <c r="BX16" i="45"/>
  <c r="BY16" i="45" s="1"/>
  <c r="BX15" i="45"/>
  <c r="BY15" i="45" s="1"/>
  <c r="BX14" i="45"/>
  <c r="BY14" i="45" s="1"/>
  <c r="BX13" i="45"/>
  <c r="BY13" i="45" s="1"/>
  <c r="BX12" i="45"/>
  <c r="BY12" i="45" s="1"/>
  <c r="BX11" i="45"/>
  <c r="BY11" i="45" s="1"/>
  <c r="BX10" i="45"/>
  <c r="BY10" i="45" s="1"/>
  <c r="BX9" i="45"/>
  <c r="BY9" i="45" s="1"/>
  <c r="BX8" i="45"/>
  <c r="BY8" i="45" s="1"/>
  <c r="AQ27" i="45"/>
  <c r="AQ28" i="45"/>
  <c r="AQ29" i="45"/>
  <c r="AQ26" i="45"/>
  <c r="AH27" i="45"/>
  <c r="AH28" i="45"/>
  <c r="AH29" i="45"/>
  <c r="AH26" i="45"/>
  <c r="BA29" i="44"/>
  <c r="BA30" i="44"/>
  <c r="BA31" i="44"/>
  <c r="BA32" i="44"/>
  <c r="BA28" i="44"/>
  <c r="CM21" i="44"/>
  <c r="CM20" i="44"/>
  <c r="CM19" i="44"/>
  <c r="CN19" i="44" s="1"/>
  <c r="CM18" i="44"/>
  <c r="CN18" i="44" s="1"/>
  <c r="CO18" i="44" s="1"/>
  <c r="CM17" i="44"/>
  <c r="CM16" i="44"/>
  <c r="CN16" i="44" s="1"/>
  <c r="CO16" i="44" s="1"/>
  <c r="CM15" i="44"/>
  <c r="CN15" i="44" s="1"/>
  <c r="CO15" i="44" s="1"/>
  <c r="CM14" i="44"/>
  <c r="CN14" i="44" s="1"/>
  <c r="CO14" i="44" s="1"/>
  <c r="CM13" i="44"/>
  <c r="CM12" i="44"/>
  <c r="CN12" i="44" s="1"/>
  <c r="CM11" i="44"/>
  <c r="CN11" i="44" s="1"/>
  <c r="CO11" i="44" s="1"/>
  <c r="CM10" i="44"/>
  <c r="CM9" i="44"/>
  <c r="CN9" i="44" s="1"/>
  <c r="CO9" i="44" s="1"/>
  <c r="CM8" i="44"/>
  <c r="CN8" i="44" s="1"/>
  <c r="BY21" i="44"/>
  <c r="BZ21" i="44" s="1"/>
  <c r="BY20" i="44"/>
  <c r="BZ20" i="44" s="1"/>
  <c r="BY19" i="44"/>
  <c r="BZ19" i="44" s="1"/>
  <c r="BY18" i="44"/>
  <c r="BZ18" i="44" s="1"/>
  <c r="BY17" i="44"/>
  <c r="BZ17" i="44" s="1"/>
  <c r="BY16" i="44"/>
  <c r="BY15" i="44"/>
  <c r="BY14" i="44"/>
  <c r="BZ14" i="44" s="1"/>
  <c r="BY13" i="44"/>
  <c r="BZ13" i="44" s="1"/>
  <c r="BY12" i="44"/>
  <c r="BZ12" i="44" s="1"/>
  <c r="BZ15" i="44"/>
  <c r="BZ16" i="44"/>
  <c r="BY11" i="44"/>
  <c r="BZ11" i="44" s="1"/>
  <c r="BY10" i="44"/>
  <c r="BZ10" i="44" s="1"/>
  <c r="BY9" i="44"/>
  <c r="BZ9" i="44" s="1"/>
  <c r="BY8" i="44"/>
  <c r="BZ8" i="44" s="1"/>
  <c r="AZ28" i="43"/>
  <c r="AZ29" i="43"/>
  <c r="AZ30" i="43"/>
  <c r="AZ31" i="43"/>
  <c r="AZ32" i="43"/>
  <c r="AQ27" i="43"/>
  <c r="AQ28" i="43"/>
  <c r="AQ29" i="43"/>
  <c r="AQ26" i="43"/>
  <c r="CL21" i="43"/>
  <c r="CM21" i="43" s="1"/>
  <c r="CN21" i="43" s="1"/>
  <c r="CL20" i="43"/>
  <c r="CL19" i="43"/>
  <c r="CM19" i="43" s="1"/>
  <c r="CN19" i="43" s="1"/>
  <c r="CL18" i="43"/>
  <c r="CM18" i="43" s="1"/>
  <c r="CN18" i="43" s="1"/>
  <c r="CL17" i="43"/>
  <c r="CM17" i="43" s="1"/>
  <c r="CN17" i="43" s="1"/>
  <c r="CL16" i="43"/>
  <c r="CM16" i="43" s="1"/>
  <c r="CN16" i="43" s="1"/>
  <c r="CL15" i="43"/>
  <c r="CM15" i="43" s="1"/>
  <c r="CN15" i="43" s="1"/>
  <c r="CL14" i="43"/>
  <c r="CM14" i="43" s="1"/>
  <c r="CN14" i="43" s="1"/>
  <c r="CL13" i="43"/>
  <c r="CM13" i="43" s="1"/>
  <c r="CN13" i="43" s="1"/>
  <c r="CL12" i="43"/>
  <c r="CM12" i="43" s="1"/>
  <c r="CN12" i="43" s="1"/>
  <c r="CL11" i="43"/>
  <c r="CL10" i="43"/>
  <c r="CL9" i="43"/>
  <c r="CM9" i="43" s="1"/>
  <c r="CN9" i="43" s="1"/>
  <c r="CM20" i="43"/>
  <c r="CN20" i="43" s="1"/>
  <c r="CM11" i="43"/>
  <c r="CN11" i="43" s="1"/>
  <c r="CM10" i="43"/>
  <c r="CN10" i="43" s="1"/>
  <c r="CL8" i="43"/>
  <c r="CM8" i="43" s="1"/>
  <c r="CN8" i="43" s="1"/>
  <c r="BX15" i="43"/>
  <c r="BY15" i="43" s="1"/>
  <c r="BX14" i="43"/>
  <c r="BY14" i="43" s="1"/>
  <c r="BX13" i="43"/>
  <c r="BY13" i="43" s="1"/>
  <c r="BX12" i="43"/>
  <c r="BY12" i="43" s="1"/>
  <c r="BX11" i="43"/>
  <c r="BY11" i="43" s="1"/>
  <c r="BX10" i="43"/>
  <c r="BY10" i="43" s="1"/>
  <c r="BX9" i="43"/>
  <c r="BY9" i="43" s="1"/>
  <c r="BX8" i="43"/>
  <c r="BY8" i="43" s="1"/>
  <c r="BX21" i="43"/>
  <c r="BY21" i="43" s="1"/>
  <c r="BX20" i="43"/>
  <c r="BY20" i="43" s="1"/>
  <c r="BX19" i="43"/>
  <c r="BY19" i="43" s="1"/>
  <c r="BX18" i="43"/>
  <c r="BY18" i="43" s="1"/>
  <c r="BX17" i="43"/>
  <c r="BY17" i="43" s="1"/>
  <c r="BX16" i="43"/>
  <c r="BY16" i="43" s="1"/>
  <c r="CN10" i="44" l="1"/>
  <c r="CO10" i="44" s="1"/>
  <c r="CN8" i="45"/>
  <c r="CO12" i="44"/>
  <c r="CN20" i="44"/>
  <c r="CO20" i="44" s="1"/>
  <c r="CO8" i="44"/>
  <c r="CN21" i="44"/>
  <c r="CO21" i="44" s="1"/>
  <c r="CN17" i="44"/>
  <c r="CO17" i="44" s="1"/>
  <c r="CN13" i="44"/>
  <c r="CO13" i="44" s="1"/>
  <c r="CO19" i="44"/>
  <c r="AI27" i="46"/>
  <c r="AI28" i="46"/>
  <c r="AI29" i="46"/>
  <c r="AI26" i="46"/>
  <c r="AR27" i="44"/>
  <c r="AR28" i="44"/>
  <c r="AR29" i="44"/>
  <c r="AR26" i="44"/>
  <c r="AH27" i="43"/>
  <c r="AH28" i="43"/>
  <c r="AH29" i="43"/>
  <c r="AH26" i="43"/>
  <c r="AI27" i="44"/>
  <c r="AI28" i="44"/>
  <c r="AI29" i="44"/>
  <c r="AI26" i="44"/>
  <c r="CL21" i="42"/>
  <c r="CM21" i="42" s="1"/>
  <c r="CL20" i="42"/>
  <c r="CL19" i="42"/>
  <c r="CM19" i="42" s="1"/>
  <c r="CL18" i="42"/>
  <c r="CL17" i="42"/>
  <c r="CM17" i="42" s="1"/>
  <c r="CN17" i="42" s="1"/>
  <c r="CL16" i="42"/>
  <c r="CM16" i="42" s="1"/>
  <c r="CN16" i="42" s="1"/>
  <c r="CL15" i="42"/>
  <c r="CM15" i="42" s="1"/>
  <c r="CL14" i="42"/>
  <c r="CM14" i="42" s="1"/>
  <c r="CN14" i="42" s="1"/>
  <c r="CL13" i="42"/>
  <c r="CM13" i="42" s="1"/>
  <c r="CL12" i="42"/>
  <c r="CM12" i="42" s="1"/>
  <c r="CN12" i="42" s="1"/>
  <c r="CL11" i="42"/>
  <c r="CM11" i="42" s="1"/>
  <c r="CN11" i="42" s="1"/>
  <c r="CL10" i="42"/>
  <c r="CL9" i="42"/>
  <c r="CM9" i="42" s="1"/>
  <c r="CN9" i="42" s="1"/>
  <c r="CL8" i="42"/>
  <c r="CM8" i="42" s="1"/>
  <c r="CN8" i="42" s="1"/>
  <c r="BX13" i="42"/>
  <c r="BY13" i="42" s="1"/>
  <c r="BX11" i="42"/>
  <c r="BY11" i="42" s="1"/>
  <c r="BX21" i="42"/>
  <c r="BY21" i="42" s="1"/>
  <c r="BX20" i="42"/>
  <c r="BY20" i="42" s="1"/>
  <c r="BX19" i="42"/>
  <c r="BY19" i="42" s="1"/>
  <c r="BX18" i="42"/>
  <c r="BY18" i="42" s="1"/>
  <c r="BX17" i="42"/>
  <c r="BY17" i="42" s="1"/>
  <c r="BX16" i="42"/>
  <c r="BY16" i="42" s="1"/>
  <c r="BX15" i="42"/>
  <c r="BY15" i="42" s="1"/>
  <c r="BX14" i="42"/>
  <c r="BY14" i="42" s="1"/>
  <c r="BX12" i="42"/>
  <c r="BY12" i="42" s="1"/>
  <c r="BX10" i="42"/>
  <c r="BY10" i="42" s="1"/>
  <c r="BX9" i="42"/>
  <c r="BY9" i="42" s="1"/>
  <c r="BX8" i="42"/>
  <c r="BY8" i="42" s="1"/>
  <c r="AZ29" i="42"/>
  <c r="AZ30" i="42"/>
  <c r="AZ31" i="42"/>
  <c r="AZ32" i="42"/>
  <c r="AZ28" i="42"/>
  <c r="AQ27" i="42"/>
  <c r="AQ28" i="42"/>
  <c r="AQ29" i="42"/>
  <c r="AQ26" i="42"/>
  <c r="CM21" i="41"/>
  <c r="CN21" i="41" s="1"/>
  <c r="CO21" i="41" s="1"/>
  <c r="CM20" i="41"/>
  <c r="CN20" i="41" s="1"/>
  <c r="CO20" i="41" s="1"/>
  <c r="CM19" i="41"/>
  <c r="CN19" i="41" s="1"/>
  <c r="CO19" i="41" s="1"/>
  <c r="CM18" i="41"/>
  <c r="CN18" i="41" s="1"/>
  <c r="CO18" i="41" s="1"/>
  <c r="CM17" i="41"/>
  <c r="CN17" i="41" s="1"/>
  <c r="CO17" i="41" s="1"/>
  <c r="CM16" i="41"/>
  <c r="CN16" i="41" s="1"/>
  <c r="CO16" i="41" s="1"/>
  <c r="CM15" i="41"/>
  <c r="CN15" i="41" s="1"/>
  <c r="CO15" i="41" s="1"/>
  <c r="CM14" i="41"/>
  <c r="CN14" i="41" s="1"/>
  <c r="CO14" i="41" s="1"/>
  <c r="CM13" i="41"/>
  <c r="CN13" i="41" s="1"/>
  <c r="CO13" i="41" s="1"/>
  <c r="CM12" i="41"/>
  <c r="CN12" i="41" s="1"/>
  <c r="CO12" i="41" s="1"/>
  <c r="CM11" i="41"/>
  <c r="CN11" i="41" s="1"/>
  <c r="CO11" i="41" s="1"/>
  <c r="CM10" i="41"/>
  <c r="CN10" i="41" s="1"/>
  <c r="CO10" i="41" s="1"/>
  <c r="CM9" i="41"/>
  <c r="CN9" i="41" s="1"/>
  <c r="CO9" i="41" s="1"/>
  <c r="CM8" i="41"/>
  <c r="CN8" i="41" s="1"/>
  <c r="CO8" i="41" s="1"/>
  <c r="AH27" i="42"/>
  <c r="AH28" i="42"/>
  <c r="AH29" i="42"/>
  <c r="AH26" i="42"/>
  <c r="BA28" i="41"/>
  <c r="BA29" i="41"/>
  <c r="BA30" i="41"/>
  <c r="BA31" i="41"/>
  <c r="BA27" i="41"/>
  <c r="AR27" i="41"/>
  <c r="AR28" i="41"/>
  <c r="AR29" i="41"/>
  <c r="AR26" i="41"/>
  <c r="BY21" i="41"/>
  <c r="BZ21" i="41" s="1"/>
  <c r="BY20" i="41"/>
  <c r="BZ20" i="41" s="1"/>
  <c r="BY19" i="41"/>
  <c r="BZ19" i="41" s="1"/>
  <c r="BY18" i="41"/>
  <c r="BZ18" i="41" s="1"/>
  <c r="BY17" i="41"/>
  <c r="BZ17" i="41" s="1"/>
  <c r="BY16" i="41"/>
  <c r="BZ16" i="41" s="1"/>
  <c r="BY15" i="41"/>
  <c r="BZ15" i="41" s="1"/>
  <c r="BY14" i="41"/>
  <c r="BZ14" i="41" s="1"/>
  <c r="BY13" i="41"/>
  <c r="BZ13" i="41" s="1"/>
  <c r="BY12" i="41"/>
  <c r="BZ12" i="41" s="1"/>
  <c r="BY11" i="41"/>
  <c r="BZ11" i="41" s="1"/>
  <c r="BY10" i="41"/>
  <c r="BZ10" i="41" s="1"/>
  <c r="BY9" i="41"/>
  <c r="BZ9" i="41" s="1"/>
  <c r="BY8" i="41"/>
  <c r="BZ8" i="41" s="1"/>
  <c r="CL15" i="40"/>
  <c r="CM15" i="40" s="1"/>
  <c r="CN15" i="40" s="1"/>
  <c r="CL21" i="40"/>
  <c r="CM21" i="40" s="1"/>
  <c r="CN21" i="40" s="1"/>
  <c r="CL20" i="40"/>
  <c r="CM20" i="40" s="1"/>
  <c r="CN20" i="40" s="1"/>
  <c r="CL19" i="40"/>
  <c r="CM19" i="40" s="1"/>
  <c r="CN19" i="40" s="1"/>
  <c r="CL18" i="40"/>
  <c r="CM18" i="40" s="1"/>
  <c r="CN18" i="40" s="1"/>
  <c r="CL17" i="40"/>
  <c r="CM17" i="40" s="1"/>
  <c r="CN17" i="40" s="1"/>
  <c r="CL16" i="40"/>
  <c r="CM16" i="40" s="1"/>
  <c r="CN16" i="40" s="1"/>
  <c r="CL14" i="40"/>
  <c r="CM14" i="40" s="1"/>
  <c r="CN14" i="40" s="1"/>
  <c r="CL13" i="40"/>
  <c r="CM13" i="40" s="1"/>
  <c r="CN13" i="40" s="1"/>
  <c r="CL12" i="40"/>
  <c r="CM12" i="40" s="1"/>
  <c r="CN12" i="40" s="1"/>
  <c r="CL11" i="40"/>
  <c r="CM11" i="40" s="1"/>
  <c r="CN11" i="40" s="1"/>
  <c r="CL10" i="40"/>
  <c r="CM10" i="40" s="1"/>
  <c r="CN10" i="40" s="1"/>
  <c r="CL9" i="40"/>
  <c r="CM9" i="40" s="1"/>
  <c r="CN9" i="40" s="1"/>
  <c r="CL8" i="40"/>
  <c r="CM8" i="40" s="1"/>
  <c r="CN8" i="40" s="1"/>
  <c r="AZ28" i="40"/>
  <c r="AZ29" i="40"/>
  <c r="AZ30" i="40"/>
  <c r="AZ31" i="40"/>
  <c r="AZ27" i="40"/>
  <c r="AQ27" i="40"/>
  <c r="AQ28" i="40"/>
  <c r="AQ29" i="40"/>
  <c r="AQ26" i="40"/>
  <c r="AI26" i="41"/>
  <c r="AI28" i="41"/>
  <c r="AI29" i="41"/>
  <c r="AI27" i="41"/>
  <c r="CL21" i="37"/>
  <c r="CM21" i="37" s="1"/>
  <c r="CN21" i="37" s="1"/>
  <c r="CL20" i="37"/>
  <c r="CM20" i="37" s="1"/>
  <c r="CN20" i="37" s="1"/>
  <c r="CL19" i="37"/>
  <c r="CM19" i="37" s="1"/>
  <c r="CN19" i="37" s="1"/>
  <c r="CL18" i="37"/>
  <c r="CM18" i="37" s="1"/>
  <c r="CN18" i="37" s="1"/>
  <c r="CL17" i="37"/>
  <c r="CM17" i="37" s="1"/>
  <c r="CN17" i="37" s="1"/>
  <c r="CL16" i="37"/>
  <c r="CM16" i="37" s="1"/>
  <c r="CN16" i="37" s="1"/>
  <c r="CL15" i="37"/>
  <c r="CM15" i="37" s="1"/>
  <c r="CN15" i="37" s="1"/>
  <c r="CL14" i="37"/>
  <c r="CM14" i="37" s="1"/>
  <c r="CN14" i="37" s="1"/>
  <c r="CL13" i="37"/>
  <c r="CM13" i="37" s="1"/>
  <c r="CN13" i="37" s="1"/>
  <c r="CL12" i="37"/>
  <c r="CM12" i="37" s="1"/>
  <c r="CN12" i="37" s="1"/>
  <c r="CL11" i="37"/>
  <c r="CM11" i="37" s="1"/>
  <c r="CN11" i="37" s="1"/>
  <c r="CL10" i="37"/>
  <c r="CM10" i="37" s="1"/>
  <c r="CN10" i="37" s="1"/>
  <c r="CL9" i="37"/>
  <c r="CM9" i="37" s="1"/>
  <c r="CN9" i="37" s="1"/>
  <c r="CL8" i="37"/>
  <c r="CM8" i="37" s="1"/>
  <c r="CN8" i="37" s="1"/>
  <c r="AZ28" i="37"/>
  <c r="AZ29" i="37"/>
  <c r="AZ30" i="37"/>
  <c r="AZ31" i="37"/>
  <c r="AZ27" i="37"/>
  <c r="BX21" i="40"/>
  <c r="BY21" i="40" s="1"/>
  <c r="BX20" i="40"/>
  <c r="BY20" i="40" s="1"/>
  <c r="BX19" i="40"/>
  <c r="BY19" i="40" s="1"/>
  <c r="BX18" i="40"/>
  <c r="BY18" i="40" s="1"/>
  <c r="BX17" i="40"/>
  <c r="BY17" i="40" s="1"/>
  <c r="BX16" i="40"/>
  <c r="BY16" i="40" s="1"/>
  <c r="BX15" i="40"/>
  <c r="BY15" i="40" s="1"/>
  <c r="BX14" i="40"/>
  <c r="BY14" i="40" s="1"/>
  <c r="BX13" i="40"/>
  <c r="BY13" i="40" s="1"/>
  <c r="BX12" i="40"/>
  <c r="BY12" i="40" s="1"/>
  <c r="BX11" i="40"/>
  <c r="BY11" i="40" s="1"/>
  <c r="BX10" i="40"/>
  <c r="BY10" i="40" s="1"/>
  <c r="BX9" i="40"/>
  <c r="BY9" i="40" s="1"/>
  <c r="BX8" i="40"/>
  <c r="BY8" i="40" s="1"/>
  <c r="AH27" i="40"/>
  <c r="AH28" i="40"/>
  <c r="AH29" i="40"/>
  <c r="AH26" i="40"/>
  <c r="CM20" i="42" l="1"/>
  <c r="CN20" i="42" s="1"/>
  <c r="CM18" i="42"/>
  <c r="CN18" i="42" s="1"/>
  <c r="CM10" i="42"/>
  <c r="CN10" i="42" s="1"/>
  <c r="CN13" i="42"/>
  <c r="CN21" i="42"/>
  <c r="CN15" i="42"/>
  <c r="CN19" i="42"/>
  <c r="AP27" i="37" l="1"/>
  <c r="AP28" i="37"/>
  <c r="AP29" i="37"/>
  <c r="AP26" i="37"/>
  <c r="BX21" i="37"/>
  <c r="BY21" i="37" s="1"/>
  <c r="BX20" i="37"/>
  <c r="BY20" i="37" s="1"/>
  <c r="BX19" i="37"/>
  <c r="BY19" i="37" s="1"/>
  <c r="BX18" i="37"/>
  <c r="BY18" i="37" s="1"/>
  <c r="BX17" i="37"/>
  <c r="BY17" i="37" s="1"/>
  <c r="BX16" i="37"/>
  <c r="BY16" i="37" s="1"/>
  <c r="BX15" i="37"/>
  <c r="BY15" i="37" s="1"/>
  <c r="BX14" i="37"/>
  <c r="BY14" i="37" s="1"/>
  <c r="BX13" i="37"/>
  <c r="BY13" i="37" s="1"/>
  <c r="BX12" i="37"/>
  <c r="BY12" i="37" s="1"/>
  <c r="BX11" i="37"/>
  <c r="BY11" i="37" s="1"/>
  <c r="BX10" i="37"/>
  <c r="BY10" i="37" s="1"/>
  <c r="BX9" i="37"/>
  <c r="BY9" i="37" s="1"/>
  <c r="BY8" i="37"/>
  <c r="BX8" i="37"/>
  <c r="CL21" i="36"/>
  <c r="CM21" i="36" s="1"/>
  <c r="CN21" i="36" s="1"/>
  <c r="CL19" i="36"/>
  <c r="CM19" i="36" s="1"/>
  <c r="CN19" i="36" s="1"/>
  <c r="CL18" i="36"/>
  <c r="CM18" i="36" s="1"/>
  <c r="CN18" i="36" s="1"/>
  <c r="CL16" i="36"/>
  <c r="CL15" i="36"/>
  <c r="CL14" i="36"/>
  <c r="CL13" i="36"/>
  <c r="CM13" i="36" s="1"/>
  <c r="CN13" i="36" s="1"/>
  <c r="CL12" i="36"/>
  <c r="CL11" i="36"/>
  <c r="CM11" i="36" s="1"/>
  <c r="CN11" i="36" s="1"/>
  <c r="CL20" i="36"/>
  <c r="CM20" i="36" s="1"/>
  <c r="CN20" i="36" s="1"/>
  <c r="CL17" i="36"/>
  <c r="CM17" i="36" s="1"/>
  <c r="CN17" i="36" s="1"/>
  <c r="CM16" i="36"/>
  <c r="CN16" i="36" s="1"/>
  <c r="CM15" i="36"/>
  <c r="CN15" i="36" s="1"/>
  <c r="CM14" i="36"/>
  <c r="CN14" i="36" s="1"/>
  <c r="CM12" i="36"/>
  <c r="CN12" i="36" s="1"/>
  <c r="CL10" i="36"/>
  <c r="CM10" i="36" s="1"/>
  <c r="CN10" i="36" s="1"/>
  <c r="CL9" i="36"/>
  <c r="CM9" i="36" s="1"/>
  <c r="CN9" i="36" s="1"/>
  <c r="CL8" i="36"/>
  <c r="CM8" i="36" s="1"/>
  <c r="CN8" i="36" s="1"/>
  <c r="BX21" i="36"/>
  <c r="BY21" i="36" s="1"/>
  <c r="BX20" i="36"/>
  <c r="BY20" i="36" s="1"/>
  <c r="BX19" i="36"/>
  <c r="BY19" i="36" s="1"/>
  <c r="BX18" i="36"/>
  <c r="BY18" i="36" s="1"/>
  <c r="BX17" i="36"/>
  <c r="BY17" i="36" s="1"/>
  <c r="BX16" i="36"/>
  <c r="BY16" i="36" s="1"/>
  <c r="BX15" i="36"/>
  <c r="BY15" i="36" s="1"/>
  <c r="BX14" i="36"/>
  <c r="BY14" i="36" s="1"/>
  <c r="BX13" i="36"/>
  <c r="BY13" i="36" s="1"/>
  <c r="BX12" i="36"/>
  <c r="BY12" i="36" s="1"/>
  <c r="BX11" i="36"/>
  <c r="BY11" i="36" s="1"/>
  <c r="BY10" i="36"/>
  <c r="BX10" i="36"/>
  <c r="BX9" i="36"/>
  <c r="BY9" i="36" s="1"/>
  <c r="BX8" i="36"/>
  <c r="BY8" i="36" s="1"/>
  <c r="AZ31" i="36"/>
  <c r="AZ32" i="36"/>
  <c r="AZ33" i="36"/>
  <c r="AZ34" i="36"/>
  <c r="AZ30" i="36"/>
  <c r="AP27" i="36"/>
  <c r="AP28" i="36"/>
  <c r="AP29" i="36"/>
  <c r="AP26" i="36"/>
  <c r="CL21" i="35"/>
  <c r="CM21" i="35" s="1"/>
  <c r="CN21" i="35" s="1"/>
  <c r="AZ30" i="35"/>
  <c r="AZ31" i="35"/>
  <c r="AZ32" i="35"/>
  <c r="AZ33" i="35"/>
  <c r="AZ29" i="35"/>
  <c r="CL20" i="35"/>
  <c r="CM20" i="35" s="1"/>
  <c r="CN20" i="35" s="1"/>
  <c r="CL19" i="35"/>
  <c r="CM19" i="35" s="1"/>
  <c r="CN19" i="35" s="1"/>
  <c r="CL18" i="35"/>
  <c r="CM18" i="35" s="1"/>
  <c r="CN18" i="35" s="1"/>
  <c r="CL17" i="35"/>
  <c r="CM17" i="35" s="1"/>
  <c r="CN17" i="35" s="1"/>
  <c r="CL16" i="35"/>
  <c r="CM16" i="35" s="1"/>
  <c r="CN16" i="35" s="1"/>
  <c r="CL15" i="35"/>
  <c r="CM15" i="35" s="1"/>
  <c r="CN15" i="35" s="1"/>
  <c r="CL14" i="35"/>
  <c r="CM14" i="35" s="1"/>
  <c r="CN14" i="35" s="1"/>
  <c r="CL13" i="35"/>
  <c r="CM13" i="35" s="1"/>
  <c r="CN13" i="35" s="1"/>
  <c r="CL12" i="35"/>
  <c r="CM12" i="35" s="1"/>
  <c r="CN12" i="35" s="1"/>
  <c r="CL11" i="35"/>
  <c r="CM11" i="35" s="1"/>
  <c r="CN11" i="35" s="1"/>
  <c r="CL10" i="35"/>
  <c r="CM10" i="35" s="1"/>
  <c r="CN10" i="35" s="1"/>
  <c r="CL9" i="35"/>
  <c r="CM9" i="35" s="1"/>
  <c r="CN9" i="35" s="1"/>
  <c r="CL8" i="35"/>
  <c r="CM8" i="35" s="1"/>
  <c r="Y27" i="47"/>
  <c r="Y28" i="47"/>
  <c r="Y29" i="47"/>
  <c r="Y26" i="47"/>
  <c r="AG30" i="47"/>
  <c r="L13" i="46"/>
  <c r="L6" i="46"/>
  <c r="L13" i="45"/>
  <c r="L6" i="45"/>
  <c r="AH27" i="37"/>
  <c r="AH28" i="37"/>
  <c r="AH29" i="37"/>
  <c r="AH26" i="37"/>
  <c r="AH27" i="36"/>
  <c r="AH28" i="36"/>
  <c r="AH29" i="36"/>
  <c r="AH26" i="36"/>
  <c r="AP27" i="35"/>
  <c r="AP28" i="35"/>
  <c r="AP29" i="35"/>
  <c r="AP26" i="35"/>
  <c r="BX21" i="35"/>
  <c r="BY21" i="35" s="1"/>
  <c r="BX20" i="35"/>
  <c r="BY20" i="35" s="1"/>
  <c r="BX19" i="35"/>
  <c r="BY19" i="35" s="1"/>
  <c r="BX18" i="35"/>
  <c r="BY18" i="35" s="1"/>
  <c r="BX17" i="35"/>
  <c r="BY17" i="35" s="1"/>
  <c r="BX16" i="35"/>
  <c r="BY16" i="35" s="1"/>
  <c r="BX15" i="35"/>
  <c r="BY15" i="35" s="1"/>
  <c r="BX14" i="35"/>
  <c r="BY14" i="35" s="1"/>
  <c r="BX13" i="35"/>
  <c r="BY13" i="35" s="1"/>
  <c r="BX12" i="35"/>
  <c r="BY12" i="35" s="1"/>
  <c r="BX11" i="35"/>
  <c r="BY11" i="35" s="1"/>
  <c r="BX10" i="35"/>
  <c r="BY10" i="35" s="1"/>
  <c r="BX9" i="35"/>
  <c r="BY9" i="35" s="1"/>
  <c r="BX8" i="35"/>
  <c r="BY8" i="35" s="1"/>
  <c r="CL21" i="34"/>
  <c r="CM21" i="34" s="1"/>
  <c r="CN21" i="34" s="1"/>
  <c r="CL16" i="34"/>
  <c r="CM16" i="34" s="1"/>
  <c r="CN16" i="34" s="1"/>
  <c r="CL20" i="34"/>
  <c r="CM20" i="34" s="1"/>
  <c r="CN20" i="34" s="1"/>
  <c r="CL19" i="34"/>
  <c r="CM19" i="34" s="1"/>
  <c r="CN19" i="34" s="1"/>
  <c r="CL18" i="34"/>
  <c r="CM18" i="34" s="1"/>
  <c r="CN18" i="34" s="1"/>
  <c r="CM17" i="34"/>
  <c r="CN17" i="34" s="1"/>
  <c r="CL17" i="34"/>
  <c r="CM15" i="34"/>
  <c r="CN15" i="34" s="1"/>
  <c r="CL15" i="34"/>
  <c r="CL14" i="34"/>
  <c r="CM14" i="34" s="1"/>
  <c r="CN14" i="34" s="1"/>
  <c r="CL13" i="34"/>
  <c r="CM13" i="34" s="1"/>
  <c r="CN13" i="34" s="1"/>
  <c r="CL12" i="34"/>
  <c r="CM12" i="34" s="1"/>
  <c r="CN12" i="34" s="1"/>
  <c r="CL11" i="34"/>
  <c r="CM11" i="34" s="1"/>
  <c r="CN11" i="34" s="1"/>
  <c r="CL10" i="34"/>
  <c r="CM10" i="34" s="1"/>
  <c r="CN10" i="34" s="1"/>
  <c r="CL9" i="34"/>
  <c r="CM9" i="34" s="1"/>
  <c r="CN9" i="34" s="1"/>
  <c r="CL8" i="34"/>
  <c r="CM8" i="34" s="1"/>
  <c r="CN8" i="34" s="1"/>
  <c r="AH27" i="34"/>
  <c r="AH29" i="34"/>
  <c r="AH26" i="34"/>
  <c r="AG28" i="34"/>
  <c r="AH28" i="34" s="1"/>
  <c r="AZ29" i="34"/>
  <c r="AZ30" i="34"/>
  <c r="AZ31" i="34"/>
  <c r="AZ32" i="34"/>
  <c r="AZ28" i="34"/>
  <c r="AQ27" i="34"/>
  <c r="AQ28" i="34"/>
  <c r="AQ29" i="34"/>
  <c r="AQ26" i="34"/>
  <c r="AH26" i="35"/>
  <c r="BX21" i="34"/>
  <c r="BY21" i="34" s="1"/>
  <c r="BX20" i="34"/>
  <c r="BY20" i="34" s="1"/>
  <c r="BX19" i="34"/>
  <c r="BY19" i="34" s="1"/>
  <c r="BX18" i="34"/>
  <c r="BY18" i="34" s="1"/>
  <c r="BX17" i="34"/>
  <c r="BY17" i="34" s="1"/>
  <c r="BX16" i="34"/>
  <c r="BY16" i="34" s="1"/>
  <c r="BX15" i="34"/>
  <c r="BY15" i="34" s="1"/>
  <c r="BX14" i="34"/>
  <c r="BY14" i="34" s="1"/>
  <c r="BX13" i="34"/>
  <c r="BY13" i="34" s="1"/>
  <c r="BX12" i="34"/>
  <c r="BY12" i="34" s="1"/>
  <c r="BX11" i="34"/>
  <c r="BY11" i="34" s="1"/>
  <c r="BX10" i="34"/>
  <c r="BY10" i="34" s="1"/>
  <c r="BY9" i="34"/>
  <c r="BX9" i="34"/>
  <c r="BX8" i="34"/>
  <c r="BY8" i="34" s="1"/>
  <c r="AZ27" i="33"/>
  <c r="AZ28" i="33"/>
  <c r="AZ29" i="33"/>
  <c r="AZ30" i="33"/>
  <c r="AZ26" i="33"/>
  <c r="AP27" i="33"/>
  <c r="AP28" i="33"/>
  <c r="AP29" i="33"/>
  <c r="AP26" i="33"/>
  <c r="CL21" i="33"/>
  <c r="CM21" i="33" s="1"/>
  <c r="CN21" i="33" s="1"/>
  <c r="CL20" i="33"/>
  <c r="CM20" i="33" s="1"/>
  <c r="CN20" i="33" s="1"/>
  <c r="CL19" i="33"/>
  <c r="CM19" i="33" s="1"/>
  <c r="CN19" i="33" s="1"/>
  <c r="CL18" i="33"/>
  <c r="CM18" i="33" s="1"/>
  <c r="CN18" i="33" s="1"/>
  <c r="CL17" i="33"/>
  <c r="CM17" i="33" s="1"/>
  <c r="CN17" i="33" s="1"/>
  <c r="CL16" i="33"/>
  <c r="CM16" i="33" s="1"/>
  <c r="CN16" i="33" s="1"/>
  <c r="CL15" i="33"/>
  <c r="CM15" i="33" s="1"/>
  <c r="CN15" i="33" s="1"/>
  <c r="CL14" i="33"/>
  <c r="CM14" i="33" s="1"/>
  <c r="CN14" i="33" s="1"/>
  <c r="CL13" i="33"/>
  <c r="CM13" i="33" s="1"/>
  <c r="CN13" i="33" s="1"/>
  <c r="CL12" i="33"/>
  <c r="CM12" i="33" s="1"/>
  <c r="CN12" i="33" s="1"/>
  <c r="CL11" i="33"/>
  <c r="CM11" i="33" s="1"/>
  <c r="CN11" i="33" s="1"/>
  <c r="CL10" i="33"/>
  <c r="CM10" i="33" s="1"/>
  <c r="CN10" i="33" s="1"/>
  <c r="CL9" i="33"/>
  <c r="CM9" i="33" s="1"/>
  <c r="CN9" i="33" s="1"/>
  <c r="CL8" i="33"/>
  <c r="CM8" i="33" s="1"/>
  <c r="CN8" i="33" s="1"/>
  <c r="BX21" i="33"/>
  <c r="BY21" i="33" s="1"/>
  <c r="BX20" i="33"/>
  <c r="BY20" i="33" s="1"/>
  <c r="BX19" i="33"/>
  <c r="BY19" i="33" s="1"/>
  <c r="BX18" i="33"/>
  <c r="BY18" i="33" s="1"/>
  <c r="BX17" i="33"/>
  <c r="BY17" i="33" s="1"/>
  <c r="BX16" i="33"/>
  <c r="BY16" i="33" s="1"/>
  <c r="BX15" i="33"/>
  <c r="BY15" i="33" s="1"/>
  <c r="BX14" i="33"/>
  <c r="BY14" i="33" s="1"/>
  <c r="BX13" i="33"/>
  <c r="BY13" i="33" s="1"/>
  <c r="BX12" i="33"/>
  <c r="BY12" i="33" s="1"/>
  <c r="BX11" i="33"/>
  <c r="BY11" i="33" s="1"/>
  <c r="BX10" i="33"/>
  <c r="BY10" i="33" s="1"/>
  <c r="BX9" i="33"/>
  <c r="BY9" i="33" s="1"/>
  <c r="BX8" i="33"/>
  <c r="BY8" i="33" s="1"/>
  <c r="CN8" i="35" l="1"/>
  <c r="Y30" i="47"/>
  <c r="AZ30" i="32" l="1"/>
  <c r="AZ31" i="32"/>
  <c r="AZ32" i="32"/>
  <c r="AZ33" i="32"/>
  <c r="AZ29" i="32"/>
  <c r="AQ27" i="32"/>
  <c r="AQ28" i="32"/>
  <c r="AQ29" i="32"/>
  <c r="AQ26" i="32"/>
  <c r="AH27" i="32"/>
  <c r="AH28" i="32"/>
  <c r="AH29" i="32"/>
  <c r="AH26" i="32"/>
  <c r="CL21" i="32"/>
  <c r="CM21" i="32" s="1"/>
  <c r="CN21" i="32" s="1"/>
  <c r="CL20" i="32"/>
  <c r="CM20" i="32" s="1"/>
  <c r="CN20" i="32" s="1"/>
  <c r="CL19" i="32"/>
  <c r="CM19" i="32" s="1"/>
  <c r="CN19" i="32" s="1"/>
  <c r="CL18" i="32"/>
  <c r="CM18" i="32" s="1"/>
  <c r="CN18" i="32" s="1"/>
  <c r="CL17" i="32"/>
  <c r="CM17" i="32" s="1"/>
  <c r="CN17" i="32" s="1"/>
  <c r="CL16" i="32"/>
  <c r="CM16" i="32" s="1"/>
  <c r="CN16" i="32" s="1"/>
  <c r="CL15" i="32"/>
  <c r="CM15" i="32" s="1"/>
  <c r="CN15" i="32" s="1"/>
  <c r="CL14" i="32"/>
  <c r="CM14" i="32" s="1"/>
  <c r="CN14" i="32" s="1"/>
  <c r="CM13" i="32"/>
  <c r="CN13" i="32" s="1"/>
  <c r="CL13" i="32"/>
  <c r="CL12" i="32"/>
  <c r="CM12" i="32" s="1"/>
  <c r="CN12" i="32" s="1"/>
  <c r="CL11" i="32"/>
  <c r="CM11" i="32" s="1"/>
  <c r="CN11" i="32" s="1"/>
  <c r="CL10" i="32"/>
  <c r="CM10" i="32" s="1"/>
  <c r="CN10" i="32" s="1"/>
  <c r="CL9" i="32"/>
  <c r="CM9" i="32" s="1"/>
  <c r="CN9" i="32" s="1"/>
  <c r="CL8" i="32"/>
  <c r="CM8" i="32" s="1"/>
  <c r="CN8" i="32" s="1"/>
  <c r="BX21" i="32"/>
  <c r="BY21" i="32" s="1"/>
  <c r="BX20" i="32"/>
  <c r="BY20" i="32" s="1"/>
  <c r="BX19" i="32"/>
  <c r="BY19" i="32" s="1"/>
  <c r="BX18" i="32"/>
  <c r="BY18" i="32" s="1"/>
  <c r="BX17" i="32"/>
  <c r="BY17" i="32" s="1"/>
  <c r="BX16" i="32"/>
  <c r="BY16" i="32" s="1"/>
  <c r="BX15" i="32"/>
  <c r="BY15" i="32" s="1"/>
  <c r="BX14" i="32"/>
  <c r="BY14" i="32" s="1"/>
  <c r="BX13" i="32"/>
  <c r="BY13" i="32" s="1"/>
  <c r="BX12" i="32"/>
  <c r="BY12" i="32" s="1"/>
  <c r="BX11" i="32"/>
  <c r="BY11" i="32" s="1"/>
  <c r="BX10" i="32"/>
  <c r="BY10" i="32" s="1"/>
  <c r="BX9" i="32"/>
  <c r="BY9" i="32" s="1"/>
  <c r="BX8" i="32"/>
  <c r="BY8" i="32" s="1"/>
  <c r="AH27" i="33"/>
  <c r="AH28" i="33"/>
  <c r="AG29" i="33"/>
  <c r="AH29" i="33" s="1"/>
  <c r="AH26" i="33"/>
  <c r="CL21" i="31"/>
  <c r="CM21" i="31" s="1"/>
  <c r="CN21" i="31" s="1"/>
  <c r="CL20" i="31"/>
  <c r="CM20" i="31" s="1"/>
  <c r="CN20" i="31" s="1"/>
  <c r="CL19" i="31"/>
  <c r="CL18" i="31"/>
  <c r="CM18" i="31" s="1"/>
  <c r="CN18" i="31" s="1"/>
  <c r="CL17" i="31"/>
  <c r="CM17" i="31" s="1"/>
  <c r="CN17" i="31" s="1"/>
  <c r="CL16" i="31"/>
  <c r="CM16" i="31" s="1"/>
  <c r="CN16" i="31" s="1"/>
  <c r="CL15" i="31"/>
  <c r="CL14" i="31"/>
  <c r="CL11" i="31"/>
  <c r="CM11" i="31" s="1"/>
  <c r="CN11" i="31" s="1"/>
  <c r="CL10" i="31"/>
  <c r="CM10" i="31" s="1"/>
  <c r="CN10" i="31" s="1"/>
  <c r="CL9" i="31"/>
  <c r="CM9" i="31" s="1"/>
  <c r="CN9" i="31" s="1"/>
  <c r="CM19" i="31"/>
  <c r="CN19" i="31" s="1"/>
  <c r="CM15" i="31"/>
  <c r="CN15" i="31" s="1"/>
  <c r="CM14" i="31"/>
  <c r="CN14" i="31" s="1"/>
  <c r="CL13" i="31"/>
  <c r="CM13" i="31" s="1"/>
  <c r="CN13" i="31" s="1"/>
  <c r="CL12" i="31"/>
  <c r="CM12" i="31" s="1"/>
  <c r="CN12" i="31" s="1"/>
  <c r="CL8" i="31"/>
  <c r="CM8" i="31" s="1"/>
  <c r="CN8" i="31" s="1"/>
  <c r="BX21" i="31"/>
  <c r="BY21" i="31" s="1"/>
  <c r="BX20" i="31"/>
  <c r="BY20" i="31" s="1"/>
  <c r="BX19" i="31"/>
  <c r="BY19" i="31" s="1"/>
  <c r="BX18" i="31"/>
  <c r="BY18" i="31" s="1"/>
  <c r="BX17" i="31"/>
  <c r="BY17" i="31" s="1"/>
  <c r="BX16" i="31"/>
  <c r="BY16" i="31" s="1"/>
  <c r="BX15" i="31"/>
  <c r="BY15" i="31" s="1"/>
  <c r="BX14" i="31"/>
  <c r="BY14" i="31" s="1"/>
  <c r="BX13" i="31"/>
  <c r="BY13" i="31" s="1"/>
  <c r="BX12" i="31"/>
  <c r="BY12" i="31" s="1"/>
  <c r="BX11" i="31"/>
  <c r="BY11" i="31" s="1"/>
  <c r="BX10" i="31"/>
  <c r="BY10" i="31" s="1"/>
  <c r="BX9" i="31"/>
  <c r="BY9" i="31" s="1"/>
  <c r="BX8" i="31"/>
  <c r="BY8" i="31" s="1"/>
  <c r="AP27" i="31"/>
  <c r="AP28" i="31"/>
  <c r="AP29" i="31"/>
  <c r="AP26" i="31"/>
  <c r="AZ31" i="31"/>
  <c r="AZ32" i="31"/>
  <c r="AZ33" i="31"/>
  <c r="AZ34" i="31"/>
  <c r="AZ30" i="31"/>
  <c r="CM17" i="30"/>
  <c r="CN17" i="30" s="1"/>
  <c r="CL21" i="30"/>
  <c r="CM21" i="30" s="1"/>
  <c r="CN21" i="30" s="1"/>
  <c r="CL20" i="30"/>
  <c r="CM20" i="30" s="1"/>
  <c r="CN20" i="30" s="1"/>
  <c r="CL19" i="30"/>
  <c r="CM19" i="30" s="1"/>
  <c r="CN19" i="30" s="1"/>
  <c r="CL18" i="30"/>
  <c r="CM18" i="30" s="1"/>
  <c r="CN18" i="30" s="1"/>
  <c r="CL17" i="30"/>
  <c r="CL16" i="30"/>
  <c r="CM16" i="30" s="1"/>
  <c r="CN16" i="30" s="1"/>
  <c r="CL15" i="30"/>
  <c r="CM15" i="30" s="1"/>
  <c r="CN15" i="30" s="1"/>
  <c r="CL14" i="30"/>
  <c r="CM14" i="30" s="1"/>
  <c r="CN14" i="30" s="1"/>
  <c r="CL13" i="30"/>
  <c r="CM13" i="30" s="1"/>
  <c r="CN13" i="30" s="1"/>
  <c r="CL12" i="30"/>
  <c r="CM12" i="30" s="1"/>
  <c r="CN12" i="30" s="1"/>
  <c r="CL11" i="30"/>
  <c r="CM11" i="30" s="1"/>
  <c r="CN11" i="30" s="1"/>
  <c r="CL9" i="30"/>
  <c r="CM9" i="30" s="1"/>
  <c r="CN9" i="30" s="1"/>
  <c r="CL8" i="30"/>
  <c r="CM8" i="30" s="1"/>
  <c r="CN8" i="30" s="1"/>
  <c r="CL10" i="30"/>
  <c r="CM10" i="30" s="1"/>
  <c r="CN10" i="30" s="1"/>
  <c r="AH27" i="30" l="1"/>
  <c r="AH28" i="30"/>
  <c r="AH29" i="30"/>
  <c r="AH26" i="30"/>
  <c r="AQ29" i="30"/>
  <c r="AQ27" i="30"/>
  <c r="AQ28" i="30"/>
  <c r="AQ26" i="30"/>
  <c r="AZ30" i="30"/>
  <c r="AZ29" i="30"/>
  <c r="AZ27" i="30"/>
  <c r="AZ28" i="30"/>
  <c r="AZ31" i="30"/>
  <c r="BX21" i="30"/>
  <c r="BY21" i="30" s="1"/>
  <c r="BX20" i="30"/>
  <c r="BY20" i="30" s="1"/>
  <c r="BX19" i="30"/>
  <c r="BY19" i="30" s="1"/>
  <c r="BX18" i="30"/>
  <c r="BY18" i="30" s="1"/>
  <c r="BX17" i="30"/>
  <c r="BY17" i="30" s="1"/>
  <c r="BX16" i="30"/>
  <c r="BY16" i="30" s="1"/>
  <c r="BX15" i="30"/>
  <c r="BY15" i="30" s="1"/>
  <c r="BX14" i="30"/>
  <c r="BY14" i="30" s="1"/>
  <c r="BX13" i="30"/>
  <c r="BY13" i="30" s="1"/>
  <c r="BX12" i="30"/>
  <c r="BY12" i="30" s="1"/>
  <c r="BX11" i="30"/>
  <c r="BY11" i="30" s="1"/>
  <c r="BX10" i="30"/>
  <c r="BY10" i="30" s="1"/>
  <c r="BX9" i="30"/>
  <c r="BY9" i="30" s="1"/>
  <c r="BX8" i="30"/>
  <c r="BY8" i="30" s="1"/>
  <c r="AG29" i="31"/>
  <c r="AH29" i="31" s="1"/>
  <c r="AG28" i="31"/>
  <c r="AH28" i="31" s="1"/>
  <c r="AH27" i="31"/>
  <c r="AH26" i="31"/>
  <c r="L13" i="37"/>
  <c r="L6" i="37"/>
  <c r="L13" i="44"/>
  <c r="L6" i="44"/>
  <c r="L13" i="43"/>
  <c r="L6" i="43"/>
  <c r="L13" i="35"/>
  <c r="L6" i="35"/>
  <c r="L13" i="34"/>
  <c r="L6" i="34"/>
  <c r="L13" i="33"/>
  <c r="L6" i="33"/>
  <c r="L13" i="32"/>
  <c r="L13" i="31"/>
  <c r="L6" i="32"/>
  <c r="L6" i="31"/>
  <c r="L13" i="30"/>
  <c r="L6" i="30"/>
  <c r="L13" i="40"/>
  <c r="L6" i="40"/>
  <c r="L13" i="41"/>
  <c r="L13" i="42"/>
  <c r="L6" i="42"/>
  <c r="L6" i="41"/>
  <c r="L13" i="36"/>
  <c r="L6" i="36"/>
  <c r="CL21" i="29"/>
  <c r="CM21" i="29" s="1"/>
  <c r="CN21" i="29" s="1"/>
  <c r="CL20" i="29"/>
  <c r="CM20" i="29" s="1"/>
  <c r="CN20" i="29" s="1"/>
  <c r="CL19" i="29"/>
  <c r="CM19" i="29" s="1"/>
  <c r="CN19" i="29" s="1"/>
  <c r="CL18" i="29"/>
  <c r="CM18" i="29" s="1"/>
  <c r="CN18" i="29" s="1"/>
  <c r="CL9" i="29"/>
  <c r="CM9" i="29" s="1"/>
  <c r="CN9" i="29" s="1"/>
  <c r="CL17" i="29"/>
  <c r="CM17" i="29" s="1"/>
  <c r="CN17" i="29" s="1"/>
  <c r="CL16" i="29"/>
  <c r="CM16" i="29" s="1"/>
  <c r="CN16" i="29" s="1"/>
  <c r="CL15" i="29"/>
  <c r="CM15" i="29" s="1"/>
  <c r="CN15" i="29" s="1"/>
  <c r="CL14" i="29"/>
  <c r="CM14" i="29" s="1"/>
  <c r="CN14" i="29" s="1"/>
  <c r="CL13" i="29"/>
  <c r="CM13" i="29" s="1"/>
  <c r="CN13" i="29" s="1"/>
  <c r="CL12" i="29"/>
  <c r="CM12" i="29" s="1"/>
  <c r="CN12" i="29" s="1"/>
  <c r="CL11" i="29"/>
  <c r="CM11" i="29" s="1"/>
  <c r="CN11" i="29" s="1"/>
  <c r="CL10" i="29"/>
  <c r="CM10" i="29" s="1"/>
  <c r="CN10" i="29" s="1"/>
  <c r="CL8" i="29"/>
  <c r="CM8" i="29" s="1"/>
  <c r="CN8" i="29" s="1"/>
  <c r="AH27" i="29"/>
  <c r="AH26" i="29"/>
  <c r="AG29" i="29"/>
  <c r="AH29" i="29" s="1"/>
  <c r="AG28" i="29"/>
  <c r="AH28" i="29" s="1"/>
  <c r="AH27" i="35"/>
  <c r="AH28" i="35"/>
  <c r="AH29" i="35"/>
  <c r="AR30" i="46"/>
  <c r="AI30" i="46"/>
  <c r="AQ30" i="45"/>
  <c r="AH30" i="45"/>
  <c r="AR30" i="44"/>
  <c r="AI30" i="44"/>
  <c r="AQ30" i="43"/>
  <c r="AH30" i="43"/>
  <c r="AQ30" i="42"/>
  <c r="AH30" i="42"/>
  <c r="AR30" i="41"/>
  <c r="AI30" i="41"/>
  <c r="AQ30" i="40"/>
  <c r="AH30" i="40"/>
  <c r="AP30" i="37"/>
  <c r="AH30" i="37"/>
  <c r="AP30" i="36"/>
  <c r="AH30" i="36"/>
  <c r="AP30" i="35"/>
  <c r="AH30" i="34"/>
  <c r="AH30" i="33"/>
  <c r="AH30" i="32"/>
  <c r="AQ27" i="29"/>
  <c r="AQ28" i="29"/>
  <c r="AQ29" i="29"/>
  <c r="AQ26" i="29"/>
  <c r="AQ30" i="34"/>
  <c r="AP30" i="33"/>
  <c r="AQ30" i="32"/>
  <c r="AP30" i="31"/>
  <c r="AZ29" i="29"/>
  <c r="AZ30" i="29"/>
  <c r="AZ31" i="29"/>
  <c r="AZ32" i="29"/>
  <c r="AZ33" i="29"/>
  <c r="BX20" i="29"/>
  <c r="BY20" i="29" s="1"/>
  <c r="BX21" i="29"/>
  <c r="BY21" i="29" s="1"/>
  <c r="BX19" i="29"/>
  <c r="BY19" i="29" s="1"/>
  <c r="BX18" i="29"/>
  <c r="BY18" i="29" s="1"/>
  <c r="BX17" i="29"/>
  <c r="BY17" i="29" s="1"/>
  <c r="BX16" i="29"/>
  <c r="BY16" i="29" s="1"/>
  <c r="BX15" i="29"/>
  <c r="BY15" i="29" s="1"/>
  <c r="BX14" i="29"/>
  <c r="BY14" i="29" s="1"/>
  <c r="BX13" i="29"/>
  <c r="BY13" i="29" s="1"/>
  <c r="BX12" i="29"/>
  <c r="BY12" i="29" s="1"/>
  <c r="BX11" i="29"/>
  <c r="BY11" i="29" s="1"/>
  <c r="BX10" i="29"/>
  <c r="BY10" i="29" s="1"/>
  <c r="BX9" i="29"/>
  <c r="BY9" i="29" s="1"/>
  <c r="BX8" i="29"/>
  <c r="BY8" i="29" s="1"/>
  <c r="L13" i="29"/>
  <c r="L6" i="29"/>
  <c r="CD21" i="28"/>
  <c r="CE21" i="28" s="1"/>
  <c r="CF21" i="28" s="1"/>
  <c r="CD20" i="28"/>
  <c r="CE20" i="28" s="1"/>
  <c r="CF20" i="28" s="1"/>
  <c r="CD19" i="28"/>
  <c r="CE19" i="28" s="1"/>
  <c r="CF19" i="28" s="1"/>
  <c r="CD18" i="28"/>
  <c r="CE18" i="28" s="1"/>
  <c r="CF18" i="28" s="1"/>
  <c r="CD17" i="28"/>
  <c r="CE17" i="28" s="1"/>
  <c r="CF17" i="28" s="1"/>
  <c r="CD10" i="28"/>
  <c r="CE10" i="28" s="1"/>
  <c r="CF10" i="28" s="1"/>
  <c r="CD9" i="28"/>
  <c r="CE9" i="28" s="1"/>
  <c r="CF9" i="28" s="1"/>
  <c r="CD16" i="28"/>
  <c r="CE16" i="28" s="1"/>
  <c r="CF16" i="28" s="1"/>
  <c r="CD15" i="28"/>
  <c r="CE15" i="28" s="1"/>
  <c r="CF15" i="28" s="1"/>
  <c r="CD14" i="28"/>
  <c r="CE14" i="28" s="1"/>
  <c r="CF14" i="28" s="1"/>
  <c r="CD13" i="28"/>
  <c r="CE13" i="28" s="1"/>
  <c r="CF13" i="28" s="1"/>
  <c r="CD12" i="28"/>
  <c r="CE12" i="28" s="1"/>
  <c r="CF12" i="28" s="1"/>
  <c r="CD11" i="28"/>
  <c r="CE11" i="28" s="1"/>
  <c r="CF11" i="28" s="1"/>
  <c r="CD8" i="28"/>
  <c r="CE8" i="28" s="1"/>
  <c r="CF8" i="28" s="1"/>
  <c r="AR30" i="28"/>
  <c r="AR31" i="28"/>
  <c r="AR32" i="28"/>
  <c r="AR33" i="28"/>
  <c r="AR29" i="28"/>
  <c r="AI27" i="28"/>
  <c r="AI28" i="28"/>
  <c r="AI29" i="28"/>
  <c r="AI26" i="28"/>
  <c r="D6" i="28"/>
  <c r="BP21" i="28"/>
  <c r="BQ21" i="28" s="1"/>
  <c r="BP20" i="28"/>
  <c r="BQ20" i="28" s="1"/>
  <c r="BP19" i="28"/>
  <c r="BQ19" i="28" s="1"/>
  <c r="BP18" i="28"/>
  <c r="BQ18" i="28" s="1"/>
  <c r="BP17" i="28"/>
  <c r="BQ17" i="28" s="1"/>
  <c r="BP16" i="28"/>
  <c r="BQ16" i="28" s="1"/>
  <c r="BP15" i="28"/>
  <c r="BQ15" i="28" s="1"/>
  <c r="BP14" i="28"/>
  <c r="BQ14" i="28" s="1"/>
  <c r="BP13" i="28"/>
  <c r="BQ13" i="28" s="1"/>
  <c r="BP12" i="28"/>
  <c r="BQ12" i="28" s="1"/>
  <c r="BP11" i="28"/>
  <c r="BQ11" i="28" s="1"/>
  <c r="BP10" i="28"/>
  <c r="BQ10" i="28" s="1"/>
  <c r="BP9" i="28"/>
  <c r="BQ9" i="28" s="1"/>
  <c r="BP8" i="28"/>
  <c r="BQ8" i="28" s="1"/>
  <c r="Z27" i="28"/>
  <c r="Z28" i="28"/>
  <c r="Z29" i="28"/>
  <c r="Z26" i="28"/>
  <c r="AH30" i="35" l="1"/>
  <c r="AQ30" i="29"/>
  <c r="AI30" i="28"/>
  <c r="AH30" i="30"/>
  <c r="AQ30" i="30"/>
  <c r="AH30" i="31"/>
  <c r="AH30" i="29"/>
  <c r="Z30" i="28"/>
  <c r="D13" i="28"/>
  <c r="CC21" i="27"/>
  <c r="CD21" i="27" s="1"/>
  <c r="CE21" i="27" s="1"/>
  <c r="CC20" i="27"/>
  <c r="CD20" i="27" s="1"/>
  <c r="CE20" i="27" s="1"/>
  <c r="CC19" i="27"/>
  <c r="CD19" i="27" s="1"/>
  <c r="CE19" i="27" s="1"/>
  <c r="CB17" i="26"/>
  <c r="CC18" i="27"/>
  <c r="CD18" i="27" s="1"/>
  <c r="CE18" i="27" s="1"/>
  <c r="CC17" i="27"/>
  <c r="CD17" i="27" s="1"/>
  <c r="CE17" i="27" s="1"/>
  <c r="CC16" i="27"/>
  <c r="CD16" i="27" s="1"/>
  <c r="CE16" i="27" s="1"/>
  <c r="CC15" i="27"/>
  <c r="CD15" i="27" s="1"/>
  <c r="CE15" i="27" s="1"/>
  <c r="CC14" i="27"/>
  <c r="CD14" i="27" s="1"/>
  <c r="CE14" i="27" s="1"/>
  <c r="CC13" i="27"/>
  <c r="CD13" i="27" s="1"/>
  <c r="CE13" i="27" s="1"/>
  <c r="CC12" i="27"/>
  <c r="CD12" i="27" s="1"/>
  <c r="CE12" i="27" s="1"/>
  <c r="CC11" i="27"/>
  <c r="CD11" i="27" s="1"/>
  <c r="CE11" i="27" s="1"/>
  <c r="CC10" i="27"/>
  <c r="CD10" i="27" s="1"/>
  <c r="CE10" i="27" s="1"/>
  <c r="CC9" i="27"/>
  <c r="CD9" i="27" s="1"/>
  <c r="CE9" i="27" s="1"/>
  <c r="CC8" i="27"/>
  <c r="CD8" i="27" s="1"/>
  <c r="CE8" i="27" s="1"/>
  <c r="AQ30" i="27"/>
  <c r="AQ31" i="27"/>
  <c r="AQ32" i="27"/>
  <c r="AQ33" i="27"/>
  <c r="AQ29" i="27"/>
  <c r="AH25" i="27"/>
  <c r="AH26" i="27"/>
  <c r="AH27" i="27"/>
  <c r="AH24" i="27"/>
  <c r="Y24" i="27"/>
  <c r="Y25" i="27"/>
  <c r="Y26" i="27"/>
  <c r="Y23" i="27"/>
  <c r="BO21" i="27"/>
  <c r="BP21" i="27" s="1"/>
  <c r="BO20" i="27"/>
  <c r="BP20" i="27" s="1"/>
  <c r="BO19" i="27"/>
  <c r="BP19" i="27" s="1"/>
  <c r="BO18" i="27"/>
  <c r="BP18" i="27" s="1"/>
  <c r="BO17" i="27"/>
  <c r="BP17" i="27" s="1"/>
  <c r="BO16" i="27"/>
  <c r="BP16" i="27" s="1"/>
  <c r="BO15" i="27"/>
  <c r="BP15" i="27" s="1"/>
  <c r="BO14" i="27"/>
  <c r="BP14" i="27" s="1"/>
  <c r="BO13" i="27"/>
  <c r="BP13" i="27" s="1"/>
  <c r="BO12" i="27"/>
  <c r="BP12" i="27" s="1"/>
  <c r="BO11" i="27"/>
  <c r="BP11" i="27" s="1"/>
  <c r="BO10" i="27"/>
  <c r="BP10" i="27" s="1"/>
  <c r="BO9" i="27"/>
  <c r="BP9" i="27" s="1"/>
  <c r="BO8" i="27"/>
  <c r="BP8" i="27" s="1"/>
  <c r="C13" i="27"/>
  <c r="C6" i="27"/>
  <c r="AG26" i="26"/>
  <c r="AG27" i="26"/>
  <c r="AG28" i="26"/>
  <c r="AG25" i="26"/>
  <c r="AP30" i="26"/>
  <c r="AP31" i="26"/>
  <c r="AP32" i="26"/>
  <c r="AP33" i="26"/>
  <c r="AP29" i="26"/>
  <c r="X26" i="26"/>
  <c r="X27" i="26"/>
  <c r="X28" i="26"/>
  <c r="X25" i="26"/>
  <c r="Y27" i="27" l="1"/>
  <c r="AH28" i="27"/>
  <c r="X29" i="26"/>
  <c r="AG29" i="26"/>
  <c r="CB21" i="26"/>
  <c r="CC21" i="26" s="1"/>
  <c r="CD21" i="26" s="1"/>
  <c r="CB20" i="26"/>
  <c r="CC20" i="26" s="1"/>
  <c r="CD20" i="26" s="1"/>
  <c r="CB19" i="26"/>
  <c r="CC19" i="26" s="1"/>
  <c r="CD19" i="26" s="1"/>
  <c r="CB18" i="26"/>
  <c r="CC18" i="26" s="1"/>
  <c r="CD18" i="26" s="1"/>
  <c r="CC17" i="26"/>
  <c r="CD17" i="26" s="1"/>
  <c r="CB16" i="26"/>
  <c r="CC16" i="26" s="1"/>
  <c r="CD16" i="26" s="1"/>
  <c r="CB15" i="26"/>
  <c r="CC15" i="26" s="1"/>
  <c r="CD15" i="26" s="1"/>
  <c r="CB14" i="26"/>
  <c r="CC14" i="26" s="1"/>
  <c r="CD14" i="26" s="1"/>
  <c r="CB13" i="26"/>
  <c r="CC13" i="26" s="1"/>
  <c r="CD13" i="26" s="1"/>
  <c r="CB12" i="26"/>
  <c r="CC12" i="26" s="1"/>
  <c r="CD12" i="26" s="1"/>
  <c r="CB11" i="26"/>
  <c r="CC11" i="26" s="1"/>
  <c r="CD11" i="26" s="1"/>
  <c r="CB10" i="26"/>
  <c r="CC10" i="26" s="1"/>
  <c r="CD10" i="26" s="1"/>
  <c r="CB9" i="26"/>
  <c r="CC9" i="26" s="1"/>
  <c r="CD9" i="26" s="1"/>
  <c r="CB8" i="26"/>
  <c r="CC8" i="26" s="1"/>
  <c r="CD8" i="26" s="1"/>
  <c r="BN19" i="26"/>
  <c r="BO19" i="26"/>
  <c r="BN18" i="26"/>
  <c r="BO18" i="26" s="1"/>
  <c r="BN17" i="26"/>
  <c r="BO17" i="26" s="1"/>
  <c r="BN15" i="26"/>
  <c r="BO15" i="26" s="1"/>
  <c r="BN14" i="26"/>
  <c r="BO14" i="26" s="1"/>
  <c r="BN13" i="26"/>
  <c r="BO13" i="26" s="1"/>
  <c r="BN21" i="26"/>
  <c r="BO21" i="26" s="1"/>
  <c r="BN20" i="26"/>
  <c r="BO20" i="26" s="1"/>
  <c r="BN16" i="26"/>
  <c r="BO16" i="26" s="1"/>
  <c r="BN12" i="26"/>
  <c r="BO12" i="26" s="1"/>
  <c r="BN11" i="26"/>
  <c r="BO11" i="26" s="1"/>
  <c r="BN10" i="26"/>
  <c r="BO10" i="26" s="1"/>
  <c r="BN9" i="26"/>
  <c r="BO9" i="26" s="1"/>
  <c r="BN8" i="26"/>
  <c r="BO8" i="26" s="1"/>
  <c r="CD19" i="25"/>
  <c r="CE19" i="25" s="1"/>
  <c r="CC21" i="25"/>
  <c r="CD21" i="25" s="1"/>
  <c r="CE21" i="25" s="1"/>
  <c r="CC20" i="25"/>
  <c r="CD20" i="25" s="1"/>
  <c r="CE20" i="25" s="1"/>
  <c r="CC19" i="25"/>
  <c r="CC18" i="25"/>
  <c r="CD18" i="25" s="1"/>
  <c r="CE18" i="25" s="1"/>
  <c r="CC17" i="25"/>
  <c r="CD17" i="25" s="1"/>
  <c r="CE17" i="25" s="1"/>
  <c r="CC16" i="25"/>
  <c r="CD16" i="25" s="1"/>
  <c r="CE16" i="25" s="1"/>
  <c r="CC15" i="25"/>
  <c r="CD15" i="25" s="1"/>
  <c r="CE15" i="25" s="1"/>
  <c r="CC14" i="25"/>
  <c r="CD14" i="25" s="1"/>
  <c r="CE14" i="25" s="1"/>
  <c r="CC13" i="25"/>
  <c r="CD13" i="25" s="1"/>
  <c r="CE13" i="25" s="1"/>
  <c r="CC12" i="25"/>
  <c r="CD12" i="25" s="1"/>
  <c r="CE12" i="25" s="1"/>
  <c r="CC11" i="25"/>
  <c r="CD11" i="25" s="1"/>
  <c r="CE11" i="25" s="1"/>
  <c r="CC10" i="25"/>
  <c r="CD10" i="25" s="1"/>
  <c r="CE10" i="25" s="1"/>
  <c r="CC9" i="25"/>
  <c r="CD9" i="25" s="1"/>
  <c r="CE9" i="25" s="1"/>
  <c r="CC8" i="25"/>
  <c r="CD8" i="25" s="1"/>
  <c r="CE8" i="25" s="1"/>
  <c r="AQ29" i="25"/>
  <c r="AQ30" i="25"/>
  <c r="AQ31" i="25"/>
  <c r="AQ32" i="25"/>
  <c r="AQ33" i="25"/>
  <c r="AH27" i="25"/>
  <c r="AH28" i="25"/>
  <c r="AH29" i="25"/>
  <c r="AH26" i="25"/>
  <c r="Y27" i="25"/>
  <c r="Y29" i="25"/>
  <c r="Y26" i="25"/>
  <c r="X28" i="25"/>
  <c r="Y28" i="25" s="1"/>
  <c r="BO21" i="25"/>
  <c r="BP21" i="25" s="1"/>
  <c r="BO20" i="25"/>
  <c r="BP20" i="25" s="1"/>
  <c r="BO19" i="25"/>
  <c r="BP19" i="25" s="1"/>
  <c r="BO18" i="25"/>
  <c r="BP18" i="25" s="1"/>
  <c r="BO17" i="25"/>
  <c r="BP17" i="25" s="1"/>
  <c r="BO16" i="25"/>
  <c r="BP16" i="25" s="1"/>
  <c r="BO15" i="25"/>
  <c r="BP15" i="25" s="1"/>
  <c r="BO14" i="25"/>
  <c r="BP14" i="25" s="1"/>
  <c r="BO13" i="25"/>
  <c r="BP13" i="25" s="1"/>
  <c r="BO12" i="25"/>
  <c r="BP12" i="25" s="1"/>
  <c r="BO11" i="25"/>
  <c r="BP11" i="25" s="1"/>
  <c r="BO10" i="25"/>
  <c r="BP10" i="25" s="1"/>
  <c r="BO9" i="25"/>
  <c r="BP9" i="25" s="1"/>
  <c r="BO8" i="25"/>
  <c r="BP8" i="25" s="1"/>
  <c r="AK27" i="24"/>
  <c r="AK26" i="24"/>
  <c r="AK25" i="24"/>
  <c r="AK24" i="24"/>
  <c r="AA28" i="24"/>
  <c r="AA27" i="24"/>
  <c r="AA25" i="24"/>
  <c r="AT27" i="24"/>
  <c r="AT28" i="24"/>
  <c r="AT29" i="24"/>
  <c r="AT30" i="24"/>
  <c r="AT31" i="24"/>
  <c r="CF21" i="24"/>
  <c r="CG21" i="24" s="1"/>
  <c r="CH21" i="24" s="1"/>
  <c r="CF20" i="24"/>
  <c r="CG20" i="24" s="1"/>
  <c r="CH20" i="24" s="1"/>
  <c r="CF19" i="24"/>
  <c r="CG19" i="24" s="1"/>
  <c r="CH19" i="24" s="1"/>
  <c r="CF18" i="24"/>
  <c r="CG18" i="24" s="1"/>
  <c r="CH18" i="24" s="1"/>
  <c r="CF16" i="24"/>
  <c r="CG16" i="24" s="1"/>
  <c r="CH16" i="24" s="1"/>
  <c r="CF17" i="24"/>
  <c r="CG17" i="24" s="1"/>
  <c r="CH17" i="24" s="1"/>
  <c r="CF15" i="24"/>
  <c r="CG15" i="24" s="1"/>
  <c r="CH15" i="24" s="1"/>
  <c r="CF14" i="24"/>
  <c r="CG14" i="24" s="1"/>
  <c r="CH14" i="24" s="1"/>
  <c r="CF13" i="24"/>
  <c r="CG13" i="24" s="1"/>
  <c r="CH13" i="24" s="1"/>
  <c r="CF12" i="24"/>
  <c r="CG12" i="24" s="1"/>
  <c r="CH12" i="24" s="1"/>
  <c r="CF11" i="24"/>
  <c r="CG11" i="24" s="1"/>
  <c r="CH11" i="24" s="1"/>
  <c r="CF10" i="24"/>
  <c r="CG10" i="24" s="1"/>
  <c r="CH10" i="24" s="1"/>
  <c r="CF9" i="24"/>
  <c r="CG9" i="24" s="1"/>
  <c r="CH9" i="24" s="1"/>
  <c r="CF8" i="24"/>
  <c r="CG8" i="24" s="1"/>
  <c r="CH8" i="24" s="1"/>
  <c r="BR18" i="24"/>
  <c r="BS18" i="24" s="1"/>
  <c r="BR20" i="24"/>
  <c r="BS20" i="24" s="1"/>
  <c r="BR21" i="24"/>
  <c r="BS21" i="24" s="1"/>
  <c r="BR19" i="24"/>
  <c r="BS19" i="24" s="1"/>
  <c r="BR17" i="24"/>
  <c r="BS17" i="24" s="1"/>
  <c r="BR16" i="24"/>
  <c r="BS16" i="24" s="1"/>
  <c r="BR15" i="24"/>
  <c r="BS15" i="24" s="1"/>
  <c r="BR14" i="24"/>
  <c r="BS14" i="24" s="1"/>
  <c r="BR13" i="24"/>
  <c r="BS13" i="24" s="1"/>
  <c r="BR12" i="24"/>
  <c r="BS12" i="24" s="1"/>
  <c r="BR11" i="24"/>
  <c r="BS11" i="24" s="1"/>
  <c r="BR10" i="24"/>
  <c r="BS10" i="24" s="1"/>
  <c r="BR9" i="24"/>
  <c r="BS9" i="24" s="1"/>
  <c r="BR8" i="24"/>
  <c r="BS8" i="24" s="1"/>
  <c r="Z26" i="24"/>
  <c r="AA26" i="24" s="1"/>
  <c r="C13" i="26"/>
  <c r="C6" i="26"/>
  <c r="C13" i="25"/>
  <c r="C6" i="25"/>
  <c r="CF20" i="23"/>
  <c r="CF19" i="23"/>
  <c r="CG19" i="23" s="1"/>
  <c r="CH19" i="23" s="1"/>
  <c r="CF18" i="23"/>
  <c r="CG18" i="23" s="1"/>
  <c r="CH18" i="23" s="1"/>
  <c r="CF16" i="23"/>
  <c r="CG16" i="23" s="1"/>
  <c r="CH16" i="23" s="1"/>
  <c r="CF17" i="23"/>
  <c r="CG17" i="23" s="1"/>
  <c r="CH17" i="23" s="1"/>
  <c r="CF15" i="23"/>
  <c r="CG15" i="23" s="1"/>
  <c r="CH15" i="23" s="1"/>
  <c r="CG9" i="23"/>
  <c r="CH9" i="23" s="1"/>
  <c r="CG20" i="23"/>
  <c r="CH20" i="23" s="1"/>
  <c r="CF14" i="23"/>
  <c r="CG14" i="23" s="1"/>
  <c r="CH14" i="23" s="1"/>
  <c r="CF13" i="23"/>
  <c r="CG13" i="23" s="1"/>
  <c r="CH13" i="23" s="1"/>
  <c r="CF12" i="23"/>
  <c r="CG12" i="23" s="1"/>
  <c r="CH12" i="23" s="1"/>
  <c r="CF11" i="23"/>
  <c r="CG11" i="23" s="1"/>
  <c r="CH11" i="23" s="1"/>
  <c r="CF9" i="23"/>
  <c r="CF10" i="23"/>
  <c r="CG10" i="23" s="1"/>
  <c r="CH10" i="23" s="1"/>
  <c r="CF8" i="23"/>
  <c r="CG8" i="23" s="1"/>
  <c r="CH8" i="23" s="1"/>
  <c r="CF7" i="23"/>
  <c r="CG7" i="23" s="1"/>
  <c r="CH7" i="23" s="1"/>
  <c r="BR20" i="23"/>
  <c r="BS20" i="23" s="1"/>
  <c r="BR19" i="23"/>
  <c r="BS19" i="23" s="1"/>
  <c r="BR18" i="23"/>
  <c r="BS18" i="23" s="1"/>
  <c r="BR17" i="23"/>
  <c r="BS17" i="23" s="1"/>
  <c r="BR16" i="23"/>
  <c r="BS16" i="23" s="1"/>
  <c r="BR15" i="23"/>
  <c r="BS15" i="23" s="1"/>
  <c r="BR14" i="23"/>
  <c r="BS14" i="23" s="1"/>
  <c r="BR13" i="23"/>
  <c r="BS13" i="23" s="1"/>
  <c r="BR12" i="23"/>
  <c r="BS12" i="23" s="1"/>
  <c r="BR11" i="23"/>
  <c r="BS11" i="23" s="1"/>
  <c r="BR10" i="23"/>
  <c r="BS10" i="23" s="1"/>
  <c r="BR9" i="23"/>
  <c r="BS9" i="23" s="1"/>
  <c r="BR8" i="23"/>
  <c r="BS8" i="23" s="1"/>
  <c r="BR7" i="23"/>
  <c r="BS7" i="23" s="1"/>
  <c r="AT26" i="23"/>
  <c r="AT28" i="23"/>
  <c r="AT27" i="23"/>
  <c r="AT29" i="23"/>
  <c r="AT30" i="23"/>
  <c r="AK28" i="24" l="1"/>
  <c r="AH30" i="25"/>
  <c r="Y30" i="25"/>
  <c r="AA29" i="24"/>
  <c r="AK26" i="23"/>
  <c r="AK27" i="23"/>
  <c r="AK28" i="23"/>
  <c r="AK25" i="23"/>
  <c r="AA26" i="23"/>
  <c r="AA28" i="23"/>
  <c r="AA25" i="23"/>
  <c r="Z27" i="23"/>
  <c r="AA27" i="23" s="1"/>
  <c r="AA29" i="23" l="1"/>
  <c r="AK29" i="23"/>
  <c r="C13" i="24"/>
  <c r="C6" i="24"/>
  <c r="C13" i="23"/>
  <c r="C6" i="23"/>
  <c r="CE16" i="22"/>
  <c r="CF16" i="22" s="1"/>
  <c r="CG16" i="22" s="1"/>
  <c r="CE15" i="22"/>
  <c r="CF15" i="22" s="1"/>
  <c r="CG15" i="22" s="1"/>
  <c r="CE14" i="22"/>
  <c r="CE19" i="22"/>
  <c r="CF19" i="22" s="1"/>
  <c r="CG19" i="22" s="1"/>
  <c r="CE17" i="22"/>
  <c r="CF17" i="22" s="1"/>
  <c r="CG17" i="22" s="1"/>
  <c r="CE18" i="22"/>
  <c r="CF18" i="22"/>
  <c r="CG18" i="22" s="1"/>
  <c r="CE20" i="22"/>
  <c r="CF20" i="22" s="1"/>
  <c r="CG20" i="22" s="1"/>
  <c r="CE21" i="22"/>
  <c r="CF21" i="22" s="1"/>
  <c r="CG21" i="22" s="1"/>
  <c r="CE13" i="22"/>
  <c r="CE12" i="22"/>
  <c r="CF12" i="22" s="1"/>
  <c r="CG12" i="22" s="1"/>
  <c r="CE11" i="22"/>
  <c r="CF11" i="22" s="1"/>
  <c r="CG11" i="22" s="1"/>
  <c r="CE10" i="22"/>
  <c r="CF10" i="22" s="1"/>
  <c r="CG10" i="22" s="1"/>
  <c r="CE9" i="22"/>
  <c r="CF9" i="22" s="1"/>
  <c r="CG9" i="22" s="1"/>
  <c r="CF14" i="22"/>
  <c r="CG14" i="22" s="1"/>
  <c r="CF13" i="22"/>
  <c r="CG13" i="22" s="1"/>
  <c r="CE8" i="22"/>
  <c r="CF8" i="22" s="1"/>
  <c r="CG8" i="22" s="1"/>
  <c r="AJ23" i="22"/>
  <c r="AJ24" i="22"/>
  <c r="AJ25" i="22"/>
  <c r="AJ22" i="22"/>
  <c r="BQ21" i="22"/>
  <c r="BR21" i="22" s="1"/>
  <c r="BQ20" i="22"/>
  <c r="BR20" i="22" s="1"/>
  <c r="BQ19" i="22"/>
  <c r="BR19" i="22" s="1"/>
  <c r="BQ18" i="22"/>
  <c r="BR18" i="22" s="1"/>
  <c r="BQ17" i="22"/>
  <c r="BR17" i="22" s="1"/>
  <c r="BQ16" i="22"/>
  <c r="BR16" i="22" s="1"/>
  <c r="BQ15" i="22"/>
  <c r="BR15" i="22" s="1"/>
  <c r="BQ14" i="22"/>
  <c r="BR14" i="22" s="1"/>
  <c r="BQ13" i="22"/>
  <c r="BR13" i="22" s="1"/>
  <c r="BQ12" i="22"/>
  <c r="BR12" i="22" s="1"/>
  <c r="BQ11" i="22"/>
  <c r="BR11" i="22" s="1"/>
  <c r="BQ10" i="22"/>
  <c r="BR10" i="22" s="1"/>
  <c r="BQ9" i="22"/>
  <c r="BR9" i="22" s="1"/>
  <c r="BQ8" i="22"/>
  <c r="BR8" i="22" s="1"/>
  <c r="AS28" i="22"/>
  <c r="AS29" i="22"/>
  <c r="AS30" i="22"/>
  <c r="AS31" i="22"/>
  <c r="AS27" i="22"/>
  <c r="Z25" i="22"/>
  <c r="Z26" i="22"/>
  <c r="Z27" i="22"/>
  <c r="Z24" i="22"/>
  <c r="C13" i="22"/>
  <c r="CE21" i="21"/>
  <c r="CF21" i="21" s="1"/>
  <c r="CG21" i="21" s="1"/>
  <c r="CE20" i="21"/>
  <c r="CF20" i="21" s="1"/>
  <c r="CG20" i="21" s="1"/>
  <c r="CE19" i="21"/>
  <c r="CF19" i="21" s="1"/>
  <c r="CG19" i="21" s="1"/>
  <c r="CE18" i="21"/>
  <c r="CF18" i="21" s="1"/>
  <c r="CG18" i="21" s="1"/>
  <c r="CE17" i="21"/>
  <c r="CF17" i="21" s="1"/>
  <c r="CG17" i="21" s="1"/>
  <c r="CE16" i="21"/>
  <c r="CF16" i="21" s="1"/>
  <c r="CG16" i="21" s="1"/>
  <c r="CE15" i="21"/>
  <c r="CF15" i="21" s="1"/>
  <c r="CG15" i="21" s="1"/>
  <c r="CE14" i="21"/>
  <c r="CF14" i="21" s="1"/>
  <c r="CG14" i="21" s="1"/>
  <c r="CE13" i="21"/>
  <c r="CF13" i="21" s="1"/>
  <c r="CG13" i="21" s="1"/>
  <c r="CE12" i="21"/>
  <c r="CF12" i="21" s="1"/>
  <c r="CG12" i="21" s="1"/>
  <c r="CE11" i="21"/>
  <c r="CF11" i="21" s="1"/>
  <c r="CG11" i="21" s="1"/>
  <c r="CE10" i="21"/>
  <c r="CF10" i="21" s="1"/>
  <c r="CG10" i="21" s="1"/>
  <c r="CE9" i="21"/>
  <c r="CF9" i="21" s="1"/>
  <c r="CG9" i="21" s="1"/>
  <c r="CE8" i="21"/>
  <c r="CF8" i="21" s="1"/>
  <c r="CG8" i="21" s="1"/>
  <c r="BR11" i="21"/>
  <c r="BQ21" i="21"/>
  <c r="BR21" i="21" s="1"/>
  <c r="BQ20" i="21"/>
  <c r="BR20" i="21" s="1"/>
  <c r="BQ19" i="21"/>
  <c r="BR19" i="21" s="1"/>
  <c r="BQ18" i="21"/>
  <c r="BR18" i="21" s="1"/>
  <c r="BQ17" i="21"/>
  <c r="BR17" i="21" s="1"/>
  <c r="BQ15" i="21"/>
  <c r="BR15" i="21" s="1"/>
  <c r="BQ16" i="21"/>
  <c r="BR16" i="21" s="1"/>
  <c r="BQ14" i="21"/>
  <c r="BR14" i="21" s="1"/>
  <c r="BQ13" i="21"/>
  <c r="BR13" i="21" s="1"/>
  <c r="BQ12" i="21"/>
  <c r="BR12" i="21" s="1"/>
  <c r="BQ11" i="21"/>
  <c r="BQ10" i="21"/>
  <c r="BR10" i="21" s="1"/>
  <c r="BQ9" i="21"/>
  <c r="BR9" i="21" s="1"/>
  <c r="BQ8" i="21"/>
  <c r="BR8" i="21" s="1"/>
  <c r="AS29" i="21"/>
  <c r="AS28" i="21"/>
  <c r="AS27" i="21"/>
  <c r="AS26" i="21"/>
  <c r="AS30" i="21"/>
  <c r="AJ28" i="21"/>
  <c r="AJ29" i="21"/>
  <c r="AJ27" i="21"/>
  <c r="AJ26" i="21"/>
  <c r="AJ26" i="22" l="1"/>
  <c r="Z28" i="22"/>
  <c r="AJ30" i="21"/>
  <c r="Z25" i="21"/>
  <c r="Z26" i="21"/>
  <c r="Z27" i="21"/>
  <c r="Z24" i="21"/>
  <c r="C6" i="22"/>
  <c r="C13" i="21"/>
  <c r="C6" i="21"/>
  <c r="AS26" i="20"/>
  <c r="AS27" i="20"/>
  <c r="AS28" i="20"/>
  <c r="AS29" i="20"/>
  <c r="AS30" i="20"/>
  <c r="AJ25" i="20"/>
  <c r="AJ26" i="20"/>
  <c r="AJ27" i="20"/>
  <c r="AJ24" i="20"/>
  <c r="Z27" i="20"/>
  <c r="Y26" i="20"/>
  <c r="Z26" i="20" s="1"/>
  <c r="Z25" i="20"/>
  <c r="Z24" i="20"/>
  <c r="CE21" i="20"/>
  <c r="CF21" i="20" s="1"/>
  <c r="CG21" i="20" s="1"/>
  <c r="CE20" i="20"/>
  <c r="CF20" i="20" s="1"/>
  <c r="CG20" i="20" s="1"/>
  <c r="CE19" i="20"/>
  <c r="CF19" i="20" s="1"/>
  <c r="CG19" i="20" s="1"/>
  <c r="CE18" i="20"/>
  <c r="CF18" i="20" s="1"/>
  <c r="CG18" i="20" s="1"/>
  <c r="CE17" i="20"/>
  <c r="CF17" i="20" s="1"/>
  <c r="CG17" i="20" s="1"/>
  <c r="CE16" i="20"/>
  <c r="CF16" i="20" s="1"/>
  <c r="CG16" i="20" s="1"/>
  <c r="CE15" i="20"/>
  <c r="CF15" i="20" s="1"/>
  <c r="CG15" i="20" s="1"/>
  <c r="CE14" i="20"/>
  <c r="CF14" i="20" s="1"/>
  <c r="CG14" i="20" s="1"/>
  <c r="CE13" i="20"/>
  <c r="CF13" i="20" s="1"/>
  <c r="CG13" i="20" s="1"/>
  <c r="CE12" i="20"/>
  <c r="CF12" i="20" s="1"/>
  <c r="CG12" i="20" s="1"/>
  <c r="CE11" i="20"/>
  <c r="CF11" i="20" s="1"/>
  <c r="CG11" i="20" s="1"/>
  <c r="CE10" i="20"/>
  <c r="CF10" i="20" s="1"/>
  <c r="CG10" i="20" s="1"/>
  <c r="CE9" i="20"/>
  <c r="CF9" i="20" s="1"/>
  <c r="CG9" i="20" s="1"/>
  <c r="CE8" i="20"/>
  <c r="CF8" i="20" s="1"/>
  <c r="CG8" i="20" s="1"/>
  <c r="BQ18" i="20"/>
  <c r="BR18" i="20" s="1"/>
  <c r="BQ10" i="20"/>
  <c r="BR10" i="20" s="1"/>
  <c r="BQ21" i="20"/>
  <c r="BR21" i="20" s="1"/>
  <c r="BQ20" i="20"/>
  <c r="BR20" i="20" s="1"/>
  <c r="BQ19" i="20"/>
  <c r="BR19" i="20" s="1"/>
  <c r="BQ17" i="20"/>
  <c r="BR17" i="20" s="1"/>
  <c r="BQ16" i="20"/>
  <c r="BR16" i="20" s="1"/>
  <c r="BQ15" i="20"/>
  <c r="BR15" i="20" s="1"/>
  <c r="BQ14" i="20"/>
  <c r="BR14" i="20" s="1"/>
  <c r="BQ13" i="20"/>
  <c r="BR13" i="20" s="1"/>
  <c r="BQ12" i="20"/>
  <c r="BR12" i="20" s="1"/>
  <c r="BQ11" i="20"/>
  <c r="BR11" i="20" s="1"/>
  <c r="BQ9" i="20"/>
  <c r="BR9" i="20" s="1"/>
  <c r="BQ8" i="20"/>
  <c r="BR8" i="20" s="1"/>
  <c r="C13" i="20"/>
  <c r="C6" i="20"/>
  <c r="Z28" i="20" l="1"/>
  <c r="Z28" i="21"/>
  <c r="AJ28" i="20"/>
  <c r="CF16" i="19"/>
  <c r="CG16" i="19" s="1"/>
  <c r="CH16" i="19" s="1"/>
  <c r="CF15" i="19"/>
  <c r="CG15" i="19" s="1"/>
  <c r="CH15" i="19" s="1"/>
  <c r="CF14" i="19"/>
  <c r="CG14" i="19" s="1"/>
  <c r="CH14" i="19" s="1"/>
  <c r="CF13" i="19"/>
  <c r="CG13" i="19" s="1"/>
  <c r="CH13" i="19" s="1"/>
  <c r="CF12" i="19"/>
  <c r="CG12" i="19" s="1"/>
  <c r="CH12" i="19" s="1"/>
  <c r="CF9" i="19"/>
  <c r="CG9" i="19" s="1"/>
  <c r="CH9" i="19" s="1"/>
  <c r="CF10" i="19"/>
  <c r="CG10" i="19" s="1"/>
  <c r="CH10" i="19" s="1"/>
  <c r="CF11" i="19"/>
  <c r="CG11" i="19" s="1"/>
  <c r="CH11" i="19" s="1"/>
  <c r="CF21" i="19"/>
  <c r="CG21" i="19" s="1"/>
  <c r="CH21" i="19" s="1"/>
  <c r="CF20" i="19"/>
  <c r="CG20" i="19" s="1"/>
  <c r="CH20" i="19" s="1"/>
  <c r="CF19" i="19"/>
  <c r="CG19" i="19" s="1"/>
  <c r="CH19" i="19" s="1"/>
  <c r="CF18" i="19"/>
  <c r="CG18" i="19" s="1"/>
  <c r="CH18" i="19" s="1"/>
  <c r="CF17" i="19"/>
  <c r="CG17" i="19" s="1"/>
  <c r="CH17" i="19" s="1"/>
  <c r="CF8" i="19"/>
  <c r="CG8" i="19" s="1"/>
  <c r="CH8" i="19" s="1"/>
  <c r="BR21" i="19"/>
  <c r="BS21" i="19" s="1"/>
  <c r="BR20" i="19"/>
  <c r="BS20" i="19" s="1"/>
  <c r="BR19" i="19"/>
  <c r="BS19" i="19" s="1"/>
  <c r="BR18" i="19"/>
  <c r="BS18" i="19" s="1"/>
  <c r="BR17" i="19"/>
  <c r="BS17" i="19" s="1"/>
  <c r="BR16" i="19"/>
  <c r="BS16" i="19" s="1"/>
  <c r="BR15" i="19"/>
  <c r="BS15" i="19" s="1"/>
  <c r="BR14" i="19"/>
  <c r="BS14" i="19" s="1"/>
  <c r="BR13" i="19"/>
  <c r="BS13" i="19" s="1"/>
  <c r="BR12" i="19"/>
  <c r="BS12" i="19" s="1"/>
  <c r="BR11" i="19"/>
  <c r="BS11" i="19" s="1"/>
  <c r="BR10" i="19"/>
  <c r="BS10" i="19" s="1"/>
  <c r="BR9" i="19"/>
  <c r="BS9" i="19" s="1"/>
  <c r="BR8" i="19"/>
  <c r="BS8" i="19" s="1"/>
  <c r="AT29" i="19"/>
  <c r="AT30" i="19"/>
  <c r="AT31" i="19"/>
  <c r="AT32" i="19"/>
  <c r="AT28" i="19"/>
  <c r="AK28" i="19"/>
  <c r="AK26" i="19"/>
  <c r="AK27" i="19"/>
  <c r="AK25" i="19"/>
  <c r="AA26" i="19"/>
  <c r="AA28" i="19"/>
  <c r="AA25" i="19"/>
  <c r="Z27" i="19"/>
  <c r="AA27" i="19" s="1"/>
  <c r="C13" i="19"/>
  <c r="C6" i="19"/>
  <c r="CF21" i="18"/>
  <c r="CG21" i="18" s="1"/>
  <c r="CH21" i="18" s="1"/>
  <c r="CF20" i="18"/>
  <c r="CG20" i="18" s="1"/>
  <c r="CH20" i="18" s="1"/>
  <c r="CF19" i="18"/>
  <c r="CG19" i="18" s="1"/>
  <c r="CH19" i="18" s="1"/>
  <c r="CF18" i="18"/>
  <c r="CG18" i="18" s="1"/>
  <c r="CH18" i="18" s="1"/>
  <c r="CF17" i="18"/>
  <c r="CG17" i="18" s="1"/>
  <c r="CH17" i="18" s="1"/>
  <c r="CF16" i="18"/>
  <c r="CG16" i="18" s="1"/>
  <c r="CH16" i="18" s="1"/>
  <c r="CF15" i="18"/>
  <c r="CG15" i="18" s="1"/>
  <c r="CH15" i="18" s="1"/>
  <c r="CF14" i="18"/>
  <c r="CG14" i="18" s="1"/>
  <c r="CH14" i="18" s="1"/>
  <c r="CF13" i="18"/>
  <c r="CG13" i="18" s="1"/>
  <c r="CH13" i="18" s="1"/>
  <c r="CF12" i="18"/>
  <c r="CG12" i="18" s="1"/>
  <c r="CH12" i="18" s="1"/>
  <c r="CF11" i="18"/>
  <c r="CG11" i="18" s="1"/>
  <c r="CH11" i="18" s="1"/>
  <c r="CF10" i="18"/>
  <c r="CG10" i="18" s="1"/>
  <c r="CH10" i="18" s="1"/>
  <c r="CF9" i="18"/>
  <c r="CG9" i="18" s="1"/>
  <c r="CH9" i="18" s="1"/>
  <c r="CF8" i="18"/>
  <c r="CG8" i="18" s="1"/>
  <c r="CH8" i="18" s="1"/>
  <c r="BS21" i="18"/>
  <c r="BT21" i="18" s="1"/>
  <c r="BS20" i="18"/>
  <c r="BT20" i="18" s="1"/>
  <c r="BS19" i="18"/>
  <c r="BT19" i="18" s="1"/>
  <c r="BS18" i="18"/>
  <c r="BT18" i="18" s="1"/>
  <c r="BS17" i="18"/>
  <c r="BT17" i="18" s="1"/>
  <c r="BS16" i="18"/>
  <c r="BT16" i="18" s="1"/>
  <c r="BS15" i="18"/>
  <c r="BT15" i="18" s="1"/>
  <c r="BS14" i="18"/>
  <c r="BT14" i="18" s="1"/>
  <c r="BS13" i="18"/>
  <c r="BT13" i="18" s="1"/>
  <c r="BS12" i="18"/>
  <c r="BT12" i="18" s="1"/>
  <c r="BS11" i="18"/>
  <c r="BT11" i="18" s="1"/>
  <c r="BS10" i="18"/>
  <c r="BT10" i="18" s="1"/>
  <c r="BS9" i="18"/>
  <c r="BT9" i="18" s="1"/>
  <c r="BS8" i="18"/>
  <c r="BT8" i="18" s="1"/>
  <c r="AU27" i="18"/>
  <c r="AU28" i="18"/>
  <c r="AU29" i="18"/>
  <c r="AU30" i="18"/>
  <c r="AU26" i="18"/>
  <c r="AL26" i="18"/>
  <c r="AL27" i="18"/>
  <c r="AL28" i="18"/>
  <c r="AL25" i="18"/>
  <c r="AB24" i="18"/>
  <c r="AB25" i="18"/>
  <c r="AB26" i="18"/>
  <c r="AB23" i="18"/>
  <c r="AA29" i="19" l="1"/>
  <c r="AK29" i="19"/>
  <c r="AL29" i="18"/>
  <c r="AB27" i="18"/>
  <c r="AU27" i="17"/>
  <c r="AU28" i="17"/>
  <c r="AU29" i="17"/>
  <c r="AU30" i="17"/>
  <c r="AU26" i="17"/>
  <c r="BS16" i="17"/>
  <c r="BT16" i="17" s="1"/>
  <c r="CG16" i="17"/>
  <c r="CH16" i="17" s="1"/>
  <c r="CI16" i="17" s="1"/>
  <c r="CG15" i="17"/>
  <c r="CH15" i="17" s="1"/>
  <c r="CI15" i="17" s="1"/>
  <c r="CG14" i="17"/>
  <c r="CH14" i="17" s="1"/>
  <c r="CI14" i="17" s="1"/>
  <c r="CG13" i="17"/>
  <c r="CH13" i="17" s="1"/>
  <c r="CI13" i="17" s="1"/>
  <c r="CG12" i="17"/>
  <c r="CH12" i="17" s="1"/>
  <c r="CI12" i="17" s="1"/>
  <c r="CG11" i="17"/>
  <c r="CH11" i="17" s="1"/>
  <c r="CI11" i="17" s="1"/>
  <c r="CG21" i="17"/>
  <c r="CH21" i="17" s="1"/>
  <c r="CI21" i="17" s="1"/>
  <c r="CG20" i="17"/>
  <c r="CH20" i="17" s="1"/>
  <c r="CI20" i="17" s="1"/>
  <c r="CG19" i="17"/>
  <c r="CH19" i="17" s="1"/>
  <c r="CI19" i="17" s="1"/>
  <c r="CG18" i="17"/>
  <c r="CH18" i="17" s="1"/>
  <c r="CI18" i="17" s="1"/>
  <c r="CG17" i="17"/>
  <c r="CH17" i="17" s="1"/>
  <c r="CI17" i="17" s="1"/>
  <c r="CG10" i="17"/>
  <c r="CH10" i="17" s="1"/>
  <c r="CI10" i="17" s="1"/>
  <c r="CG9" i="17"/>
  <c r="CH9" i="17" s="1"/>
  <c r="CI9" i="17" s="1"/>
  <c r="CG8" i="17"/>
  <c r="CH8" i="17" s="1"/>
  <c r="CI8" i="17" s="1"/>
  <c r="BS21" i="17"/>
  <c r="BT21" i="17" s="1"/>
  <c r="BS20" i="17"/>
  <c r="BT20" i="17" s="1"/>
  <c r="BS19" i="17"/>
  <c r="BT19" i="17" s="1"/>
  <c r="BS18" i="17"/>
  <c r="BT18" i="17" s="1"/>
  <c r="BS17" i="17"/>
  <c r="BT17" i="17" s="1"/>
  <c r="BS15" i="17"/>
  <c r="BT15" i="17" s="1"/>
  <c r="BS14" i="17"/>
  <c r="BT14" i="17" s="1"/>
  <c r="BS13" i="17"/>
  <c r="BT13" i="17" s="1"/>
  <c r="BS12" i="17"/>
  <c r="BT12" i="17" s="1"/>
  <c r="BS11" i="17"/>
  <c r="BT11" i="17" s="1"/>
  <c r="BS10" i="17"/>
  <c r="BT10" i="17" s="1"/>
  <c r="BS9" i="17"/>
  <c r="BT9" i="17" s="1"/>
  <c r="BS8" i="17"/>
  <c r="BT8" i="17" s="1"/>
  <c r="AL25" i="17"/>
  <c r="AL26" i="17"/>
  <c r="AL27" i="17"/>
  <c r="AL24" i="17"/>
  <c r="C13" i="18"/>
  <c r="C6" i="18"/>
  <c r="AB25" i="17"/>
  <c r="AB27" i="17"/>
  <c r="AB24" i="17"/>
  <c r="AA26" i="17"/>
  <c r="AB26" i="17" s="1"/>
  <c r="AB23" i="16"/>
  <c r="AB26" i="16"/>
  <c r="AB24" i="16"/>
  <c r="AA25" i="16"/>
  <c r="AB25" i="16" s="1"/>
  <c r="AL28" i="16"/>
  <c r="AL27" i="16"/>
  <c r="AL29" i="16"/>
  <c r="AL26" i="16"/>
  <c r="AU29" i="16"/>
  <c r="AU30" i="16"/>
  <c r="AU31" i="16"/>
  <c r="AU32" i="16"/>
  <c r="AU28" i="16"/>
  <c r="CG21" i="16"/>
  <c r="CH21" i="16" s="1"/>
  <c r="CI21" i="16" s="1"/>
  <c r="CG19" i="16"/>
  <c r="CH19" i="16" s="1"/>
  <c r="CI19" i="16" s="1"/>
  <c r="CG18" i="16"/>
  <c r="CH18" i="16" s="1"/>
  <c r="CI18" i="16" s="1"/>
  <c r="CG17" i="16"/>
  <c r="CH17" i="16" s="1"/>
  <c r="CI17" i="16" s="1"/>
  <c r="CG16" i="16"/>
  <c r="CH16" i="16" s="1"/>
  <c r="CI16" i="16" s="1"/>
  <c r="CG15" i="16"/>
  <c r="CH15" i="16" s="1"/>
  <c r="CI15" i="16" s="1"/>
  <c r="CG14" i="16"/>
  <c r="CH14" i="16" s="1"/>
  <c r="CI14" i="16" s="1"/>
  <c r="CG13" i="16"/>
  <c r="CH13" i="16" s="1"/>
  <c r="CI13" i="16" s="1"/>
  <c r="CG12" i="16"/>
  <c r="CH12" i="16" s="1"/>
  <c r="CI12" i="16" s="1"/>
  <c r="CG11" i="16"/>
  <c r="CH11" i="16" s="1"/>
  <c r="CI11" i="16" s="1"/>
  <c r="CG20" i="16"/>
  <c r="CH20" i="16" s="1"/>
  <c r="CI20" i="16" s="1"/>
  <c r="CG10" i="16"/>
  <c r="CH10" i="16" s="1"/>
  <c r="CI10" i="16" s="1"/>
  <c r="CG9" i="16"/>
  <c r="CH9" i="16" s="1"/>
  <c r="CI9" i="16" s="1"/>
  <c r="CG8" i="16"/>
  <c r="CH8" i="16" s="1"/>
  <c r="CI8" i="16" s="1"/>
  <c r="BS21" i="16"/>
  <c r="BT21" i="16" s="1"/>
  <c r="BS20" i="16"/>
  <c r="BT20" i="16" s="1"/>
  <c r="BS19" i="16"/>
  <c r="BT19" i="16" s="1"/>
  <c r="BS18" i="16"/>
  <c r="BT18" i="16" s="1"/>
  <c r="BS17" i="16"/>
  <c r="BT17" i="16" s="1"/>
  <c r="BS16" i="16"/>
  <c r="BT16" i="16" s="1"/>
  <c r="BS15" i="16"/>
  <c r="BT15" i="16" s="1"/>
  <c r="BS14" i="16"/>
  <c r="BT14" i="16" s="1"/>
  <c r="BS13" i="16"/>
  <c r="BT13" i="16" s="1"/>
  <c r="BS12" i="16"/>
  <c r="BT12" i="16" s="1"/>
  <c r="BS11" i="16"/>
  <c r="BT11" i="16" s="1"/>
  <c r="BS10" i="16"/>
  <c r="BT10" i="16" s="1"/>
  <c r="BS9" i="16"/>
  <c r="BT9" i="16" s="1"/>
  <c r="BS8" i="16"/>
  <c r="BT8" i="16" s="1"/>
  <c r="C13" i="17"/>
  <c r="C6" i="17"/>
  <c r="C13" i="16"/>
  <c r="C6" i="16"/>
  <c r="BT19" i="14"/>
  <c r="CJ22" i="14"/>
  <c r="CK22" i="14" s="1"/>
  <c r="CL22" i="14" s="1"/>
  <c r="CJ12" i="14"/>
  <c r="CK12" i="14" s="1"/>
  <c r="CL12" i="14" s="1"/>
  <c r="CJ21" i="14"/>
  <c r="CK21" i="14" s="1"/>
  <c r="CL21" i="14" s="1"/>
  <c r="CJ20" i="14"/>
  <c r="CK20" i="14" s="1"/>
  <c r="CL20" i="14" s="1"/>
  <c r="CJ19" i="14"/>
  <c r="CK19" i="14" s="1"/>
  <c r="CL19" i="14" s="1"/>
  <c r="CJ18" i="14"/>
  <c r="CK18" i="14" s="1"/>
  <c r="CL18" i="14" s="1"/>
  <c r="CJ17" i="14"/>
  <c r="CK17" i="14" s="1"/>
  <c r="CL17" i="14" s="1"/>
  <c r="CJ16" i="14"/>
  <c r="CK16" i="14" s="1"/>
  <c r="CL16" i="14" s="1"/>
  <c r="CJ15" i="14"/>
  <c r="CK15" i="14" s="1"/>
  <c r="CL15" i="14" s="1"/>
  <c r="CJ14" i="14"/>
  <c r="CK14" i="14" s="1"/>
  <c r="CL14" i="14" s="1"/>
  <c r="CJ13" i="14"/>
  <c r="CK13" i="14" s="1"/>
  <c r="CL13" i="14" s="1"/>
  <c r="CJ11" i="14"/>
  <c r="CK11" i="14" s="1"/>
  <c r="CL11" i="14" s="1"/>
  <c r="CJ10" i="14"/>
  <c r="CK10" i="14" s="1"/>
  <c r="CL10" i="14" s="1"/>
  <c r="CJ9" i="14"/>
  <c r="CK9" i="14" s="1"/>
  <c r="CL9" i="14" s="1"/>
  <c r="AV31" i="14"/>
  <c r="AV32" i="14"/>
  <c r="AV29" i="14"/>
  <c r="AV30" i="14"/>
  <c r="AV28" i="14"/>
  <c r="BU19" i="14"/>
  <c r="BT21" i="14"/>
  <c r="BU21" i="14" s="1"/>
  <c r="BT20" i="14"/>
  <c r="BU20" i="14" s="1"/>
  <c r="BT18" i="14"/>
  <c r="BU18" i="14" s="1"/>
  <c r="BT17" i="14"/>
  <c r="BU17" i="14" s="1"/>
  <c r="BT16" i="14"/>
  <c r="BU16" i="14" s="1"/>
  <c r="BT15" i="14"/>
  <c r="BU15" i="14" s="1"/>
  <c r="BT14" i="14"/>
  <c r="BU14" i="14" s="1"/>
  <c r="BT13" i="14"/>
  <c r="BU13" i="14" s="1"/>
  <c r="BT12" i="14"/>
  <c r="BU12" i="14" s="1"/>
  <c r="BT11" i="14"/>
  <c r="BU11" i="14" s="1"/>
  <c r="BT10" i="14"/>
  <c r="BU10" i="14" s="1"/>
  <c r="BT9" i="14"/>
  <c r="BU9" i="14" s="1"/>
  <c r="BT8" i="14"/>
  <c r="BU8" i="14" s="1"/>
  <c r="AM26" i="14"/>
  <c r="AM27" i="14"/>
  <c r="AM28" i="14"/>
  <c r="AM25" i="14"/>
  <c r="AB27" i="14"/>
  <c r="AC27" i="14" s="1"/>
  <c r="AA27" i="14"/>
  <c r="AB26" i="14"/>
  <c r="AC26" i="14" s="1"/>
  <c r="AA26" i="14"/>
  <c r="AB25" i="14"/>
  <c r="AC25" i="14" s="1"/>
  <c r="AB24" i="14"/>
  <c r="AC24" i="14" s="1"/>
  <c r="AA24" i="14"/>
  <c r="AA25" i="1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3" i="4"/>
  <c r="AS2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" i="4"/>
  <c r="AR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2" i="4"/>
  <c r="CE21" i="13"/>
  <c r="CF21" i="13" s="1"/>
  <c r="CG21" i="13" s="1"/>
  <c r="CE20" i="13"/>
  <c r="CF20" i="13" s="1"/>
  <c r="CG20" i="13" s="1"/>
  <c r="CE19" i="13"/>
  <c r="CF19" i="13" s="1"/>
  <c r="CG19" i="13" s="1"/>
  <c r="CE18" i="13"/>
  <c r="CF18" i="13" s="1"/>
  <c r="CG18" i="13" s="1"/>
  <c r="CE17" i="13"/>
  <c r="CF17" i="13" s="1"/>
  <c r="CG17" i="13" s="1"/>
  <c r="CE16" i="13"/>
  <c r="CF16" i="13" s="1"/>
  <c r="CG16" i="13" s="1"/>
  <c r="CE15" i="13"/>
  <c r="CF15" i="13" s="1"/>
  <c r="CG15" i="13" s="1"/>
  <c r="CE14" i="13"/>
  <c r="CF14" i="13" s="1"/>
  <c r="CG14" i="13" s="1"/>
  <c r="CE13" i="13"/>
  <c r="CF13" i="13" s="1"/>
  <c r="CG13" i="13" s="1"/>
  <c r="CE12" i="13"/>
  <c r="CF12" i="13" s="1"/>
  <c r="CG12" i="13" s="1"/>
  <c r="CE11" i="13"/>
  <c r="CF11" i="13" s="1"/>
  <c r="CG11" i="13" s="1"/>
  <c r="CE10" i="13"/>
  <c r="CF10" i="13" s="1"/>
  <c r="CG10" i="13" s="1"/>
  <c r="CE9" i="13"/>
  <c r="CF9" i="13" s="1"/>
  <c r="CG9" i="13" s="1"/>
  <c r="CE8" i="13"/>
  <c r="CF8" i="13" s="1"/>
  <c r="CG8" i="13" s="1"/>
  <c r="BQ21" i="13"/>
  <c r="BR21" i="13" s="1"/>
  <c r="BQ19" i="13"/>
  <c r="BR19" i="13" s="1"/>
  <c r="BQ18" i="13"/>
  <c r="BR18" i="13" s="1"/>
  <c r="BQ17" i="13"/>
  <c r="BR17" i="13" s="1"/>
  <c r="BQ16" i="13"/>
  <c r="BR16" i="13" s="1"/>
  <c r="BQ15" i="13"/>
  <c r="BR15" i="13" s="1"/>
  <c r="BQ14" i="13"/>
  <c r="BR14" i="13" s="1"/>
  <c r="BQ13" i="13"/>
  <c r="BR13" i="13" s="1"/>
  <c r="BQ20" i="13"/>
  <c r="BR20" i="13" s="1"/>
  <c r="BQ12" i="13"/>
  <c r="BR12" i="13" s="1"/>
  <c r="BQ11" i="13"/>
  <c r="BR11" i="13" s="1"/>
  <c r="BQ10" i="13"/>
  <c r="BR10" i="13" s="1"/>
  <c r="BQ9" i="13"/>
  <c r="BR9" i="13" s="1"/>
  <c r="BQ8" i="13"/>
  <c r="BR8" i="13" s="1"/>
  <c r="AS30" i="13"/>
  <c r="AS29" i="13"/>
  <c r="AS28" i="13"/>
  <c r="AS27" i="13"/>
  <c r="AS31" i="13"/>
  <c r="C6" i="14"/>
  <c r="AJ27" i="13"/>
  <c r="AJ28" i="13"/>
  <c r="AJ29" i="13"/>
  <c r="AJ26" i="13"/>
  <c r="Z27" i="13"/>
  <c r="Z28" i="13"/>
  <c r="Z29" i="13"/>
  <c r="Z26" i="13"/>
  <c r="C13" i="14"/>
  <c r="B13" i="13"/>
  <c r="B6" i="13"/>
  <c r="BE11" i="11"/>
  <c r="BF11" i="11" s="1"/>
  <c r="BD11" i="11"/>
  <c r="BE10" i="11"/>
  <c r="BF10" i="11" s="1"/>
  <c r="BD10" i="11"/>
  <c r="BE9" i="11"/>
  <c r="BF9" i="11" s="1"/>
  <c r="BD9" i="11"/>
  <c r="BE8" i="11"/>
  <c r="BF8" i="11" s="1"/>
  <c r="BD8" i="11"/>
  <c r="BE12" i="11"/>
  <c r="BF12" i="11" s="1"/>
  <c r="BD12" i="11"/>
  <c r="K80" i="9"/>
  <c r="AB27" i="16" l="1"/>
  <c r="AC28" i="14"/>
  <c r="AL30" i="16"/>
  <c r="AM29" i="14"/>
  <c r="AL28" i="17"/>
  <c r="AB28" i="17"/>
  <c r="AJ30" i="13"/>
  <c r="Z30" i="13"/>
  <c r="CP21" i="11"/>
  <c r="CQ21" i="11" s="1"/>
  <c r="CR21" i="11" s="1"/>
  <c r="CP20" i="11"/>
  <c r="CQ20" i="11" s="1"/>
  <c r="CR20" i="11" s="1"/>
  <c r="CP19" i="11"/>
  <c r="CQ19" i="11" s="1"/>
  <c r="CR19" i="11" s="1"/>
  <c r="CP18" i="11"/>
  <c r="CQ18" i="11" s="1"/>
  <c r="CR18" i="11" s="1"/>
  <c r="CP17" i="11"/>
  <c r="CQ17" i="11" s="1"/>
  <c r="CR17" i="11" s="1"/>
  <c r="CP16" i="11"/>
  <c r="CQ16" i="11" s="1"/>
  <c r="CR16" i="11" s="1"/>
  <c r="CP15" i="11"/>
  <c r="CQ15" i="11" s="1"/>
  <c r="CR15" i="11" s="1"/>
  <c r="CP13" i="11"/>
  <c r="CQ13" i="11" s="1"/>
  <c r="CR13" i="11" s="1"/>
  <c r="CP14" i="11"/>
  <c r="CQ14" i="11" s="1"/>
  <c r="CR14" i="11" s="1"/>
  <c r="CP12" i="11"/>
  <c r="CQ12" i="11" s="1"/>
  <c r="CR12" i="11" s="1"/>
  <c r="CP11" i="11"/>
  <c r="CQ11" i="11" s="1"/>
  <c r="CR11" i="11" s="1"/>
  <c r="CP10" i="11"/>
  <c r="CQ10" i="11" s="1"/>
  <c r="CR10" i="11" s="1"/>
  <c r="CP9" i="11"/>
  <c r="CQ9" i="11" s="1"/>
  <c r="CR9" i="11" s="1"/>
  <c r="CP8" i="11"/>
  <c r="CQ8" i="11" s="1"/>
  <c r="CR8" i="11" s="1"/>
  <c r="AR12" i="11"/>
  <c r="AS12" i="11" s="1"/>
  <c r="AQ12" i="11"/>
  <c r="AR11" i="11"/>
  <c r="AS11" i="11" s="1"/>
  <c r="AQ11" i="11"/>
  <c r="AR10" i="11"/>
  <c r="AS10" i="11" s="1"/>
  <c r="AQ10" i="11"/>
  <c r="AR9" i="11"/>
  <c r="AS9" i="11" s="1"/>
  <c r="AQ9" i="11"/>
  <c r="AE12" i="11"/>
  <c r="AF12" i="11" s="1"/>
  <c r="AD12" i="11"/>
  <c r="AE11" i="11"/>
  <c r="AF11" i="11" s="1"/>
  <c r="AE10" i="11"/>
  <c r="AF10" i="11" s="1"/>
  <c r="AD10" i="11"/>
  <c r="AE9" i="11"/>
  <c r="AF9" i="11" s="1"/>
  <c r="AD9" i="11"/>
  <c r="R38" i="11"/>
  <c r="R37" i="11"/>
  <c r="R39" i="11"/>
  <c r="R40" i="11"/>
  <c r="R41" i="11"/>
  <c r="Q41" i="11"/>
  <c r="Q40" i="11"/>
  <c r="Q39" i="11"/>
  <c r="Q38" i="11"/>
  <c r="Q37" i="11"/>
  <c r="CB19" i="11"/>
  <c r="CC19" i="11" s="1"/>
  <c r="CB21" i="11"/>
  <c r="CC21" i="11" s="1"/>
  <c r="CB20" i="11"/>
  <c r="CC20" i="11" s="1"/>
  <c r="CB18" i="11"/>
  <c r="CC18" i="11" s="1"/>
  <c r="CB17" i="11"/>
  <c r="CC17" i="11" s="1"/>
  <c r="CB16" i="11"/>
  <c r="CC16" i="11" s="1"/>
  <c r="CB15" i="11"/>
  <c r="CC15" i="11" s="1"/>
  <c r="CB14" i="11"/>
  <c r="CC14" i="11" s="1"/>
  <c r="CB13" i="11"/>
  <c r="CC13" i="11" s="1"/>
  <c r="CB12" i="11"/>
  <c r="CC12" i="11" s="1"/>
  <c r="CB11" i="11"/>
  <c r="CC11" i="11" s="1"/>
  <c r="CB10" i="11"/>
  <c r="CC10" i="11" s="1"/>
  <c r="CB9" i="11"/>
  <c r="CC9" i="11" s="1"/>
  <c r="CB8" i="11"/>
  <c r="CC8" i="11" s="1"/>
  <c r="C13" i="11"/>
  <c r="C6" i="11"/>
  <c r="CL21" i="10"/>
  <c r="CM21" i="10" s="1"/>
  <c r="CN21" i="10" s="1"/>
  <c r="CL20" i="10"/>
  <c r="CM20" i="10" s="1"/>
  <c r="CN20" i="10" s="1"/>
  <c r="CL19" i="10"/>
  <c r="CM19" i="10" s="1"/>
  <c r="CN19" i="10" s="1"/>
  <c r="CL18" i="10"/>
  <c r="CM18" i="10" s="1"/>
  <c r="CN18" i="10" s="1"/>
  <c r="CL17" i="10"/>
  <c r="CM17" i="10" s="1"/>
  <c r="CN17" i="10" s="1"/>
  <c r="CL16" i="10"/>
  <c r="CM16" i="10" s="1"/>
  <c r="CN16" i="10" s="1"/>
  <c r="CL15" i="10"/>
  <c r="CM15" i="10" s="1"/>
  <c r="CN15" i="10" s="1"/>
  <c r="CL14" i="10"/>
  <c r="CM14" i="10" s="1"/>
  <c r="CN14" i="10" s="1"/>
  <c r="CL13" i="10"/>
  <c r="CM13" i="10" s="1"/>
  <c r="CN13" i="10" s="1"/>
  <c r="CL12" i="10"/>
  <c r="CM12" i="10" s="1"/>
  <c r="CN12" i="10" s="1"/>
  <c r="CL11" i="10"/>
  <c r="CM11" i="10" s="1"/>
  <c r="CN11" i="10" s="1"/>
  <c r="CL10" i="10"/>
  <c r="CM10" i="10" s="1"/>
  <c r="CN10" i="10" s="1"/>
  <c r="CL9" i="10"/>
  <c r="CM9" i="10" s="1"/>
  <c r="CN9" i="10" s="1"/>
  <c r="CL8" i="10"/>
  <c r="CM8" i="10" s="1"/>
  <c r="CN8" i="10" s="1"/>
  <c r="BX21" i="10"/>
  <c r="BY21" i="10" s="1"/>
  <c r="BX20" i="10"/>
  <c r="BY20" i="10" s="1"/>
  <c r="BX19" i="10"/>
  <c r="BY19" i="10" s="1"/>
  <c r="BX18" i="10"/>
  <c r="BY18" i="10" s="1"/>
  <c r="BX17" i="10"/>
  <c r="BY17" i="10" s="1"/>
  <c r="BX16" i="10"/>
  <c r="BY16" i="10" s="1"/>
  <c r="BX15" i="10"/>
  <c r="BY15" i="10" s="1"/>
  <c r="BX14" i="10"/>
  <c r="BY14" i="10" s="1"/>
  <c r="BX13" i="10"/>
  <c r="BY13" i="10" s="1"/>
  <c r="BX12" i="10"/>
  <c r="BY12" i="10" s="1"/>
  <c r="BX11" i="10"/>
  <c r="BY11" i="10" s="1"/>
  <c r="BX10" i="10"/>
  <c r="BY10" i="10" s="1"/>
  <c r="BX9" i="10"/>
  <c r="BY9" i="10" s="1"/>
  <c r="BX8" i="10"/>
  <c r="BY8" i="10" s="1"/>
  <c r="AZ62" i="10"/>
  <c r="AZ63" i="10"/>
  <c r="AZ60" i="10"/>
  <c r="AZ61" i="10"/>
  <c r="AZ59" i="10"/>
  <c r="AN51" i="10"/>
  <c r="AO51" i="10" s="1"/>
  <c r="AN52" i="10"/>
  <c r="AO52" i="10" s="1"/>
  <c r="AN53" i="10"/>
  <c r="AO53" i="10" s="1"/>
  <c r="AM53" i="10"/>
  <c r="AM52" i="10"/>
  <c r="AM51" i="10"/>
  <c r="AN50" i="10"/>
  <c r="AO50" i="10" s="1"/>
  <c r="AM50" i="10"/>
  <c r="AD49" i="10"/>
  <c r="AE49" i="10" s="1"/>
  <c r="AC49" i="10"/>
  <c r="AD48" i="10"/>
  <c r="AE48" i="10" s="1"/>
  <c r="AC48" i="10"/>
  <c r="AD47" i="10"/>
  <c r="AE47" i="10" s="1"/>
  <c r="AC47" i="10"/>
  <c r="AD46" i="10"/>
  <c r="AE46" i="10" s="1"/>
  <c r="AC46" i="10"/>
  <c r="C13" i="10"/>
  <c r="C6" i="10"/>
  <c r="R14" i="10"/>
  <c r="R13" i="10"/>
  <c r="R12" i="10"/>
  <c r="R11" i="10"/>
  <c r="R10" i="10"/>
  <c r="CS20" i="9"/>
  <c r="CT20" i="9" s="1"/>
  <c r="CS19" i="9"/>
  <c r="CT19" i="9" s="1"/>
  <c r="CS18" i="9"/>
  <c r="CT18" i="9" s="1"/>
  <c r="CS17" i="9"/>
  <c r="CT17" i="9" s="1"/>
  <c r="CS16" i="9"/>
  <c r="CT16" i="9" s="1"/>
  <c r="CS15" i="9"/>
  <c r="CT15" i="9" s="1"/>
  <c r="CS14" i="9"/>
  <c r="CT14" i="9" s="1"/>
  <c r="CS13" i="9"/>
  <c r="CT13" i="9" s="1"/>
  <c r="CS12" i="9"/>
  <c r="CT12" i="9" s="1"/>
  <c r="CS11" i="9"/>
  <c r="CT11" i="9" s="1"/>
  <c r="CS10" i="9"/>
  <c r="CT10" i="9" s="1"/>
  <c r="CS9" i="9"/>
  <c r="CT9" i="9" s="1"/>
  <c r="CS8" i="9"/>
  <c r="CT8" i="9" s="1"/>
  <c r="CS7" i="9"/>
  <c r="CT7" i="9" s="1"/>
  <c r="BW20" i="9"/>
  <c r="BX20" i="9" s="1"/>
  <c r="BW19" i="9"/>
  <c r="BX19" i="9" s="1"/>
  <c r="BW18" i="9"/>
  <c r="BX18" i="9" s="1"/>
  <c r="BW17" i="9"/>
  <c r="BX17" i="9" s="1"/>
  <c r="BW16" i="9"/>
  <c r="BX16" i="9" s="1"/>
  <c r="BW15" i="9"/>
  <c r="BX15" i="9" s="1"/>
  <c r="BW14" i="9"/>
  <c r="BX14" i="9" s="1"/>
  <c r="BW13" i="9"/>
  <c r="BX13" i="9" s="1"/>
  <c r="BW12" i="9"/>
  <c r="BX12" i="9" s="1"/>
  <c r="BW11" i="9"/>
  <c r="BX11" i="9" s="1"/>
  <c r="BW10" i="9"/>
  <c r="BX10" i="9" s="1"/>
  <c r="BW9" i="9"/>
  <c r="BX9" i="9" s="1"/>
  <c r="BW8" i="9"/>
  <c r="BX8" i="9" s="1"/>
  <c r="BW7" i="9"/>
  <c r="BX7" i="9" s="1"/>
  <c r="AQ55" i="9"/>
  <c r="AR55" i="9" s="1"/>
  <c r="AP55" i="9"/>
  <c r="AQ54" i="9"/>
  <c r="AR54" i="9" s="1"/>
  <c r="AP54" i="9"/>
  <c r="AQ51" i="9"/>
  <c r="AR51" i="9" s="1"/>
  <c r="AP51" i="9"/>
  <c r="AQ53" i="9"/>
  <c r="AR53" i="9" s="1"/>
  <c r="AP53" i="9"/>
  <c r="AQ52" i="9"/>
  <c r="AR52" i="9" s="1"/>
  <c r="AP52" i="9"/>
  <c r="AG49" i="9"/>
  <c r="AH49" i="9" s="1"/>
  <c r="AF49" i="9"/>
  <c r="AG47" i="9"/>
  <c r="AH47" i="9" s="1"/>
  <c r="AF47" i="9"/>
  <c r="AG48" i="9"/>
  <c r="AH48" i="9" s="1"/>
  <c r="AF48" i="9"/>
  <c r="AH46" i="9"/>
  <c r="AP54" i="3"/>
  <c r="W49" i="9"/>
  <c r="X49" i="9" s="1"/>
  <c r="W48" i="9"/>
  <c r="X48" i="9" s="1"/>
  <c r="V48" i="9"/>
  <c r="W47" i="9"/>
  <c r="X47" i="9" s="1"/>
  <c r="V47" i="9"/>
  <c r="W46" i="9"/>
  <c r="X46" i="9" s="1"/>
  <c r="V46" i="9"/>
  <c r="N43" i="9"/>
  <c r="N44" i="9"/>
  <c r="N45" i="9"/>
  <c r="N46" i="9"/>
  <c r="N47" i="9"/>
  <c r="AS13" i="11" l="1"/>
  <c r="AF13" i="11"/>
  <c r="AO54" i="10"/>
  <c r="AE50" i="10"/>
  <c r="AH50" i="9"/>
  <c r="X50" i="9"/>
  <c r="C13" i="9"/>
  <c r="C6" i="9"/>
  <c r="BT51" i="2"/>
  <c r="AR54" i="3"/>
  <c r="AR55" i="3"/>
  <c r="AR53" i="3"/>
  <c r="AR52" i="3"/>
  <c r="CH37" i="1"/>
  <c r="DA19" i="3"/>
  <c r="DB19" i="3" s="1"/>
  <c r="DA17" i="3"/>
  <c r="DB17" i="3" s="1"/>
  <c r="DA18" i="3"/>
  <c r="DB18" i="3" s="1"/>
  <c r="DA20" i="3"/>
  <c r="DB20" i="3" s="1"/>
  <c r="DA21" i="3"/>
  <c r="DB21" i="3" s="1"/>
  <c r="DA16" i="3"/>
  <c r="DB16" i="3" s="1"/>
  <c r="DA15" i="3"/>
  <c r="DB15" i="3" s="1"/>
  <c r="DA14" i="3"/>
  <c r="DB14" i="3" s="1"/>
  <c r="DA13" i="3"/>
  <c r="DB13" i="3" s="1"/>
  <c r="DA12" i="3"/>
  <c r="DB12" i="3" s="1"/>
  <c r="DA11" i="3"/>
  <c r="DB11" i="3" s="1"/>
  <c r="DA10" i="3"/>
  <c r="DB10" i="3" s="1"/>
  <c r="DA9" i="3"/>
  <c r="DB9" i="3" s="1"/>
  <c r="DA8" i="3"/>
  <c r="DB8" i="3" s="1"/>
  <c r="AR56" i="3" l="1"/>
  <c r="S16" i="3"/>
  <c r="S15" i="3"/>
  <c r="S14" i="3"/>
  <c r="S13" i="3"/>
  <c r="S12" i="3"/>
  <c r="C13" i="3"/>
  <c r="C6" i="3"/>
  <c r="EF21" i="2"/>
  <c r="EG21" i="2" s="1"/>
  <c r="EF20" i="2"/>
  <c r="EG20" i="2" s="1"/>
  <c r="EF19" i="2"/>
  <c r="EG19" i="2" s="1"/>
  <c r="EF18" i="2"/>
  <c r="EG18" i="2" s="1"/>
  <c r="EF17" i="2"/>
  <c r="EG17" i="2" s="1"/>
  <c r="EF16" i="2"/>
  <c r="EG16" i="2" s="1"/>
  <c r="EF15" i="2"/>
  <c r="EG15" i="2" s="1"/>
  <c r="EF14" i="2"/>
  <c r="EG14" i="2" s="1"/>
  <c r="EF13" i="2"/>
  <c r="EG13" i="2" s="1"/>
  <c r="EF12" i="2"/>
  <c r="EG12" i="2" s="1"/>
  <c r="EF11" i="2"/>
  <c r="EG11" i="2" s="1"/>
  <c r="EF10" i="2"/>
  <c r="EG10" i="2" s="1"/>
  <c r="EF9" i="2"/>
  <c r="EG9" i="2" s="1"/>
  <c r="EF8" i="2"/>
  <c r="EG8" i="2" s="1"/>
  <c r="BT49" i="2" l="1"/>
  <c r="BT48" i="2"/>
  <c r="BS50" i="2"/>
  <c r="BT50" i="2" s="1"/>
  <c r="BT52" i="2" l="1"/>
  <c r="FG22" i="1"/>
  <c r="FH22" i="1" s="1"/>
  <c r="FG21" i="1"/>
  <c r="FH21" i="1" s="1"/>
  <c r="FG17" i="1"/>
  <c r="FH17" i="1" s="1"/>
  <c r="FG20" i="1"/>
  <c r="FH20" i="1" s="1"/>
  <c r="FG19" i="1"/>
  <c r="FH19" i="1" s="1"/>
  <c r="FG18" i="1"/>
  <c r="FH18" i="1" s="1"/>
  <c r="FG16" i="1"/>
  <c r="FH16" i="1" s="1"/>
  <c r="FG14" i="1"/>
  <c r="FH14" i="1" s="1"/>
  <c r="FG15" i="1"/>
  <c r="FH15" i="1" s="1"/>
  <c r="FG13" i="1"/>
  <c r="FH13" i="1" s="1"/>
  <c r="FG12" i="1"/>
  <c r="FH12" i="1" s="1"/>
  <c r="FG11" i="1"/>
  <c r="FH11" i="1" s="1"/>
  <c r="FG10" i="1"/>
  <c r="FH10" i="1" s="1"/>
  <c r="FG9" i="1"/>
  <c r="FH9" i="1" s="1"/>
  <c r="DB44" i="1"/>
  <c r="DB43" i="1"/>
  <c r="DB41" i="1"/>
  <c r="X25" i="38" l="1"/>
  <c r="M25" i="38"/>
  <c r="L25" i="38"/>
  <c r="K25" i="38"/>
  <c r="X5" i="38"/>
  <c r="M5" i="38"/>
  <c r="L5" i="38"/>
  <c r="K5" i="38"/>
  <c r="X34" i="38"/>
  <c r="M34" i="38"/>
  <c r="L34" i="38"/>
  <c r="K34" i="38"/>
  <c r="X4" i="38"/>
  <c r="M4" i="38"/>
  <c r="L4" i="38"/>
  <c r="K4" i="38"/>
  <c r="X12" i="38"/>
  <c r="M12" i="38"/>
  <c r="L12" i="38"/>
  <c r="K12" i="38"/>
  <c r="X11" i="38"/>
  <c r="M11" i="38"/>
  <c r="L11" i="38"/>
  <c r="K11" i="38"/>
  <c r="X24" i="38"/>
  <c r="M24" i="38"/>
  <c r="L24" i="38"/>
  <c r="K24" i="38"/>
  <c r="X9" i="38"/>
  <c r="M9" i="38"/>
  <c r="L9" i="38"/>
  <c r="K9" i="38"/>
  <c r="X37" i="38"/>
  <c r="M37" i="38"/>
  <c r="L37" i="38"/>
  <c r="K37" i="38"/>
  <c r="X8" i="38"/>
  <c r="M8" i="38"/>
  <c r="L8" i="38"/>
  <c r="K8" i="38"/>
  <c r="X20" i="38"/>
  <c r="M20" i="38"/>
  <c r="L20" i="38"/>
  <c r="K20" i="38"/>
  <c r="X32" i="38"/>
  <c r="M32" i="38"/>
  <c r="L32" i="38"/>
  <c r="K32" i="38"/>
  <c r="X6" i="38"/>
  <c r="M6" i="38"/>
  <c r="L6" i="38"/>
  <c r="K6" i="38"/>
  <c r="X17" i="38"/>
  <c r="M17" i="38"/>
  <c r="L17" i="38"/>
  <c r="K17" i="38"/>
  <c r="X38" i="38"/>
  <c r="M38" i="38"/>
  <c r="L38" i="38"/>
  <c r="K38" i="38"/>
  <c r="X21" i="38"/>
  <c r="M21" i="38"/>
  <c r="L21" i="38"/>
  <c r="K21" i="38"/>
  <c r="X3" i="38"/>
  <c r="M3" i="38"/>
  <c r="L3" i="38"/>
  <c r="K3" i="38"/>
  <c r="X28" i="38"/>
  <c r="M28" i="38"/>
  <c r="L28" i="38"/>
  <c r="K28" i="38"/>
  <c r="X23" i="38"/>
  <c r="M23" i="38"/>
  <c r="L23" i="38"/>
  <c r="K23" i="38"/>
  <c r="X16" i="38"/>
  <c r="M16" i="38"/>
  <c r="L16" i="38"/>
  <c r="K16" i="38"/>
  <c r="X27" i="38"/>
  <c r="M27" i="38"/>
  <c r="L27" i="38"/>
  <c r="K27" i="38"/>
  <c r="X31" i="38"/>
  <c r="M31" i="38"/>
  <c r="L31" i="38"/>
  <c r="K31" i="38"/>
  <c r="X22" i="38"/>
  <c r="M22" i="38"/>
  <c r="L22" i="38"/>
  <c r="K22" i="38"/>
  <c r="X30" i="38"/>
  <c r="M30" i="38"/>
  <c r="L30" i="38"/>
  <c r="K30" i="38"/>
  <c r="X29" i="38"/>
  <c r="M29" i="38"/>
  <c r="L29" i="38"/>
  <c r="K29" i="38"/>
  <c r="X13" i="38"/>
  <c r="M13" i="38"/>
  <c r="L13" i="38"/>
  <c r="K13" i="38"/>
  <c r="X35" i="38"/>
  <c r="M35" i="38"/>
  <c r="L35" i="38"/>
  <c r="K35" i="38"/>
  <c r="X19" i="38"/>
  <c r="M19" i="38"/>
  <c r="L19" i="38"/>
  <c r="K19" i="38"/>
  <c r="X10" i="38"/>
  <c r="M10" i="38"/>
  <c r="L10" i="38"/>
  <c r="K10" i="38"/>
  <c r="X2" i="38"/>
  <c r="M2" i="38"/>
  <c r="L2" i="38"/>
  <c r="K2" i="38"/>
  <c r="X14" i="38"/>
  <c r="M14" i="38"/>
  <c r="L14" i="38"/>
  <c r="K14" i="38"/>
  <c r="X18" i="38"/>
  <c r="M18" i="38"/>
  <c r="L18" i="38"/>
  <c r="K18" i="38"/>
  <c r="X33" i="38"/>
  <c r="M33" i="38"/>
  <c r="L33" i="38"/>
  <c r="K33" i="38"/>
  <c r="X26" i="38"/>
  <c r="M26" i="38"/>
  <c r="L26" i="38"/>
  <c r="K26" i="38"/>
  <c r="X36" i="38"/>
  <c r="M36" i="38"/>
  <c r="L36" i="38"/>
  <c r="K36" i="38"/>
  <c r="X7" i="38"/>
  <c r="M7" i="38"/>
  <c r="L7" i="38"/>
  <c r="K7" i="38"/>
  <c r="X15" i="38"/>
  <c r="M15" i="38"/>
  <c r="L15" i="38"/>
  <c r="K15" i="38"/>
  <c r="C6" i="1" l="1"/>
  <c r="AK15" i="1" l="1"/>
  <c r="AK14" i="1"/>
  <c r="AK13" i="1"/>
  <c r="AK12" i="1"/>
  <c r="AK11" i="1"/>
  <c r="AK10" i="1"/>
  <c r="AY33" i="2" l="1"/>
  <c r="AY34" i="2"/>
  <c r="AY35" i="2"/>
  <c r="AY36" i="2"/>
  <c r="AY37" i="2"/>
  <c r="AY38" i="2"/>
  <c r="AY39" i="2"/>
  <c r="AY40" i="2"/>
  <c r="AY32" i="2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7" i="3"/>
  <c r="BC60" i="3"/>
  <c r="BC59" i="3"/>
  <c r="BC58" i="3"/>
  <c r="BC57" i="3"/>
  <c r="AD60" i="3"/>
  <c r="AD61" i="3"/>
  <c r="AD62" i="3"/>
  <c r="AD63" i="3"/>
  <c r="AD64" i="3"/>
  <c r="AD65" i="3"/>
  <c r="AD59" i="3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7" i="2"/>
  <c r="DI7" i="2"/>
  <c r="CC53" i="2"/>
  <c r="CC52" i="2"/>
  <c r="CC51" i="2"/>
  <c r="CC50" i="2"/>
  <c r="BI56" i="2"/>
  <c r="BI57" i="2"/>
  <c r="BI58" i="2"/>
  <c r="BI59" i="2"/>
  <c r="BI60" i="2"/>
  <c r="BI61" i="2"/>
  <c r="BI62" i="2"/>
  <c r="BI55" i="2"/>
  <c r="CH36" i="1"/>
  <c r="CH35" i="1"/>
  <c r="CH34" i="1"/>
  <c r="CH38" i="1" l="1"/>
  <c r="BC61" i="3"/>
  <c r="CC54" i="2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6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34" i="1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2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3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2" i="4"/>
  <c r="AM39" i="4" l="1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4" i="4"/>
  <c r="AL5" i="4"/>
  <c r="AL3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2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2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" i="4"/>
  <c r="AE4" i="4"/>
  <c r="AE5" i="4"/>
  <c r="AE6" i="4"/>
  <c r="AE7" i="4"/>
  <c r="AE8" i="4"/>
  <c r="AE9" i="4"/>
  <c r="AE10" i="4"/>
  <c r="AE11" i="4"/>
  <c r="AE12" i="4"/>
  <c r="AE13" i="4"/>
  <c r="AE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2" i="4"/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2" i="4"/>
  <c r="CZ10" i="1" l="1"/>
  <c r="CZ11" i="1"/>
  <c r="DC43" i="1" s="1"/>
  <c r="CZ12" i="1"/>
  <c r="CZ13" i="1"/>
  <c r="CZ14" i="1"/>
  <c r="CZ15" i="1"/>
  <c r="DC42" i="1" s="1"/>
  <c r="CZ16" i="1"/>
  <c r="CZ17" i="1"/>
  <c r="DC44" i="1" s="1"/>
  <c r="CZ18" i="1"/>
  <c r="CZ9" i="1"/>
  <c r="DC41" i="1" s="1"/>
  <c r="DC45" i="1" s="1"/>
  <c r="DC19" i="1"/>
  <c r="DC21" i="1"/>
  <c r="DC10" i="1"/>
  <c r="DC11" i="1"/>
  <c r="DC12" i="1"/>
  <c r="DC13" i="1"/>
  <c r="DC14" i="1"/>
  <c r="DC15" i="1"/>
  <c r="DC16" i="1"/>
  <c r="DC17" i="1"/>
  <c r="DD17" i="1" s="1"/>
  <c r="DC18" i="1"/>
  <c r="DC9" i="1"/>
  <c r="BK35" i="1"/>
  <c r="BK36" i="1"/>
  <c r="BK37" i="1"/>
  <c r="BK38" i="1"/>
  <c r="BK39" i="1"/>
  <c r="BK40" i="1"/>
  <c r="BK41" i="1"/>
  <c r="BK42" i="1"/>
  <c r="BK43" i="1"/>
  <c r="BK34" i="1"/>
  <c r="AX35" i="1"/>
  <c r="AX36" i="1"/>
  <c r="AX37" i="1"/>
  <c r="AX38" i="1"/>
  <c r="AX39" i="1"/>
  <c r="AX40" i="1"/>
  <c r="AX41" i="1"/>
  <c r="AX42" i="1"/>
  <c r="AX34" i="1"/>
  <c r="DD13" i="1" l="1"/>
  <c r="DD16" i="1"/>
  <c r="DD12" i="1"/>
  <c r="DD19" i="1"/>
  <c r="DD9" i="1"/>
  <c r="DD15" i="1"/>
  <c r="DD11" i="1"/>
  <c r="DD18" i="1"/>
  <c r="DD14" i="1"/>
  <c r="D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Camerini</author>
  </authors>
  <commentList>
    <comment ref="W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Diana Camerini:</t>
        </r>
        <r>
          <rPr>
            <sz val="9"/>
            <color indexed="81"/>
            <rFont val="Tahoma"/>
            <family val="2"/>
          </rPr>
          <t xml:space="preserve">
one outlier removed (NA) equivalent to 3 million NGN</t>
        </r>
      </text>
    </comment>
    <comment ref="W2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Diana Camerini:</t>
        </r>
        <r>
          <rPr>
            <sz val="9"/>
            <color indexed="81"/>
            <rFont val="Tahoma"/>
            <family val="2"/>
          </rPr>
          <t xml:space="preserve">
1 outlier removed (NA) equivalent to 3million NGN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Camerini</author>
  </authors>
  <commentList>
    <comment ref="B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Diana Camerini:</t>
        </r>
        <r>
          <rPr>
            <sz val="9"/>
            <color indexed="81"/>
            <rFont val="Tahoma"/>
            <family val="2"/>
          </rPr>
          <t xml:space="preserve">
rounded</t>
        </r>
      </text>
    </comment>
    <comment ref="B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Diana Camerini:</t>
        </r>
        <r>
          <rPr>
            <sz val="9"/>
            <color indexed="81"/>
            <rFont val="Tahoma"/>
            <family val="2"/>
          </rPr>
          <t xml:space="preserve">
rounded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Camerini</author>
  </authors>
  <commentList>
    <comment ref="P1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Diana Camerini:</t>
        </r>
        <r>
          <rPr>
            <sz val="9"/>
            <color indexed="81"/>
            <rFont val="Tahoma"/>
            <family val="2"/>
          </rPr>
          <t xml:space="preserve">
MoE = Margin of error</t>
        </r>
      </text>
    </comment>
    <comment ref="M38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Diana Camerini:</t>
        </r>
        <r>
          <rPr>
            <sz val="9"/>
            <color indexed="81"/>
            <rFont val="Tahoma"/>
            <family val="2"/>
          </rPr>
          <t xml:space="preserve">
MoE = Margin of error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Camerini</author>
  </authors>
  <commentList>
    <comment ref="Y2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Diana Camerini:</t>
        </r>
        <r>
          <rPr>
            <sz val="9"/>
            <color indexed="81"/>
            <rFont val="Tahoma"/>
            <family val="2"/>
          </rPr>
          <t xml:space="preserve">
MoE = Margin of error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Camerini</author>
  </authors>
  <commentList>
    <comment ref="Z1" authorId="0" shapeId="0" xr:uid="{00000000-0006-0000-2800-000001000000}">
      <text>
        <r>
          <rPr>
            <b/>
            <sz val="9"/>
            <color indexed="81"/>
            <rFont val="Tahoma"/>
            <family val="2"/>
          </rPr>
          <t>Diana Camerini:</t>
        </r>
        <r>
          <rPr>
            <sz val="9"/>
            <color indexed="81"/>
            <rFont val="Tahoma"/>
            <family val="2"/>
          </rPr>
          <t xml:space="preserve">
number of observations valid for SDG numerator
</t>
        </r>
      </text>
    </comment>
  </commentList>
</comments>
</file>

<file path=xl/sharedStrings.xml><?xml version="1.0" encoding="utf-8"?>
<sst xmlns="http://schemas.openxmlformats.org/spreadsheetml/2006/main" count="25928" uniqueCount="849">
  <si>
    <t>Sample size</t>
  </si>
  <si>
    <t>Population (estimated)</t>
  </si>
  <si>
    <t>Abia</t>
  </si>
  <si>
    <t>Frequency</t>
  </si>
  <si>
    <t>Percent</t>
  </si>
  <si>
    <t>Valid Percent</t>
  </si>
  <si>
    <t>Valid</t>
  </si>
  <si>
    <t>Adamawa</t>
  </si>
  <si>
    <t>Akwa-ibom</t>
  </si>
  <si>
    <t>Anambra</t>
  </si>
  <si>
    <t>Bauchi</t>
  </si>
  <si>
    <t>Bayelsa</t>
  </si>
  <si>
    <t>Benue</t>
  </si>
  <si>
    <t>Borno</t>
  </si>
  <si>
    <t>C/river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</si>
  <si>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</si>
  <si>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</si>
  <si>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</si>
  <si>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</si>
  <si>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</si>
  <si>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</si>
  <si>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</si>
  <si>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</si>
  <si>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</si>
  <si>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</si>
  <si>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</si>
  <si>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</si>
  <si>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</si>
  <si>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</si>
  <si>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</si>
  <si>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</si>
  <si>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</si>
  <si>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</si>
  <si>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</si>
  <si>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</si>
  <si>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</si>
  <si>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</si>
  <si>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</si>
  <si>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</si>
  <si>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</si>
  <si>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</si>
  <si>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</si>
  <si>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</t>
  </si>
  <si>
    <t>Total</t>
  </si>
  <si>
    <t>Prevalence of bribery by type of public official</t>
  </si>
  <si>
    <t>Police officers</t>
  </si>
  <si>
    <t>Yes</t>
  </si>
  <si>
    <t>Judges/Magistrates at the court</t>
  </si>
  <si>
    <t>Prosecutors</t>
  </si>
  <si>
    <t>No</t>
  </si>
  <si>
    <t>Tax/revenues officers</t>
  </si>
  <si>
    <t>Customs officers</t>
  </si>
  <si>
    <t>Public utilities officers</t>
  </si>
  <si>
    <t>Doctors</t>
  </si>
  <si>
    <t>Nurses</t>
  </si>
  <si>
    <t>Teacher/Lecturers</t>
  </si>
  <si>
    <t>Car registration/driving license agency officers</t>
  </si>
  <si>
    <t>Officials from Traffic Management Authority</t>
  </si>
  <si>
    <t>Members of the Armed forces</t>
  </si>
  <si>
    <t>Land registry officers</t>
  </si>
  <si>
    <t>Elected representatives from Local/State government</t>
  </si>
  <si>
    <t>Immigration Service officers</t>
  </si>
  <si>
    <t>Embassy/consulate officers of foreign countries</t>
  </si>
  <si>
    <t>Other public official/civil servant</t>
  </si>
  <si>
    <t>Filter</t>
  </si>
  <si>
    <t>A2 = 1</t>
  </si>
  <si>
    <t xml:space="preserve">CONTACT - SAMPLE </t>
  </si>
  <si>
    <t xml:space="preserve">SDG NUMERATOR - SAMPLE </t>
  </si>
  <si>
    <t>sdg_numerator_1_DC</t>
  </si>
  <si>
    <t>Missing</t>
  </si>
  <si>
    <t>System</t>
  </si>
  <si>
    <t>sdg_numerator_2_DC</t>
  </si>
  <si>
    <t>sdg_numerator_3_DC</t>
  </si>
  <si>
    <t>sdg_numerator_4_DC</t>
  </si>
  <si>
    <t>sdg_numerator_5_DC</t>
  </si>
  <si>
    <t>sdg_numerator_6_DC</t>
  </si>
  <si>
    <t>sdg_numerator_7_DC</t>
  </si>
  <si>
    <t>sdg_numerator_8_DC</t>
  </si>
  <si>
    <t>sdg_numerator_9_DC</t>
  </si>
  <si>
    <t>sdg_numerator_10_DC</t>
  </si>
  <si>
    <t>sdg_numerator_11_DC</t>
  </si>
  <si>
    <t>sdg_numerator_12_DC</t>
  </si>
  <si>
    <t>sdg_numerator_13_DC</t>
  </si>
  <si>
    <t>sdg_numerator_14_DC</t>
  </si>
  <si>
    <t>sdg_numerator_15_DC</t>
  </si>
  <si>
    <t>sdg_numerator_16_DC</t>
  </si>
  <si>
    <t>sdg_numerator_17_DC</t>
  </si>
  <si>
    <t>sdg_numerator_18_DC</t>
  </si>
  <si>
    <t>Members of Parliament/Legislature</t>
  </si>
  <si>
    <t>d1$01 to d1$18</t>
  </si>
  <si>
    <t>ADAMAWA</t>
  </si>
  <si>
    <t xml:space="preserve">Sample Size </t>
  </si>
  <si>
    <t>Sample</t>
  </si>
  <si>
    <t>SDG</t>
  </si>
  <si>
    <t>Contact</t>
  </si>
  <si>
    <t>d1$01 Police officers</t>
  </si>
  <si>
    <t>d1$02 Judges/Magistrates at the court</t>
  </si>
  <si>
    <t>d1$03 Prosecutors</t>
  </si>
  <si>
    <t>d1$04 Tax/revenues officers</t>
  </si>
  <si>
    <t>d1$05 Customs officers</t>
  </si>
  <si>
    <t>d1$06 Public utilities officers</t>
  </si>
  <si>
    <t>d1$07 Doctors</t>
  </si>
  <si>
    <t>d1$08 Nurses</t>
  </si>
  <si>
    <t>d1$09 Teacher/Lecturers</t>
  </si>
  <si>
    <t>d1$10 Car registration/driving license agency officers</t>
  </si>
  <si>
    <t>d1$11 Officials from Traffic Management Authority</t>
  </si>
  <si>
    <t>d1$12 Members of the Armed forces</t>
  </si>
  <si>
    <t>d1$13 Land registry officers</t>
  </si>
  <si>
    <t>d1$14 Elected representatives from Local/State government</t>
  </si>
  <si>
    <t>d1$15 Members of Parliament/Legislature</t>
  </si>
  <si>
    <t>d1$16 Immigration Service officers</t>
  </si>
  <si>
    <t>d1$17 Embassy/consulate officers of foreign countries</t>
  </si>
  <si>
    <t>d1$18 Other public official/civil servant</t>
  </si>
  <si>
    <t>sdg_numerator_1_DC to sdg_numerator_18_DC</t>
  </si>
  <si>
    <t>ABIA</t>
  </si>
  <si>
    <t>Confidence intervals</t>
  </si>
  <si>
    <t>JUDGES/MAGISTRATES AT THE COURT</t>
  </si>
  <si>
    <t>PROSECUTORS</t>
  </si>
  <si>
    <t>AKWA-IBOM</t>
  </si>
  <si>
    <t>Judges/Magistrates at the court/Prosecutors</t>
  </si>
  <si>
    <t>NIGERIA</t>
  </si>
  <si>
    <t>Sample_size</t>
  </si>
  <si>
    <t>Police officers_SDG_sample</t>
  </si>
  <si>
    <t>Judges/Magistrates at the court_SDG_sample</t>
  </si>
  <si>
    <t>Prosecutors_SDG_sample</t>
  </si>
  <si>
    <t>Tax/revenues officers_SDG_sample</t>
  </si>
  <si>
    <t>Customs officers_SDG_sample</t>
  </si>
  <si>
    <t>Public utilities officers_SDG_sample</t>
  </si>
  <si>
    <t>Doctors_SDG_sample</t>
  </si>
  <si>
    <t>Nurses_SDG_sample</t>
  </si>
  <si>
    <t>Teacher/Lecturers_SDG_sample</t>
  </si>
  <si>
    <t>Car registration/driving license agency officers_SDG_sample</t>
  </si>
  <si>
    <t>Officials from Traffic Management Authority_SDG_sample</t>
  </si>
  <si>
    <t>Members of the Armed forces_SDG_sample</t>
  </si>
  <si>
    <t>Land registry officers_SDG_sample</t>
  </si>
  <si>
    <t>Elected representatives from Local/State government_SDG_sample</t>
  </si>
  <si>
    <t>Members of Parliament/Legislature_SDG_sample</t>
  </si>
  <si>
    <t>Immigration Service officers_SDG_sample</t>
  </si>
  <si>
    <t>Embassy/consulate officers of foreign countries_SDG_sample</t>
  </si>
  <si>
    <t>Other public official/civil servant_SDG_sample</t>
  </si>
  <si>
    <t>Police officers_contact_sample</t>
  </si>
  <si>
    <t>Judges/Magistrates at the court_contact_sample</t>
  </si>
  <si>
    <t>Prosecutors_contact_sample</t>
  </si>
  <si>
    <t>Tax/revenues officers_contact_sample</t>
  </si>
  <si>
    <t>Customs officers_contact_sample</t>
  </si>
  <si>
    <t>Public utilities officers_contact_sample</t>
  </si>
  <si>
    <t>Doctors_contact_sample</t>
  </si>
  <si>
    <t>Nurses_contact_sample</t>
  </si>
  <si>
    <t>Teacher/Lecturers_contact_sample</t>
  </si>
  <si>
    <t>Car registration/driving license agency officers_contact_sample</t>
  </si>
  <si>
    <t>Officials from Traffic Management Authority_contact_sample</t>
  </si>
  <si>
    <t>Members of the Armed forces_contact_sample</t>
  </si>
  <si>
    <t>Land registry officers_contact_sample</t>
  </si>
  <si>
    <t>Elected representatives from Local/State government_contact_sample</t>
  </si>
  <si>
    <t>Members of Parliament/Legislature_contact_sample</t>
  </si>
  <si>
    <t>Immigration Service officers_contact_sample</t>
  </si>
  <si>
    <t>Embassy/consulate officers of foreign countries_contact_sample</t>
  </si>
  <si>
    <t>Other public official/civil servant_contact_sample</t>
  </si>
  <si>
    <t>ID</t>
  </si>
  <si>
    <t>State</t>
  </si>
  <si>
    <t>Judges/Magistrates at the court/Prosecutors_contact_sample</t>
  </si>
  <si>
    <t>Judges/Magistrates at the court/Prosecutors_SDG_sample</t>
  </si>
  <si>
    <t>20 observations or more</t>
  </si>
  <si>
    <t>Doctors/Nurses_contact_sample</t>
  </si>
  <si>
    <t>Doctors/Nurses</t>
  </si>
  <si>
    <t>d1$07_d1$08 Doctors/Nurses</t>
  </si>
  <si>
    <t>d1$02_d1$03 Judges/Magistrates at the court/Prosecutors</t>
  </si>
  <si>
    <t>a2 State * d1$01 Police officers Crosstabulation</t>
  </si>
  <si>
    <t>Count</t>
  </si>
  <si>
    <t>a2 State * d1$02 Judges/Magistrates at the court Crosstabulation</t>
  </si>
  <si>
    <t>a2 State * d1$03 Prosecutors Crosstabulation</t>
  </si>
  <si>
    <t>a2 State * d1$02_d1$03 Judges/Magistrates at the court/Prosecutors Crosstabulation</t>
  </si>
  <si>
    <t>a2 State * d1$04 Tax/revenues officers Crosstabulation</t>
  </si>
  <si>
    <t>a2 State * d1$05 Customs officers Crosstabulation</t>
  </si>
  <si>
    <t>a2 State * d1$06 Public utilities officers Crosstabulation</t>
  </si>
  <si>
    <t>a2 State * d1$07 Doctors Crosstabulation</t>
  </si>
  <si>
    <t>a2 State * d1$08 Nurses Crosstabulation</t>
  </si>
  <si>
    <t>a2 State * d1$07_d1$08 Doctors/Nurses Crosstabulation</t>
  </si>
  <si>
    <t>a2 State * d1$09 Teacher/Lecturers Crosstabulation</t>
  </si>
  <si>
    <t>a2 State * d1$10 Car registration/driving license agency officers Crosstabulation</t>
  </si>
  <si>
    <t>a2 State * d1$11 Officials from Traffic Management Authority Crosstabulation</t>
  </si>
  <si>
    <t>a2 State * d1$12 Members of the Armed forces Crosstabulation</t>
  </si>
  <si>
    <t>a2 State * d1$13 Land registry officers Crosstabulation</t>
  </si>
  <si>
    <t>a2 State * d1$14 Elected representatives from Local/State government Crosstabulation</t>
  </si>
  <si>
    <t>a2 State * d1$15 Members of Parliament/Legislature Crosstabulation</t>
  </si>
  <si>
    <t>a2 State * d1$16 Immigration Service officers Crosstabulation</t>
  </si>
  <si>
    <t>a2 State * d1$17 Embassy/consulate officers of foreign countries Crosstabulation</t>
  </si>
  <si>
    <t>a2 State * d1$18 Other public official/civil servant Crosstabulation</t>
  </si>
  <si>
    <t>Total public officials</t>
  </si>
  <si>
    <t>Margin of error</t>
  </si>
  <si>
    <t>Abia Public official</t>
  </si>
  <si>
    <t>Prevalence of bribery</t>
  </si>
  <si>
    <t>Prevalence of bribery by type of public official, State of Abia, Nigeria (2016)</t>
  </si>
  <si>
    <t>Percentage distribution of bribes paid by purpose of the payment, State of Abia, Nigeria (2016)</t>
  </si>
  <si>
    <t>d9 The last time you had to make such extra payment or gift, what was the purpose o</t>
  </si>
  <si>
    <t>Speed up procedure</t>
  </si>
  <si>
    <t>Make finalization of procedure possible (which would otherwise not be possible)</t>
  </si>
  <si>
    <t>Avoid payment of fine</t>
  </si>
  <si>
    <t>Receive preferential treatment (e.g. increase score, reduce taxes, increase allo</t>
  </si>
  <si>
    <t>Avoid the cancelation of public utilities (e.g. electricity) or other problems</t>
  </si>
  <si>
    <t>Receiving information on the process (where to go, whom to approach,?)</t>
  </si>
  <si>
    <t>It was a sign of appreciation for the service provided</t>
  </si>
  <si>
    <t>No specific purpose (it is better to keep good relationships)</t>
  </si>
  <si>
    <t>Don?t Know (DO NOT READ OUT)</t>
  </si>
  <si>
    <t>A2 = 1 &amp; bribe_boolean_dummy = 1</t>
  </si>
  <si>
    <t>Sample Size (no weights)</t>
  </si>
  <si>
    <t>Sample Size (pop_weights)</t>
  </si>
  <si>
    <t>Percentage distribution of bribes paid by type of service sought, State of Abia, Nigeria (2016)</t>
  </si>
  <si>
    <t>Administrative certificate or document</t>
  </si>
  <si>
    <t>Administrative license or permit</t>
  </si>
  <si>
    <t>Medical visit, exam or intervention</t>
  </si>
  <si>
    <t>Exam at a public university or marks at a public school</t>
  </si>
  <si>
    <t>Job application in public service</t>
  </si>
  <si>
    <t>Government contract/public procurement</t>
  </si>
  <si>
    <t>Public utility services</t>
  </si>
  <si>
    <t>Tax declaration or exemption</t>
  </si>
  <si>
    <t>Import/export of goods</t>
  </si>
  <si>
    <t>Other</t>
  </si>
  <si>
    <t>Do not Know</t>
  </si>
  <si>
    <t>The last time you had to make such extra payment or gift, what was the purpose o</t>
  </si>
  <si>
    <t>d9</t>
  </si>
  <si>
    <t>d8</t>
  </si>
  <si>
    <t>Percentage distribution of reasons why the bribe-payer did not report the bribery case, State of Abia, Nigeria (2016)</t>
  </si>
  <si>
    <t>Elected representatives from Local/State governmentMembers of Parliament/Legislature_contact_sample</t>
  </si>
  <si>
    <t>d17 If not, why didn't you report</t>
  </si>
  <si>
    <t>Common practice</t>
  </si>
  <si>
    <t>Pointless, nobody would care</t>
  </si>
  <si>
    <t>Do not know to whom to report</t>
  </si>
  <si>
    <t>Fear of reprisals</t>
  </si>
  <si>
    <t>Benefit received from the bribe</t>
  </si>
  <si>
    <t>Sign of gratitude</t>
  </si>
  <si>
    <t>Do not want to incure additional expenses</t>
  </si>
  <si>
    <t>Other reason</t>
  </si>
  <si>
    <t>d17</t>
  </si>
  <si>
    <t>Percentage distribution of adult population considering selected institutions as the most important for future reports of bribery incidents, State of Abia, Nigeria (2016)</t>
  </si>
  <si>
    <t>Supervisor to the official</t>
  </si>
  <si>
    <t>Police</t>
  </si>
  <si>
    <t>Anti- Corruption Agencies</t>
  </si>
  <si>
    <t>Public Complaints Commission</t>
  </si>
  <si>
    <t>Journalist/media</t>
  </si>
  <si>
    <t>Anti-corruption NGO</t>
  </si>
  <si>
    <t>Traditional leader/Village leader</t>
  </si>
  <si>
    <t>Other person or institution</t>
  </si>
  <si>
    <t>I would not report it</t>
  </si>
  <si>
    <t>d25$01</t>
  </si>
  <si>
    <t>d25$02</t>
  </si>
  <si>
    <t>d25$03</t>
  </si>
  <si>
    <t>First most important</t>
  </si>
  <si>
    <t>Second most important</t>
  </si>
  <si>
    <t>Third most important</t>
  </si>
  <si>
    <t>Three most important</t>
  </si>
  <si>
    <t>Perception of corruption trends compared to two years ago, State of Abia, Nigeria (2016)</t>
  </si>
  <si>
    <t>Increased</t>
  </si>
  <si>
    <t>Remained stable</t>
  </si>
  <si>
    <t>Decreased</t>
  </si>
  <si>
    <t>c6</t>
  </si>
  <si>
    <t>Compared to 2 years ago, do you think that the overall level of corruption in Nigeria has increased or decreased</t>
  </si>
  <si>
    <t>Elected representatives from Local/State governmentMembers of Parliament/Legislature_SDG_sample</t>
  </si>
  <si>
    <t>a2 State * d1$14_d1$15 Elected representatives from Local/State governmentMembers of Parliament/Legislature Crosstabulation</t>
  </si>
  <si>
    <t>Elected representatives from Local/State governmentMembers of Parliament/Legislature</t>
  </si>
  <si>
    <t>a2 State * sdg_numerator_1_DC Crosstabulation</t>
  </si>
  <si>
    <t>a2 State * sdg_numerator_2_DC Crosstabulation</t>
  </si>
  <si>
    <t>a2 State * sdg_numerator_3_DC Crosstabulation</t>
  </si>
  <si>
    <t>a2 State * sdg_numerator_2_3_DC Crosstabulation</t>
  </si>
  <si>
    <t>sdg_numerator_2_3_DC</t>
  </si>
  <si>
    <t>a2 State * sdg_numerator_5_DC Crosstabulation</t>
  </si>
  <si>
    <t>a2 State * sdg_numerator_6_DC Crosstabulation</t>
  </si>
  <si>
    <t>a2 State * sdg_numerator_7_DC Crosstabulation</t>
  </si>
  <si>
    <t>a2 State * sdg_numerator_8_DC Crosstabulation</t>
  </si>
  <si>
    <t>a2 State * sdg_numerator_7_8_DC Doctors/Nurses Crosstabulation</t>
  </si>
  <si>
    <t>a2 State * sdg_numerator_9_DC Crosstabulation</t>
  </si>
  <si>
    <t>a2 State * sdg_numerator_10_DC Crosstabulation</t>
  </si>
  <si>
    <t>a2 State * sdg_numerator_11_DC Crosstabulation</t>
  </si>
  <si>
    <t>a2 State * sdg_numerator_12_DC Crosstabulation</t>
  </si>
  <si>
    <t>a2 State * sdg_numerator_13_DC Crosstabulation</t>
  </si>
  <si>
    <t>a2 State * sdg_numerator_14_DC Crosstabulation</t>
  </si>
  <si>
    <t>a2 State * sdg_numerator_15_DC Crosstabulation</t>
  </si>
  <si>
    <t>a2 State * sdg_numerator_14_15_DC Crosstabulation</t>
  </si>
  <si>
    <t>sdg_numerator_14_15_DC</t>
  </si>
  <si>
    <t>a2 State * sdg_numerator_16_DC Crosstabulation</t>
  </si>
  <si>
    <t>a2 State * sdg_numerator_17_DC Crosstabulation</t>
  </si>
  <si>
    <t>a2 State * sdg_numerator_18_DC Crosstabulation</t>
  </si>
  <si>
    <t>a2 State * sdg_numerator_4_DC Crosstabulation</t>
  </si>
  <si>
    <t>Doctors/Nurses_SDG_sample</t>
  </si>
  <si>
    <t>Adamawa Pub officer</t>
  </si>
  <si>
    <t>TOTAL ADAMAWA</t>
  </si>
  <si>
    <t>Police officers_MoE</t>
  </si>
  <si>
    <t>Judges/Magistrates at the Court_MoE</t>
  </si>
  <si>
    <t>Prosecutors_MoE</t>
  </si>
  <si>
    <t>Judges/Magistrates at the court/Prosecutors_MoE</t>
  </si>
  <si>
    <t>Tax/revenues officers_MoE</t>
  </si>
  <si>
    <t>Customs officers_MoE</t>
  </si>
  <si>
    <t>Public utilities officers_MoE</t>
  </si>
  <si>
    <t>Doctors_MoE</t>
  </si>
  <si>
    <t>Nurses_MoE</t>
  </si>
  <si>
    <t>Doctors/Nurses_MoE</t>
  </si>
  <si>
    <t>Teacher/Lecturers_MoE</t>
  </si>
  <si>
    <t>Car registration/driving license agency officers_MoE</t>
  </si>
  <si>
    <t>Officials from Traffic Management Authority_MoE</t>
  </si>
  <si>
    <t>Members of the Armed forces_MoE</t>
  </si>
  <si>
    <t>Land registry officers_MoE</t>
  </si>
  <si>
    <t>Elected representatives from Local/State government_MoE</t>
  </si>
  <si>
    <t>Members of Parliament/Legislature_MoE</t>
  </si>
  <si>
    <t>Elected representatives from Local/State governmentMembers of Parliament/Legislature_MoE</t>
  </si>
  <si>
    <t>Immigration Service officers_MoE</t>
  </si>
  <si>
    <t>Embassy/consulate officers of foreign countries_MoE</t>
  </si>
  <si>
    <t>Other public official/civil servant_MoE</t>
  </si>
  <si>
    <t>TOTAL_Margin_of_Error</t>
  </si>
  <si>
    <t>A2 = 2 &amp; bribe_boolean_dummy = 1</t>
  </si>
  <si>
    <t>The last time you had to make such extra payment or gift, what was the purpose of…</t>
  </si>
  <si>
    <t>Percentage distribution of bribes paid by purpose of the payment, State of Adamawa, Nigeria (2016)</t>
  </si>
  <si>
    <t>ANAMBRA</t>
  </si>
  <si>
    <t>Percentage distribution of adult population considering selected issue as the most important, State of Abia, Nigeria (2016)</t>
  </si>
  <si>
    <t>Housing</t>
  </si>
  <si>
    <t>Health care</t>
  </si>
  <si>
    <t>Religious conflict</t>
  </si>
  <si>
    <t>Ethnic or communal conflict</t>
  </si>
  <si>
    <t>Political instability</t>
  </si>
  <si>
    <t>Crime and insecurity</t>
  </si>
  <si>
    <t>Unemployment</t>
  </si>
  <si>
    <t>Education</t>
  </si>
  <si>
    <t>Corruption</t>
  </si>
  <si>
    <t>Infrastructure (transport, energy, communication, etc)</t>
  </si>
  <si>
    <t>High cost of living</t>
  </si>
  <si>
    <t>Environmental degradation</t>
  </si>
  <si>
    <t>Other problem</t>
  </si>
  <si>
    <t>c1.1</t>
  </si>
  <si>
    <t>Sample Size (pop_weight)</t>
  </si>
  <si>
    <t>reordered</t>
  </si>
  <si>
    <t>Awareness about anti-corruption institutions, State of Abia, Nigeria (2016)</t>
  </si>
  <si>
    <t>e1$01 Bureau of Public Procurement (BPP)</t>
  </si>
  <si>
    <t>Aware</t>
  </si>
  <si>
    <t>Not aware</t>
  </si>
  <si>
    <t>e1$02 Code of Conduct Bureau (CCB)</t>
  </si>
  <si>
    <t>e1$03 Code of Conduct Tribunal (CCT)</t>
  </si>
  <si>
    <t>e1$04 Economic and Financial Crimes Commission (EFCC)</t>
  </si>
  <si>
    <t>e1$05 Federal High Court (FHC)</t>
  </si>
  <si>
    <t>e1$06 Federal Ministry of Justice (FMoJ)?</t>
  </si>
  <si>
    <t>e1$07 High Court of the Federal Capital Territory (HC FCT)</t>
  </si>
  <si>
    <t>e1$08 Independent Corrupt Practices (and Other Related Offences) Commission (ICPC)</t>
  </si>
  <si>
    <t>e1$09 Nigerian Extractive Industries Transparency Initiative (NEITI)</t>
  </si>
  <si>
    <t>e1$10 Nigerian Financial Intelligence Unit (NFIU)</t>
  </si>
  <si>
    <t>e1$11 Nigeria Police (NPF)</t>
  </si>
  <si>
    <t>e1$12 Public Complaints Commission (PCC)?</t>
  </si>
  <si>
    <t>e1$13 Special Control Unit Against Money Laundering (SCUML)</t>
  </si>
  <si>
    <t>e1$14 Technical Unit on Governance and Anti-Corruption Reform (TUGAR)</t>
  </si>
  <si>
    <t>e1$01 to e1$14</t>
  </si>
  <si>
    <t>Bureau of Public Procurement (BPP)</t>
  </si>
  <si>
    <t>Code of Conduct Bureau (CCB)</t>
  </si>
  <si>
    <t>Code of Conduct Tribunal (CCT)</t>
  </si>
  <si>
    <t>Economic and Financial Crimes Commission (EFCC)</t>
  </si>
  <si>
    <t>Federal High Court (FHC)</t>
  </si>
  <si>
    <t>Federal Ministry of Justice (FMoJ)</t>
  </si>
  <si>
    <t>High Court of the Federal Capital Territory (HC FCT)</t>
  </si>
  <si>
    <t>Independent Corrupt Practices (and Other Related Offences) Commission (ICPC)</t>
  </si>
  <si>
    <t>Nigerian Extractive Industries Transparency Initiative (NEITI)</t>
  </si>
  <si>
    <t>Nigerian Financial Intelligence Unit (NFIU)</t>
  </si>
  <si>
    <t>Nigeria Police (NPF)</t>
  </si>
  <si>
    <t>Public Complaints Commission (PCC)?</t>
  </si>
  <si>
    <t>Special Control Unit Against Money Laundering (SCUML)</t>
  </si>
  <si>
    <t>Technical Unit on Governance and Anti-Corruption Reform (TUGAR)</t>
  </si>
  <si>
    <t>Sign of gratitude or benefit received from the bribe</t>
  </si>
  <si>
    <t>First most important institution</t>
  </si>
  <si>
    <t>The last time you had to make such extra payment or gift, please indicate the service</t>
  </si>
  <si>
    <t>A2 = 2</t>
  </si>
  <si>
    <t>Percentage distribution of adult population considering selected issue as the most important, State of Adamawa, Nigeria (2016)</t>
  </si>
  <si>
    <t>Drug abuse and drug trafficking</t>
  </si>
  <si>
    <t>First most important issue</t>
  </si>
  <si>
    <t>It is too far away</t>
  </si>
  <si>
    <t>If not, why didn't you report</t>
  </si>
  <si>
    <t>c6 Compared to 2 years ago, do you think that the overall level of corruption in Nigeria has increased or decreased</t>
  </si>
  <si>
    <t>Perception of corruption trends compared to two years ago, State of Adamawa, Nigeria (2016)</t>
  </si>
  <si>
    <t>Awareness about anti-corruption institutions, State of Adamawa, Nigeria (2016)</t>
  </si>
  <si>
    <t>Percentage distribution of adult population considering selected institutions as the most important for future reports of bribery incidents, State of Adamawa, Nigeria (2016)</t>
  </si>
  <si>
    <t>Percentage distribution of reasons why the bribe-payer did not report the bribery case, State of Adamawa, Nigeria (2016)</t>
  </si>
  <si>
    <t>BAUCHI</t>
  </si>
  <si>
    <t>BAYELSA</t>
  </si>
  <si>
    <t>BENUE</t>
  </si>
  <si>
    <t>BORNO</t>
  </si>
  <si>
    <t>A2 = 3</t>
  </si>
  <si>
    <t>Prevalence of bribery by type of public official, State of Akwa-Ibom, Nigeria (2016)</t>
  </si>
  <si>
    <t>TOTAL AKWA-IBOM</t>
  </si>
  <si>
    <t>CROSS RIVER</t>
  </si>
  <si>
    <t>DELTA</t>
  </si>
  <si>
    <t>EBONYI</t>
  </si>
  <si>
    <t>EDO</t>
  </si>
  <si>
    <t>A2 = 3 &amp; bribe_boolean_dummy = 1</t>
  </si>
  <si>
    <t>Percentage distribution of adult population considering selected issue as the most important, State of Akwa-Ibom, Nigeria (2016)</t>
  </si>
  <si>
    <t xml:space="preserve">reordered </t>
  </si>
  <si>
    <t>Percentage distribution of reasons why the bribe-payer did not report the bribery case, State of Akwa-Ibom, Nigeria (2016)</t>
  </si>
  <si>
    <t>Percentage distribution of adult population considering selected institutions as the most important for future reports of bribery incidents, State of Akwa-Ibom, Nigeria (2016)</t>
  </si>
  <si>
    <t>Perception of corruption trends compared to two years ago, State of Akwa-Ibom, Nigeria (2016)</t>
  </si>
  <si>
    <t>Awareness about anti-corruption institutions, State of Akwa-Ibom, Nigeria (2016)</t>
  </si>
  <si>
    <t>Awareness rate</t>
  </si>
  <si>
    <t>Receive preferential treatment</t>
  </si>
  <si>
    <t>Prevalence of bribery by type of public official, State of Anambra, Nigeria (2016)</t>
  </si>
  <si>
    <t>Green colours = corresponding observations for CONTACTS (i.e. prevalence denominator) are equal or greater than 20</t>
  </si>
  <si>
    <t>reordered for chart</t>
  </si>
  <si>
    <t>TOTAL ANAMBRA</t>
  </si>
  <si>
    <t>A2 = 4</t>
  </si>
  <si>
    <t>Prevalence of bribery by type of public official, State of Bauchi, Nigeria (2016)</t>
  </si>
  <si>
    <t>Public official</t>
  </si>
  <si>
    <t>Nigeria</t>
  </si>
  <si>
    <t>TOTAL</t>
  </si>
  <si>
    <t>Contact rate</t>
  </si>
  <si>
    <t>Region</t>
  </si>
  <si>
    <t>South-East</t>
  </si>
  <si>
    <t>Avg number of bribes paid by bribe payers</t>
  </si>
  <si>
    <t>Did not report</t>
  </si>
  <si>
    <t>Urban</t>
  </si>
  <si>
    <t>Rural</t>
  </si>
  <si>
    <t>Average cash bribe size (NGN)</t>
  </si>
  <si>
    <t>Average cash bribe size ($ PPP)</t>
  </si>
  <si>
    <t>Percentage of bribes paid in cash</t>
  </si>
  <si>
    <t>STATE_ID</t>
  </si>
  <si>
    <t>STATE</t>
  </si>
  <si>
    <t>Population</t>
  </si>
  <si>
    <t>Rural population</t>
  </si>
  <si>
    <t>Urban population</t>
  </si>
  <si>
    <t>Male population</t>
  </si>
  <si>
    <t>Female population</t>
  </si>
  <si>
    <t>Share rural population</t>
  </si>
  <si>
    <t>Share urban population</t>
  </si>
  <si>
    <t>Share male</t>
  </si>
  <si>
    <t>Share female</t>
  </si>
  <si>
    <t>N people who had contact</t>
  </si>
  <si>
    <t>N people who paid or refused to pay a bribe (D2 and/or D18 = 1)</t>
  </si>
  <si>
    <t>N people who paid a bribe (D2=1)</t>
  </si>
  <si>
    <t>N people who paid a bribe (D2=1) and specified how many bribes were paid</t>
  </si>
  <si>
    <t>Contact rate_A</t>
  </si>
  <si>
    <t>N of bribes paid per capita</t>
  </si>
  <si>
    <t>Average bribe size NGN</t>
  </si>
  <si>
    <t>Average bribe size $ PPP</t>
  </si>
  <si>
    <t>Total number of bribes paid</t>
  </si>
  <si>
    <t xml:space="preserve">Average income </t>
  </si>
  <si>
    <t>Share of mention of corruption among one of the 3 most important issues</t>
  </si>
  <si>
    <t>Share of mention of corruption as the most important issues</t>
  </si>
  <si>
    <t>Prevalence of bribery_police</t>
  </si>
  <si>
    <t>Share_cash_payments</t>
  </si>
  <si>
    <t>North-East</t>
  </si>
  <si>
    <t>South-South</t>
  </si>
  <si>
    <t>North-Central</t>
  </si>
  <si>
    <t>South-West</t>
  </si>
  <si>
    <t>North-West</t>
  </si>
  <si>
    <t>Frequency - bribe payers</t>
  </si>
  <si>
    <t>All other reasons</t>
  </si>
  <si>
    <t>Traditional/Village leader</t>
  </si>
  <si>
    <t>ICPC</t>
  </si>
  <si>
    <t>FMoJ</t>
  </si>
  <si>
    <t>FHC</t>
  </si>
  <si>
    <t>EFCC</t>
  </si>
  <si>
    <t>NPF</t>
  </si>
  <si>
    <t>Effectiveness about anti-corruption institutions, State of Abia, Nigeria (2016)</t>
  </si>
  <si>
    <t>e2$01 Bureau of Public Procurement (BPP)</t>
  </si>
  <si>
    <t>Very effective</t>
  </si>
  <si>
    <t>Effective</t>
  </si>
  <si>
    <t>Not very effective</t>
  </si>
  <si>
    <t>Ineffective</t>
  </si>
  <si>
    <t>Do not know</t>
  </si>
  <si>
    <t>e2$02 Code of Conduct Bureau (CCB)</t>
  </si>
  <si>
    <t>e2$03 Code of Conduct Tribunal (CCT)</t>
  </si>
  <si>
    <t>e2$04 Economic and Financial Crimes Commission (EFCC)</t>
  </si>
  <si>
    <t>e2$05 Federal High Court (FHC)</t>
  </si>
  <si>
    <t>e2$06 Federal Ministry of Justice (FMoJ)?</t>
  </si>
  <si>
    <t>e2$07 High Court of the Federal Capital Territory (HC FCT)</t>
  </si>
  <si>
    <t>e2$08 Independent Corrupt Practices (and Other Related Offences) Commission (ICPC)</t>
  </si>
  <si>
    <t>e2$09 Nigerian Extractive Industries Transparency Initiative (NEITI)</t>
  </si>
  <si>
    <t>e2$10 Nigerian Financial Intelligence Unit (NFIU)</t>
  </si>
  <si>
    <t>e2$11 Nigeria Police (NPF)</t>
  </si>
  <si>
    <t>e2$12 Public Complaints Commission (PCC)?</t>
  </si>
  <si>
    <t>e2$13 Special Control Unit Against Money Laundering (SCUML)</t>
  </si>
  <si>
    <t>e2$14 Technical Unit on Governance and Anti-Corruption Reform (TUGAR)</t>
  </si>
  <si>
    <t>BPP</t>
  </si>
  <si>
    <t>CCB</t>
  </si>
  <si>
    <t>CCT</t>
  </si>
  <si>
    <t>Awareness</t>
  </si>
  <si>
    <t>HC FCT</t>
  </si>
  <si>
    <t>NEITI</t>
  </si>
  <si>
    <t>NFIU</t>
  </si>
  <si>
    <t>PCC</t>
  </si>
  <si>
    <t>SCUML</t>
  </si>
  <si>
    <t>TUGAR</t>
  </si>
  <si>
    <t>e2$01 to e2$14</t>
  </si>
  <si>
    <t>Effectiveness</t>
  </si>
  <si>
    <t>Effectiveness (for chart)</t>
  </si>
  <si>
    <t>Akwa-Ibom</t>
  </si>
  <si>
    <t>Prevalence of bribery by type of public official, State of Bayelsa, Nigeria (2016)</t>
  </si>
  <si>
    <t>A2 = 6</t>
  </si>
  <si>
    <t>A2 = 5</t>
  </si>
  <si>
    <t>Effectiveness about anti-corruption institutions, State of Akwa-Ibom, Nigeria (2016)</t>
  </si>
  <si>
    <t>Reasons why the bribery case was not reported, State of Anambra, Nigeria (2016)</t>
  </si>
  <si>
    <t>A2 = 4 &amp; bribe_boolean_dummy = 1</t>
  </si>
  <si>
    <t>Institutions considered as most important for future reporting, State of Anambra, Nigeria (2016)</t>
  </si>
  <si>
    <t>First most important issue affecting Nigeria, State of Anambra, Nigeria (2016)</t>
  </si>
  <si>
    <t>Perception of corruption trend, State of Anambra, Nigeria (2016)</t>
  </si>
  <si>
    <t>Federal Ministry of Justice (FMoJ)?</t>
  </si>
  <si>
    <t>Perception of effectiveness of anti-corruption institutions, State of Anambra, Nigeria (2016)</t>
  </si>
  <si>
    <t>Awareness about anti-corruption institutions, State of Anambra, Nigeria (2016)</t>
  </si>
  <si>
    <t>Awarereness</t>
  </si>
  <si>
    <t>A2 = 5 &amp; bribe_boolean_dummy = 1</t>
  </si>
  <si>
    <t>Institutions considered as most important for future reporting, State of Bauchi, Nigeria (2016)</t>
  </si>
  <si>
    <t>Reasons why the bribery case was not reported, State of Bauchi, Nigeria (2016)</t>
  </si>
  <si>
    <t>Perception of corruption trend, State of Bauchi, Nigeria (2016)</t>
  </si>
  <si>
    <t>Compared to 2 years ago, do you think that the overall level of corruption …</t>
  </si>
  <si>
    <t>Awareness about anti-corruption institutions, State of Bauchi, Nigeria (2016)</t>
  </si>
  <si>
    <t>Perception of effectiveness of anti-corruption institutions, State of Bauchi, Nigeria (2016)</t>
  </si>
  <si>
    <t>First most important issue affecting Nigeria, State of Bauchi, Nigeria (2016)</t>
  </si>
  <si>
    <t>Awareness about anti-corruption institutions, State of Bayelsa, Nigeria (2016)</t>
  </si>
  <si>
    <t>Perception of effectiveness of anti-corruption institutions, State of Bayelsa, Nigeria (2016)</t>
  </si>
  <si>
    <t>Perception of corruption trend, State of Bayelsa, Nigeria (2016)</t>
  </si>
  <si>
    <t>First most important issue affecting Nigeria, State of Bayelsa, Nigeria (2016)</t>
  </si>
  <si>
    <t>Reasons why the bribery case was not reported, State of Bayelsa, Nigeria (2016)</t>
  </si>
  <si>
    <t>MoE</t>
  </si>
  <si>
    <t>Car registration/driving license officers</t>
  </si>
  <si>
    <t>A2 = 6 &amp; bribe_boolean_dummy = 1</t>
  </si>
  <si>
    <t>Institutions considered as most important for future reporting, State of Bayelsa, Nigeria (2016)</t>
  </si>
  <si>
    <t>Average bribe size NGN_no outliers</t>
  </si>
  <si>
    <t>A2 = 7 &amp; bribe_boolean_dummy = 1</t>
  </si>
  <si>
    <t>A2 = 7</t>
  </si>
  <si>
    <t>d25$01 First most important</t>
  </si>
  <si>
    <t>Prevalence of bribery by type of public official, State of Benue, Nigeria (2016)</t>
  </si>
  <si>
    <t>Reasons why the bribery case was not reported, State of Benue, Nigeria (2016)</t>
  </si>
  <si>
    <t>Institutions considered as most important for future reporting, State of Benue, Nigeria (2016)</t>
  </si>
  <si>
    <t>First most important issue affecting Nigeria, State of Benue, Nigeria (2016)</t>
  </si>
  <si>
    <t>Perception of corruption trend, State of Benue, Nigeria (2016)</t>
  </si>
  <si>
    <t>Awareness about anti-corruption institutions, State of Benue, Nigeria (2016)</t>
  </si>
  <si>
    <t>Perception of effectiveness of anti-corruption institutions, State of Benue, Nigeria (2016)</t>
  </si>
  <si>
    <t>Prevalence of bribery by type of public official, State of Borno, Nigeria (2016)</t>
  </si>
  <si>
    <t>Reasons why the bribery case was not reported, State of Borno, Nigeria (2016)</t>
  </si>
  <si>
    <t>A2 = 8 &amp; bribe_boolean_dummy = 1</t>
  </si>
  <si>
    <t>Institutions considered as most important for future reporting, State of Borno, Nigeria (2016)</t>
  </si>
  <si>
    <t>First most important issue affecting Nigeria, State of Borno, Nigeria (2016)</t>
  </si>
  <si>
    <t>Perception of corruption trend, State of Borno, Nigeria (2016)</t>
  </si>
  <si>
    <t>Awareness about anti-corruption institutions, State of Borno, Nigeria (2016)</t>
  </si>
  <si>
    <t>A2 = 8</t>
  </si>
  <si>
    <t>Cross River</t>
  </si>
  <si>
    <t>Prevalence of bribery by type of public official, State of Cross River, Nigeria (2016)</t>
  </si>
  <si>
    <t>Reasons why the bribery case was not reported, State of Cross River, Nigeria (2016)</t>
  </si>
  <si>
    <t>Institutions considered as most important for future reporting, State of Cross River, Nigeria (2016)</t>
  </si>
  <si>
    <t>First most important issue affecting Nigeria, State of Cross River, Nigeria (2016)</t>
  </si>
  <si>
    <t>Perception of corruption trend, State of Cross River, Nigeria (2016)</t>
  </si>
  <si>
    <t>Awareness about anti-corruption institutions, State of Cross River, Nigeria (2016)</t>
  </si>
  <si>
    <t>Perception of effectiveness of anti-corruption institutions, State of Cross River, Nigeria (2016)</t>
  </si>
  <si>
    <t>Perception of effectiveness of anti-corruption institutions, State of Borno, Nigeria (2016)</t>
  </si>
  <si>
    <t>Prevalence of bribery by type of public official, State of Delta, Nigeria (2016)</t>
  </si>
  <si>
    <t>Prevalence of bribery by type of public official, State of Ebonyi, Nigeria (2016)</t>
  </si>
  <si>
    <t>Prevalence of bribery by type of public official, State of Edo, Nigeria (2016)</t>
  </si>
  <si>
    <t>Reasons why the bribery case was not reported, State of Edo, Nigeria (2016)</t>
  </si>
  <si>
    <t>Institutions considered as most important for future reporting, State of Edo, Nigeria (2016)</t>
  </si>
  <si>
    <t>First most important issue affecting Nigeria, State of Edo, Nigeria (2016)</t>
  </si>
  <si>
    <t>Perception of corruption trend, State of Edo, Nigeria (2016)</t>
  </si>
  <si>
    <t>Awareness about anti-corruption institutions, State of Edo, Nigeria (2016)</t>
  </si>
  <si>
    <t>Perception of effectiveness of anti-corruption institutions, State of Edo, Nigeria (2016)</t>
  </si>
  <si>
    <t>Reasons why the bribery case was not reported, State of Ebonyi, Nigeria (2016)</t>
  </si>
  <si>
    <t>Institutions considered as most important for future reporting, State of Ebonyi, Nigeria (2016)</t>
  </si>
  <si>
    <t>First most important issue affecting Nigeria, State of Ebonyi, Nigeria (2016)</t>
  </si>
  <si>
    <t>Perception of corruption trend, State of Ebonyi Nigeria (2016)</t>
  </si>
  <si>
    <t>Awareness about anti-corruption institutions, State of Ebonyi, Nigeria (2016)</t>
  </si>
  <si>
    <t>Perception of effectiveness of anti-corruption institutions, State of Ebonyi Nigeria (2016)</t>
  </si>
  <si>
    <t>Reasons why the bribery case was not reported, State of Delta, Nigeria (2016)</t>
  </si>
  <si>
    <t>Institutions considered as most important for future reporting, State of Delta, Nigeria (2016)</t>
  </si>
  <si>
    <t>First most important issue affecting Nigeria, State of Delta, Nigeria (2016)</t>
  </si>
  <si>
    <t>Perception of corruption trend, State of Delta, Nigeria (2016)</t>
  </si>
  <si>
    <t>Awareness about anti-corruption institutions, State of Delta, Nigeria (2016)</t>
  </si>
  <si>
    <t>Perception of effectiveness of anti-corruption institutions, State of Delta, Nigeria (2016)</t>
  </si>
  <si>
    <t>Public Complaints Commission (PCC)</t>
  </si>
  <si>
    <t>A2 = 9  &amp; bribe_boolean_dummy = 1</t>
  </si>
  <si>
    <t>A2 = 9</t>
  </si>
  <si>
    <t>A2 = 10  &amp; bribe_boolean_dummy = 1</t>
  </si>
  <si>
    <t>A2 = 10</t>
  </si>
  <si>
    <t>A2 = 11  &amp; bribe_boolean_dummy = 1</t>
  </si>
  <si>
    <t>A2 = 11</t>
  </si>
  <si>
    <t>c11 First most important</t>
  </si>
  <si>
    <t>A2 = 12 &amp; bribe_boolean_dummy = 1</t>
  </si>
  <si>
    <t>EKITI</t>
  </si>
  <si>
    <t>Prevalence of bribery by type of public official, State of Ekiti, Nigeria (2016)</t>
  </si>
  <si>
    <t>Reasons why the bribery case was not reported, State of Ekiti, Nigeria (2016)</t>
  </si>
  <si>
    <t>Institutions considered as most important for future reporting, State of Ekiti, Nigeria (2016)</t>
  </si>
  <si>
    <t>First most important issue affecting Nigeria, State of Ekiti, Nigeria (2016)</t>
  </si>
  <si>
    <t>Perception of corruption trend, State of Ekiti, Nigeria (2016)</t>
  </si>
  <si>
    <t>Awareness about anti-corruption institutions, State of Ekiti, Nigeria (2016)</t>
  </si>
  <si>
    <t>Perception of effectiveness of anti-corruption institutions, State of Ekiti, Nigeria (2016)</t>
  </si>
  <si>
    <t>A2 = 12</t>
  </si>
  <si>
    <t xml:space="preserve"> Awareness</t>
  </si>
  <si>
    <t>A2 = 13 &amp; bribe_boolean_dummy = 1</t>
  </si>
  <si>
    <t>ENUGU</t>
  </si>
  <si>
    <t>GOMBE</t>
  </si>
  <si>
    <t>IMO</t>
  </si>
  <si>
    <t>JIGAWA</t>
  </si>
  <si>
    <t>KADUNA</t>
  </si>
  <si>
    <t>KANO</t>
  </si>
  <si>
    <t>KATSINA</t>
  </si>
  <si>
    <t>Prevalence of bribery by type of public official, State of Katsina, Nigeria (2016)</t>
  </si>
  <si>
    <t>Reasons why the bribery case was not reported, State of Katsina, Nigeria (2016)</t>
  </si>
  <si>
    <t>Institutions considered as most important for future reporting, State of Katsina, Nigeria (2016)</t>
  </si>
  <si>
    <t>First most important issue affecting Nigeria, State of Katsina, Nigeria (2016)</t>
  </si>
  <si>
    <t>Perception of corruption trend, State of Katsina, Nigeria (2016)</t>
  </si>
  <si>
    <t>Awareness about anti-corruption institutions, State of Katsina, Nigeria (2016)</t>
  </si>
  <si>
    <t>Perception of effectiveness of anti-corruption institutions, State of Katsina, Nigeria (2016)</t>
  </si>
  <si>
    <t>A2 = 20 &amp; bribe_boolean_dummy = 1</t>
  </si>
  <si>
    <t>A2 = 19 &amp; bribe_boolean_dummy = 1</t>
  </si>
  <si>
    <t>Reasons why the bribery case was not reported, State of Kano, Nigeria (2016)</t>
  </si>
  <si>
    <t>Institutions considered as most important for future reporting, State of Kano, Nigeria (2016)</t>
  </si>
  <si>
    <t>First most important issue affecting Nigeria, State of Kano, Nigeria (2016)</t>
  </si>
  <si>
    <t>Perception of corruption trend, State of Kano, Nigeria (2016)</t>
  </si>
  <si>
    <t>Awareness about anti-corruption institutions, State of Kano, Nigeria (2016)</t>
  </si>
  <si>
    <t>Perception of effectiveness of anti-corruption institutions, State of Kano, Nigeria (2016)</t>
  </si>
  <si>
    <t>Prevalence of bribery by type of public official, State of Kaduna, Nigeria (2016)</t>
  </si>
  <si>
    <t>Reasons why the bribery case was not reported, State of Kaduna, Nigeria (2016)</t>
  </si>
  <si>
    <t>Institutions considered as most important for future reporting, State of Kaduna, Nigeria (2016)</t>
  </si>
  <si>
    <t>First most important issue affecting Nigeria, State of Kaduna, Nigeria (2016)</t>
  </si>
  <si>
    <t>Perception of corruption trend, State of Kaduna, Nigeria (2016)</t>
  </si>
  <si>
    <t>Awareness about anti-corruption institutions, State of Kaduna, Nigeria (2016)</t>
  </si>
  <si>
    <t>Perception of effectiveness of anti-corruption institutions, State of Kaduna, Nigeria (2016)</t>
  </si>
  <si>
    <t>Prevalence of bribery by type of public official, State of Enugu, Nigeria (2016)</t>
  </si>
  <si>
    <t>Reasons why the bribery case was not reported, State of Enugu, Nigeria (2016)</t>
  </si>
  <si>
    <t>Institutions considered as most important for future reporting, State of Enugu, Nigeria (2016)</t>
  </si>
  <si>
    <t>First most important issue affecting Nigeria, State of Enugu, Nigeria (2016)</t>
  </si>
  <si>
    <t>Perception of corruption trend, State of Enugu, Nigeria (2016)</t>
  </si>
  <si>
    <t>Awareness about anti-corruption institutions, State of Enugu, Nigeria (2016)</t>
  </si>
  <si>
    <t>Perception of effectiveness of anti-corruption institutions, State of Enugu, Nigeria (2016)</t>
  </si>
  <si>
    <t>A2 = 13</t>
  </si>
  <si>
    <t>Prevalence of bribery by type of public official, State of Gombe, Nigeria (2016)</t>
  </si>
  <si>
    <t>Reasons why the bribery case was not reported, State of Gombe, Nigeria (2016)</t>
  </si>
  <si>
    <t>Institutions considered as most important for future reporting, State of Gombe, Nigeria (2016)</t>
  </si>
  <si>
    <t>First most important issue affecting Nigeria, State of Gombe, Nigeria (2016)</t>
  </si>
  <si>
    <t>Perception of corruption trend, State of Gombe, Nigeria (2016)</t>
  </si>
  <si>
    <t>Awareness about anti-corruption institutions, State of Gombe, Nigeria (2016)</t>
  </si>
  <si>
    <t>Perception of effectiveness of anti-corruption institutions, State of Gombe, Nigeria (2016)</t>
  </si>
  <si>
    <t>Prevalence of bribery by type of public official, State of Imo, Nigeria (2016)</t>
  </si>
  <si>
    <t>Reasons why the bribery case was not reported, State of Imo, Nigeria (2016)</t>
  </si>
  <si>
    <t>Institutions considered as most important for future reporting, State of Imo, Nigeria (2016)</t>
  </si>
  <si>
    <t>First most important issue affecting Nigeria, State of Imo, Nigeria (2016)</t>
  </si>
  <si>
    <t>Perception of corruption trend, State of Imo, Nigeria (2016)</t>
  </si>
  <si>
    <t>Awareness about anti-corruption institutions, State of Imo, Nigeria (2016)</t>
  </si>
  <si>
    <t>Perception of effectiveness of anti-corruption institutions, State of Imo, Nigeria (2016)</t>
  </si>
  <si>
    <t>A2 = 14 &amp; bribe_boolean_dummy = 1</t>
  </si>
  <si>
    <t>A2 = 14</t>
  </si>
  <si>
    <t>A2 = 15 &amp; bribe_boolean_dummy = 1</t>
  </si>
  <si>
    <t>Prevalence of bribery by type of public official, State of Jigawa, Nigeria (2016)</t>
  </si>
  <si>
    <t>Reasons why the bribery case was not reported, State of Jigawa, Nigeria (2016)</t>
  </si>
  <si>
    <t>Institutions considered as most important for future reporting, State of Jigawa, Nigeria (2016)</t>
  </si>
  <si>
    <t>First most important issue affecting Nigeria, State of Jigawa, Nigeria (2016)</t>
  </si>
  <si>
    <t>Perception of corruption trend, State of Jigawa, Nigeria (2016)</t>
  </si>
  <si>
    <t>Awareness about anti-corruption institutions, State of Jigawa, Nigeria (2016)</t>
  </si>
  <si>
    <t>Perception of effectiveness of anti-corruption institutions, State of Jigawa, Nigeria (2016)</t>
  </si>
  <si>
    <t>KEBBI</t>
  </si>
  <si>
    <t>Prevalence of bribery by type of public official, State of Kebbi, Nigeria (2016)</t>
  </si>
  <si>
    <t>Reasons why the bribery case was not reported, State of Kebbi, Nigeria (2016)</t>
  </si>
  <si>
    <t>Institutions considered as most important for future reporting, State of Kebbi, Nigeria (2016)</t>
  </si>
  <si>
    <t>Perception of corruption trend, State of Kebbi, Nigeria (2016)</t>
  </si>
  <si>
    <t>Awareness about anti-corruption institutions, State of Kebbi, Nigeria (2016)</t>
  </si>
  <si>
    <t>Perception of effectiveness of anti-corruption institutions, State of Kebbi, Nigeria (2016)</t>
  </si>
  <si>
    <t>A2 = 15</t>
  </si>
  <si>
    <t>Judges/Magistrates at the Court</t>
  </si>
  <si>
    <t>KOGI</t>
  </si>
  <si>
    <t>Prevalence of bribery by type of public official, State of Kogi, Nigeria (2016)</t>
  </si>
  <si>
    <t>Reasons why the bribery case was not reported, State of Kogi, Nigeria (2016)</t>
  </si>
  <si>
    <t>Institutions considered as most important for future reporting, State of Kogi, Nigeria (2016)</t>
  </si>
  <si>
    <t>First most important issue affecting Nigeria, State of Kogi, Nigeria (2016)</t>
  </si>
  <si>
    <t>First most important issue affecting Nigeria, State of Kebbi, Nigeria (2016)</t>
  </si>
  <si>
    <t>Perception of corruption trend, State of Kogi, Nigeria (2016)</t>
  </si>
  <si>
    <t>Awareness about anti-corruption institutions, State of Kogi, Nigeria (2016)</t>
  </si>
  <si>
    <t>Perception of effectiveness of anti-corruption institutions, State of Kogi, Nigeria (2016)</t>
  </si>
  <si>
    <t>KWARA</t>
  </si>
  <si>
    <t>Prevalence of bribery by type of public official, State of Kwara, Nigeria (2016)</t>
  </si>
  <si>
    <t>Reasons why the bribery case was not reported, State of Kwara, Nigeria (2016)</t>
  </si>
  <si>
    <t>Institutions considered as most important for future reporting, State of Kwara, Nigeria (2016)</t>
  </si>
  <si>
    <t>First most important issue affecting Nigeria, State of Kwara, Nigeria (2016)</t>
  </si>
  <si>
    <t>Perception of corruption trend, State of Kwara, Nigeria (2016)</t>
  </si>
  <si>
    <t>Awareness about anti-corruption institutions, State of Kwara, Nigeria (2016)</t>
  </si>
  <si>
    <t>Perception of effectiveness of anti-corruption institutions, State of Kwara, Nigeria (2016)</t>
  </si>
  <si>
    <t>LAGOS</t>
  </si>
  <si>
    <t>Prevalence of bribery by type of public official, State of Lagos, Nigeria (2016)</t>
  </si>
  <si>
    <t>Reasons why the bribery case was not reported, State of Lagos, Nigeria (2016)</t>
  </si>
  <si>
    <t>Institutions considered as most important for future reporting, State of Lagos, Nigeria (2016)</t>
  </si>
  <si>
    <t>First most important issue affecting Nigeria, State of Lagos, Nigeria (2016)</t>
  </si>
  <si>
    <t>Perception of corruption trend, State of Lagos, Nigeria (2016)</t>
  </si>
  <si>
    <t>Awareness about anti-corruption institutions, State of Lagos, Nigeria (2016)</t>
  </si>
  <si>
    <t>Perception of effectiveness of anti-corruption institutions, State of Lagos, Nigeria (2016)</t>
  </si>
  <si>
    <t>A2 = 16 &amp; bribe_boolean_dummy = 1</t>
  </si>
  <si>
    <t>A2 = 17 &amp; bribe_boolean_dummy = 1</t>
  </si>
  <si>
    <t>A2 = 18 &amp; bribe_boolean_dummy = 1</t>
  </si>
  <si>
    <t>A2 = 18</t>
  </si>
  <si>
    <t>A2 = 16</t>
  </si>
  <si>
    <t>NASARAWA</t>
  </si>
  <si>
    <t>Prevalence of bribery by type of public official, State of Nasarawa, Nigeria (2016)</t>
  </si>
  <si>
    <t>Reasons why the bribery case was not reported, State of Nasarawa, Nigeria (2016)</t>
  </si>
  <si>
    <t>A2 = 25 &amp; bribe_boolean_dummy = 1</t>
  </si>
  <si>
    <t>A2 = 24 &amp; bribe_boolean_dummy = 1</t>
  </si>
  <si>
    <t>A2 = 23 &amp; bribe_boolean_dummy = 1</t>
  </si>
  <si>
    <t>A2 = 22 &amp; bribe_boolean_dummy = 1</t>
  </si>
  <si>
    <t>A2 = 21 &amp; bribe_boolean_dummy = 1</t>
  </si>
  <si>
    <t>Frequency  - per adult</t>
  </si>
  <si>
    <t>A2 = 17</t>
  </si>
  <si>
    <t>c6 Compared to 2 years ago, do you think that the overall level of corruption …</t>
  </si>
  <si>
    <t>A2 = 19</t>
  </si>
  <si>
    <t>Prevalence of bribery by type of public official, State of Kano, Nigeria (2016)</t>
  </si>
  <si>
    <t>Perception of effectiveness of anti-corruption institutions, State of Nasarawa, Nigeria (2016)</t>
  </si>
  <si>
    <t>Awareness about anti-corruption institutions, State of Nasarawa, Nigeria (2016)</t>
  </si>
  <si>
    <t>Perception of corruption trend, State of Nasarawa, Nigeria (2016)</t>
  </si>
  <si>
    <t>First most important issue affecting Nigeria, State of Nasarawa, Nigeria (2016)</t>
  </si>
  <si>
    <t>Institutions considered as most important for future reporting, State of Nasarawa, Nigeria (2016)</t>
  </si>
  <si>
    <t>NIGER</t>
  </si>
  <si>
    <t>Prevalence of bribery by type of public official, State of Niger, Nigeria (2016)</t>
  </si>
  <si>
    <t>Reasons why the bribery case was not reported, State of Niger, Nigeria (2016)</t>
  </si>
  <si>
    <t>A2 = 26 &amp; bribe_boolean_dummy = 1</t>
  </si>
  <si>
    <t>A2 = 26</t>
  </si>
  <si>
    <t>Institutions considered as most important for future reporting, State of Niger, Nigeria (2016)</t>
  </si>
  <si>
    <t>First most important issue affecting Nigeria, State of Niger, Nigeria (2016)</t>
  </si>
  <si>
    <t>Perception of corruption trend, State of Niger, Nigeria (2016)</t>
  </si>
  <si>
    <t>Awareness about anti-corruption institutions, State of Niger, Nigeria (2016)</t>
  </si>
  <si>
    <t>Perception of effectiveness of anti-corruption institutions, State of Niger, Nigeria (2016)</t>
  </si>
  <si>
    <t>OGUN</t>
  </si>
  <si>
    <t>Prevalence of bribery by type of public official, State of Ogun, Nigeria (2016)</t>
  </si>
  <si>
    <t>A2 = 27 &amp; bribe_boolean_dummy = 1</t>
  </si>
  <si>
    <t>Reasons why the bribery case was not reported, State of Ogun, Nigeria (2016)</t>
  </si>
  <si>
    <t>Institutions considered as most important for future reporting, State of Ogun, Nigeria (2016)</t>
  </si>
  <si>
    <t>First most important issue affecting Nigeria, State of Ogun, Nigeria (2016)</t>
  </si>
  <si>
    <t>Perception of corruption trend, State of Ogun, Nigeria (2016)</t>
  </si>
  <si>
    <t>Awareness about anti-corruption institutions, State of Ogun, Nigeria (2016)</t>
  </si>
  <si>
    <t>Perception of effectiveness of anti-corruption institutions, State of Ogun, Nigeria (2016)</t>
  </si>
  <si>
    <t>Infrastructure</t>
  </si>
  <si>
    <t>Anti-Corruption Agencies</t>
  </si>
  <si>
    <t>A2 = 20</t>
  </si>
  <si>
    <t>A2 = 21</t>
  </si>
  <si>
    <t>A2 = 22</t>
  </si>
  <si>
    <t>ONDO</t>
  </si>
  <si>
    <t>Prevalence of bribery by type of public official, State of Zamfara, Nigeria (2016)</t>
  </si>
  <si>
    <t>Reasons why the bribery case was not reported, State of Zamfara (2016)</t>
  </si>
  <si>
    <t>Institutions considered as most important for future reporting, State of Zamfara, Nigeria (2016)</t>
  </si>
  <si>
    <t>First most important issue affecting Nigeria, State of Zamfara, Nigeria (2016)</t>
  </si>
  <si>
    <t>Perception of corruption trend, State of Zamfara, Nigeria (2016)</t>
  </si>
  <si>
    <t>Awareness about anti-corruption institutions, State of Zamfara, Nigeria (2016)</t>
  </si>
  <si>
    <t>Perception of effectiveness of anti-corruption institutions, State of Zamfara, Nigeria (2016)</t>
  </si>
  <si>
    <t>ZAMFARA</t>
  </si>
  <si>
    <t>Prevalence of bribery by type of public official, State of Ondo, Nigeria (2016)</t>
  </si>
  <si>
    <t>Reasons why the bribery case was not reported, State of Ondo, Nigeria (2016)</t>
  </si>
  <si>
    <t>A2 = 28 &amp; bribe_boolean_dummy = 1</t>
  </si>
  <si>
    <t>Institutions considered as most important for future reporting, State of Ondo, Nigeria (2016)</t>
  </si>
  <si>
    <t>First most important issue affecting Nigeria, State of Ondo, Nigeria (2016)</t>
  </si>
  <si>
    <t>Perception of corruption trend, State of Ondo, Nigeria (2016)</t>
  </si>
  <si>
    <t>Awareness about anti-corruption institutions, State of Ondo, Nigeria (2016)</t>
  </si>
  <si>
    <t>Perception of effectiveness of anti-corruption institutions, State of Ondo, Nigeria (2016)</t>
  </si>
  <si>
    <t>OSUN</t>
  </si>
  <si>
    <t>Prevalence of bribery by type of public official, State of Osun, Nigeria (2016)</t>
  </si>
  <si>
    <t>Reasons why the bribery case was not reported, State of Osun, Nigeria (2016)</t>
  </si>
  <si>
    <t>A2 = 29 &amp; bribe_boolean_dummy = 1</t>
  </si>
  <si>
    <t>Institutions considered as most important for future reporting, State of Osun, Nigeria (2016)</t>
  </si>
  <si>
    <t>First most important issue affecting Nigeria, State of Osun, Nigeria (2016)</t>
  </si>
  <si>
    <t>Perception of corruption trend, State of Osun, Nigeria (2016)</t>
  </si>
  <si>
    <t>Awareness about anti-corruption institutions, State of Osun, Nigeria (2016)</t>
  </si>
  <si>
    <t>Perception of effectiveness of anti-corruption institutions, State of Osun, Nigeria (2016)</t>
  </si>
  <si>
    <t>OYO</t>
  </si>
  <si>
    <t>Prevalence of bribery by type of public official, State of Oyo, Nigeria (2016)</t>
  </si>
  <si>
    <t>A2 = 30 &amp; bribe_boolean_dummy = 1</t>
  </si>
  <si>
    <t>Reasons why the bribery case was not reported, State of Oyo, Nigeria (2016)</t>
  </si>
  <si>
    <t>Institutions considered as most important for future reporting, State of Oyo, Nigeria (2016)</t>
  </si>
  <si>
    <t>A2 = 30</t>
  </si>
  <si>
    <t>First most important issue affecting Nigeria, State of Oyo, Nigeria (2016)</t>
  </si>
  <si>
    <t>Perception of corruption trend, State of Oyo, Nigeria (2016)</t>
  </si>
  <si>
    <t>Awareness about anti-corruption institutions, State of Oyo, Nigeria (2016)</t>
  </si>
  <si>
    <t>Perception of effectiveness of anti-corruption institutions, State of Oyo, Nigeria (2016)</t>
  </si>
  <si>
    <t>PLATEAU</t>
  </si>
  <si>
    <t>Prevalence of bribery by type of public official, State of Plateau, Nigeria (2016)</t>
  </si>
  <si>
    <t>Reasons why the bribery case was not reported, State of Plateau, Nigeria (2016)</t>
  </si>
  <si>
    <t>A2 = 31</t>
  </si>
  <si>
    <t>Institutions considered as most important for future reporting, State of Plateau, Nigeria (2016)</t>
  </si>
  <si>
    <t>First most important issue affecting Nigeria, State of Plateau, Nigeria (2016)</t>
  </si>
  <si>
    <t>Perception of corruption trend, State of Plateau, Nigeria (2016)</t>
  </si>
  <si>
    <t>Awareness about anti-corruption institutions, State of Plateau, Nigeria (2016)</t>
  </si>
  <si>
    <t>Perception of effectiveness of anti-corruption institutions, State of Plateau, Nigeria (2016)</t>
  </si>
  <si>
    <t>A2 = 28</t>
  </si>
  <si>
    <t>A2 = 29</t>
  </si>
  <si>
    <t>A2 = 31 &amp; bribe_boolean_dummy = 1</t>
  </si>
  <si>
    <t>A2 = 32 &amp; bribe_boolean_dummy = 1</t>
  </si>
  <si>
    <t>RIVERS</t>
  </si>
  <si>
    <t>Prevalence of bribery by type of public official, State of Rivers, Nigeria (2016)</t>
  </si>
  <si>
    <t>Reasons why the bribery case was not reported, State of Rivers, Nigeria (2016)</t>
  </si>
  <si>
    <t>A2 = 32</t>
  </si>
  <si>
    <t>Institutions considered as most important for future reporting, State of Rivers, Nigeria (2016)</t>
  </si>
  <si>
    <t>First most important issue affecting Nigeria, State of Rivers, Nigeria (2016)</t>
  </si>
  <si>
    <t>Perception of corruption trend, State of Rivers, Nigeria (2016)</t>
  </si>
  <si>
    <t>Awareness about anti-corruption institutions, State of Rivers, Nigeria (2016)</t>
  </si>
  <si>
    <t>Perception of effectiveness of anti-corruption institutions, State of Rivers, Nigeria (2016)</t>
  </si>
  <si>
    <t>SOKOTO</t>
  </si>
  <si>
    <t>Prevalence of bribery by type of public official, State of Sokoto, Nigeria (2016)</t>
  </si>
  <si>
    <t>Institutions considered as most important for future reporting, State of FCT, Nigeria (2016)</t>
  </si>
  <si>
    <t>First most important issue affecting Nigeria, State of FCT, Nigeria (2016)</t>
  </si>
  <si>
    <t>Perception of corruption trend, State of FCT, Nigeria (2016)</t>
  </si>
  <si>
    <t>Awareness about anti-corruption institutions, State of FCT, Nigeria (2016)</t>
  </si>
  <si>
    <t>Perception of effectiveness of anti-corruption institutions, State of FCT, Nigeria (2016)</t>
  </si>
  <si>
    <t>A2 = 37 &amp; bribe_boolean_dummy = 1</t>
  </si>
  <si>
    <t>A2 = 37</t>
  </si>
  <si>
    <t>Prevalence of bribery by type of public official, State of FCT, Nigeria (2016)</t>
  </si>
  <si>
    <t>Reasons why the bribery case was not reported, State of Yobe, Nigeria (2016)</t>
  </si>
  <si>
    <t>Institutions considered as most important for future reporting, State of Yobe, Nigeria (2016)</t>
  </si>
  <si>
    <t>First most important issue affecting Nigeria, State of Yobe, Nigeria (2016)</t>
  </si>
  <si>
    <t>Perception of corruption trend, State of Yobe, Nigeria (2016)</t>
  </si>
  <si>
    <t>Awareness about anti-corruption institutions, State of Yobe, Nigeria (2016)</t>
  </si>
  <si>
    <t>Perception of effectiveness of anti-corruption institutions, State of Yobe, Nigeria (2016)</t>
  </si>
  <si>
    <t>A2 = 35</t>
  </si>
  <si>
    <t>A2 = 35 &amp; bribe_boolean_dummy = 1</t>
  </si>
  <si>
    <t>Prevalence of bribery by type of public official, State of Yobe, Nigeria (2016)</t>
  </si>
  <si>
    <t>YOBE</t>
  </si>
  <si>
    <t>TARABA</t>
  </si>
  <si>
    <t>Prevalence of bribery by type of public official, State of Taraba, Nigeria (2016)</t>
  </si>
  <si>
    <t>Reasons why the bribery case was not reported, State of Taraba, Nigeria (2016)</t>
  </si>
  <si>
    <t>A2 = 34 &amp; bribe_boolean_dummy = 1</t>
  </si>
  <si>
    <t>Institutions considered as most important for future reporting, State of Taraba, Nigeria (2016)</t>
  </si>
  <si>
    <t>A2 = 34</t>
  </si>
  <si>
    <t>First most important issue affecting Nigeria, State of Taraba, Nigeria (2016)</t>
  </si>
  <si>
    <t>Perception of corruption trend, State of Taraba, Nigeria (2016)</t>
  </si>
  <si>
    <t>Awareness about anti-corruption institutions, State of Taraba, Nigeria (2016)</t>
  </si>
  <si>
    <t>Perception of effectiveness of anti-corruption institutions, State of Taraba, Nigeria (2016)</t>
  </si>
  <si>
    <t>Reasons why the bribery case was not reported, State of Sokoto, Nigeria (2016)</t>
  </si>
  <si>
    <t>A2 = 33 &amp; bribe_boolean_dummy = 1</t>
  </si>
  <si>
    <t>A2 = 33</t>
  </si>
  <si>
    <t>Institutions considered as most important for future reporting, State of Sokoto, Nigeria (2016)</t>
  </si>
  <si>
    <t>First most important issue affecting Nigeria, State of Sokoto, Nigeria (2016)</t>
  </si>
  <si>
    <t>Perception of corruption trend, State of Sokoto, Nigeria (2016)</t>
  </si>
  <si>
    <t>Awareness about anti-corruption institutions, State of Sokoto, Nigeria (2016)</t>
  </si>
  <si>
    <t>Perception of effectiveness of anti-corruption institutions, State of Sokoto, Nigeria (2016)</t>
  </si>
  <si>
    <t>Reasons why the bribery case was not reported, State of FCT, Nigeria (2016)</t>
  </si>
  <si>
    <t>A2 = 23</t>
  </si>
  <si>
    <t>A2 = 24</t>
  </si>
  <si>
    <t>A2 = 27</t>
  </si>
  <si>
    <t>A2 = 25</t>
  </si>
  <si>
    <t>A2 = 36 &amp; bribe_boolean_dummy = 1</t>
  </si>
  <si>
    <t>A2 = 36</t>
  </si>
  <si>
    <t>Western Africa</t>
  </si>
  <si>
    <t>Prevalence of bribery by type of public official, Nigeria (2016)</t>
  </si>
  <si>
    <t>Reasons why the bribery case was not reported, Nigeria (2016)</t>
  </si>
  <si>
    <t>Institutions considered as most important for future reporting, Nigeria (2016)</t>
  </si>
  <si>
    <t>bribe_boolean_dummy = 1</t>
  </si>
  <si>
    <t>NONE</t>
  </si>
  <si>
    <t>SEE CHAPTER 5</t>
  </si>
  <si>
    <t>SEE CHAPTER 2</t>
  </si>
  <si>
    <t>! here only 4 public officials have sufficient number of cases</t>
  </si>
  <si>
    <t>c6 Compared to 2 years ago, do you think that the overall level …</t>
  </si>
  <si>
    <t xml:space="preserve">Infrastructure </t>
  </si>
  <si>
    <t>c6 Compared to 2 years ago, do you think that the overall level of corruption…</t>
  </si>
  <si>
    <t>Reported to official authority or non-official institution</t>
  </si>
  <si>
    <t>Reported (at least) to official authority</t>
  </si>
  <si>
    <t>Car registration/driving licence agency officers</t>
  </si>
  <si>
    <t>Supervisor to the official (in the same organisation)</t>
  </si>
  <si>
    <t>I would not report it to anyone</t>
  </si>
  <si>
    <t>xx</t>
  </si>
  <si>
    <t>Independent Corrupt Practices Commission (ICPC)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</si>
</sst>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%"/>
    <numFmt numFmtId="166" formatCode="0.0"/>
    <numFmt numFmtId="167" formatCode="0.000"/>
    <numFmt numFmtId="168" formatCode="0.0000"/>
    <numFmt numFmtId="169" formatCode="#,###,"/>
    <numFmt numFmtId="170" formatCode="0.00000"/>
    <numFmt numFmtId="171" formatCode="_-* #,##0.0000000000_-;\-* #,##0.0000000000_-;_-* &quot;-&quot;??_-;_-@_-"/>
  </numFmts>
  <fonts count="4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Times New Roman"/>
      <family val="2"/>
    </font>
  </fonts>
  <fills count="60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FCD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CE9AD"/>
        <bgColor indexed="64"/>
      </patternFill>
    </fill>
    <fill>
      <patternFill patternType="solid">
        <fgColor rgb="FFE0F3BF"/>
        <bgColor indexed="64"/>
      </patternFill>
    </fill>
    <fill>
      <patternFill patternType="solid">
        <fgColor rgb="FFF1F9E3"/>
        <bgColor indexed="64"/>
      </patternFill>
    </fill>
    <fill>
      <patternFill patternType="solid">
        <fgColor rgb="FFDFF1C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EAB2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97C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2CD80"/>
        <bgColor indexed="64"/>
      </patternFill>
    </fill>
    <fill>
      <patternFill patternType="solid">
        <fgColor rgb="FFE6BBCC"/>
        <bgColor indexed="64"/>
      </patternFill>
    </fill>
    <fill>
      <patternFill patternType="solid">
        <fgColor rgb="FFC30064"/>
        <bgColor indexed="64"/>
      </patternFill>
    </fill>
    <fill>
      <patternFill patternType="solid">
        <fgColor rgb="FFE7EFD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0" applyNumberFormat="0" applyBorder="0" applyAlignment="0" applyProtection="0"/>
    <xf numFmtId="0" fontId="23" fillId="20" borderId="7" applyNumberFormat="0" applyAlignment="0" applyProtection="0"/>
    <xf numFmtId="0" fontId="24" fillId="21" borderId="8" applyNumberFormat="0" applyAlignment="0" applyProtection="0"/>
    <xf numFmtId="0" fontId="25" fillId="21" borderId="7" applyNumberFormat="0" applyAlignment="0" applyProtection="0"/>
    <xf numFmtId="0" fontId="26" fillId="0" borderId="9" applyNumberFormat="0" applyFill="0" applyAlignment="0" applyProtection="0"/>
    <xf numFmtId="0" fontId="27" fillId="22" borderId="10" applyNumberFormat="0" applyAlignment="0" applyProtection="0"/>
    <xf numFmtId="0" fontId="28" fillId="0" borderId="0" applyNumberFormat="0" applyFill="0" applyBorder="0" applyAlignment="0" applyProtection="0"/>
    <xf numFmtId="0" fontId="1" fillId="23" borderId="11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31" fillId="47" borderId="0" applyNumberFormat="0" applyBorder="0" applyAlignment="0" applyProtection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3" borderId="0" xfId="0" applyFont="1" applyFill="1"/>
    <xf numFmtId="0" fontId="2" fillId="4" borderId="2" xfId="0" applyFont="1" applyFill="1" applyBorder="1" applyAlignment="1"/>
    <xf numFmtId="0" fontId="2" fillId="4" borderId="2" xfId="0" applyFont="1" applyFill="1" applyBorder="1"/>
    <xf numFmtId="0" fontId="6" fillId="5" borderId="2" xfId="0" applyFont="1" applyFill="1" applyBorder="1" applyAlignment="1"/>
    <xf numFmtId="0" fontId="2" fillId="0" borderId="0" xfId="0" applyFont="1" applyAlignment="1">
      <alignment wrapText="1"/>
    </xf>
    <xf numFmtId="0" fontId="2" fillId="6" borderId="0" xfId="0" applyFont="1" applyFill="1"/>
    <xf numFmtId="0" fontId="2" fillId="8" borderId="0" xfId="0" applyFont="1" applyFill="1"/>
    <xf numFmtId="0" fontId="2" fillId="4" borderId="0" xfId="0" applyFont="1" applyFill="1"/>
    <xf numFmtId="0" fontId="2" fillId="0" borderId="3" xfId="0" applyFont="1" applyBorder="1"/>
    <xf numFmtId="0" fontId="2" fillId="0" borderId="0" xfId="0" applyFont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0" fontId="7" fillId="0" borderId="0" xfId="0" applyFont="1"/>
    <xf numFmtId="0" fontId="2" fillId="11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3" xfId="0" applyFont="1" applyFill="1" applyBorder="1" applyAlignment="1">
      <alignment wrapText="1"/>
    </xf>
    <xf numFmtId="0" fontId="11" fillId="12" borderId="0" xfId="0" applyFont="1" applyFill="1" applyAlignment="1">
      <alignment wrapText="1"/>
    </xf>
    <xf numFmtId="0" fontId="11" fillId="13" borderId="0" xfId="0" applyFont="1" applyFill="1" applyAlignment="1">
      <alignment wrapText="1"/>
    </xf>
    <xf numFmtId="0" fontId="11" fillId="0" borderId="0" xfId="0" applyFont="1"/>
    <xf numFmtId="165" fontId="2" fillId="4" borderId="0" xfId="1" applyNumberFormat="1" applyFont="1" applyFill="1"/>
    <xf numFmtId="0" fontId="4" fillId="2" borderId="1" xfId="0" applyFont="1" applyFill="1" applyBorder="1"/>
    <xf numFmtId="0" fontId="2" fillId="0" borderId="0" xfId="0" applyFont="1"/>
    <xf numFmtId="165" fontId="2" fillId="0" borderId="0" xfId="1" applyNumberFormat="1" applyFont="1"/>
    <xf numFmtId="0" fontId="13" fillId="0" borderId="0" xfId="0" applyFont="1"/>
    <xf numFmtId="165" fontId="2" fillId="4" borderId="0" xfId="1" applyNumberFormat="1" applyFont="1" applyFill="1" applyBorder="1"/>
    <xf numFmtId="165" fontId="2" fillId="0" borderId="0" xfId="1" applyNumberFormat="1" applyFont="1" applyBorder="1"/>
    <xf numFmtId="0" fontId="14" fillId="0" borderId="0" xfId="0" applyFont="1" applyFill="1" applyBorder="1"/>
    <xf numFmtId="0" fontId="14" fillId="9" borderId="0" xfId="0" applyFont="1" applyFill="1" applyBorder="1"/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1" applyNumberFormat="1" applyFont="1"/>
    <xf numFmtId="0" fontId="2" fillId="14" borderId="0" xfId="0" applyFont="1" applyFill="1"/>
    <xf numFmtId="0" fontId="11" fillId="14" borderId="0" xfId="0" applyFont="1" applyFill="1" applyAlignment="1">
      <alignment wrapText="1"/>
    </xf>
    <xf numFmtId="165" fontId="3" fillId="4" borderId="0" xfId="0" applyNumberFormat="1" applyFont="1" applyFill="1"/>
    <xf numFmtId="9" fontId="2" fillId="0" borderId="0" xfId="1" applyFont="1"/>
    <xf numFmtId="0" fontId="2" fillId="14" borderId="0" xfId="0" applyFont="1" applyFill="1" applyAlignment="1">
      <alignment wrapText="1"/>
    </xf>
    <xf numFmtId="165" fontId="6" fillId="4" borderId="0" xfId="1" applyNumberFormat="1" applyFont="1" applyFill="1" applyBorder="1"/>
    <xf numFmtId="165" fontId="2" fillId="0" borderId="3" xfId="1" applyNumberFormat="1" applyFont="1" applyBorder="1"/>
    <xf numFmtId="0" fontId="2" fillId="0" borderId="0" xfId="0" applyFont="1" applyFill="1"/>
    <xf numFmtId="165" fontId="2" fillId="0" borderId="0" xfId="1" applyNumberFormat="1" applyFont="1" applyFill="1"/>
    <xf numFmtId="0" fontId="2" fillId="15" borderId="0" xfId="0" applyFont="1" applyFill="1"/>
    <xf numFmtId="0" fontId="6" fillId="9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165" fontId="3" fillId="4" borderId="0" xfId="1" applyNumberFormat="1" applyFont="1" applyFill="1"/>
    <xf numFmtId="0" fontId="15" fillId="9" borderId="0" xfId="2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wrapText="1"/>
    </xf>
    <xf numFmtId="165" fontId="3" fillId="0" borderId="3" xfId="1" applyNumberFormat="1" applyFont="1" applyBorder="1"/>
    <xf numFmtId="0" fontId="8" fillId="16" borderId="0" xfId="0" applyFont="1" applyFill="1" applyBorder="1"/>
    <xf numFmtId="0" fontId="2" fillId="0" borderId="0" xfId="0" applyFont="1" applyAlignment="1">
      <alignment horizontal="center"/>
    </xf>
    <xf numFmtId="0" fontId="0" fillId="4" borderId="0" xfId="0" applyFill="1"/>
    <xf numFmtId="165" fontId="3" fillId="0" borderId="0" xfId="1" applyNumberFormat="1" applyFont="1" applyBorder="1"/>
    <xf numFmtId="165" fontId="14" fillId="0" borderId="0" xfId="1" applyNumberFormat="1" applyFont="1" applyFill="1" applyBorder="1"/>
    <xf numFmtId="165" fontId="14" fillId="4" borderId="0" xfId="1" applyNumberFormat="1" applyFont="1" applyFill="1" applyBorder="1"/>
    <xf numFmtId="0" fontId="14" fillId="0" borderId="0" xfId="0" applyFont="1" applyFill="1" applyBorder="1" applyAlignment="1">
      <alignment wrapText="1"/>
    </xf>
    <xf numFmtId="0" fontId="14" fillId="5" borderId="2" xfId="0" applyFont="1" applyFill="1" applyBorder="1" applyAlignment="1"/>
    <xf numFmtId="0" fontId="32" fillId="0" borderId="0" xfId="0" applyFont="1"/>
    <xf numFmtId="0" fontId="0" fillId="0" borderId="0" xfId="0"/>
    <xf numFmtId="0" fontId="2" fillId="0" borderId="0" xfId="0" applyFont="1"/>
    <xf numFmtId="0" fontId="2" fillId="6" borderId="0" xfId="0" applyFont="1" applyFill="1"/>
    <xf numFmtId="0" fontId="2" fillId="0" borderId="3" xfId="0" applyFont="1" applyBorder="1"/>
    <xf numFmtId="0" fontId="2" fillId="4" borderId="0" xfId="0" applyFont="1" applyFill="1"/>
    <xf numFmtId="0" fontId="14" fillId="9" borderId="0" xfId="0" applyFont="1" applyFill="1" applyBorder="1" applyAlignment="1">
      <alignment wrapText="1"/>
    </xf>
    <xf numFmtId="0" fontId="33" fillId="0" borderId="0" xfId="0" applyFont="1" applyFill="1" applyBorder="1" applyAlignment="1">
      <alignment wrapText="1"/>
    </xf>
    <xf numFmtId="0" fontId="33" fillId="16" borderId="0" xfId="0" applyFont="1" applyFill="1" applyBorder="1"/>
    <xf numFmtId="0" fontId="33" fillId="0" borderId="3" xfId="0" applyFont="1" applyFill="1" applyBorder="1" applyAlignment="1">
      <alignment wrapText="1"/>
    </xf>
    <xf numFmtId="0" fontId="2" fillId="0" borderId="0" xfId="0" applyFont="1" applyBorder="1"/>
    <xf numFmtId="0" fontId="34" fillId="0" borderId="0" xfId="0" applyFont="1"/>
    <xf numFmtId="0" fontId="35" fillId="0" borderId="0" xfId="0" applyFont="1" applyFill="1" applyBorder="1"/>
    <xf numFmtId="165" fontId="35" fillId="0" borderId="0" xfId="1" applyNumberFormat="1" applyFont="1" applyFill="1" applyBorder="1"/>
    <xf numFmtId="0" fontId="8" fillId="0" borderId="0" xfId="0" applyFont="1" applyFill="1" applyBorder="1"/>
    <xf numFmtId="165" fontId="8" fillId="4" borderId="0" xfId="1" applyNumberFormat="1" applyFont="1" applyFill="1" applyBorder="1"/>
    <xf numFmtId="165" fontId="2" fillId="0" borderId="0" xfId="0" applyNumberFormat="1" applyFont="1"/>
    <xf numFmtId="166" fontId="2" fillId="0" borderId="0" xfId="0" applyNumberFormat="1" applyFont="1"/>
    <xf numFmtId="0" fontId="2" fillId="0" borderId="13" xfId="0" applyFont="1" applyBorder="1"/>
    <xf numFmtId="165" fontId="2" fillId="0" borderId="13" xfId="1" applyNumberFormat="1" applyFont="1" applyBorder="1"/>
    <xf numFmtId="0" fontId="2" fillId="48" borderId="0" xfId="0" applyFont="1" applyFill="1"/>
    <xf numFmtId="0" fontId="2" fillId="16" borderId="0" xfId="0" applyFont="1" applyFill="1"/>
    <xf numFmtId="0" fontId="2" fillId="3" borderId="0" xfId="0" applyFont="1" applyFill="1"/>
    <xf numFmtId="0" fontId="2" fillId="49" borderId="0" xfId="0" applyFont="1" applyFill="1"/>
    <xf numFmtId="0" fontId="2" fillId="50" borderId="0" xfId="0" applyFont="1" applyFill="1"/>
    <xf numFmtId="167" fontId="2" fillId="0" borderId="0" xfId="0" applyNumberFormat="1" applyFont="1"/>
    <xf numFmtId="167" fontId="2" fillId="0" borderId="3" xfId="0" applyNumberFormat="1" applyFont="1" applyBorder="1"/>
    <xf numFmtId="2" fontId="2" fillId="0" borderId="0" xfId="0" applyNumberFormat="1" applyFont="1"/>
    <xf numFmtId="1" fontId="2" fillId="0" borderId="0" xfId="0" applyNumberFormat="1" applyFont="1"/>
    <xf numFmtId="0" fontId="2" fillId="51" borderId="0" xfId="0" applyFont="1" applyFill="1"/>
    <xf numFmtId="0" fontId="2" fillId="0" borderId="14" xfId="0" applyFont="1" applyBorder="1"/>
    <xf numFmtId="0" fontId="2" fillId="0" borderId="15" xfId="0" applyFont="1" applyBorder="1"/>
    <xf numFmtId="165" fontId="2" fillId="0" borderId="16" xfId="1" applyNumberFormat="1" applyFont="1" applyBorder="1"/>
    <xf numFmtId="0" fontId="2" fillId="0" borderId="17" xfId="0" applyFont="1" applyBorder="1"/>
    <xf numFmtId="165" fontId="2" fillId="0" borderId="18" xfId="1" applyNumberFormat="1" applyFont="1" applyBorder="1"/>
    <xf numFmtId="0" fontId="2" fillId="0" borderId="19" xfId="0" applyFont="1" applyBorder="1"/>
    <xf numFmtId="0" fontId="2" fillId="0" borderId="20" xfId="0" applyFont="1" applyBorder="1"/>
    <xf numFmtId="165" fontId="2" fillId="0" borderId="21" xfId="1" applyNumberFormat="1" applyFont="1" applyBorder="1"/>
    <xf numFmtId="0" fontId="2" fillId="4" borderId="15" xfId="0" applyFont="1" applyFill="1" applyBorder="1"/>
    <xf numFmtId="0" fontId="2" fillId="4" borderId="0" xfId="0" applyFont="1" applyFill="1" applyBorder="1"/>
    <xf numFmtId="165" fontId="2" fillId="0" borderId="21" xfId="0" applyNumberFormat="1" applyFont="1" applyBorder="1"/>
    <xf numFmtId="165" fontId="2" fillId="4" borderId="0" xfId="0" applyNumberFormat="1" applyFont="1" applyFill="1"/>
    <xf numFmtId="0" fontId="2" fillId="0" borderId="22" xfId="0" applyFont="1" applyBorder="1"/>
    <xf numFmtId="165" fontId="2" fillId="0" borderId="22" xfId="1" applyNumberFormat="1" applyFont="1" applyBorder="1"/>
    <xf numFmtId="165" fontId="2" fillId="0" borderId="23" xfId="1" applyNumberFormat="1" applyFont="1" applyBorder="1"/>
    <xf numFmtId="0" fontId="2" fillId="4" borderId="24" xfId="0" applyFont="1" applyFill="1" applyBorder="1"/>
    <xf numFmtId="165" fontId="14" fillId="0" borderId="3" xfId="1" applyNumberFormat="1" applyFont="1" applyFill="1" applyBorder="1"/>
    <xf numFmtId="0" fontId="14" fillId="0" borderId="0" xfId="0" applyFont="1" applyFill="1" applyBorder="1" applyAlignment="1"/>
    <xf numFmtId="0" fontId="2" fillId="0" borderId="0" xfId="0" applyFont="1" applyAlignment="1"/>
    <xf numFmtId="0" fontId="14" fillId="9" borderId="0" xfId="0" applyFont="1" applyFill="1" applyBorder="1" applyAlignment="1"/>
    <xf numFmtId="0" fontId="2" fillId="14" borderId="0" xfId="0" applyFont="1" applyFill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/>
    <xf numFmtId="0" fontId="6" fillId="9" borderId="0" xfId="0" applyFont="1" applyFill="1" applyBorder="1" applyAlignment="1"/>
    <xf numFmtId="0" fontId="8" fillId="0" borderId="3" xfId="0" applyFont="1" applyFill="1" applyBorder="1" applyAlignment="1"/>
    <xf numFmtId="0" fontId="8" fillId="0" borderId="0" xfId="0" applyFont="1" applyFill="1" applyBorder="1" applyAlignment="1"/>
    <xf numFmtId="0" fontId="6" fillId="0" borderId="3" xfId="0" applyFont="1" applyFill="1" applyBorder="1" applyAlignment="1"/>
    <xf numFmtId="165" fontId="6" fillId="0" borderId="3" xfId="1" applyNumberFormat="1" applyFont="1" applyFill="1" applyBorder="1"/>
    <xf numFmtId="0" fontId="0" fillId="0" borderId="0" xfId="0" applyAlignment="1"/>
    <xf numFmtId="0" fontId="8" fillId="16" borderId="0" xfId="0" applyFont="1" applyFill="1" applyBorder="1" applyAlignment="1"/>
    <xf numFmtId="0" fontId="2" fillId="0" borderId="16" xfId="0" applyFont="1" applyBorder="1"/>
    <xf numFmtId="0" fontId="6" fillId="0" borderId="17" xfId="0" applyFont="1" applyFill="1" applyBorder="1" applyAlignment="1"/>
    <xf numFmtId="165" fontId="2" fillId="0" borderId="18" xfId="0" applyNumberFormat="1" applyFont="1" applyBorder="1"/>
    <xf numFmtId="0" fontId="6" fillId="0" borderId="19" xfId="0" applyFont="1" applyFill="1" applyBorder="1" applyAlignment="1"/>
    <xf numFmtId="165" fontId="6" fillId="4" borderId="20" xfId="1" applyNumberFormat="1" applyFont="1" applyFill="1" applyBorder="1"/>
    <xf numFmtId="2" fontId="2" fillId="16" borderId="0" xfId="0" applyNumberFormat="1" applyFont="1" applyFill="1"/>
    <xf numFmtId="168" fontId="2" fillId="0" borderId="0" xfId="0" applyNumberFormat="1" applyFont="1"/>
    <xf numFmtId="0" fontId="3" fillId="0" borderId="0" xfId="0" applyFont="1" applyAlignment="1"/>
    <xf numFmtId="0" fontId="6" fillId="0" borderId="15" xfId="0" applyFont="1" applyFill="1" applyBorder="1"/>
    <xf numFmtId="165" fontId="6" fillId="4" borderId="18" xfId="1" applyNumberFormat="1" applyFont="1" applyFill="1" applyBorder="1"/>
    <xf numFmtId="165" fontId="6" fillId="4" borderId="21" xfId="1" applyNumberFormat="1" applyFont="1" applyFill="1" applyBorder="1"/>
    <xf numFmtId="0" fontId="6" fillId="0" borderId="16" xfId="0" applyFont="1" applyFill="1" applyBorder="1"/>
    <xf numFmtId="0" fontId="2" fillId="14" borderId="17" xfId="0" applyFont="1" applyFill="1" applyBorder="1" applyAlignment="1"/>
    <xf numFmtId="165" fontId="2" fillId="4" borderId="18" xfId="1" applyNumberFormat="1" applyFont="1" applyFill="1" applyBorder="1"/>
    <xf numFmtId="0" fontId="6" fillId="9" borderId="17" xfId="0" applyFont="1" applyFill="1" applyBorder="1" applyAlignment="1"/>
    <xf numFmtId="168" fontId="2" fillId="0" borderId="0" xfId="0" applyNumberFormat="1" applyFont="1" applyBorder="1"/>
    <xf numFmtId="0" fontId="2" fillId="4" borderId="24" xfId="0" applyFont="1" applyFill="1" applyBorder="1" applyAlignment="1"/>
    <xf numFmtId="0" fontId="14" fillId="5" borderId="24" xfId="0" applyFont="1" applyFill="1" applyBorder="1" applyAlignment="1"/>
    <xf numFmtId="165" fontId="6" fillId="4" borderId="3" xfId="1" applyNumberFormat="1" applyFont="1" applyFill="1" applyBorder="1"/>
    <xf numFmtId="0" fontId="6" fillId="9" borderId="19" xfId="0" applyFont="1" applyFill="1" applyBorder="1" applyAlignment="1"/>
    <xf numFmtId="0" fontId="8" fillId="0" borderId="16" xfId="0" applyFont="1" applyFill="1" applyBorder="1"/>
    <xf numFmtId="0" fontId="11" fillId="14" borderId="0" xfId="0" applyFont="1" applyFill="1" applyAlignment="1"/>
    <xf numFmtId="0" fontId="33" fillId="0" borderId="0" xfId="0" applyFont="1" applyFill="1" applyBorder="1"/>
    <xf numFmtId="0" fontId="36" fillId="9" borderId="0" xfId="2" applyFont="1" applyFill="1" applyBorder="1" applyAlignment="1">
      <alignment horizontal="left" vertical="center"/>
    </xf>
    <xf numFmtId="0" fontId="14" fillId="0" borderId="15" xfId="0" applyFont="1" applyFill="1" applyBorder="1"/>
    <xf numFmtId="0" fontId="33" fillId="0" borderId="16" xfId="0" applyFont="1" applyFill="1" applyBorder="1"/>
    <xf numFmtId="0" fontId="2" fillId="0" borderId="17" xfId="0" applyFont="1" applyBorder="1" applyAlignment="1"/>
    <xf numFmtId="165" fontId="14" fillId="4" borderId="18" xfId="1" applyNumberFormat="1" applyFont="1" applyFill="1" applyBorder="1"/>
    <xf numFmtId="0" fontId="11" fillId="14" borderId="17" xfId="0" applyFont="1" applyFill="1" applyBorder="1" applyAlignment="1"/>
    <xf numFmtId="0" fontId="2" fillId="0" borderId="19" xfId="0" applyFont="1" applyBorder="1" applyAlignment="1"/>
    <xf numFmtId="165" fontId="14" fillId="4" borderId="20" xfId="1" applyNumberFormat="1" applyFont="1" applyFill="1" applyBorder="1"/>
    <xf numFmtId="165" fontId="14" fillId="4" borderId="21" xfId="1" applyNumberFormat="1" applyFont="1" applyFill="1" applyBorder="1"/>
    <xf numFmtId="165" fontId="6" fillId="4" borderId="0" xfId="1" applyNumberFormat="1" applyFont="1" applyFill="1" applyBorder="1" applyAlignment="1"/>
    <xf numFmtId="165" fontId="6" fillId="0" borderId="0" xfId="1" applyNumberFormat="1" applyFont="1" applyFill="1" applyBorder="1" applyAlignment="1"/>
    <xf numFmtId="165" fontId="2" fillId="4" borderId="0" xfId="1" applyNumberFormat="1" applyFont="1" applyFill="1" applyAlignment="1"/>
    <xf numFmtId="165" fontId="3" fillId="0" borderId="3" xfId="1" applyNumberFormat="1" applyFont="1" applyBorder="1" applyAlignment="1"/>
    <xf numFmtId="168" fontId="2" fillId="0" borderId="0" xfId="0" applyNumberFormat="1" applyFont="1" applyAlignment="1"/>
    <xf numFmtId="0" fontId="2" fillId="0" borderId="0" xfId="0" applyFont="1" applyBorder="1" applyAlignment="1"/>
    <xf numFmtId="165" fontId="2" fillId="4" borderId="0" xfId="1" applyNumberFormat="1" applyFont="1" applyFill="1" applyBorder="1" applyAlignment="1"/>
    <xf numFmtId="0" fontId="0" fillId="0" borderId="14" xfId="0" applyBorder="1"/>
    <xf numFmtId="0" fontId="6" fillId="0" borderId="15" xfId="0" applyFont="1" applyFill="1" applyBorder="1" applyAlignment="1"/>
    <xf numFmtId="165" fontId="6" fillId="4" borderId="20" xfId="1" applyNumberFormat="1" applyFont="1" applyFill="1" applyBorder="1" applyAlignment="1"/>
    <xf numFmtId="0" fontId="2" fillId="0" borderId="20" xfId="0" applyFont="1" applyBorder="1" applyAlignment="1"/>
    <xf numFmtId="165" fontId="14" fillId="4" borderId="0" xfId="1" applyNumberFormat="1" applyFont="1" applyFill="1" applyBorder="1" applyAlignment="1"/>
    <xf numFmtId="165" fontId="14" fillId="0" borderId="0" xfId="1" applyNumberFormat="1" applyFont="1" applyFill="1" applyBorder="1" applyAlignment="1"/>
    <xf numFmtId="0" fontId="33" fillId="0" borderId="3" xfId="0" applyFont="1" applyFill="1" applyBorder="1" applyAlignment="1"/>
    <xf numFmtId="0" fontId="33" fillId="16" borderId="0" xfId="0" applyFont="1" applyFill="1" applyBorder="1" applyAlignment="1"/>
    <xf numFmtId="0" fontId="14" fillId="0" borderId="15" xfId="0" applyFont="1" applyFill="1" applyBorder="1" applyAlignment="1"/>
    <xf numFmtId="0" fontId="14" fillId="0" borderId="17" xfId="0" applyFont="1" applyFill="1" applyBorder="1" applyAlignment="1"/>
    <xf numFmtId="0" fontId="14" fillId="9" borderId="17" xfId="0" applyFont="1" applyFill="1" applyBorder="1" applyAlignment="1"/>
    <xf numFmtId="0" fontId="14" fillId="0" borderId="19" xfId="0" applyFont="1" applyFill="1" applyBorder="1" applyAlignment="1"/>
    <xf numFmtId="165" fontId="14" fillId="4" borderId="20" xfId="1" applyNumberFormat="1" applyFont="1" applyFill="1" applyBorder="1" applyAlignment="1"/>
    <xf numFmtId="0" fontId="2" fillId="52" borderId="0" xfId="0" applyFont="1" applyFill="1"/>
    <xf numFmtId="0" fontId="2" fillId="0" borderId="15" xfId="0" applyFont="1" applyBorder="1" applyAlignment="1"/>
    <xf numFmtId="169" fontId="0" fillId="0" borderId="0" xfId="0" applyNumberFormat="1"/>
    <xf numFmtId="0" fontId="2" fillId="0" borderId="0" xfId="0" applyFont="1" applyFill="1" applyBorder="1"/>
    <xf numFmtId="0" fontId="0" fillId="0" borderId="0" xfId="0" applyFill="1" applyBorder="1"/>
    <xf numFmtId="167" fontId="2" fillId="0" borderId="0" xfId="0" applyNumberFormat="1" applyFont="1" applyFill="1" applyBorder="1"/>
    <xf numFmtId="2" fontId="2" fillId="0" borderId="0" xfId="0" applyNumberFormat="1" applyFont="1" applyFill="1" applyBorder="1"/>
    <xf numFmtId="165" fontId="6" fillId="0" borderId="3" xfId="1" applyNumberFormat="1" applyFont="1" applyFill="1" applyBorder="1" applyAlignment="1"/>
    <xf numFmtId="0" fontId="0" fillId="15" borderId="0" xfId="0" applyFill="1"/>
    <xf numFmtId="165" fontId="0" fillId="0" borderId="0" xfId="1" applyNumberFormat="1" applyFont="1"/>
    <xf numFmtId="0" fontId="0" fillId="0" borderId="15" xfId="0" applyBorder="1"/>
    <xf numFmtId="165" fontId="0" fillId="0" borderId="16" xfId="1" applyNumberFormat="1" applyFont="1" applyBorder="1"/>
    <xf numFmtId="0" fontId="0" fillId="0" borderId="17" xfId="0" applyBorder="1"/>
    <xf numFmtId="0" fontId="0" fillId="0" borderId="0" xfId="0" applyBorder="1"/>
    <xf numFmtId="165" fontId="0" fillId="0" borderId="18" xfId="1" applyNumberFormat="1" applyFont="1" applyBorder="1"/>
    <xf numFmtId="0" fontId="0" fillId="0" borderId="19" xfId="0" applyBorder="1"/>
    <xf numFmtId="0" fontId="0" fillId="0" borderId="20" xfId="0" applyBorder="1"/>
    <xf numFmtId="165" fontId="0" fillId="0" borderId="21" xfId="1" applyNumberFormat="1" applyFont="1" applyBorder="1"/>
    <xf numFmtId="165" fontId="0" fillId="4" borderId="0" xfId="1" applyNumberFormat="1" applyFont="1" applyFill="1"/>
    <xf numFmtId="165" fontId="2" fillId="0" borderId="0" xfId="0" applyNumberFormat="1" applyFont="1" applyBorder="1"/>
    <xf numFmtId="166" fontId="2" fillId="0" borderId="0" xfId="0" applyNumberFormat="1" applyFont="1" applyBorder="1"/>
    <xf numFmtId="0" fontId="0" fillId="0" borderId="0" xfId="0" applyFill="1"/>
    <xf numFmtId="0" fontId="0" fillId="53" borderId="0" xfId="0" applyFill="1"/>
    <xf numFmtId="167" fontId="2" fillId="0" borderId="0" xfId="0" applyNumberFormat="1" applyFont="1" applyFill="1"/>
    <xf numFmtId="2" fontId="2" fillId="0" borderId="0" xfId="0" applyNumberFormat="1" applyFont="1" applyFill="1"/>
    <xf numFmtId="0" fontId="2" fillId="53" borderId="0" xfId="0" applyFont="1" applyFill="1"/>
    <xf numFmtId="165" fontId="0" fillId="0" borderId="0" xfId="1" applyNumberFormat="1" applyFont="1" applyFill="1"/>
    <xf numFmtId="0" fontId="0" fillId="6" borderId="0" xfId="0" applyFill="1"/>
    <xf numFmtId="0" fontId="37" fillId="4" borderId="0" xfId="0" applyFont="1" applyFill="1"/>
    <xf numFmtId="0" fontId="14" fillId="0" borderId="3" xfId="0" applyFont="1" applyFill="1" applyBorder="1" applyAlignment="1"/>
    <xf numFmtId="165" fontId="14" fillId="0" borderId="3" xfId="1" applyNumberFormat="1" applyFont="1" applyFill="1" applyBorder="1" applyAlignment="1"/>
    <xf numFmtId="0" fontId="0" fillId="52" borderId="14" xfId="0" applyFill="1" applyBorder="1"/>
    <xf numFmtId="0" fontId="0" fillId="54" borderId="17" xfId="0" applyFill="1" applyBorder="1"/>
    <xf numFmtId="0" fontId="0" fillId="55" borderId="17" xfId="0" applyFill="1" applyBorder="1"/>
    <xf numFmtId="0" fontId="0" fillId="15" borderId="17" xfId="0" applyFill="1" applyBorder="1"/>
    <xf numFmtId="0" fontId="2" fillId="58" borderId="19" xfId="0" applyFont="1" applyFill="1" applyBorder="1"/>
    <xf numFmtId="0" fontId="0" fillId="57" borderId="17" xfId="0" applyFill="1" applyBorder="1"/>
    <xf numFmtId="0" fontId="0" fillId="15" borderId="14" xfId="0" applyFill="1" applyBorder="1"/>
    <xf numFmtId="0" fontId="0" fillId="52" borderId="17" xfId="0" applyFill="1" applyBorder="1"/>
    <xf numFmtId="0" fontId="2" fillId="55" borderId="17" xfId="0" applyFont="1" applyFill="1" applyBorder="1"/>
    <xf numFmtId="0" fontId="2" fillId="54" borderId="14" xfId="0" applyFont="1" applyFill="1" applyBorder="1"/>
    <xf numFmtId="0" fontId="2" fillId="54" borderId="17" xfId="0" applyFont="1" applyFill="1" applyBorder="1"/>
    <xf numFmtId="0" fontId="2" fillId="15" borderId="14" xfId="0" applyFont="1" applyFill="1" applyBorder="1"/>
    <xf numFmtId="0" fontId="2" fillId="15" borderId="17" xfId="0" applyFont="1" applyFill="1" applyBorder="1"/>
    <xf numFmtId="0" fontId="2" fillId="15" borderId="19" xfId="0" applyFont="1" applyFill="1" applyBorder="1"/>
    <xf numFmtId="0" fontId="2" fillId="56" borderId="17" xfId="0" applyFont="1" applyFill="1" applyBorder="1"/>
    <xf numFmtId="0" fontId="38" fillId="56" borderId="17" xfId="0" applyFont="1" applyFill="1" applyBorder="1"/>
    <xf numFmtId="0" fontId="0" fillId="15" borderId="19" xfId="0" applyFill="1" applyBorder="1"/>
    <xf numFmtId="0" fontId="31" fillId="56" borderId="14" xfId="0" applyFont="1" applyFill="1" applyBorder="1"/>
    <xf numFmtId="0" fontId="38" fillId="56" borderId="19" xfId="0" applyFont="1" applyFill="1" applyBorder="1"/>
    <xf numFmtId="0" fontId="31" fillId="56" borderId="17" xfId="0" applyFont="1" applyFill="1" applyBorder="1"/>
    <xf numFmtId="0" fontId="39" fillId="52" borderId="14" xfId="0" applyFont="1" applyFill="1" applyBorder="1"/>
    <xf numFmtId="0" fontId="2" fillId="52" borderId="14" xfId="0" applyFont="1" applyFill="1" applyBorder="1"/>
    <xf numFmtId="0" fontId="2" fillId="52" borderId="17" xfId="0" applyFont="1" applyFill="1" applyBorder="1"/>
    <xf numFmtId="0" fontId="2" fillId="0" borderId="17" xfId="0" applyFont="1" applyFill="1" applyBorder="1" applyAlignment="1"/>
    <xf numFmtId="0" fontId="2" fillId="57" borderId="17" xfId="0" applyFont="1" applyFill="1" applyBorder="1"/>
    <xf numFmtId="0" fontId="2" fillId="59" borderId="17" xfId="0" applyFont="1" applyFill="1" applyBorder="1"/>
    <xf numFmtId="170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171" fontId="34" fillId="0" borderId="0" xfId="44" applyNumberFormat="1" applyFont="1"/>
    <xf numFmtId="165" fontId="2" fillId="15" borderId="0" xfId="1" applyNumberFormat="1" applyFont="1" applyFill="1"/>
    <xf numFmtId="0" fontId="2" fillId="0" borderId="0" xfId="0" applyFont="1" applyAlignment="1">
      <alignment horizontal="center"/>
    </xf>
    <xf numFmtId="0" fontId="3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44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26000000}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397C23"/>
      <color rgb="FFC30064"/>
      <color rgb="FF6EAB27"/>
      <color rgb="FFE6BBCC"/>
      <color rgb="FFB2CD80"/>
      <color rgb="FFE7EFDF"/>
      <color rgb="FF6EAB03"/>
      <color rgb="FFF4F7F5"/>
      <color rgb="FFE6E6E6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2B-4DC8-BFF9-296113B77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B-4DC8-BFF9-296113B7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188665856"/>
        <c:axId val="188668544"/>
      </c:barChart>
      <c:catAx>
        <c:axId val="1886658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8668544"/>
        <c:crosses val="autoZero"/>
        <c:auto val="1"/>
        <c:lblAlgn val="ctr"/>
        <c:lblOffset val="100"/>
        <c:noMultiLvlLbl val="0"/>
      </c:catAx>
      <c:valAx>
        <c:axId val="18866854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188665856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NIGERIA!$BH$9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NIGERIA!$BF$10:$BF$14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NIGERIA!$BH$10:$BH$14</c:f>
              <c:numCache>
                <c:formatCode>0.0%</c:formatCode>
                <c:ptCount val="5"/>
                <c:pt idx="0">
                  <c:v>0.3</c:v>
                </c:pt>
                <c:pt idx="1">
                  <c:v>0.34899999999999998</c:v>
                </c:pt>
                <c:pt idx="2">
                  <c:v>0.47700000000000004</c:v>
                </c:pt>
                <c:pt idx="3">
                  <c:v>0.64900000000000002</c:v>
                </c:pt>
                <c:pt idx="4">
                  <c:v>0.90700000000000003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2-486A-997E-82B2C7059D04}"/>
            </c:ext>
          </c:extLst>
        </c:ser>
        <c:ser>
          <c:idx val="1"/>
          <c:order val="1"/>
          <c:tx>
            <c:strRef>
              <c:f>NIGERIA!$BI$9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72-486A-997E-82B2C7059D04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NIGERIA!$BF$10:$BF$14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NIGERIA!$BJ$10:$BJ$14</c:f>
              <c:numCache>
                <c:formatCode>0.0%</c:formatCode>
                <c:ptCount val="5"/>
                <c:pt idx="0">
                  <c:v>-0.64672651261144976</c:v>
                </c:pt>
                <c:pt idx="1">
                  <c:v>-0.609267836261844</c:v>
                </c:pt>
                <c:pt idx="2">
                  <c:v>-0.64074834600692221</c:v>
                </c:pt>
                <c:pt idx="3">
                  <c:v>-0.78274446530630182</c:v>
                </c:pt>
                <c:pt idx="4">
                  <c:v>-0.39725447268148267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2-486A-997E-82B2C705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21440"/>
        <c:axId val="211423232"/>
      </c:barChart>
      <c:catAx>
        <c:axId val="211421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11423232"/>
        <c:crosses val="autoZero"/>
        <c:auto val="1"/>
        <c:lblAlgn val="ctr"/>
        <c:lblOffset val="100"/>
        <c:noMultiLvlLbl val="0"/>
      </c:catAx>
      <c:valAx>
        <c:axId val="211423232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11421440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'9.Cross River'!$D$1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28-4868-B386-D634A3C143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'9.Cross River'!$D$14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8-4868-B386-D634A3C14378}"/>
            </c:ext>
          </c:extLst>
        </c:ser>
        <c:ser>
          <c:idx val="1"/>
          <c:order val="1"/>
          <c:tx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'9.Cross River'!$C$14</c:f>
              <c:numCache>
                <c:formatCode>0.0%</c:formatCode>
                <c:ptCount val="1"/>
                <c:pt idx="0">
                  <c:v>6.4515513053573906E-2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8-4868-B386-D634A3C1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8815104"/>
        <c:axId val="218890624"/>
      </c:barChart>
      <c:catAx>
        <c:axId val="2188151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8890624"/>
        <c:crosses val="autoZero"/>
        <c:auto val="1"/>
        <c:lblAlgn val="ctr"/>
        <c:lblOffset val="100"/>
        <c:noMultiLvlLbl val="0"/>
      </c:catAx>
      <c:valAx>
        <c:axId val="218890624"/>
        <c:scaling>
          <c:orientation val="minMax"/>
          <c:max val="8.0000000000000016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1881510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'9.Cross River'!$P$33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'9.Cross River'!$M$34:$M$38</c:f>
              <c:strCache>
                <c:ptCount val="5"/>
                <c:pt idx="0">
                  <c:v>Doctors/Nurses</c:v>
                </c:pt>
                <c:pt idx="1">
                  <c:v>Teacher/Lecturers</c:v>
                </c:pt>
                <c:pt idx="2">
                  <c:v>Public utilities officers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'9.Cross River'!$P$34:$P$38</c:f>
              <c:numCache>
                <c:formatCode>0.0%</c:formatCode>
                <c:ptCount val="5"/>
                <c:pt idx="0">
                  <c:v>8.2623335966029221E-2</c:v>
                </c:pt>
                <c:pt idx="1">
                  <c:v>0.11694161191872102</c:v>
                </c:pt>
                <c:pt idx="2">
                  <c:v>0.22435422164453778</c:v>
                </c:pt>
                <c:pt idx="3">
                  <c:v>0.27268793526705104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A-4D5E-A0C5-EA7F08BEA021}"/>
            </c:ext>
          </c:extLst>
        </c:ser>
        <c:ser>
          <c:idx val="0"/>
          <c:order val="1"/>
          <c:tx>
            <c:strRef>
              <c:f>'9.Cross River'!$N$33</c:f>
              <c:strCache>
                <c:ptCount val="1"/>
                <c:pt idx="0">
                  <c:v>Cross River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'9.Cross River'!$O$34:$O$38</c:f>
                <c:numCache>
                  <c:formatCode>General</c:formatCode>
                  <c:ptCount val="5"/>
                  <c:pt idx="0">
                    <c:v>2.4465807474561035E-2</c:v>
                  </c:pt>
                  <c:pt idx="1">
                    <c:v>2.8512798599451997E-2</c:v>
                  </c:pt>
                  <c:pt idx="2">
                    <c:v>2.8752387910181271E-2</c:v>
                  </c:pt>
                  <c:pt idx="3">
                    <c:v>3.2339767182696419E-2</c:v>
                  </c:pt>
                  <c:pt idx="4">
                    <c:v>3.1238976376396506E-2</c:v>
                  </c:pt>
                </c:numCache>
              </c:numRef>
            </c:plus>
            <c:minus>
              <c:numRef>
                <c:f>'9.Cross River'!$O$34:$O$38</c:f>
                <c:numCache>
                  <c:formatCode>General</c:formatCode>
                  <c:ptCount val="5"/>
                  <c:pt idx="0">
                    <c:v>2.4465807474561035E-2</c:v>
                  </c:pt>
                  <c:pt idx="1">
                    <c:v>2.8512798599451997E-2</c:v>
                  </c:pt>
                  <c:pt idx="2">
                    <c:v>2.8752387910181271E-2</c:v>
                  </c:pt>
                  <c:pt idx="3">
                    <c:v>3.2339767182696419E-2</c:v>
                  </c:pt>
                  <c:pt idx="4">
                    <c:v>3.1238976376396506E-2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'9.Cross River'!$M$34:$M$38</c:f>
              <c:strCache>
                <c:ptCount val="5"/>
                <c:pt idx="0">
                  <c:v>Doctors/Nurses</c:v>
                </c:pt>
                <c:pt idx="1">
                  <c:v>Teacher/Lecturers</c:v>
                </c:pt>
                <c:pt idx="2">
                  <c:v>Public utilities officers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'9.Cross River'!$N$34:$N$38</c:f>
              <c:numCache>
                <c:formatCode>0.0%</c:formatCode>
                <c:ptCount val="5"/>
                <c:pt idx="0">
                  <c:v>0.16541273068446033</c:v>
                </c:pt>
                <c:pt idx="1">
                  <c:v>0.25</c:v>
                </c:pt>
                <c:pt idx="2">
                  <c:v>0.25641082721983305</c:v>
                </c:pt>
                <c:pt idx="3">
                  <c:v>0.59375485589551957</c:v>
                </c:pt>
                <c:pt idx="4">
                  <c:v>0.65789637660840572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A-4D5E-A0C5-EA7F08B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18925312"/>
        <c:axId val="218939392"/>
      </c:barChart>
      <c:catAx>
        <c:axId val="21892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8939392"/>
        <c:crosses val="autoZero"/>
        <c:auto val="1"/>
        <c:lblAlgn val="ctr"/>
        <c:lblOffset val="100"/>
        <c:noMultiLvlLbl val="0"/>
      </c:catAx>
      <c:valAx>
        <c:axId val="2189393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892531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'9.Cross River'!$CJ$7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('9.Cross River'!$CE$19,'9.Cross River'!$CE$13,'9.Cross River'!$CE$11,'9.Cross River'!$CE$12,'9.Cross River'!$CE$18)</c:f>
              <c:strCache>
                <c:ptCount val="5"/>
                <c:pt idx="0">
                  <c:v>PCC</c:v>
                </c:pt>
                <c:pt idx="1">
                  <c:v>FMoJ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('9.Cross River'!$CJ$19,'9.Cross River'!$CJ$13,'9.Cross River'!$CJ$11,'9.Cross River'!$CJ$12,'9.Cross River'!$CJ$18)</c:f>
              <c:numCache>
                <c:formatCode>0.0%</c:formatCode>
                <c:ptCount val="5"/>
                <c:pt idx="0">
                  <c:v>0.38036120216855995</c:v>
                </c:pt>
                <c:pt idx="1">
                  <c:v>0.52031595167936184</c:v>
                </c:pt>
                <c:pt idx="2">
                  <c:v>0.5372461341191147</c:v>
                </c:pt>
                <c:pt idx="3">
                  <c:v>0.58803614694169015</c:v>
                </c:pt>
                <c:pt idx="4">
                  <c:v>0.8837472386565105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091-9675-5B28326D1CB7}"/>
            </c:ext>
          </c:extLst>
        </c:ser>
        <c:ser>
          <c:idx val="1"/>
          <c:order val="1"/>
          <c:tx>
            <c:strRef>
              <c:f>'9.Cross River'!$CH$7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('9.Cross River'!$CE$19,'9.Cross River'!$CE$13,'9.Cross River'!$CE$11,'9.Cross River'!$CE$12,'9.Cross River'!$CE$18)</c:f>
              <c:strCache>
                <c:ptCount val="5"/>
                <c:pt idx="0">
                  <c:v>PCC</c:v>
                </c:pt>
                <c:pt idx="1">
                  <c:v>FMoJ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('9.Cross River'!$CI$19,'9.Cross River'!$CI$13,'9.Cross River'!$CI$11,'9.Cross River'!$CI$12,'9.Cross River'!$CI$18)</c:f>
              <c:numCache>
                <c:formatCode>0.0%</c:formatCode>
                <c:ptCount val="5"/>
                <c:pt idx="0">
                  <c:v>-0.22009050097839619</c:v>
                </c:pt>
                <c:pt idx="1">
                  <c:v>-0.33069951184417923</c:v>
                </c:pt>
                <c:pt idx="2">
                  <c:v>-0.36794591321163556</c:v>
                </c:pt>
                <c:pt idx="3">
                  <c:v>-0.37584630868573143</c:v>
                </c:pt>
                <c:pt idx="4">
                  <c:v>-0.3690745029581719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091-9675-5B28326D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74528"/>
        <c:axId val="229576064"/>
      </c:barChart>
      <c:catAx>
        <c:axId val="22957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29576064"/>
        <c:crosses val="autoZero"/>
        <c:auto val="1"/>
        <c:lblAlgn val="ctr"/>
        <c:lblOffset val="100"/>
        <c:noMultiLvlLbl val="0"/>
      </c:catAx>
      <c:valAx>
        <c:axId val="229576064"/>
        <c:scaling>
          <c:orientation val="minMax"/>
          <c:max val="1"/>
          <c:min val="-0.4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29574528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5620-4C22-9237-FADBF998441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620-4C22-9237-FADBF998441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620-4C22-9237-FADBF998441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620-4C22-9237-FADBF9984417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620-4C22-9237-FADBF99844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River'!$AS$28:$AS$32</c:f>
              <c:strCache>
                <c:ptCount val="5"/>
                <c:pt idx="0">
                  <c:v>Housing</c:v>
                </c:pt>
                <c:pt idx="1">
                  <c:v>Corruption</c:v>
                </c:pt>
                <c:pt idx="2">
                  <c:v>Infrastructure</c:v>
                </c:pt>
                <c:pt idx="3">
                  <c:v>High cost of living</c:v>
                </c:pt>
                <c:pt idx="4">
                  <c:v>Unemployment</c:v>
                </c:pt>
              </c:strCache>
            </c:strRef>
          </c:cat>
          <c:val>
            <c:numRef>
              <c:f>'9.Cross River'!$AU$28:$AU$32</c:f>
              <c:numCache>
                <c:formatCode>0.0%</c:formatCode>
                <c:ptCount val="5"/>
                <c:pt idx="0">
                  <c:v>7.1105964501937277E-2</c:v>
                </c:pt>
                <c:pt idx="1">
                  <c:v>0.15124144872118997</c:v>
                </c:pt>
                <c:pt idx="2">
                  <c:v>0.16139955818504167</c:v>
                </c:pt>
                <c:pt idx="3">
                  <c:v>0.18961617258684102</c:v>
                </c:pt>
                <c:pt idx="4">
                  <c:v>0.23589155917492954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0-4C22-9237-FADBF998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32640"/>
        <c:axId val="229638528"/>
      </c:barChart>
      <c:catAx>
        <c:axId val="229632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9638528"/>
        <c:crosses val="autoZero"/>
        <c:auto val="1"/>
        <c:lblAlgn val="ctr"/>
        <c:lblOffset val="100"/>
        <c:noMultiLvlLbl val="0"/>
      </c:catAx>
      <c:valAx>
        <c:axId val="229638528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963264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13560804899395E-2"/>
          <c:y val="0.10879629629629629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v>Report</c:v>
          </c:tx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6840-4616-B635-15B7BDE1CC75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6840-4616-B635-15B7BDE1CC75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6840-4616-B635-15B7BDE1CC75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6840-4616-B635-15B7BDE1CC75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6840-4616-B635-15B7BDE1CC7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'9.Cross River'!$AJ$26:$AJ$30</c:f>
              <c:strCache>
                <c:ptCount val="5"/>
                <c:pt idx="0">
                  <c:v>Traditional/Village leader</c:v>
                </c:pt>
                <c:pt idx="1">
                  <c:v>Supervisor to the official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'9.Cross River'!$AL$26:$AL$30</c:f>
              <c:numCache>
                <c:formatCode>0.0%</c:formatCode>
                <c:ptCount val="5"/>
                <c:pt idx="0">
                  <c:v>0.33972903156149464</c:v>
                </c:pt>
                <c:pt idx="1">
                  <c:v>0.2889390187389192</c:v>
                </c:pt>
                <c:pt idx="2">
                  <c:v>0.15914211144362744</c:v>
                </c:pt>
                <c:pt idx="3">
                  <c:v>7.7878037477838433E-2</c:v>
                </c:pt>
                <c:pt idx="4">
                  <c:v>0.13431180077812033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40-4616-B635-15B7BDE1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65CA-4378-B917-E87974D8063F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65CA-4378-B917-E87974D8063F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65CA-4378-B917-E87974D8063F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65CA-4378-B917-E87974D8063F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65CA-4378-B917-E87974D8063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'9.Cross River'!$Z$23:$Z$27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'9.Cross River'!$AB$23:$AB$27</c:f>
              <c:numCache>
                <c:formatCode>0.0%</c:formatCode>
                <c:ptCount val="5"/>
                <c:pt idx="0">
                  <c:v>0.31451551305357389</c:v>
                </c:pt>
                <c:pt idx="1">
                  <c:v>0.2580639617482165</c:v>
                </c:pt>
                <c:pt idx="2">
                  <c:v>9.6775179114281781E-2</c:v>
                </c:pt>
                <c:pt idx="3">
                  <c:v>4.8387589557140891E-2</c:v>
                </c:pt>
                <c:pt idx="4">
                  <c:v>0.28225775652678697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CA-4378-B917-E87974D806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'10.Delta'!$D$1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00-4D24-8831-61FBDA42B5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cat>
          <c:val>
            <c:numRef>
              <c:f>'10.Delta'!$D$7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0-4D24-8831-61FBDA42B579}"/>
            </c:ext>
          </c:extLst>
        </c:ser>
        <c:ser>
          <c:idx val="0"/>
          <c:order val="1"/>
          <c:tx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cat>
          <c:val>
            <c:numRef>
              <c:f>'10.Delta'!$C$7</c:f>
              <c:numCache>
                <c:formatCode>0.0%</c:formatCode>
                <c:ptCount val="1"/>
                <c:pt idx="0">
                  <c:v>0.55800000000000005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0-4D24-8831-61FBDA42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9060992"/>
        <c:axId val="229062528"/>
      </c:barChart>
      <c:catAx>
        <c:axId val="229060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9062528"/>
        <c:crosses val="autoZero"/>
        <c:auto val="1"/>
        <c:lblAlgn val="ctr"/>
        <c:lblOffset val="100"/>
        <c:noMultiLvlLbl val="0"/>
      </c:catAx>
      <c:valAx>
        <c:axId val="22906252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906099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'10.Delta'!$D$1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F5-4C02-8808-591BA1D5E0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cat>
          <c:val>
            <c:numRef>
              <c:f>'10.Delta'!$D$8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5-4C02-8808-591BA1D5E076}"/>
            </c:ext>
          </c:extLst>
        </c:ser>
        <c:ser>
          <c:idx val="0"/>
          <c:order val="1"/>
          <c:tx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F5-4C02-8808-591BA1D5E0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cat>
          <c:val>
            <c:numRef>
              <c:f>'10.Delta'!$C$8</c:f>
              <c:numCache>
                <c:formatCode>0.0%</c:formatCode>
                <c:ptCount val="1"/>
                <c:pt idx="0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5-4C02-8808-591BA1D5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9106816"/>
        <c:axId val="229108352"/>
      </c:barChart>
      <c:catAx>
        <c:axId val="2291068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9108352"/>
        <c:crosses val="autoZero"/>
        <c:auto val="1"/>
        <c:lblAlgn val="ctr"/>
        <c:lblOffset val="100"/>
        <c:noMultiLvlLbl val="0"/>
      </c:catAx>
      <c:valAx>
        <c:axId val="229108352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910681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'10.Delta'!$P$34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'10.Delta'!$M$35:$M$39</c:f>
              <c:strCache>
                <c:ptCount val="5"/>
                <c:pt idx="0">
                  <c:v>Teacher/Lecturers</c:v>
                </c:pt>
                <c:pt idx="1">
                  <c:v>Public utilities officers</c:v>
                </c:pt>
                <c:pt idx="2">
                  <c:v>Car registration/driving license agency officers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'10.Delta'!$P$35:$P$39</c:f>
              <c:numCache>
                <c:formatCode>0.0%</c:formatCode>
                <c:ptCount val="5"/>
                <c:pt idx="0">
                  <c:v>0.11694161191872102</c:v>
                </c:pt>
                <c:pt idx="1">
                  <c:v>0.22435422164453778</c:v>
                </c:pt>
                <c:pt idx="2">
                  <c:v>0.28533999859497072</c:v>
                </c:pt>
                <c:pt idx="3">
                  <c:v>0.27268793526705104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4-471B-BC81-674A3D6F235B}"/>
            </c:ext>
          </c:extLst>
        </c:ser>
        <c:ser>
          <c:idx val="0"/>
          <c:order val="1"/>
          <c:tx>
            <c:strRef>
              <c:f>'10.Delta'!$N$34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'10.Delta'!$O$35:$O$39</c:f>
                <c:numCache>
                  <c:formatCode>General</c:formatCode>
                  <c:ptCount val="5"/>
                  <c:pt idx="0">
                    <c:v>2.4469335745302693E-2</c:v>
                  </c:pt>
                  <c:pt idx="1">
                    <c:v>2.7393671539258029E-2</c:v>
                  </c:pt>
                  <c:pt idx="2">
                    <c:v>2.7776113215746388E-2</c:v>
                  </c:pt>
                  <c:pt idx="3">
                    <c:v>3.0153832878897877E-2</c:v>
                  </c:pt>
                  <c:pt idx="4">
                    <c:v>3.2556140533978671E-2</c:v>
                  </c:pt>
                </c:numCache>
              </c:numRef>
            </c:plus>
            <c:minus>
              <c:numRef>
                <c:f>'10.Delta'!$O$35:$O$39</c:f>
                <c:numCache>
                  <c:formatCode>General</c:formatCode>
                  <c:ptCount val="5"/>
                  <c:pt idx="0">
                    <c:v>2.4469335745302693E-2</c:v>
                  </c:pt>
                  <c:pt idx="1">
                    <c:v>2.7393671539258029E-2</c:v>
                  </c:pt>
                  <c:pt idx="2">
                    <c:v>2.7776113215746388E-2</c:v>
                  </c:pt>
                  <c:pt idx="3">
                    <c:v>3.0153832878897877E-2</c:v>
                  </c:pt>
                  <c:pt idx="4">
                    <c:v>3.2556140533978671E-2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'10.Delta'!$M$35:$M$39</c:f>
              <c:strCache>
                <c:ptCount val="5"/>
                <c:pt idx="0">
                  <c:v>Teacher/Lecturers</c:v>
                </c:pt>
                <c:pt idx="1">
                  <c:v>Public utilities officers</c:v>
                </c:pt>
                <c:pt idx="2">
                  <c:v>Car registration/driving license agency officers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'10.Delta'!$N$35:$N$39</c:f>
              <c:numCache>
                <c:formatCode>0.0%</c:formatCode>
                <c:ptCount val="5"/>
                <c:pt idx="0">
                  <c:v>0.16874965232064382</c:v>
                </c:pt>
                <c:pt idx="1">
                  <c:v>0.22761213536134675</c:v>
                </c:pt>
                <c:pt idx="2">
                  <c:v>0.23684210526315788</c:v>
                </c:pt>
                <c:pt idx="3">
                  <c:v>0.30769182004187212</c:v>
                </c:pt>
                <c:pt idx="4">
                  <c:v>0.5410957976210905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4-471B-BC81-674A3D6F2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29163776"/>
        <c:axId val="229165312"/>
      </c:barChart>
      <c:catAx>
        <c:axId val="229163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9165312"/>
        <c:crosses val="autoZero"/>
        <c:auto val="1"/>
        <c:lblAlgn val="ctr"/>
        <c:lblOffset val="100"/>
        <c:noMultiLvlLbl val="0"/>
      </c:catAx>
      <c:valAx>
        <c:axId val="229165312"/>
        <c:scaling>
          <c:orientation val="minMax"/>
          <c:max val="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916377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'10.Delta'!$D$1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7D-4AC2-828C-EAE8AF6EF2F1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7D-4AC2-828C-EAE8AF6EF2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'10.Delta'!$D$9:$D$10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D-4AC2-828C-EAE8AF6EF2F1}"/>
            </c:ext>
          </c:extLst>
        </c:ser>
        <c:ser>
          <c:idx val="0"/>
          <c:order val="1"/>
          <c:tx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'10.Delta'!$C$9:$C$10</c:f>
              <c:numCache>
                <c:formatCode>0.0</c:formatCode>
                <c:ptCount val="2"/>
                <c:pt idx="0">
                  <c:v>14.28</c:v>
                </c:pt>
                <c:pt idx="1">
                  <c:v>2.5070000000000001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D-4AC2-828C-EAE8AF6E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9201024"/>
        <c:axId val="229202560"/>
      </c:barChart>
      <c:catAx>
        <c:axId val="22920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202560"/>
        <c:crosses val="autoZero"/>
        <c:auto val="1"/>
        <c:lblAlgn val="ctr"/>
        <c:lblOffset val="100"/>
        <c:noMultiLvlLbl val="0"/>
      </c:catAx>
      <c:valAx>
        <c:axId val="229202560"/>
        <c:scaling>
          <c:orientation val="minMax"/>
          <c:max val="15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29201024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'1.Abia'!$AK$5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  <a:ln>
              <a:solidFill>
                <a:srgbClr val="397C23"/>
              </a:solidFill>
            </a:ln>
          </c:spPr>
          <c:invertIfNegative val="0"/>
          <c:cat>
            <c:strRef>
              <c:f>'1.Abia'!$AH$10:$AH$14</c:f>
              <c:strCache>
                <c:ptCount val="5"/>
                <c:pt idx="0">
                  <c:v>Teacher/Lecturers</c:v>
                </c:pt>
                <c:pt idx="1">
                  <c:v>Tax/revenues officers</c:v>
                </c:pt>
                <c:pt idx="2">
                  <c:v>Public utilities officers</c:v>
                </c:pt>
                <c:pt idx="3">
                  <c:v>Car registration/driving license officers</c:v>
                </c:pt>
                <c:pt idx="4">
                  <c:v>Police officers</c:v>
                </c:pt>
              </c:strCache>
            </c:strRef>
          </c:cat>
          <c:val>
            <c:numRef>
              <c:f>'1.Abia'!$AK$10:$AK$14</c:f>
              <c:numCache>
                <c:formatCode>0.0%</c:formatCode>
                <c:ptCount val="5"/>
                <c:pt idx="0">
                  <c:v>0.11694161191872102</c:v>
                </c:pt>
                <c:pt idx="1">
                  <c:v>0.27268793526705104</c:v>
                </c:pt>
                <c:pt idx="2">
                  <c:v>0.22435422164453778</c:v>
                </c:pt>
                <c:pt idx="3">
                  <c:v>0.28533999859497072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1-4A7A-8D87-876EE0DE4B17}"/>
            </c:ext>
          </c:extLst>
        </c:ser>
        <c:ser>
          <c:idx val="0"/>
          <c:order val="1"/>
          <c:tx>
            <c:strRef>
              <c:f>'1.Abia'!$AI$5</c:f>
              <c:strCache>
                <c:ptCount val="1"/>
                <c:pt idx="0">
                  <c:v>Abia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'1.Abia'!$AJ$10:$AJ$15</c:f>
                <c:numCache>
                  <c:formatCode>General</c:formatCode>
                  <c:ptCount val="6"/>
                  <c:pt idx="0">
                    <c:v>2.4935190764887899E-2</c:v>
                  </c:pt>
                  <c:pt idx="1">
                    <c:v>2.7008603273805182E-2</c:v>
                  </c:pt>
                  <c:pt idx="2">
                    <c:v>2.7986024994552591E-2</c:v>
                  </c:pt>
                  <c:pt idx="3">
                    <c:v>2.829006540500607E-2</c:v>
                  </c:pt>
                  <c:pt idx="4">
                    <c:v>3.2432966811943693E-2</c:v>
                  </c:pt>
                  <c:pt idx="5">
                    <c:v>3.1329244158029602E-2</c:v>
                  </c:pt>
                </c:numCache>
              </c:numRef>
            </c:plus>
            <c:minus>
              <c:numRef>
                <c:f>'1.Abia'!$AJ$10:$AJ$15</c:f>
                <c:numCache>
                  <c:formatCode>General</c:formatCode>
                  <c:ptCount val="6"/>
                  <c:pt idx="0">
                    <c:v>2.4935190764887899E-2</c:v>
                  </c:pt>
                  <c:pt idx="1">
                    <c:v>2.7008603273805182E-2</c:v>
                  </c:pt>
                  <c:pt idx="2">
                    <c:v>2.7986024994552591E-2</c:v>
                  </c:pt>
                  <c:pt idx="3">
                    <c:v>2.829006540500607E-2</c:v>
                  </c:pt>
                  <c:pt idx="4">
                    <c:v>3.2432966811943693E-2</c:v>
                  </c:pt>
                  <c:pt idx="5">
                    <c:v>3.1329244158029602E-2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'1.Abia'!$AH$10:$AH$14</c:f>
              <c:strCache>
                <c:ptCount val="5"/>
                <c:pt idx="0">
                  <c:v>Teacher/Lecturers</c:v>
                </c:pt>
                <c:pt idx="1">
                  <c:v>Tax/revenues officers</c:v>
                </c:pt>
                <c:pt idx="2">
                  <c:v>Public utilities officers</c:v>
                </c:pt>
                <c:pt idx="3">
                  <c:v>Car registration/driving license officers</c:v>
                </c:pt>
                <c:pt idx="4">
                  <c:v>Police officers</c:v>
                </c:pt>
              </c:strCache>
            </c:strRef>
          </c:cat>
          <c:val>
            <c:numRef>
              <c:f>'1.Abia'!$AI$10:$AI$14</c:f>
              <c:numCache>
                <c:formatCode>0.0%</c:formatCode>
                <c:ptCount val="5"/>
                <c:pt idx="0">
                  <c:v>0.17699099452271411</c:v>
                </c:pt>
                <c:pt idx="1">
                  <c:v>0.21874756964427369</c:v>
                </c:pt>
                <c:pt idx="2">
                  <c:v>0.24210500119194506</c:v>
                </c:pt>
                <c:pt idx="3">
                  <c:v>0.24999740763399939</c:v>
                </c:pt>
                <c:pt idx="4">
                  <c:v>0.4402987153605144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1-4A7A-8D87-876EE0DE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8"/>
        <c:overlap val="50"/>
        <c:axId val="210561280"/>
        <c:axId val="210309120"/>
      </c:barChart>
      <c:catAx>
        <c:axId val="21056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309120"/>
        <c:crosses val="autoZero"/>
        <c:auto val="1"/>
        <c:lblAlgn val="ctr"/>
        <c:lblOffset val="100"/>
        <c:noMultiLvlLbl val="0"/>
      </c:catAx>
      <c:valAx>
        <c:axId val="2103091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0561280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'10.Delta'!$D$1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62-42CC-BCFF-5552C0D1AA7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cat>
          <c:val>
            <c:numRef>
              <c:f>'10.Delta'!$D$12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2-42CC-BCFF-5552C0D1AA70}"/>
            </c:ext>
          </c:extLst>
        </c:ser>
        <c:ser>
          <c:idx val="0"/>
          <c:order val="1"/>
          <c:tx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cat>
          <c:val>
            <c:numRef>
              <c:f>'10.Delta'!$C$12</c:f>
              <c:numCache>
                <c:formatCode>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2-42CC-BCFF-5552C0D1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1412864"/>
        <c:axId val="231414400"/>
      </c:barChart>
      <c:catAx>
        <c:axId val="2314128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31414400"/>
        <c:crosses val="autoZero"/>
        <c:auto val="1"/>
        <c:lblAlgn val="ctr"/>
        <c:lblOffset val="100"/>
        <c:noMultiLvlLbl val="0"/>
      </c:catAx>
      <c:valAx>
        <c:axId val="231414400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31412864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1802-412E-8F0F-8CA35D6F76D8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1802-412E-8F0F-8CA35D6F76D8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1802-412E-8F0F-8CA35D6F76D8}"/>
              </c:ext>
            </c:extLst>
          </c:dPt>
          <c:dPt>
            <c:idx val="3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7-1802-412E-8F0F-8CA35D6F76D8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1802-412E-8F0F-8CA35D6F76D8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'10.Delta'!$AJ$24:$AJ$28</c:f>
              <c:strCache>
                <c:ptCount val="5"/>
                <c:pt idx="0">
                  <c:v>Supervisor to the official</c:v>
                </c:pt>
                <c:pt idx="1">
                  <c:v>Police</c:v>
                </c:pt>
                <c:pt idx="2">
                  <c:v>I would not report it</c:v>
                </c:pt>
                <c:pt idx="3">
                  <c:v>Traditional/Village leader</c:v>
                </c:pt>
                <c:pt idx="4">
                  <c:v>Other</c:v>
                </c:pt>
              </c:strCache>
            </c:strRef>
          </c:cat>
          <c:val>
            <c:numRef>
              <c:f>'10.Delta'!$AL$24:$AL$28</c:f>
              <c:numCache>
                <c:formatCode>0.0%</c:formatCode>
                <c:ptCount val="5"/>
                <c:pt idx="0">
                  <c:v>0.47999994872086954</c:v>
                </c:pt>
                <c:pt idx="1">
                  <c:v>0.18666665689921325</c:v>
                </c:pt>
                <c:pt idx="2">
                  <c:v>0.10999996154065217</c:v>
                </c:pt>
                <c:pt idx="3">
                  <c:v>9.4444437322342992E-2</c:v>
                </c:pt>
                <c:pt idx="4">
                  <c:v>0.12888899551692212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02-412E-8F0F-8CA35D6F76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ADD0-4D07-9388-EC7B24B2E6B1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ADD0-4D07-9388-EC7B24B2E6B1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ADD0-4D07-9388-EC7B24B2E6B1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ADD0-4D07-9388-EC7B24B2E6B1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ADD0-4D07-9388-EC7B24B2E6B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'10.Delta'!$Z$24:$Z$28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'10.Delta'!$AB$24:$AB$28</c:f>
              <c:numCache>
                <c:formatCode>0.0%</c:formatCode>
                <c:ptCount val="5"/>
                <c:pt idx="0">
                  <c:v>0.41772169065333598</c:v>
                </c:pt>
                <c:pt idx="1">
                  <c:v>0.35443068346359435</c:v>
                </c:pt>
                <c:pt idx="2">
                  <c:v>8.8607410065638215E-2</c:v>
                </c:pt>
                <c:pt idx="3">
                  <c:v>3.164550359487079E-2</c:v>
                </c:pt>
                <c:pt idx="4">
                  <c:v>0.10759471222256067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D0-4D07-9388-EC7B24B2E6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'10.Delta'!$D$1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C8-4628-BBE0-807299072B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'10.Delta'!$D$14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8-4628-BBE0-807299072B63}"/>
            </c:ext>
          </c:extLst>
        </c:ser>
        <c:ser>
          <c:idx val="1"/>
          <c:order val="1"/>
          <c:tx>
            <c:strRef>
              <c:f>'10.Delta'!$C$1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'10.Delta'!$C$14</c:f>
              <c:numCache>
                <c:formatCode>0.0%</c:formatCode>
                <c:ptCount val="1"/>
                <c:pt idx="0">
                  <c:v>6.3291007189741604E-3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8-4628-BBE0-80729907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5715200"/>
        <c:axId val="235716992"/>
      </c:barChart>
      <c:catAx>
        <c:axId val="235715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35716992"/>
        <c:crosses val="autoZero"/>
        <c:auto val="1"/>
        <c:lblAlgn val="ctr"/>
        <c:lblOffset val="100"/>
        <c:noMultiLvlLbl val="0"/>
      </c:catAx>
      <c:valAx>
        <c:axId val="23571699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35715200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'10.Delta'!$CJ$7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('10.Delta'!$CE$14,'10.Delta'!$CE$13,'10.Delta'!$CE$12,'10.Delta'!$CE$11,'10.Delta'!$CE$18)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('10.Delta'!$CJ$14,'10.Delta'!$CJ$13,'10.Delta'!$CJ$12,'10.Delta'!$CJ$11,'10.Delta'!$CJ$18)</c:f>
              <c:numCache>
                <c:formatCode>0.0%</c:formatCode>
                <c:ptCount val="5"/>
                <c:pt idx="0">
                  <c:v>0.30444438054902001</c:v>
                </c:pt>
                <c:pt idx="1">
                  <c:v>0.3922221646349448</c:v>
                </c:pt>
                <c:pt idx="2">
                  <c:v>0.56555551506132162</c:v>
                </c:pt>
                <c:pt idx="3">
                  <c:v>0.60000007325590066</c:v>
                </c:pt>
                <c:pt idx="4">
                  <c:v>0.9566667539632816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4-400C-8F47-FE1CB636709E}"/>
            </c:ext>
          </c:extLst>
        </c:ser>
        <c:ser>
          <c:idx val="1"/>
          <c:order val="1"/>
          <c:tx>
            <c:strRef>
              <c:f>'10.Delta'!$CH$7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7.23638869745003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84-400C-8F47-FE1CB636709E}"/>
                </c:ext>
              </c:extLst>
            </c:dLbl>
            <c:dLbl>
              <c:idx val="4"/>
              <c:layout>
                <c:manualLayout>
                  <c:x val="-8.344022473858589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4-400C-8F47-FE1CB636709E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('10.Delta'!$CE$14,'10.Delta'!$CE$13,'10.Delta'!$CE$12,'10.Delta'!$CE$11,'10.Delta'!$CE$18)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('10.Delta'!$CI$14,'10.Delta'!$CI$13,'10.Delta'!$CI$12,'10.Delta'!$CI$11,'10.Delta'!$CI$18)</c:f>
              <c:numCache>
                <c:formatCode>0.0%</c:formatCode>
                <c:ptCount val="5"/>
                <c:pt idx="0">
                  <c:v>-9.3333328449606623E-2</c:v>
                </c:pt>
                <c:pt idx="1">
                  <c:v>-0.13444435674085231</c:v>
                </c:pt>
                <c:pt idx="2">
                  <c:v>-0.19666663675384058</c:v>
                </c:pt>
                <c:pt idx="3">
                  <c:v>-0.28222220309429263</c:v>
                </c:pt>
                <c:pt idx="4">
                  <c:v>-0.10666663492244306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4-400C-8F47-FE1CB636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760640"/>
        <c:axId val="235774720"/>
      </c:barChart>
      <c:catAx>
        <c:axId val="23576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35774720"/>
        <c:crosses val="autoZero"/>
        <c:auto val="1"/>
        <c:lblAlgn val="ctr"/>
        <c:lblOffset val="100"/>
        <c:noMultiLvlLbl val="0"/>
      </c:catAx>
      <c:valAx>
        <c:axId val="235774720"/>
        <c:scaling>
          <c:orientation val="minMax"/>
          <c:max val="1"/>
          <c:min val="-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35760640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8CF-4BE4-A3B8-48DF41CBC9F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8CF-4BE4-A3B8-48DF41CBC9FA}"/>
              </c:ext>
            </c:extLst>
          </c:dPt>
          <c:dPt>
            <c:idx val="3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D8CF-4BE4-A3B8-48DF41CBC9F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8CF-4BE4-A3B8-48DF41CBC9FA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8CF-4BE4-A3B8-48DF41CBC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'10.Delta'!$AS$26:$AS$30</c:f>
              <c:strCache>
                <c:ptCount val="5"/>
                <c:pt idx="0">
                  <c:v>Crime and insecurity</c:v>
                </c:pt>
                <c:pt idx="1">
                  <c:v>High cost of living</c:v>
                </c:pt>
                <c:pt idx="2">
                  <c:v>Health care</c:v>
                </c:pt>
                <c:pt idx="3">
                  <c:v>Corruption</c:v>
                </c:pt>
                <c:pt idx="4">
                  <c:v>Unemployment</c:v>
                </c:pt>
              </c:strCache>
            </c:strRef>
          </c:cat>
          <c:val>
            <c:numRef>
              <c:f>'10.Delta'!$AU$26:$AU$30</c:f>
              <c:numCache>
                <c:formatCode>0.0%</c:formatCode>
                <c:ptCount val="5"/>
                <c:pt idx="0">
                  <c:v>6.5555606631197375E-2</c:v>
                </c:pt>
                <c:pt idx="1">
                  <c:v>8.666667521318841E-2</c:v>
                </c:pt>
                <c:pt idx="2">
                  <c:v>0.15666671733533127</c:v>
                </c:pt>
                <c:pt idx="3">
                  <c:v>0.23333341269389235</c:v>
                </c:pt>
                <c:pt idx="4">
                  <c:v>0.24555561029399242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CF-4BE4-A3B8-48DF41CB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561216"/>
        <c:axId val="327562752"/>
      </c:barChart>
      <c:catAx>
        <c:axId val="327561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7562752"/>
        <c:crosses val="autoZero"/>
        <c:auto val="1"/>
        <c:lblAlgn val="ctr"/>
        <c:lblOffset val="100"/>
        <c:noMultiLvlLbl val="0"/>
      </c:catAx>
      <c:valAx>
        <c:axId val="327562752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7561216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'11.Ebonyi'!$Q$34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'11.Ebonyi'!$N$35:$N$39</c:f>
              <c:strCache>
                <c:ptCount val="5"/>
                <c:pt idx="0">
                  <c:v>Elected representatives from Local/State governmentMembers of Parliament/Legislature</c:v>
                </c:pt>
                <c:pt idx="1">
                  <c:v>Teacher/Lecturers</c:v>
                </c:pt>
                <c:pt idx="2">
                  <c:v>Public utilities officers</c:v>
                </c:pt>
                <c:pt idx="3">
                  <c:v>Police officers</c:v>
                </c:pt>
                <c:pt idx="4">
                  <c:v>Tax/revenues officers</c:v>
                </c:pt>
              </c:strCache>
            </c:strRef>
          </c:cat>
          <c:val>
            <c:numRef>
              <c:f>'11.Ebonyi'!$Q$35:$Q$39</c:f>
              <c:numCache>
                <c:formatCode>0.0%</c:formatCode>
                <c:ptCount val="5"/>
                <c:pt idx="0">
                  <c:v>8.1821435191737416E-2</c:v>
                </c:pt>
                <c:pt idx="1">
                  <c:v>0.11694161191872102</c:v>
                </c:pt>
                <c:pt idx="2">
                  <c:v>0.22435422164453778</c:v>
                </c:pt>
                <c:pt idx="3">
                  <c:v>0.4636029800014988</c:v>
                </c:pt>
                <c:pt idx="4">
                  <c:v>0.27268793526705104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E-4690-8EE0-115778F2C6C8}"/>
            </c:ext>
          </c:extLst>
        </c:ser>
        <c:ser>
          <c:idx val="0"/>
          <c:order val="1"/>
          <c:tx>
            <c:strRef>
              <c:f>'11.Ebonyi'!$O$34</c:f>
              <c:strCache>
                <c:ptCount val="1"/>
                <c:pt idx="0">
                  <c:v>Ebonyi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'11.Ebonyi'!$P$35:$P$39</c:f>
                <c:numCache>
                  <c:formatCode>General</c:formatCode>
                  <c:ptCount val="5"/>
                  <c:pt idx="0">
                    <c:v>2.0143761413545035E-2</c:v>
                  </c:pt>
                  <c:pt idx="1">
                    <c:v>2.1960363871236947E-2</c:v>
                  </c:pt>
                  <c:pt idx="2">
                    <c:v>2.2172294253325234E-2</c:v>
                  </c:pt>
                  <c:pt idx="3">
                    <c:v>2.8152159720148624E-2</c:v>
                  </c:pt>
                  <c:pt idx="4">
                    <c:v>2.8811755165270628E-2</c:v>
                  </c:pt>
                </c:numCache>
              </c:numRef>
            </c:plus>
            <c:minus>
              <c:numRef>
                <c:f>'11.Ebonyi'!$P$35:$P$39</c:f>
                <c:numCache>
                  <c:formatCode>General</c:formatCode>
                  <c:ptCount val="5"/>
                  <c:pt idx="0">
                    <c:v>2.0143761413545035E-2</c:v>
                  </c:pt>
                  <c:pt idx="1">
                    <c:v>2.1960363871236947E-2</c:v>
                  </c:pt>
                  <c:pt idx="2">
                    <c:v>2.2172294253325234E-2</c:v>
                  </c:pt>
                  <c:pt idx="3">
                    <c:v>2.8152159720148624E-2</c:v>
                  </c:pt>
                  <c:pt idx="4">
                    <c:v>2.8811755165270628E-2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'11.Ebonyi'!$N$35:$N$39</c:f>
              <c:strCache>
                <c:ptCount val="5"/>
                <c:pt idx="0">
                  <c:v>Elected representatives from Local/State governmentMembers of Parliament/Legislature</c:v>
                </c:pt>
                <c:pt idx="1">
                  <c:v>Teacher/Lecturers</c:v>
                </c:pt>
                <c:pt idx="2">
                  <c:v>Public utilities officers</c:v>
                </c:pt>
                <c:pt idx="3">
                  <c:v>Police officers</c:v>
                </c:pt>
                <c:pt idx="4">
                  <c:v>Tax/revenues officers</c:v>
                </c:pt>
              </c:strCache>
            </c:strRef>
          </c:cat>
          <c:val>
            <c:numRef>
              <c:f>'11.Ebonyi'!$O$35:$O$39</c:f>
              <c:numCache>
                <c:formatCode>0.0%</c:formatCode>
                <c:ptCount val="5"/>
                <c:pt idx="0">
                  <c:v>0.10637962143508894</c:v>
                </c:pt>
                <c:pt idx="1">
                  <c:v>0.12984063537252777</c:v>
                </c:pt>
                <c:pt idx="2">
                  <c:v>0.13281238191683922</c:v>
                </c:pt>
                <c:pt idx="3">
                  <c:v>0.24637657455155509</c:v>
                </c:pt>
                <c:pt idx="4">
                  <c:v>0.26436828470088541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E-4690-8EE0-115778F2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11164544"/>
        <c:axId val="231228544"/>
      </c:barChart>
      <c:catAx>
        <c:axId val="21116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228544"/>
        <c:crosses val="autoZero"/>
        <c:auto val="1"/>
        <c:lblAlgn val="ctr"/>
        <c:lblOffset val="100"/>
        <c:noMultiLvlLbl val="0"/>
      </c:catAx>
      <c:valAx>
        <c:axId val="231228544"/>
        <c:scaling>
          <c:orientation val="minMax"/>
          <c:max val="0.5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1164544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'11.Ebonyi'!$D$1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F5-4E17-B1E6-98AA99887F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cat>
          <c:val>
            <c:numRef>
              <c:f>'11.Ebonyi'!$D$7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5-4E17-B1E6-98AA99887FD8}"/>
            </c:ext>
          </c:extLst>
        </c:ser>
        <c:ser>
          <c:idx val="0"/>
          <c:order val="1"/>
          <c:tx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cat>
          <c:val>
            <c:numRef>
              <c:f>'11.Ebonyi'!$C$7</c:f>
              <c:numCache>
                <c:formatCode>0.0%</c:formatCode>
                <c:ptCount val="1"/>
                <c:pt idx="0">
                  <c:v>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5-4E17-B1E6-98AA9988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1247232"/>
        <c:axId val="231249024"/>
      </c:barChart>
      <c:catAx>
        <c:axId val="2312472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31249024"/>
        <c:crosses val="autoZero"/>
        <c:auto val="1"/>
        <c:lblAlgn val="ctr"/>
        <c:lblOffset val="100"/>
        <c:noMultiLvlLbl val="0"/>
      </c:catAx>
      <c:valAx>
        <c:axId val="23124902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3124723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'11.Ebonyi'!$D$1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1F-4D29-A6DE-A6FAF02653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cat>
          <c:val>
            <c:numRef>
              <c:f>'11.Ebonyi'!$D$8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F-4D29-A6DE-A6FAF026530B}"/>
            </c:ext>
          </c:extLst>
        </c:ser>
        <c:ser>
          <c:idx val="0"/>
          <c:order val="1"/>
          <c:tx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1F-4D29-A6DE-A6FAF02653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cat>
          <c:val>
            <c:numRef>
              <c:f>'11.Ebonyi'!$C$8</c:f>
              <c:numCache>
                <c:formatCode>0.0%</c:formatCode>
                <c:ptCount val="1"/>
                <c:pt idx="0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F-4D29-A6DE-A6FAF026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0903808"/>
        <c:axId val="230905344"/>
      </c:barChart>
      <c:catAx>
        <c:axId val="2309038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30905344"/>
        <c:crosses val="autoZero"/>
        <c:auto val="1"/>
        <c:lblAlgn val="ctr"/>
        <c:lblOffset val="100"/>
        <c:noMultiLvlLbl val="0"/>
      </c:catAx>
      <c:valAx>
        <c:axId val="23090534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3090380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5359-4029-9426-BE701875A290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5359-4029-9426-BE701875A290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5359-4029-9426-BE701875A290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5359-4029-9426-BE701875A290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5359-4029-9426-BE701875A29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'11.Ebonyi'!$Z$23:$Z$27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'11.Ebonyi'!$AB$23:$AB$27</c:f>
              <c:numCache>
                <c:formatCode>0.0%</c:formatCode>
                <c:ptCount val="5"/>
                <c:pt idx="0">
                  <c:v>0.3162391277986617</c:v>
                </c:pt>
                <c:pt idx="1">
                  <c:v>0.3162391277986617</c:v>
                </c:pt>
                <c:pt idx="2">
                  <c:v>7.692392490602229E-2</c:v>
                </c:pt>
                <c:pt idx="3">
                  <c:v>5.9828800723159853E-2</c:v>
                </c:pt>
                <c:pt idx="4">
                  <c:v>0.23076901877349443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59-4029-9426-BE701875A2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Purpose of the payment</c:v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('1.Abia'!$AT$40,'1.Abia'!$AT$36,'1.Abia'!$AT$34)</c:f>
              <c:strCache>
                <c:ptCount val="3"/>
                <c:pt idx="0">
                  <c:v>It was a sign of appreciation for the service provided</c:v>
                </c:pt>
                <c:pt idx="1">
                  <c:v>Avoid payment of fine</c:v>
                </c:pt>
                <c:pt idx="2">
                  <c:v>Speed up procedure</c:v>
                </c:pt>
              </c:strCache>
            </c:strRef>
          </c:cat>
          <c:val>
            <c:numRef>
              <c:f>('1.Abia'!$AX$40,'1.Abia'!$AX$36,'1.Abia'!$AX$34)</c:f>
              <c:numCache>
                <c:formatCode>0.0%</c:formatCode>
                <c:ptCount val="3"/>
                <c:pt idx="0">
                  <c:v>0.16176403312136878</c:v>
                </c:pt>
                <c:pt idx="1">
                  <c:v>0.23529347179651403</c:v>
                </c:pt>
                <c:pt idx="2">
                  <c:v>0.26470561324854752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6-4F93-A7ED-C7105CBA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34080"/>
        <c:axId val="210335616"/>
      </c:barChart>
      <c:catAx>
        <c:axId val="21033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335616"/>
        <c:crosses val="autoZero"/>
        <c:auto val="1"/>
        <c:lblAlgn val="ctr"/>
        <c:lblOffset val="100"/>
        <c:noMultiLvlLbl val="0"/>
      </c:catAx>
      <c:valAx>
        <c:axId val="210335616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10334080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'11.Ebonyi'!$D$1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8A-48FD-952F-50E9C1F4E735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8A-48FD-952F-50E9C1F4E7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'11.Ebonyi'!$D$9:$D$10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A-48FD-952F-50E9C1F4E735}"/>
            </c:ext>
          </c:extLst>
        </c:ser>
        <c:ser>
          <c:idx val="0"/>
          <c:order val="1"/>
          <c:tx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'11.Ebonyi'!$C$9:$C$10</c:f>
              <c:numCache>
                <c:formatCode>0.0</c:formatCode>
                <c:ptCount val="2"/>
                <c:pt idx="0">
                  <c:v>6.21</c:v>
                </c:pt>
                <c:pt idx="1">
                  <c:v>0.80800000000000005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A-48FD-952F-50E9C1F4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1296384"/>
        <c:axId val="231326848"/>
      </c:barChart>
      <c:catAx>
        <c:axId val="23129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326848"/>
        <c:crosses val="autoZero"/>
        <c:auto val="1"/>
        <c:lblAlgn val="ctr"/>
        <c:lblOffset val="100"/>
        <c:noMultiLvlLbl val="0"/>
      </c:catAx>
      <c:valAx>
        <c:axId val="231326848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31296384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'11.Ebonyi'!$D$1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7A-4A44-8166-E1129FC6090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cat>
          <c:val>
            <c:numRef>
              <c:f>'11.Ebonyi'!$D$12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A-4A44-8166-E1129FC6090A}"/>
            </c:ext>
          </c:extLst>
        </c:ser>
        <c:ser>
          <c:idx val="0"/>
          <c:order val="1"/>
          <c:tx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cat>
          <c:val>
            <c:numRef>
              <c:f>'11.Ebonyi'!$C$12</c:f>
              <c:numCache>
                <c:formatCode>0</c:formatCode>
                <c:ptCount val="1"/>
                <c:pt idx="0">
                  <c:v>9573.36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A-4A44-8166-E1129FC6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010560"/>
        <c:axId val="329012352"/>
      </c:barChart>
      <c:catAx>
        <c:axId val="3290105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9012352"/>
        <c:crosses val="autoZero"/>
        <c:auto val="1"/>
        <c:lblAlgn val="ctr"/>
        <c:lblOffset val="100"/>
        <c:noMultiLvlLbl val="0"/>
      </c:catAx>
      <c:valAx>
        <c:axId val="329012352"/>
        <c:scaling>
          <c:orientation val="minMax"/>
          <c:max val="1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29010560"/>
        <c:crosses val="autoZero"/>
        <c:crossBetween val="between"/>
        <c:majorUnit val="20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'11.Ebonyi'!$D$1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3B-428F-A897-6C59224096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'11.Ebonyi'!$D$14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B-428F-A897-6C5922409690}"/>
            </c:ext>
          </c:extLst>
        </c:ser>
        <c:ser>
          <c:idx val="1"/>
          <c:order val="1"/>
          <c:tx>
            <c:strRef>
              <c:f>'11.Ebonyi'!$C$1</c:f>
              <c:strCache>
                <c:ptCount val="1"/>
                <c:pt idx="0">
                  <c:v>Ebonyi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'11.Ebonyi'!$C$14</c:f>
              <c:numCache>
                <c:formatCode>0.0%</c:formatCode>
                <c:ptCount val="1"/>
                <c:pt idx="0">
                  <c:v>2.56413083020074E-2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B-428F-A897-6C592240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047424"/>
        <c:axId val="329053312"/>
      </c:barChart>
      <c:catAx>
        <c:axId val="3290474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9053312"/>
        <c:crosses val="autoZero"/>
        <c:auto val="1"/>
        <c:lblAlgn val="ctr"/>
        <c:lblOffset val="100"/>
        <c:noMultiLvlLbl val="0"/>
      </c:catAx>
      <c:valAx>
        <c:axId val="32905331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2904742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F113-440E-9387-6048EC310326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F113-440E-9387-6048EC310326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F113-440E-9387-6048EC310326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F113-440E-9387-6048EC310326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F113-440E-9387-6048EC31032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'11.Ebonyi'!$AJ$25:$AJ$29</c:f>
              <c:strCache>
                <c:ptCount val="5"/>
                <c:pt idx="0">
                  <c:v>Traditional/Village leader</c:v>
                </c:pt>
                <c:pt idx="1">
                  <c:v>Supervisor to the official</c:v>
                </c:pt>
                <c:pt idx="2">
                  <c:v>I would not report it</c:v>
                </c:pt>
                <c:pt idx="3">
                  <c:v>Police</c:v>
                </c:pt>
                <c:pt idx="4">
                  <c:v>Other</c:v>
                </c:pt>
              </c:strCache>
            </c:strRef>
          </c:cat>
          <c:val>
            <c:numRef>
              <c:f>'11.Ebonyi'!$AL$25:$AL$29</c:f>
              <c:numCache>
                <c:formatCode>0.0%</c:formatCode>
                <c:ptCount val="5"/>
                <c:pt idx="0">
                  <c:v>0.41999994984176869</c:v>
                </c:pt>
                <c:pt idx="1">
                  <c:v>0.34333345156344997</c:v>
                </c:pt>
                <c:pt idx="2">
                  <c:v>8.777762133186584E-2</c:v>
                </c:pt>
                <c:pt idx="3">
                  <c:v>6.8888747968143788E-2</c:v>
                </c:pt>
                <c:pt idx="4">
                  <c:v>8.0000229294771685E-2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13-440E-9387-6048EC3103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98C-415D-BB8F-4856D5288DBA}"/>
              </c:ext>
            </c:extLst>
          </c:dPt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2-998C-415D-BB8F-4856D5288DB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98C-415D-BB8F-4856D5288DB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98C-415D-BB8F-4856D5288DBA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98C-415D-BB8F-4856D5288D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'11.Ebonyi'!$AS$26:$AS$30</c:f>
              <c:strCache>
                <c:ptCount val="5"/>
                <c:pt idx="0">
                  <c:v>Health care</c:v>
                </c:pt>
                <c:pt idx="1">
                  <c:v>Infrastructure</c:v>
                </c:pt>
                <c:pt idx="2">
                  <c:v>Corruption</c:v>
                </c:pt>
                <c:pt idx="3">
                  <c:v>Unemployment</c:v>
                </c:pt>
                <c:pt idx="4">
                  <c:v>High cost of living</c:v>
                </c:pt>
              </c:strCache>
            </c:strRef>
          </c:cat>
          <c:val>
            <c:numRef>
              <c:f>'11.Ebonyi'!$AU$26:$AU$30</c:f>
              <c:numCache>
                <c:formatCode>0.0%</c:formatCode>
                <c:ptCount val="5"/>
                <c:pt idx="0">
                  <c:v>7.8888866198260438E-2</c:v>
                </c:pt>
                <c:pt idx="1">
                  <c:v>0.11444460327884358</c:v>
                </c:pt>
                <c:pt idx="2">
                  <c:v>0.1555557227496599</c:v>
                </c:pt>
                <c:pt idx="3">
                  <c:v>0.17555560093681244</c:v>
                </c:pt>
                <c:pt idx="4">
                  <c:v>0.24111097616158403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C-415D-BB8F-4856D528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920256"/>
        <c:axId val="329060736"/>
      </c:barChart>
      <c:catAx>
        <c:axId val="327920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9060736"/>
        <c:crosses val="autoZero"/>
        <c:auto val="1"/>
        <c:lblAlgn val="ctr"/>
        <c:lblOffset val="100"/>
        <c:noMultiLvlLbl val="0"/>
      </c:catAx>
      <c:valAx>
        <c:axId val="329060736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7920256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'11.Ebonyi'!$CI$7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('11.Ebonyi'!$CD$15,'11.Ebonyi'!$CD$13,'11.Ebonyi'!$CD$11,'11.Ebonyi'!$CD$12,'11.Ebonyi'!$CD$18)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('11.Ebonyi'!$CI$15,'11.Ebonyi'!$CI$13,'11.Ebonyi'!$CI$11,'11.Ebonyi'!$CI$12,'11.Ebonyi'!$CI$18)</c:f>
              <c:numCache>
                <c:formatCode>0.0%</c:formatCode>
                <c:ptCount val="5"/>
                <c:pt idx="0">
                  <c:v>0.23999997133815354</c:v>
                </c:pt>
                <c:pt idx="1">
                  <c:v>0.38222220311432459</c:v>
                </c:pt>
                <c:pt idx="2">
                  <c:v>0.45888905966572408</c:v>
                </c:pt>
                <c:pt idx="3">
                  <c:v>0.5188890525002624</c:v>
                </c:pt>
                <c:pt idx="4">
                  <c:v>0.95888888052918364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B-4210-A191-2BA3FEE1309B}"/>
            </c:ext>
          </c:extLst>
        </c:ser>
        <c:ser>
          <c:idx val="1"/>
          <c:order val="1"/>
          <c:tx>
            <c:strRef>
              <c:f>'11.Ebonyi'!$CG$7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('11.Ebonyi'!$CD$15,'11.Ebonyi'!$CD$13,'11.Ebonyi'!$CD$11,'11.Ebonyi'!$CD$12,'11.Ebonyi'!$CD$18)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('11.Ebonyi'!$CH$15,'11.Ebonyi'!$CH$13,'11.Ebonyi'!$CH$11,'11.Ebonyi'!$CH$12,'11.Ebonyi'!$CH$18)</c:f>
              <c:numCache>
                <c:formatCode>0.0%</c:formatCode>
                <c:ptCount val="5"/>
                <c:pt idx="0">
                  <c:v>-0.15999974204338185</c:v>
                </c:pt>
                <c:pt idx="1">
                  <c:v>-0.29888895934926146</c:v>
                </c:pt>
                <c:pt idx="2">
                  <c:v>-0.35111120187362488</c:v>
                </c:pt>
                <c:pt idx="3">
                  <c:v>-0.42555533223200187</c:v>
                </c:pt>
                <c:pt idx="4">
                  <c:v>-0.44999994625903789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B-4210-A191-2BA3FEE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099136"/>
        <c:axId val="329100672"/>
      </c:barChart>
      <c:catAx>
        <c:axId val="32909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29100672"/>
        <c:crosses val="autoZero"/>
        <c:auto val="1"/>
        <c:lblAlgn val="ctr"/>
        <c:lblOffset val="100"/>
        <c:noMultiLvlLbl val="0"/>
      </c:catAx>
      <c:valAx>
        <c:axId val="329100672"/>
        <c:scaling>
          <c:orientation val="minMax"/>
          <c:max val="1"/>
          <c:min val="-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29099136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'12.Edo'!$D$1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F-4C24-8DF9-88E135CA2D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cat>
          <c:val>
            <c:numRef>
              <c:f>'12.Edo'!$D$7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F-4C24-8DF9-88E135CA2D2B}"/>
            </c:ext>
          </c:extLst>
        </c:ser>
        <c:ser>
          <c:idx val="0"/>
          <c:order val="1"/>
          <c:tx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cat>
          <c:val>
            <c:numRef>
              <c:f>'12.Edo'!$C$7</c:f>
              <c:numCache>
                <c:formatCode>0.0%</c:formatCode>
                <c:ptCount val="1"/>
                <c:pt idx="0">
                  <c:v>0.79200000000000004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F-4C24-8DF9-88E135CA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0951168"/>
        <c:axId val="230965248"/>
      </c:barChart>
      <c:catAx>
        <c:axId val="230951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30965248"/>
        <c:crosses val="autoZero"/>
        <c:auto val="1"/>
        <c:lblAlgn val="ctr"/>
        <c:lblOffset val="100"/>
        <c:noMultiLvlLbl val="0"/>
      </c:catAx>
      <c:valAx>
        <c:axId val="23096524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30951168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'12.Edo'!$D$1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B-4C4F-85F2-8109C248B8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cat>
          <c:val>
            <c:numRef>
              <c:f>'12.Edo'!$D$8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B-4C4F-85F2-8109C248B86C}"/>
            </c:ext>
          </c:extLst>
        </c:ser>
        <c:ser>
          <c:idx val="0"/>
          <c:order val="1"/>
          <c:tx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B-4C4F-85F2-8109C248B8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cat>
          <c:val>
            <c:numRef>
              <c:f>'12.Edo'!$C$8</c:f>
              <c:numCache>
                <c:formatCode>0.0%</c:formatCode>
                <c:ptCount val="1"/>
                <c:pt idx="0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B-4C4F-85F2-8109C248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9145216"/>
        <c:axId val="231002496"/>
      </c:barChart>
      <c:catAx>
        <c:axId val="2291452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31002496"/>
        <c:crosses val="autoZero"/>
        <c:auto val="1"/>
        <c:lblAlgn val="ctr"/>
        <c:lblOffset val="100"/>
        <c:noMultiLvlLbl val="0"/>
      </c:catAx>
      <c:valAx>
        <c:axId val="231002496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914521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'12.Edo'!$D$1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5D-457C-A84E-BB25CAD06F70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5D-457C-A84E-BB25CAD06F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'12.Edo'!$D$9:$D$10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D-457C-A84E-BB25CAD06F70}"/>
            </c:ext>
          </c:extLst>
        </c:ser>
        <c:ser>
          <c:idx val="0"/>
          <c:order val="1"/>
          <c:tx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'12.Edo'!$C$9:$C$10</c:f>
              <c:numCache>
                <c:formatCode>0.0</c:formatCode>
                <c:ptCount val="2"/>
                <c:pt idx="0">
                  <c:v>3.63</c:v>
                </c:pt>
                <c:pt idx="1">
                  <c:v>1.024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D-457C-A84E-BB25CAD0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1099392"/>
        <c:axId val="231129856"/>
      </c:barChart>
      <c:catAx>
        <c:axId val="23109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129856"/>
        <c:crosses val="autoZero"/>
        <c:auto val="1"/>
        <c:lblAlgn val="ctr"/>
        <c:lblOffset val="100"/>
        <c:noMultiLvlLbl val="0"/>
      </c:catAx>
      <c:valAx>
        <c:axId val="231129856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31099392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'12.Edo'!$D$1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58-4A39-9017-A9C59A35434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cat>
          <c:val>
            <c:numRef>
              <c:f>'12.Edo'!$D$12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8-4A39-9017-A9C59A354343}"/>
            </c:ext>
          </c:extLst>
        </c:ser>
        <c:ser>
          <c:idx val="0"/>
          <c:order val="1"/>
          <c:tx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cat>
          <c:val>
            <c:numRef>
              <c:f>'12.Edo'!$C$12</c:f>
              <c:numCache>
                <c:formatCode>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8-4A39-9017-A9C59A35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1017472"/>
        <c:axId val="231019264"/>
      </c:barChart>
      <c:catAx>
        <c:axId val="2310174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31019264"/>
        <c:crosses val="autoZero"/>
        <c:auto val="1"/>
        <c:lblAlgn val="ctr"/>
        <c:lblOffset val="100"/>
        <c:noMultiLvlLbl val="0"/>
      </c:catAx>
      <c:valAx>
        <c:axId val="231019264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31017472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First most important issue</c:v>
          </c:tx>
          <c:spPr>
            <a:solidFill>
              <a:srgbClr val="6EAB27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147B-4BC0-B7EC-A6F765266AAE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47B-4BC0-B7EC-A6F765266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'1.Abia'!$BS$61:$BS$65</c:f>
              <c:strCache>
                <c:ptCount val="5"/>
                <c:pt idx="0">
                  <c:v>Health care</c:v>
                </c:pt>
                <c:pt idx="1">
                  <c:v>Infrastructure (transport, energy, communication, etc)</c:v>
                </c:pt>
                <c:pt idx="2">
                  <c:v>Corruption</c:v>
                </c:pt>
                <c:pt idx="3">
                  <c:v>High cost of living</c:v>
                </c:pt>
                <c:pt idx="4">
                  <c:v>Unemployment</c:v>
                </c:pt>
              </c:strCache>
            </c:strRef>
          </c:cat>
          <c:val>
            <c:numRef>
              <c:f>'1.Abia'!$BT$61:$BT$65</c:f>
              <c:numCache>
                <c:formatCode>0.0%</c:formatCode>
                <c:ptCount val="5"/>
                <c:pt idx="0">
                  <c:v>7.8888789956370761E-2</c:v>
                </c:pt>
                <c:pt idx="1">
                  <c:v>8.6666729344411067E-2</c:v>
                </c:pt>
                <c:pt idx="2">
                  <c:v>0.16444446410805053</c:v>
                </c:pt>
                <c:pt idx="3">
                  <c:v>0.16444446410805053</c:v>
                </c:pt>
                <c:pt idx="4">
                  <c:v>0.2444443092571526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B-4BC0-B7EC-A6F76526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2368"/>
        <c:axId val="210363904"/>
      </c:barChart>
      <c:catAx>
        <c:axId val="21036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363904"/>
        <c:crosses val="autoZero"/>
        <c:auto val="1"/>
        <c:lblAlgn val="ctr"/>
        <c:lblOffset val="100"/>
        <c:noMultiLvlLbl val="0"/>
      </c:catAx>
      <c:valAx>
        <c:axId val="210363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0362368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'12.Edo'!$D$1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1C-490F-9701-A4F1FFEC62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'12.Edo'!$D$14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C-490F-9701-A4F1FFEC62DE}"/>
            </c:ext>
          </c:extLst>
        </c:ser>
        <c:ser>
          <c:idx val="1"/>
          <c:order val="1"/>
          <c:tx>
            <c:strRef>
              <c:f>'12.Edo'!$C$1</c:f>
              <c:strCache>
                <c:ptCount val="1"/>
                <c:pt idx="0">
                  <c:v>Edo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'12.Edo'!$C$14</c:f>
              <c:numCache>
                <c:formatCode>0.0%</c:formatCode>
                <c:ptCount val="1"/>
                <c:pt idx="0">
                  <c:v>0.17322847545077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C-490F-9701-A4F1FFEC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31062528"/>
        <c:axId val="231080704"/>
      </c:barChart>
      <c:catAx>
        <c:axId val="2310625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31080704"/>
        <c:crosses val="autoZero"/>
        <c:auto val="1"/>
        <c:lblAlgn val="ctr"/>
        <c:lblOffset val="100"/>
        <c:noMultiLvlLbl val="0"/>
      </c:catAx>
      <c:valAx>
        <c:axId val="231080704"/>
        <c:scaling>
          <c:orientation val="minMax"/>
          <c:max val="0.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31062528"/>
        <c:crosses val="autoZero"/>
        <c:crossBetween val="between"/>
        <c:majorUnit val="4.0000000000000008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'12.Edo'!$Q$34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'12.Edo'!$N$35:$N$39</c:f>
              <c:strCache>
                <c:ptCount val="5"/>
                <c:pt idx="0">
                  <c:v>Police officers</c:v>
                </c:pt>
                <c:pt idx="1">
                  <c:v>Tax/revenues officers</c:v>
                </c:pt>
                <c:pt idx="2">
                  <c:v>Customs officers</c:v>
                </c:pt>
                <c:pt idx="3">
                  <c:v>Embassy/consulate officers of foreign countries</c:v>
                </c:pt>
                <c:pt idx="4">
                  <c:v>Judges/Magistrates at the court/Prosecutors</c:v>
                </c:pt>
              </c:strCache>
            </c:strRef>
          </c:cat>
          <c:val>
            <c:numRef>
              <c:f>'12.Edo'!$Q$35:$Q$39</c:f>
              <c:numCache>
                <c:formatCode>0.0%</c:formatCode>
                <c:ptCount val="5"/>
                <c:pt idx="0">
                  <c:v>0.4636029800014988</c:v>
                </c:pt>
                <c:pt idx="1">
                  <c:v>0.27268793526705104</c:v>
                </c:pt>
                <c:pt idx="2">
                  <c:v>0.26481777328727685</c:v>
                </c:pt>
                <c:pt idx="3">
                  <c:v>0.16441678188154343</c:v>
                </c:pt>
                <c:pt idx="4">
                  <c:v>0.33700000000000002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F-4685-A40E-E4B81334545A}"/>
            </c:ext>
          </c:extLst>
        </c:ser>
        <c:ser>
          <c:idx val="0"/>
          <c:order val="1"/>
          <c:tx>
            <c:strRef>
              <c:f>'12.Edo'!$O$34</c:f>
              <c:strCache>
                <c:ptCount val="1"/>
                <c:pt idx="0">
                  <c:v>Edo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'12.Edo'!$P$35:$P$39</c:f>
                <c:numCache>
                  <c:formatCode>General</c:formatCode>
                  <c:ptCount val="5"/>
                  <c:pt idx="0">
                    <c:v>3.092273035042873E-2</c:v>
                  </c:pt>
                  <c:pt idx="1">
                    <c:v>3.0968948194248003E-2</c:v>
                  </c:pt>
                  <c:pt idx="2">
                    <c:v>3.1359986645567051E-2</c:v>
                  </c:pt>
                  <c:pt idx="3">
                    <c:v>3.2006695178820294E-2</c:v>
                  </c:pt>
                  <c:pt idx="4">
                    <c:v>2.3000199258465307E-2</c:v>
                  </c:pt>
                </c:numCache>
              </c:numRef>
            </c:plus>
            <c:minus>
              <c:numRef>
                <c:f>'12.Edo'!$P$35:$P$39</c:f>
                <c:numCache>
                  <c:formatCode>General</c:formatCode>
                  <c:ptCount val="5"/>
                  <c:pt idx="0">
                    <c:v>3.092273035042873E-2</c:v>
                  </c:pt>
                  <c:pt idx="1">
                    <c:v>3.0968948194248003E-2</c:v>
                  </c:pt>
                  <c:pt idx="2">
                    <c:v>3.1359986645567051E-2</c:v>
                  </c:pt>
                  <c:pt idx="3">
                    <c:v>3.2006695178820294E-2</c:v>
                  </c:pt>
                  <c:pt idx="4">
                    <c:v>2.3000199258465307E-2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'12.Edo'!$N$35:$N$39</c:f>
              <c:strCache>
                <c:ptCount val="5"/>
                <c:pt idx="0">
                  <c:v>Police officers</c:v>
                </c:pt>
                <c:pt idx="1">
                  <c:v>Tax/revenues officers</c:v>
                </c:pt>
                <c:pt idx="2">
                  <c:v>Customs officers</c:v>
                </c:pt>
                <c:pt idx="3">
                  <c:v>Embassy/consulate officers of foreign countries</c:v>
                </c:pt>
                <c:pt idx="4">
                  <c:v>Judges/Magistrates at the court/Prosecutors</c:v>
                </c:pt>
              </c:strCache>
            </c:strRef>
          </c:cat>
          <c:val>
            <c:numRef>
              <c:f>'12.Edo'!$O$35:$O$39</c:f>
              <c:numCache>
                <c:formatCode>0.0%</c:formatCode>
                <c:ptCount val="5"/>
                <c:pt idx="0">
                  <c:v>0.33881565913621309</c:v>
                </c:pt>
                <c:pt idx="1">
                  <c:v>0.3409080728090827</c:v>
                </c:pt>
                <c:pt idx="2">
                  <c:v>0.35999929918617996</c:v>
                </c:pt>
                <c:pt idx="3">
                  <c:v>0.40000219005278026</c:v>
                </c:pt>
                <c:pt idx="4">
                  <c:v>0.41463486289497653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F-4685-A40E-E4B81334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27850624"/>
        <c:axId val="327860608"/>
      </c:barChart>
      <c:catAx>
        <c:axId val="32785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7860608"/>
        <c:crosses val="autoZero"/>
        <c:auto val="1"/>
        <c:lblAlgn val="ctr"/>
        <c:lblOffset val="100"/>
        <c:noMultiLvlLbl val="0"/>
      </c:catAx>
      <c:valAx>
        <c:axId val="327860608"/>
        <c:scaling>
          <c:orientation val="minMax"/>
          <c:max val="0.5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7850624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B7D7-49C1-9D8D-BAFA3EB6C594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B7D7-49C1-9D8D-BAFA3EB6C594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B7D7-49C1-9D8D-BAFA3EB6C594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B7D7-49C1-9D8D-BAFA3EB6C594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B7D7-49C1-9D8D-BAFA3EB6C59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'12.Edo'!$Y$25:$Y$29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'12.Edo'!$AA$25:$AA$29</c:f>
              <c:numCache>
                <c:formatCode>0.0%</c:formatCode>
                <c:ptCount val="5"/>
                <c:pt idx="0">
                  <c:v>0.1574799619242071</c:v>
                </c:pt>
                <c:pt idx="1">
                  <c:v>0.13779539779546676</c:v>
                </c:pt>
                <c:pt idx="2">
                  <c:v>0.18110230110226661</c:v>
                </c:pt>
                <c:pt idx="3">
                  <c:v>9.8425407314415E-2</c:v>
                </c:pt>
                <c:pt idx="4">
                  <c:v>0.42519693186364449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D7-49C1-9D8D-BAFA3EB6C59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1-F1B7-4BD8-89FF-EF7E45D830E5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F1B7-4BD8-89FF-EF7E45D830E5}"/>
              </c:ext>
            </c:extLst>
          </c:dPt>
          <c:dPt>
            <c:idx val="2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5-F1B7-4BD8-89FF-EF7E45D830E5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F1B7-4BD8-89FF-EF7E45D830E5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F1B7-4BD8-89FF-EF7E45D830E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'12.Edo'!$AI$25:$AI$29</c:f>
              <c:strCache>
                <c:ptCount val="5"/>
                <c:pt idx="0">
                  <c:v>Police</c:v>
                </c:pt>
                <c:pt idx="1">
                  <c:v>Traditional/Village leader</c:v>
                </c:pt>
                <c:pt idx="2">
                  <c:v>Supervisor to the official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'12.Edo'!$AK$25:$AK$29</c:f>
              <c:numCache>
                <c:formatCode>0.0%</c:formatCode>
                <c:ptCount val="5"/>
                <c:pt idx="0">
                  <c:v>0.27222223438915549</c:v>
                </c:pt>
                <c:pt idx="1">
                  <c:v>0.25222222952238216</c:v>
                </c:pt>
                <c:pt idx="2">
                  <c:v>0.20333330169930691</c:v>
                </c:pt>
                <c:pt idx="3">
                  <c:v>5.0000012166933241E-2</c:v>
                </c:pt>
                <c:pt idx="4">
                  <c:v>0.2222222222222221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B7-4BD8-89FF-EF7E45D830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CCE-42F1-AD62-C3330E53358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CCE-42F1-AD62-C3330E53358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CCE-42F1-AD62-C3330E533582}"/>
              </c:ext>
            </c:extLst>
          </c:dPt>
          <c:dPt>
            <c:idx val="4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4-ECCE-42F1-AD62-C3330E533582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CCE-42F1-AD62-C3330E5335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'12.Edo'!$AR$28:$AR$32</c:f>
              <c:strCache>
                <c:ptCount val="5"/>
                <c:pt idx="0">
                  <c:v>Housing</c:v>
                </c:pt>
                <c:pt idx="1">
                  <c:v>Unemployment</c:v>
                </c:pt>
                <c:pt idx="2">
                  <c:v>High cost of living</c:v>
                </c:pt>
                <c:pt idx="3">
                  <c:v>Health care</c:v>
                </c:pt>
                <c:pt idx="4">
                  <c:v>Corruption</c:v>
                </c:pt>
              </c:strCache>
            </c:strRef>
          </c:cat>
          <c:val>
            <c:numRef>
              <c:f>'12.Edo'!$AT$28:$AT$32</c:f>
              <c:numCache>
                <c:formatCode>0.0%</c:formatCode>
                <c:ptCount val="5"/>
                <c:pt idx="0">
                  <c:v>0.11222219545496909</c:v>
                </c:pt>
                <c:pt idx="1">
                  <c:v>0.14000003406741307</c:v>
                </c:pt>
                <c:pt idx="2">
                  <c:v>0.14111111841127105</c:v>
                </c:pt>
                <c:pt idx="3">
                  <c:v>0.14222220275512903</c:v>
                </c:pt>
                <c:pt idx="4">
                  <c:v>0.17666654743072088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CE-42F1-AD62-C3330E53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655424"/>
        <c:axId val="329656960"/>
      </c:barChart>
      <c:catAx>
        <c:axId val="32965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9656960"/>
        <c:crosses val="autoZero"/>
        <c:auto val="1"/>
        <c:lblAlgn val="ctr"/>
        <c:lblOffset val="100"/>
        <c:noMultiLvlLbl val="0"/>
      </c:catAx>
      <c:valAx>
        <c:axId val="329656960"/>
        <c:scaling>
          <c:orientation val="minMax"/>
          <c:max val="0.2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9655424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'12.Edo'!$CI$7</c:f>
              <c:strCache>
                <c:ptCount val="1"/>
                <c:pt idx="0">
                  <c:v> 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('12.Edo'!$CD$13,'12.Edo'!$CD$19,'12.Edo'!$CD$12,'12.Edo'!$CD$11,'12.Edo'!$CD$18)</c:f>
              <c:strCache>
                <c:ptCount val="5"/>
                <c:pt idx="0">
                  <c:v>FMoJ</c:v>
                </c:pt>
                <c:pt idx="1">
                  <c:v>PCC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('12.Edo'!$CI$13,'12.Edo'!$CI$19,'12.Edo'!$CI$12,'12.Edo'!$CI$11,'12.Edo'!$CI$18)</c:f>
              <c:numCache>
                <c:formatCode>0.0%</c:formatCode>
                <c:ptCount val="5"/>
                <c:pt idx="0">
                  <c:v>0.39777768530908514</c:v>
                </c:pt>
                <c:pt idx="1">
                  <c:v>0.4100000997688526</c:v>
                </c:pt>
                <c:pt idx="2">
                  <c:v>0.53999988806421417</c:v>
                </c:pt>
                <c:pt idx="3">
                  <c:v>0.73111101864241845</c:v>
                </c:pt>
                <c:pt idx="4">
                  <c:v>0.91666672750133293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406-A423-A863434F1BE7}"/>
            </c:ext>
          </c:extLst>
        </c:ser>
        <c:ser>
          <c:idx val="1"/>
          <c:order val="1"/>
          <c:tx>
            <c:strRef>
              <c:f>'12.Edo'!$CG$7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('12.Edo'!$CD$13,'12.Edo'!$CD$19,'12.Edo'!$CD$12,'12.Edo'!$CD$11,'12.Edo'!$CD$18)</c:f>
              <c:strCache>
                <c:ptCount val="5"/>
                <c:pt idx="0">
                  <c:v>FMoJ</c:v>
                </c:pt>
                <c:pt idx="1">
                  <c:v>PCC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('12.Edo'!$CH$13,'12.Edo'!$CH$19,'12.Edo'!$CH$12,'12.Edo'!$CH$11,'12.Edo'!$CH$18)</c:f>
              <c:numCache>
                <c:formatCode>0.0%</c:formatCode>
                <c:ptCount val="5"/>
                <c:pt idx="0">
                  <c:v>-0.23555572102584768</c:v>
                </c:pt>
                <c:pt idx="1">
                  <c:v>-0.23333330899946683</c:v>
                </c:pt>
                <c:pt idx="2">
                  <c:v>-0.32222224655608872</c:v>
                </c:pt>
                <c:pt idx="3">
                  <c:v>-0.48888903489208779</c:v>
                </c:pt>
                <c:pt idx="4">
                  <c:v>-0.37000009003530598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F-4406-A423-A863434F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449856"/>
        <c:axId val="329451392"/>
      </c:barChart>
      <c:catAx>
        <c:axId val="32944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29451392"/>
        <c:crosses val="autoZero"/>
        <c:auto val="1"/>
        <c:lblAlgn val="ctr"/>
        <c:lblOffset val="100"/>
        <c:noMultiLvlLbl val="0"/>
      </c:catAx>
      <c:valAx>
        <c:axId val="329451392"/>
        <c:scaling>
          <c:orientation val="minMax"/>
          <c:max val="1"/>
          <c:min val="-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29449856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'13.Ekiti'!$D$1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6C-43C7-BD38-6EBE01CBA6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cat>
          <c:val>
            <c:numRef>
              <c:f>'13.Ekiti'!$D$7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C-43C7-BD38-6EBE01CBA63C}"/>
            </c:ext>
          </c:extLst>
        </c:ser>
        <c:ser>
          <c:idx val="0"/>
          <c:order val="1"/>
          <c:tx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cat>
          <c:val>
            <c:numRef>
              <c:f>'13.Ekiti'!$C$7</c:f>
              <c:numCache>
                <c:formatCode>0.0%</c:formatCode>
                <c:ptCount val="1"/>
                <c:pt idx="0">
                  <c:v>0.747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C-43C7-BD38-6EBE01CB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130752"/>
        <c:axId val="329132288"/>
      </c:barChart>
      <c:catAx>
        <c:axId val="3291307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9132288"/>
        <c:crosses val="autoZero"/>
        <c:auto val="1"/>
        <c:lblAlgn val="ctr"/>
        <c:lblOffset val="100"/>
        <c:noMultiLvlLbl val="0"/>
      </c:catAx>
      <c:valAx>
        <c:axId val="32913228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913075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'13.Ekiti'!$D$1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C8-48DA-B80E-30722460F4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cat>
          <c:val>
            <c:numRef>
              <c:f>'13.Ekiti'!$D$8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8-48DA-B80E-30722460F425}"/>
            </c:ext>
          </c:extLst>
        </c:ser>
        <c:ser>
          <c:idx val="0"/>
          <c:order val="1"/>
          <c:tx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C8-48DA-B80E-30722460F4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cat>
          <c:val>
            <c:numRef>
              <c:f>'13.Ekiti'!$C$8</c:f>
              <c:numCache>
                <c:formatCode>0.0%</c:formatCode>
                <c:ptCount val="1"/>
                <c:pt idx="0">
                  <c:v>0.26200000000000001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8-48DA-B80E-30722460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7705728"/>
        <c:axId val="327707264"/>
      </c:barChart>
      <c:catAx>
        <c:axId val="3277057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7707264"/>
        <c:crosses val="autoZero"/>
        <c:auto val="1"/>
        <c:lblAlgn val="ctr"/>
        <c:lblOffset val="100"/>
        <c:noMultiLvlLbl val="0"/>
      </c:catAx>
      <c:valAx>
        <c:axId val="32770726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770572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'13.Ekiti'!$D$1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A7-44F0-9141-30D903DA4EC5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A7-44F0-9141-30D903DA4E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'13.Ekiti'!$D$9:$D$10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7-44F0-9141-30D903DA4EC5}"/>
            </c:ext>
          </c:extLst>
        </c:ser>
        <c:ser>
          <c:idx val="0"/>
          <c:order val="1"/>
          <c:tx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'13.Ekiti'!$C$9:$C$10</c:f>
              <c:numCache>
                <c:formatCode>0.0</c:formatCode>
                <c:ptCount val="2"/>
                <c:pt idx="0">
                  <c:v>6.79</c:v>
                </c:pt>
                <c:pt idx="1">
                  <c:v>1.274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7-44F0-9141-30D903DA4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197056"/>
        <c:axId val="329198592"/>
      </c:barChart>
      <c:catAx>
        <c:axId val="32919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198592"/>
        <c:crosses val="autoZero"/>
        <c:auto val="1"/>
        <c:lblAlgn val="ctr"/>
        <c:lblOffset val="100"/>
        <c:noMultiLvlLbl val="0"/>
      </c:catAx>
      <c:valAx>
        <c:axId val="329198592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29197056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'13.Ekiti'!$D$1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DB-4984-A38C-C172E4E0D0E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cat>
          <c:val>
            <c:numRef>
              <c:f>'13.Ekiti'!$D$12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B-4984-A38C-C172E4E0D0EC}"/>
            </c:ext>
          </c:extLst>
        </c:ser>
        <c:ser>
          <c:idx val="0"/>
          <c:order val="1"/>
          <c:tx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cat>
          <c:val>
            <c:numRef>
              <c:f>'13.Ekiti'!$C$12</c:f>
              <c:numCache>
                <c:formatCode>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B-4984-A38C-C172E4E0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246208"/>
        <c:axId val="329247744"/>
      </c:barChart>
      <c:catAx>
        <c:axId val="3292462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9247744"/>
        <c:crosses val="autoZero"/>
        <c:auto val="1"/>
        <c:lblAlgn val="ctr"/>
        <c:lblOffset val="100"/>
        <c:noMultiLvlLbl val="0"/>
      </c:catAx>
      <c:valAx>
        <c:axId val="329247744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29246208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'1.Abia'!$EG$34:$EG$38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'1.Abia'!$EI$34:$EI$38</c:f>
              <c:numCache>
                <c:formatCode>0.0%</c:formatCode>
                <c:ptCount val="5"/>
                <c:pt idx="0">
                  <c:v>0.252</c:v>
                </c:pt>
                <c:pt idx="1">
                  <c:v>0.42100000000000004</c:v>
                </c:pt>
                <c:pt idx="2">
                  <c:v>0.56299999999999994</c:v>
                </c:pt>
                <c:pt idx="3">
                  <c:v>0.68400000000000005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2-40C5-8FF5-34F55B955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7632"/>
        <c:axId val="210439168"/>
      </c:barChart>
      <c:catAx>
        <c:axId val="21043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439168"/>
        <c:crosses val="autoZero"/>
        <c:auto val="1"/>
        <c:lblAlgn val="ctr"/>
        <c:lblOffset val="100"/>
        <c:noMultiLvlLbl val="0"/>
      </c:catAx>
      <c:valAx>
        <c:axId val="2104391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0437632"/>
        <c:crosses val="autoZero"/>
        <c:crossBetween val="between"/>
        <c:majorUnit val="0.2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'13.Ekiti'!$D$1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71-4CB0-8036-A9B050C8E7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'13.Ekiti'!$D$14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1-4CB0-8036-A9B050C8E7BB}"/>
            </c:ext>
          </c:extLst>
        </c:ser>
        <c:ser>
          <c:idx val="1"/>
          <c:order val="1"/>
          <c:tx>
            <c:strRef>
              <c:f>'13.Ekiti'!$C$1</c:f>
              <c:strCache>
                <c:ptCount val="1"/>
                <c:pt idx="0">
                  <c:v>Ekiti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'13.Ekiti'!$C$14</c:f>
              <c:numCache>
                <c:formatCode>0.0%</c:formatCode>
                <c:ptCount val="1"/>
                <c:pt idx="0">
                  <c:v>5.9165011013327298E-3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1-4CB0-8036-A9B050C8E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369088"/>
        <c:axId val="329370624"/>
      </c:barChart>
      <c:catAx>
        <c:axId val="3293690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9370624"/>
        <c:crosses val="autoZero"/>
        <c:auto val="1"/>
        <c:lblAlgn val="ctr"/>
        <c:lblOffset val="100"/>
        <c:noMultiLvlLbl val="0"/>
      </c:catAx>
      <c:valAx>
        <c:axId val="32937062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29369088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'13.Ekiti'!$P$33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'13.Ekiti'!$M$34:$M$38</c:f>
              <c:strCache>
                <c:ptCount val="5"/>
                <c:pt idx="0">
                  <c:v>Car registration/driving license agency officers</c:v>
                </c:pt>
                <c:pt idx="1">
                  <c:v>Judges/Magistrates at the court/Prosecutors</c:v>
                </c:pt>
                <c:pt idx="2">
                  <c:v>Teacher/Lecturers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'13.Ekiti'!$P$34:$P$38</c:f>
              <c:numCache>
                <c:formatCode>0.0%</c:formatCode>
                <c:ptCount val="5"/>
                <c:pt idx="0">
                  <c:v>0.28533999859497072</c:v>
                </c:pt>
                <c:pt idx="1">
                  <c:v>0.33700000000000002</c:v>
                </c:pt>
                <c:pt idx="2">
                  <c:v>0.11694161191872102</c:v>
                </c:pt>
                <c:pt idx="3">
                  <c:v>0.22435422164453778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2-4F87-BC05-8B763F8A3945}"/>
            </c:ext>
          </c:extLst>
        </c:ser>
        <c:ser>
          <c:idx val="0"/>
          <c:order val="1"/>
          <c:tx>
            <c:strRef>
              <c:f>'13.Ekiti'!$N$33</c:f>
              <c:strCache>
                <c:ptCount val="1"/>
                <c:pt idx="0">
                  <c:v>Ekiti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'13.Ekiti'!$O$34:$O$38</c:f>
                <c:numCache>
                  <c:formatCode>General</c:formatCode>
                  <c:ptCount val="5"/>
                  <c:pt idx="0">
                    <c:v>1.7617423518344028E-2</c:v>
                  </c:pt>
                  <c:pt idx="1">
                    <c:v>1.3465591042093803E-2</c:v>
                  </c:pt>
                  <c:pt idx="2">
                    <c:v>2.1576582045002689E-2</c:v>
                  </c:pt>
                  <c:pt idx="3">
                    <c:v>2.363438252277247E-2</c:v>
                  </c:pt>
                  <c:pt idx="4">
                    <c:v>3.2281736853207711E-2</c:v>
                  </c:pt>
                </c:numCache>
              </c:numRef>
            </c:plus>
            <c:minus>
              <c:numRef>
                <c:f>'13.Ekiti'!$O$34:$O$38</c:f>
                <c:numCache>
                  <c:formatCode>General</c:formatCode>
                  <c:ptCount val="5"/>
                  <c:pt idx="0">
                    <c:v>1.7617423518344028E-2</c:v>
                  </c:pt>
                  <c:pt idx="1">
                    <c:v>1.3465591042093803E-2</c:v>
                  </c:pt>
                  <c:pt idx="2">
                    <c:v>2.1576582045002689E-2</c:v>
                  </c:pt>
                  <c:pt idx="3">
                    <c:v>2.363438252277247E-2</c:v>
                  </c:pt>
                  <c:pt idx="4">
                    <c:v>3.2281736853207711E-2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'13.Ekiti'!$M$34:$M$38</c:f>
              <c:strCache>
                <c:ptCount val="5"/>
                <c:pt idx="0">
                  <c:v>Car registration/driving license agency officers</c:v>
                </c:pt>
                <c:pt idx="1">
                  <c:v>Judges/Magistrates at the court/Prosecutors</c:v>
                </c:pt>
                <c:pt idx="2">
                  <c:v>Teacher/Lecturers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'13.Ekiti'!$N$34:$N$38</c:f>
              <c:numCache>
                <c:formatCode>0.0%</c:formatCode>
                <c:ptCount val="5"/>
                <c:pt idx="0">
                  <c:v>7.8945986693569559E-2</c:v>
                </c:pt>
                <c:pt idx="1">
                  <c:v>8.1079415457857962E-2</c:v>
                </c:pt>
                <c:pt idx="2">
                  <c:v>0.12459032632780062</c:v>
                </c:pt>
                <c:pt idx="3">
                  <c:v>0.15483859894740842</c:v>
                </c:pt>
                <c:pt idx="4">
                  <c:v>0.42346850482443704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2-4F87-BC05-8B763F8A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29532544"/>
        <c:axId val="329534080"/>
      </c:barChart>
      <c:catAx>
        <c:axId val="32953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9534080"/>
        <c:crosses val="autoZero"/>
        <c:auto val="1"/>
        <c:lblAlgn val="ctr"/>
        <c:lblOffset val="100"/>
        <c:noMultiLvlLbl val="0"/>
      </c:catAx>
      <c:valAx>
        <c:axId val="329534080"/>
        <c:scaling>
          <c:orientation val="minMax"/>
          <c:max val="0.5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9532544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D9DE-4532-9106-98BCD2C10757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D9DE-4532-9106-98BCD2C10757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D9DE-4532-9106-98BCD2C10757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D9DE-4532-9106-98BCD2C10757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D9DE-4532-9106-98BCD2C1075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'13.Ekiti'!$X$24:$X$28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'13.Ekiti'!$Z$24:$Z$28</c:f>
              <c:numCache>
                <c:formatCode>0.0%</c:formatCode>
                <c:ptCount val="5"/>
                <c:pt idx="0">
                  <c:v>0.36094704495393964</c:v>
                </c:pt>
                <c:pt idx="1">
                  <c:v>0.24260353033640403</c:v>
                </c:pt>
                <c:pt idx="2">
                  <c:v>0.18934996070282906</c:v>
                </c:pt>
                <c:pt idx="3">
                  <c:v>2.9585878654383911E-2</c:v>
                </c:pt>
                <c:pt idx="4">
                  <c:v>0.17751358535244344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E-4532-9106-98BCD2C1075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328C-483D-910C-64A9F53AFAAF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328C-483D-910C-64A9F53AFAAF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328C-483D-910C-64A9F53AFAAF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328C-483D-910C-64A9F53AFAAF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328C-483D-910C-64A9F53AFAA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'13.Ekiti'!$AH$24:$AH$28</c:f>
              <c:strCache>
                <c:ptCount val="5"/>
                <c:pt idx="0">
                  <c:v>Supervisor to the official</c:v>
                </c:pt>
                <c:pt idx="1">
                  <c:v>Traditional/Village leader</c:v>
                </c:pt>
                <c:pt idx="2">
                  <c:v>I would not report it</c:v>
                </c:pt>
                <c:pt idx="3">
                  <c:v>Police</c:v>
                </c:pt>
                <c:pt idx="4">
                  <c:v>Other</c:v>
                </c:pt>
              </c:strCache>
            </c:strRef>
          </c:cat>
          <c:val>
            <c:numRef>
              <c:f>'13.Ekiti'!$AJ$24:$AJ$28</c:f>
              <c:numCache>
                <c:formatCode>0.0%</c:formatCode>
                <c:ptCount val="5"/>
                <c:pt idx="0">
                  <c:v>0.39666678490172136</c:v>
                </c:pt>
                <c:pt idx="1">
                  <c:v>0.19555560763528201</c:v>
                </c:pt>
                <c:pt idx="2">
                  <c:v>0.14444449370905055</c:v>
                </c:pt>
                <c:pt idx="3">
                  <c:v>0.1211112279386056</c:v>
                </c:pt>
                <c:pt idx="4">
                  <c:v>0.14222188581534045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8C-483D-910C-64A9F53AFA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5692356495267978"/>
          <c:y val="0.12656813584704207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'13.Ekiti'!$CH$7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('13.Ekiti'!$CC$13,'13.Ekiti'!$CC$15,'13.Ekiti'!$CC$12,'13.Ekiti'!$CC$11,'13.Ekiti'!$CC$18)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('13.Ekiti'!$CH$13,'13.Ekiti'!$CH$15,'13.Ekiti'!$CH$12,'13.Ekiti'!$CH$11,'13.Ekiti'!$CH$18)</c:f>
              <c:numCache>
                <c:formatCode>0.0%</c:formatCode>
                <c:ptCount val="5"/>
                <c:pt idx="0">
                  <c:v>0.35222222785246293</c:v>
                </c:pt>
                <c:pt idx="1">
                  <c:v>0.36888893674593481</c:v>
                </c:pt>
                <c:pt idx="2">
                  <c:v>0.4699998606515427</c:v>
                </c:pt>
                <c:pt idx="3">
                  <c:v>0.59000010134433256</c:v>
                </c:pt>
                <c:pt idx="4">
                  <c:v>0.92444431635646851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A-4A52-B392-718D746BB66C}"/>
            </c:ext>
          </c:extLst>
        </c:ser>
        <c:ser>
          <c:idx val="1"/>
          <c:order val="1"/>
          <c:tx>
            <c:strRef>
              <c:f>'13.Ekiti'!$CF$7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('13.Ekiti'!$CC$13,'13.Ekiti'!$CC$15,'13.Ekiti'!$CC$12,'13.Ekiti'!$CC$11,'13.Ekiti'!$CC$18)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('13.Ekiti'!$CG$13,'13.Ekiti'!$CG$15,'13.Ekiti'!$CG$12,'13.Ekiti'!$CG$11,'13.Ekiti'!$CG$18)</c:f>
              <c:numCache>
                <c:formatCode>0.0%</c:formatCode>
                <c:ptCount val="5"/>
                <c:pt idx="0">
                  <c:v>-0.19888888607376853</c:v>
                </c:pt>
                <c:pt idx="1">
                  <c:v>-0.26777769613928765</c:v>
                </c:pt>
                <c:pt idx="2">
                  <c:v>-0.28999997466391686</c:v>
                </c:pt>
                <c:pt idx="3">
                  <c:v>-0.47666673422955502</c:v>
                </c:pt>
                <c:pt idx="4">
                  <c:v>-0.40777792416403591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A-4A52-B392-718D746B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636096"/>
        <c:axId val="329641984"/>
      </c:barChart>
      <c:catAx>
        <c:axId val="32963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29641984"/>
        <c:crosses val="autoZero"/>
        <c:auto val="1"/>
        <c:lblAlgn val="ctr"/>
        <c:lblOffset val="100"/>
        <c:noMultiLvlLbl val="0"/>
      </c:catAx>
      <c:valAx>
        <c:axId val="329641984"/>
        <c:scaling>
          <c:orientation val="minMax"/>
          <c:max val="1"/>
          <c:min val="-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29636096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C37-434A-A82D-92C04D3DBBB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C37-434A-A82D-92C04D3DBBBF}"/>
              </c:ext>
            </c:extLst>
          </c:dPt>
          <c:dPt>
            <c:idx val="3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5C37-434A-A82D-92C04D3DBBB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C37-434A-A82D-92C04D3DBBBF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C37-434A-A82D-92C04D3DBB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'13.Ekiti'!$AQ$26:$AQ$30</c:f>
              <c:strCache>
                <c:ptCount val="5"/>
                <c:pt idx="0">
                  <c:v>Infrastructure</c:v>
                </c:pt>
                <c:pt idx="1">
                  <c:v>Political instability</c:v>
                </c:pt>
                <c:pt idx="2">
                  <c:v>High cost of living</c:v>
                </c:pt>
                <c:pt idx="3">
                  <c:v>Corruption</c:v>
                </c:pt>
                <c:pt idx="4">
                  <c:v>Unemployment</c:v>
                </c:pt>
              </c:strCache>
            </c:strRef>
          </c:cat>
          <c:val>
            <c:numRef>
              <c:f>'13.Ekiti'!$AS$26:$AS$30</c:f>
              <c:numCache>
                <c:formatCode>0.0%</c:formatCode>
                <c:ptCount val="5"/>
                <c:pt idx="0">
                  <c:v>5.1111113926231459E-2</c:v>
                </c:pt>
                <c:pt idx="1">
                  <c:v>5.2222101172047203E-2</c:v>
                </c:pt>
                <c:pt idx="2">
                  <c:v>0.17000005067216628</c:v>
                </c:pt>
                <c:pt idx="3">
                  <c:v>0.25111098724581576</c:v>
                </c:pt>
                <c:pt idx="4">
                  <c:v>0.30888897475005955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37-434A-A82D-92C04D3DB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083328"/>
        <c:axId val="330089216"/>
      </c:barChart>
      <c:catAx>
        <c:axId val="33008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0089216"/>
        <c:crosses val="autoZero"/>
        <c:auto val="1"/>
        <c:lblAlgn val="ctr"/>
        <c:lblOffset val="100"/>
        <c:noMultiLvlLbl val="0"/>
      </c:catAx>
      <c:valAx>
        <c:axId val="330089216"/>
        <c:scaling>
          <c:orientation val="minMax"/>
          <c:max val="0.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0083328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'14.Enugu'!$D$1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8B-4A6D-BC79-5786ECA660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cat>
          <c:val>
            <c:numRef>
              <c:f>'14.Enugu'!$D$7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B-4A6D-BC79-5786ECA660CA}"/>
            </c:ext>
          </c:extLst>
        </c:ser>
        <c:ser>
          <c:idx val="0"/>
          <c:order val="1"/>
          <c:tx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cat>
          <c:val>
            <c:numRef>
              <c:f>'14.Enugu'!$C$7</c:f>
              <c:numCache>
                <c:formatCode>0.0%</c:formatCode>
                <c:ptCount val="1"/>
                <c:pt idx="0">
                  <c:v>0.57099999999999995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B-4A6D-BC79-5786ECA6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772032"/>
        <c:axId val="329773824"/>
      </c:barChart>
      <c:catAx>
        <c:axId val="3297720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9773824"/>
        <c:crosses val="autoZero"/>
        <c:auto val="1"/>
        <c:lblAlgn val="ctr"/>
        <c:lblOffset val="100"/>
        <c:noMultiLvlLbl val="0"/>
      </c:catAx>
      <c:valAx>
        <c:axId val="32977382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977203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'14.Enugu'!$D$1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9D-462B-B433-14E11C8345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cat>
          <c:val>
            <c:numRef>
              <c:f>'14.Enugu'!$D$8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D-462B-B433-14E11C8345D0}"/>
            </c:ext>
          </c:extLst>
        </c:ser>
        <c:ser>
          <c:idx val="0"/>
          <c:order val="1"/>
          <c:tx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9D-462B-B433-14E11C8345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cat>
          <c:val>
            <c:numRef>
              <c:f>'14.Enugu'!$C$8</c:f>
              <c:numCache>
                <c:formatCode>0.0%</c:formatCode>
                <c:ptCount val="1"/>
                <c:pt idx="0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9D-462B-B433-14E11C83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0136960"/>
        <c:axId val="330167424"/>
      </c:barChart>
      <c:catAx>
        <c:axId val="3301369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0167424"/>
        <c:crosses val="autoZero"/>
        <c:auto val="1"/>
        <c:lblAlgn val="ctr"/>
        <c:lblOffset val="100"/>
        <c:noMultiLvlLbl val="0"/>
      </c:catAx>
      <c:valAx>
        <c:axId val="33016742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013696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A6EC-4E70-8A58-92A965EA2FA0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A6EC-4E70-8A58-92A965EA2FA0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A6EC-4E70-8A58-92A965EA2FA0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A6EC-4E70-8A58-92A965EA2FA0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A6EC-4E70-8A58-92A965EA2FA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'14.Enugu'!$X$24:$X$28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Sign of gratitude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'14.Enugu'!$Z$24:$Z$28</c:f>
              <c:numCache>
                <c:formatCode>0.0%</c:formatCode>
                <c:ptCount val="5"/>
                <c:pt idx="0">
                  <c:v>0.33663248916001565</c:v>
                </c:pt>
                <c:pt idx="1">
                  <c:v>0.14851402748071274</c:v>
                </c:pt>
                <c:pt idx="2">
                  <c:v>0.11881122198457018</c:v>
                </c:pt>
                <c:pt idx="3">
                  <c:v>9.9010045190875265E-2</c:v>
                </c:pt>
                <c:pt idx="4">
                  <c:v>0.29703221618382614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EC-4E70-8A58-92A965EA2F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'14.Enugu'!$D$1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9A-445C-9EBF-F074C5B812A6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9A-445C-9EBF-F074C5B812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'14.Enugu'!$D$9:$D$10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A-445C-9EBF-F074C5B812A6}"/>
            </c:ext>
          </c:extLst>
        </c:ser>
        <c:ser>
          <c:idx val="0"/>
          <c:order val="1"/>
          <c:tx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7.6135300353553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9A-445C-9EBF-F074C5B812A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'14.Enugu'!$C$9:$C$10</c:f>
              <c:numCache>
                <c:formatCode>0.0</c:formatCode>
                <c:ptCount val="2"/>
                <c:pt idx="0">
                  <c:v>5.52</c:v>
                </c:pt>
                <c:pt idx="1">
                  <c:v>0.623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A-445C-9EBF-F074C5B8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890816"/>
        <c:axId val="329904896"/>
      </c:barChart>
      <c:catAx>
        <c:axId val="32989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904896"/>
        <c:crosses val="autoZero"/>
        <c:auto val="1"/>
        <c:lblAlgn val="ctr"/>
        <c:lblOffset val="100"/>
        <c:noMultiLvlLbl val="0"/>
      </c:catAx>
      <c:valAx>
        <c:axId val="329904896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29890816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13-4DF9-8D3B-317BE36B75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'1.Abia'!$C$1</c:f>
              <c:strCache>
                <c:ptCount val="1"/>
                <c:pt idx="0">
                  <c:v>Abia</c:v>
                </c:pt>
              </c:strCache>
            </c:strRef>
          </c:cat>
          <c:val>
            <c:numRef>
              <c:f>'1.Abia'!$D$7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3-4DF9-8D3B-317BE36B7509}"/>
            </c:ext>
          </c:extLst>
        </c:ser>
        <c:ser>
          <c:idx val="0"/>
          <c:order val="1"/>
          <c:tx>
            <c:strRef>
              <c:f>'1.Abia'!$C$1</c:f>
              <c:strCache>
                <c:ptCount val="1"/>
                <c:pt idx="0">
                  <c:v>Abia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'1.Abia'!$C$1</c:f>
              <c:strCache>
                <c:ptCount val="1"/>
                <c:pt idx="0">
                  <c:v>Abia</c:v>
                </c:pt>
              </c:strCache>
            </c:strRef>
          </c:cat>
          <c:val>
            <c:numRef>
              <c:f>'1.Abia'!$C$7</c:f>
              <c:numCache>
                <c:formatCode>0.0%</c:formatCode>
                <c:ptCount val="1"/>
                <c:pt idx="0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3-4DF9-8D3B-317BE36B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0474112"/>
        <c:axId val="210475648"/>
      </c:barChart>
      <c:catAx>
        <c:axId val="2104741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0475648"/>
        <c:crosses val="autoZero"/>
        <c:auto val="1"/>
        <c:lblAlgn val="ctr"/>
        <c:lblOffset val="100"/>
        <c:noMultiLvlLbl val="0"/>
      </c:catAx>
      <c:valAx>
        <c:axId val="21047564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047411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'14.Enugu'!$N$34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'14.Enugu'!$K$35:$K$39</c:f>
              <c:strCache>
                <c:ptCount val="5"/>
                <c:pt idx="0">
                  <c:v>Judges/Magistrates at the court/Prosecutors</c:v>
                </c:pt>
                <c:pt idx="1">
                  <c:v>Public utilities officers</c:v>
                </c:pt>
                <c:pt idx="2">
                  <c:v>Car registration/driving license agency officers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'14.Enugu'!$N$35:$N$39</c:f>
              <c:numCache>
                <c:formatCode>0.0%</c:formatCode>
                <c:ptCount val="5"/>
                <c:pt idx="0">
                  <c:v>0.33700000000000002</c:v>
                </c:pt>
                <c:pt idx="1">
                  <c:v>0.22435422164453778</c:v>
                </c:pt>
                <c:pt idx="2">
                  <c:v>0.28533999859497072</c:v>
                </c:pt>
                <c:pt idx="3">
                  <c:v>0.27268793526705104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3-431E-8EC3-FAB4EFC6BAFF}"/>
            </c:ext>
          </c:extLst>
        </c:ser>
        <c:ser>
          <c:idx val="0"/>
          <c:order val="1"/>
          <c:tx>
            <c:strRef>
              <c:f>'14.Enugu'!$L$34</c:f>
              <c:strCache>
                <c:ptCount val="1"/>
                <c:pt idx="0">
                  <c:v>Enugu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'14.Enugu'!$M$35:$M$39</c:f>
                <c:numCache>
                  <c:formatCode>General</c:formatCode>
                  <c:ptCount val="5"/>
                  <c:pt idx="0">
                    <c:v>1.559314558200643E-2</c:v>
                  </c:pt>
                  <c:pt idx="1">
                    <c:v>2.223348695385995E-2</c:v>
                  </c:pt>
                  <c:pt idx="2">
                    <c:v>2.3380613690844494E-2</c:v>
                  </c:pt>
                  <c:pt idx="3">
                    <c:v>2.979253078803612E-2</c:v>
                  </c:pt>
                  <c:pt idx="4">
                    <c:v>3.2523220288381817E-2</c:v>
                  </c:pt>
                </c:numCache>
              </c:numRef>
            </c:plus>
            <c:minus>
              <c:numRef>
                <c:f>'14.Enugu'!$M$35:$M$39</c:f>
                <c:numCache>
                  <c:formatCode>General</c:formatCode>
                  <c:ptCount val="5"/>
                  <c:pt idx="0">
                    <c:v>1.559314558200643E-2</c:v>
                  </c:pt>
                  <c:pt idx="1">
                    <c:v>2.223348695385995E-2</c:v>
                  </c:pt>
                  <c:pt idx="2">
                    <c:v>2.3380613690844494E-2</c:v>
                  </c:pt>
                  <c:pt idx="3">
                    <c:v>2.979253078803612E-2</c:v>
                  </c:pt>
                  <c:pt idx="4">
                    <c:v>3.2523220288381817E-2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'14.Enugu'!$K$35:$K$39</c:f>
              <c:strCache>
                <c:ptCount val="5"/>
                <c:pt idx="0">
                  <c:v>Judges/Magistrates at the court/Prosecutors</c:v>
                </c:pt>
                <c:pt idx="1">
                  <c:v>Public utilities officers</c:v>
                </c:pt>
                <c:pt idx="2">
                  <c:v>Car registration/driving license agency officers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'14.Enugu'!$L$35:$L$39</c:f>
              <c:numCache>
                <c:formatCode>0.0%</c:formatCode>
                <c:ptCount val="5"/>
                <c:pt idx="0">
                  <c:v>0.1111111111111111</c:v>
                </c:pt>
                <c:pt idx="1">
                  <c:v>0.13297840234106909</c:v>
                </c:pt>
                <c:pt idx="2">
                  <c:v>0.14999894929287411</c:v>
                </c:pt>
                <c:pt idx="3">
                  <c:v>0.29268192674751159</c:v>
                </c:pt>
                <c:pt idx="4">
                  <c:v>0.44262264020945297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3-431E-8EC3-FAB4EFC6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29943680"/>
        <c:axId val="329949568"/>
      </c:barChart>
      <c:catAx>
        <c:axId val="329943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9949568"/>
        <c:crosses val="autoZero"/>
        <c:auto val="1"/>
        <c:lblAlgn val="ctr"/>
        <c:lblOffset val="100"/>
        <c:noMultiLvlLbl val="0"/>
      </c:catAx>
      <c:valAx>
        <c:axId val="329949568"/>
        <c:scaling>
          <c:orientation val="minMax"/>
          <c:max val="0.5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9943680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'14.Enugu'!$D$1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E4-4660-A080-B8D3B0F72A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cat>
          <c:val>
            <c:numRef>
              <c:f>'14.Enugu'!$D$12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4-4660-A080-B8D3B0F72AAF}"/>
            </c:ext>
          </c:extLst>
        </c:ser>
        <c:ser>
          <c:idx val="0"/>
          <c:order val="1"/>
          <c:tx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cat>
          <c:val>
            <c:numRef>
              <c:f>'14.Enugu'!$C$12</c:f>
              <c:numCache>
                <c:formatCode>0</c:formatCode>
                <c:ptCount val="1"/>
                <c:pt idx="0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4-4660-A080-B8D3B0F72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1618944"/>
        <c:axId val="331645312"/>
      </c:barChart>
      <c:catAx>
        <c:axId val="3316189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1645312"/>
        <c:crosses val="autoZero"/>
        <c:auto val="1"/>
        <c:lblAlgn val="ctr"/>
        <c:lblOffset val="100"/>
        <c:noMultiLvlLbl val="0"/>
      </c:catAx>
      <c:valAx>
        <c:axId val="331645312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1618944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'14.Enugu'!$D$1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B1-4299-9217-4E00CF3D27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'14.Enugu'!$D$14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1-4299-9217-4E00CF3D278E}"/>
            </c:ext>
          </c:extLst>
        </c:ser>
        <c:ser>
          <c:idx val="1"/>
          <c:order val="1"/>
          <c:tx>
            <c:strRef>
              <c:f>'14.Enugu'!$C$1</c:f>
              <c:strCache>
                <c:ptCount val="1"/>
                <c:pt idx="0">
                  <c:v>Enugu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'14.Enugu'!$C$14</c:f>
              <c:numCache>
                <c:formatCode>0.0%</c:formatCode>
                <c:ptCount val="1"/>
                <c:pt idx="0">
                  <c:v>4.9503982289837462E-2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1-4299-9217-4E00CF3D2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1680384"/>
        <c:axId val="331686272"/>
      </c:barChart>
      <c:catAx>
        <c:axId val="3316803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1686272"/>
        <c:crosses val="autoZero"/>
        <c:auto val="1"/>
        <c:lblAlgn val="ctr"/>
        <c:lblOffset val="100"/>
        <c:noMultiLvlLbl val="0"/>
      </c:catAx>
      <c:valAx>
        <c:axId val="33168627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168038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0C1D-420B-8379-3343DF7BA325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0C1D-420B-8379-3343DF7BA325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0C1D-420B-8379-3343DF7BA325}"/>
              </c:ext>
            </c:extLst>
          </c:dPt>
          <c:dPt>
            <c:idx val="3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7-0C1D-420B-8379-3343DF7BA325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0C1D-420B-8379-3343DF7BA32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'14.Enugu'!$AH$26:$AH$30</c:f>
              <c:strCache>
                <c:ptCount val="5"/>
                <c:pt idx="0">
                  <c:v>Traditional/Village leader</c:v>
                </c:pt>
                <c:pt idx="1">
                  <c:v>Supervisor to the official</c:v>
                </c:pt>
                <c:pt idx="2">
                  <c:v>I would not report it</c:v>
                </c:pt>
                <c:pt idx="3">
                  <c:v>Anti- Corruption Agencies</c:v>
                </c:pt>
                <c:pt idx="4">
                  <c:v>Other</c:v>
                </c:pt>
              </c:strCache>
            </c:strRef>
          </c:cat>
          <c:val>
            <c:numRef>
              <c:f>'14.Enugu'!$AJ$26:$AJ$30</c:f>
              <c:numCache>
                <c:formatCode>0.0%</c:formatCode>
                <c:ptCount val="5"/>
                <c:pt idx="0">
                  <c:v>0.38950899505744424</c:v>
                </c:pt>
                <c:pt idx="1">
                  <c:v>0.32142865519048097</c:v>
                </c:pt>
                <c:pt idx="2">
                  <c:v>7.7009024374112583E-2</c:v>
                </c:pt>
                <c:pt idx="3">
                  <c:v>6.3615997613388667E-2</c:v>
                </c:pt>
                <c:pt idx="4">
                  <c:v>0.14843732776457352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1D-420B-8379-3343DF7BA3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E976-4B79-8DC8-20C9EAD61D8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976-4B79-8DC8-20C9EAD61D8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976-4B79-8DC8-20C9EAD61D8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976-4B79-8DC8-20C9EAD61D85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976-4B79-8DC8-20C9EAD61D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'14.Enugu'!$AQ$26:$AQ$30</c:f>
              <c:strCache>
                <c:ptCount val="5"/>
                <c:pt idx="0">
                  <c:v>Ethnic or communal conflict</c:v>
                </c:pt>
                <c:pt idx="1">
                  <c:v>Corruption</c:v>
                </c:pt>
                <c:pt idx="2">
                  <c:v>Crime and insecurity</c:v>
                </c:pt>
                <c:pt idx="3">
                  <c:v>Unemployment</c:v>
                </c:pt>
                <c:pt idx="4">
                  <c:v>High cost of living</c:v>
                </c:pt>
              </c:strCache>
            </c:strRef>
          </c:cat>
          <c:val>
            <c:numRef>
              <c:f>'14.Enugu'!$AS$26:$AS$30</c:f>
              <c:numCache>
                <c:formatCode>0.0%</c:formatCode>
                <c:ptCount val="5"/>
                <c:pt idx="0">
                  <c:v>7.4776735980651932E-2</c:v>
                </c:pt>
                <c:pt idx="1">
                  <c:v>0.13392862587381263</c:v>
                </c:pt>
                <c:pt idx="2">
                  <c:v>0.13950887779077092</c:v>
                </c:pt>
                <c:pt idx="3">
                  <c:v>0.18526797545655435</c:v>
                </c:pt>
                <c:pt idx="4">
                  <c:v>0.22433044247530246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6-4B79-8DC8-20C9EAD6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929280"/>
        <c:axId val="332939264"/>
      </c:barChart>
      <c:catAx>
        <c:axId val="33292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2939264"/>
        <c:crosses val="autoZero"/>
        <c:auto val="1"/>
        <c:lblAlgn val="ctr"/>
        <c:lblOffset val="100"/>
        <c:noMultiLvlLbl val="0"/>
      </c:catAx>
      <c:valAx>
        <c:axId val="332939264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292928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'14.Enugu'!$CH$7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('14.Enugu'!$CC$15,'14.Enugu'!$CC$13,'14.Enugu'!$CC$12,'14.Enugu'!$CC$11,'14.Enugu'!$CC$18)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('14.Enugu'!$CH$15,'14.Enugu'!$CH$13,'14.Enugu'!$CH$12,'14.Enugu'!$CH$11,'14.Enugu'!$CH$18)</c:f>
              <c:numCache>
                <c:formatCode>0.0%</c:formatCode>
                <c:ptCount val="5"/>
                <c:pt idx="0">
                  <c:v>0.30245537651279875</c:v>
                </c:pt>
                <c:pt idx="1">
                  <c:v>0.36272317606934307</c:v>
                </c:pt>
                <c:pt idx="2">
                  <c:v>0.52008942287441251</c:v>
                </c:pt>
                <c:pt idx="3">
                  <c:v>0.57924107823422655</c:v>
                </c:pt>
                <c:pt idx="4">
                  <c:v>0.9587054791211379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B-4648-8227-DAF9E99CF9DF}"/>
            </c:ext>
          </c:extLst>
        </c:ser>
        <c:ser>
          <c:idx val="1"/>
          <c:order val="1"/>
          <c:tx>
            <c:strRef>
              <c:f>'14.Enugu'!$CF$7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7.2743957086749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6B-4648-8227-DAF9E99CF9DF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('14.Enugu'!$CC$15,'14.Enugu'!$CC$13,'14.Enugu'!$CC$12,'14.Enugu'!$CC$11,'14.Enugu'!$CC$18)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('14.Enugu'!$CG$15,'14.Enugu'!$CG$13,'14.Enugu'!$CG$12,'14.Enugu'!$CG$11,'14.Enugu'!$CG$18)</c:f>
              <c:numCache>
                <c:formatCode>0.0%</c:formatCode>
                <c:ptCount val="5"/>
                <c:pt idx="0">
                  <c:v>-9.8214356911908801E-2</c:v>
                </c:pt>
                <c:pt idx="1">
                  <c:v>-0.22209838861518846</c:v>
                </c:pt>
                <c:pt idx="2">
                  <c:v>-0.29464283620237974</c:v>
                </c:pt>
                <c:pt idx="3">
                  <c:v>-0.35156243770207979</c:v>
                </c:pt>
                <c:pt idx="4">
                  <c:v>-0.27120544980446953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B-4648-8227-DAF9E99C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961664"/>
        <c:axId val="332963200"/>
      </c:barChart>
      <c:catAx>
        <c:axId val="332961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32963200"/>
        <c:crosses val="autoZero"/>
        <c:auto val="1"/>
        <c:lblAlgn val="ctr"/>
        <c:lblOffset val="100"/>
        <c:noMultiLvlLbl val="0"/>
      </c:catAx>
      <c:valAx>
        <c:axId val="332963200"/>
        <c:scaling>
          <c:orientation val="minMax"/>
          <c:max val="1"/>
          <c:min val="-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32961664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'15.Gombe'!$D$1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7C-4FBF-958A-045017F331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cat>
          <c:val>
            <c:numRef>
              <c:f>'15.Gombe'!$D$7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BF-958A-045017F33160}"/>
            </c:ext>
          </c:extLst>
        </c:ser>
        <c:ser>
          <c:idx val="0"/>
          <c:order val="1"/>
          <c:tx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cat>
          <c:val>
            <c:numRef>
              <c:f>'15.Gombe'!$C$7</c:f>
              <c:numCache>
                <c:formatCode>0.0%</c:formatCode>
                <c:ptCount val="1"/>
                <c:pt idx="0">
                  <c:v>0.253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C-4FBF-958A-045017F3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29472256"/>
        <c:axId val="329723904"/>
      </c:barChart>
      <c:catAx>
        <c:axId val="3294722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29723904"/>
        <c:crosses val="autoZero"/>
        <c:auto val="1"/>
        <c:lblAlgn val="ctr"/>
        <c:lblOffset val="100"/>
        <c:noMultiLvlLbl val="0"/>
      </c:catAx>
      <c:valAx>
        <c:axId val="32972390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29472256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'15.Gombe'!$D$1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4F-45A2-8820-84C847D927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cat>
          <c:val>
            <c:numRef>
              <c:f>'15.Gombe'!$D$8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F-45A2-8820-84C847D92749}"/>
            </c:ext>
          </c:extLst>
        </c:ser>
        <c:ser>
          <c:idx val="0"/>
          <c:order val="1"/>
          <c:tx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4F-45A2-8820-84C847D927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cat>
          <c:val>
            <c:numRef>
              <c:f>'15.Gombe'!$C$8</c:f>
              <c:numCache>
                <c:formatCode>0.0%</c:formatCode>
                <c:ptCount val="1"/>
                <c:pt idx="0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F-45A2-8820-84C847D92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1327744"/>
        <c:axId val="331341824"/>
      </c:barChart>
      <c:catAx>
        <c:axId val="331327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1341824"/>
        <c:crosses val="autoZero"/>
        <c:auto val="1"/>
        <c:lblAlgn val="ctr"/>
        <c:lblOffset val="100"/>
        <c:noMultiLvlLbl val="0"/>
      </c:catAx>
      <c:valAx>
        <c:axId val="33134182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1327744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'15.Gombe'!$D$1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77-42D0-BD47-0C046BAB45B5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77-42D0-BD47-0C046BAB45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'15.Gombe'!$D$9:$D$10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7-42D0-BD47-0C046BAB45B5}"/>
            </c:ext>
          </c:extLst>
        </c:ser>
        <c:ser>
          <c:idx val="0"/>
          <c:order val="1"/>
          <c:tx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7.6135300353553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77-42D0-BD47-0C046BAB45B5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'15.Gombe'!$C$9:$C$10</c:f>
              <c:numCache>
                <c:formatCode>0.0</c:formatCode>
                <c:ptCount val="2"/>
                <c:pt idx="0">
                  <c:v>7.48</c:v>
                </c:pt>
                <c:pt idx="1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7-42D0-BD47-0C046BAB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1230208"/>
        <c:axId val="331232000"/>
      </c:barChart>
      <c:catAx>
        <c:axId val="3312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1232000"/>
        <c:crosses val="autoZero"/>
        <c:auto val="1"/>
        <c:lblAlgn val="ctr"/>
        <c:lblOffset val="100"/>
        <c:noMultiLvlLbl val="0"/>
      </c:catAx>
      <c:valAx>
        <c:axId val="331232000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1230208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'15.Gombe'!$D$1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2A-4F77-AB3C-2A9952C54A3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cat>
          <c:val>
            <c:numRef>
              <c:f>'15.Gombe'!$D$12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A-4F77-AB3C-2A9952C54A30}"/>
            </c:ext>
          </c:extLst>
        </c:ser>
        <c:ser>
          <c:idx val="0"/>
          <c:order val="1"/>
          <c:tx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cat>
          <c:val>
            <c:numRef>
              <c:f>'15.Gombe'!$C$12</c:f>
              <c:numCache>
                <c:formatCode>0</c:formatCode>
                <c:ptCount val="1"/>
                <c:pt idx="0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A-4F77-AB3C-2A9952C5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1275264"/>
        <c:axId val="331358976"/>
      </c:barChart>
      <c:catAx>
        <c:axId val="3312752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1358976"/>
        <c:crosses val="autoZero"/>
        <c:auto val="1"/>
        <c:lblAlgn val="ctr"/>
        <c:lblOffset val="100"/>
        <c:noMultiLvlLbl val="0"/>
      </c:catAx>
      <c:valAx>
        <c:axId val="331358976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1275264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70-40F3-8944-DF5B0EE87E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'1.Abia'!$D$8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0-40F3-8944-DF5B0EE87E69}"/>
            </c:ext>
          </c:extLst>
        </c:ser>
        <c:ser>
          <c:idx val="0"/>
          <c:order val="1"/>
          <c:tx>
            <c:strRef>
              <c:f>'1.Abia'!$C$1</c:f>
              <c:strCache>
                <c:ptCount val="1"/>
                <c:pt idx="0">
                  <c:v>Abia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70-40F3-8944-DF5B0EE87E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'1.Abia'!$C$8</c:f>
              <c:numCache>
                <c:formatCode>0.0%</c:formatCode>
                <c:ptCount val="1"/>
                <c:pt idx="0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0-40F3-8944-DF5B0EE8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1494400"/>
        <c:axId val="211495936"/>
      </c:barChart>
      <c:catAx>
        <c:axId val="2114944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1495936"/>
        <c:crosses val="autoZero"/>
        <c:auto val="1"/>
        <c:lblAlgn val="ctr"/>
        <c:lblOffset val="100"/>
        <c:noMultiLvlLbl val="0"/>
      </c:catAx>
      <c:valAx>
        <c:axId val="211495936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149440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'15.Gombe'!$D$1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5A-4E26-8EDD-82381AACAD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'15.Gombe'!$D$14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A-4E26-8EDD-82381AACAD83}"/>
            </c:ext>
          </c:extLst>
        </c:ser>
        <c:ser>
          <c:idx val="1"/>
          <c:order val="1"/>
          <c:tx>
            <c:strRef>
              <c:f>'15.Gombe'!$C$1</c:f>
              <c:strCache>
                <c:ptCount val="1"/>
                <c:pt idx="0">
                  <c:v>Gombe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'15.Gombe'!$C$14</c:f>
              <c:numCache>
                <c:formatCode>0.0%</c:formatCode>
                <c:ptCount val="1"/>
                <c:pt idx="0">
                  <c:v>3.03031617484395E-2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A-4E26-8EDD-82381AAC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1398144"/>
        <c:axId val="331399936"/>
      </c:barChart>
      <c:catAx>
        <c:axId val="331398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1399936"/>
        <c:crosses val="autoZero"/>
        <c:auto val="1"/>
        <c:lblAlgn val="ctr"/>
        <c:lblOffset val="100"/>
        <c:noMultiLvlLbl val="0"/>
      </c:catAx>
      <c:valAx>
        <c:axId val="331399936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139814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'15.Gombe'!$O$33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'15.Gombe'!$L$34:$L$37</c:f>
              <c:strCache>
                <c:ptCount val="4"/>
                <c:pt idx="0">
                  <c:v>Doctors/Nurses</c:v>
                </c:pt>
                <c:pt idx="1">
                  <c:v>Public utilities officers</c:v>
                </c:pt>
                <c:pt idx="2">
                  <c:v>Judges/Magistrates at the court/Prosecutors</c:v>
                </c:pt>
                <c:pt idx="3">
                  <c:v>Police officers</c:v>
                </c:pt>
              </c:strCache>
            </c:strRef>
          </c:cat>
          <c:val>
            <c:numRef>
              <c:f>'15.Gombe'!$O$34:$O$37</c:f>
              <c:numCache>
                <c:formatCode>0.0%</c:formatCode>
                <c:ptCount val="4"/>
                <c:pt idx="0">
                  <c:v>8.2623335966029221E-2</c:v>
                </c:pt>
                <c:pt idx="1">
                  <c:v>0.22435422164453778</c:v>
                </c:pt>
                <c:pt idx="2">
                  <c:v>0.33700000000000002</c:v>
                </c:pt>
                <c:pt idx="3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7-46EB-BF2C-EBA57D455117}"/>
            </c:ext>
          </c:extLst>
        </c:ser>
        <c:ser>
          <c:idx val="0"/>
          <c:order val="1"/>
          <c:tx>
            <c:strRef>
              <c:f>'15.Gombe'!$M$33</c:f>
              <c:strCache>
                <c:ptCount val="1"/>
                <c:pt idx="0">
                  <c:v>Gombe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layout>
                <c:manualLayout>
                  <c:x val="-4.30367927608436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27-46EB-BF2C-EBA57D455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'15.Gombe'!$N$34:$N$37</c:f>
                <c:numCache>
                  <c:formatCode>General</c:formatCode>
                  <c:ptCount val="4"/>
                  <c:pt idx="0">
                    <c:v>1.4199066253198063E-2</c:v>
                  </c:pt>
                  <c:pt idx="1">
                    <c:v>2.0061483520818296E-2</c:v>
                  </c:pt>
                  <c:pt idx="2">
                    <c:v>2.2694242406172217E-2</c:v>
                  </c:pt>
                  <c:pt idx="3">
                    <c:v>3.0708419214550399E-2</c:v>
                  </c:pt>
                </c:numCache>
              </c:numRef>
            </c:plus>
            <c:minus>
              <c:numRef>
                <c:f>'15.Gombe'!$N$34:$N$37</c:f>
                <c:numCache>
                  <c:formatCode>General</c:formatCode>
                  <c:ptCount val="4"/>
                  <c:pt idx="0">
                    <c:v>1.4199066253198063E-2</c:v>
                  </c:pt>
                  <c:pt idx="1">
                    <c:v>2.0061483520818296E-2</c:v>
                  </c:pt>
                  <c:pt idx="2">
                    <c:v>2.2694242406172217E-2</c:v>
                  </c:pt>
                  <c:pt idx="3">
                    <c:v>3.0708419214550399E-2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'15.Gombe'!$L$34:$L$37</c:f>
              <c:strCache>
                <c:ptCount val="4"/>
                <c:pt idx="0">
                  <c:v>Doctors/Nurses</c:v>
                </c:pt>
                <c:pt idx="1">
                  <c:v>Public utilities officers</c:v>
                </c:pt>
                <c:pt idx="2">
                  <c:v>Judges/Magistrates at the court/Prosecutors</c:v>
                </c:pt>
                <c:pt idx="3">
                  <c:v>Police officers</c:v>
                </c:pt>
              </c:strCache>
            </c:strRef>
          </c:cat>
          <c:val>
            <c:numRef>
              <c:f>'15.Gombe'!$M$34:$M$37</c:f>
              <c:numCache>
                <c:formatCode>0.0%</c:formatCode>
                <c:ptCount val="4"/>
                <c:pt idx="0">
                  <c:v>4.9645692473249271E-2</c:v>
                </c:pt>
                <c:pt idx="1">
                  <c:v>0.10526368658965345</c:v>
                </c:pt>
                <c:pt idx="2">
                  <c:v>0.60976035527749073</c:v>
                </c:pt>
                <c:pt idx="3">
                  <c:v>0.67123158736881738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7-46EB-BF2C-EBA57D45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35956992"/>
        <c:axId val="335962880"/>
      </c:barChart>
      <c:catAx>
        <c:axId val="335956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5962880"/>
        <c:crosses val="autoZero"/>
        <c:auto val="1"/>
        <c:lblAlgn val="ctr"/>
        <c:lblOffset val="100"/>
        <c:noMultiLvlLbl val="0"/>
      </c:catAx>
      <c:valAx>
        <c:axId val="335962880"/>
        <c:scaling>
          <c:orientation val="minMax"/>
          <c:max val="0.8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595699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5523-4523-BFCE-BEE16C75388A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5523-4523-BFCE-BEE16C75388A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5523-4523-BFCE-BEE16C75388A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5523-4523-BFCE-BEE16C75388A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5523-4523-BFCE-BEE16C75388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'15.Gombe'!$X$24:$X$28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'15.Gombe'!$Z$24:$Z$28</c:f>
              <c:numCache>
                <c:formatCode>0.0%</c:formatCode>
                <c:ptCount val="5"/>
                <c:pt idx="0">
                  <c:v>0.46969466940230853</c:v>
                </c:pt>
                <c:pt idx="1">
                  <c:v>0.18181897049063708</c:v>
                </c:pt>
                <c:pt idx="2">
                  <c:v>0.16666738961641733</c:v>
                </c:pt>
                <c:pt idx="3">
                  <c:v>3.0303161748439514E-2</c:v>
                </c:pt>
                <c:pt idx="4">
                  <c:v>0.1515158087421975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23-4523-BFCE-BEE16C7538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3A25-4E2F-8097-9EE13BD53FF4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3A25-4E2F-8097-9EE13BD53FF4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3A25-4E2F-8097-9EE13BD53FF4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3A25-4E2F-8097-9EE13BD53FF4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3A25-4E2F-8097-9EE13BD53FF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'15.Gombe'!$AH$22:$AH$26</c:f>
              <c:strCache>
                <c:ptCount val="5"/>
                <c:pt idx="0">
                  <c:v>Traditional/Village leader</c:v>
                </c:pt>
                <c:pt idx="1">
                  <c:v>Supervisor to the official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'15.Gombe'!$AJ$22:$AJ$26</c:f>
              <c:numCache>
                <c:formatCode>0.0%</c:formatCode>
                <c:ptCount val="5"/>
                <c:pt idx="0">
                  <c:v>0.25806440312987533</c:v>
                </c:pt>
                <c:pt idx="1">
                  <c:v>0.22469411872979619</c:v>
                </c:pt>
                <c:pt idx="2">
                  <c:v>0.15350381776383523</c:v>
                </c:pt>
                <c:pt idx="3">
                  <c:v>6.2291473538694644E-2</c:v>
                </c:pt>
                <c:pt idx="4">
                  <c:v>0.30144618683779856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25-4E2F-8097-9EE13BD53F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718-47C6-B675-088BDD844B9E}"/>
              </c:ext>
            </c:extLst>
          </c:dPt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2-B718-47C6-B675-088BDD844B9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718-47C6-B675-088BDD844B9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718-47C6-B675-088BDD844B9E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718-47C6-B675-088BDD844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'15.Gombe'!$AQ$27:$AQ$31</c:f>
              <c:strCache>
                <c:ptCount val="5"/>
                <c:pt idx="0">
                  <c:v>Crime and insecurity</c:v>
                </c:pt>
                <c:pt idx="1">
                  <c:v>High cost of living</c:v>
                </c:pt>
                <c:pt idx="2">
                  <c:v>Corruption</c:v>
                </c:pt>
                <c:pt idx="3">
                  <c:v>Unemployment</c:v>
                </c:pt>
                <c:pt idx="4">
                  <c:v>Health care</c:v>
                </c:pt>
              </c:strCache>
            </c:strRef>
          </c:cat>
          <c:val>
            <c:numRef>
              <c:f>'15.Gombe'!$AS$27:$AS$31</c:f>
              <c:numCache>
                <c:formatCode>0.0%</c:formatCode>
                <c:ptCount val="5"/>
                <c:pt idx="0">
                  <c:v>8.2313835250043862E-2</c:v>
                </c:pt>
                <c:pt idx="1">
                  <c:v>0.13681883478988049</c:v>
                </c:pt>
                <c:pt idx="2">
                  <c:v>0.13681883478988049</c:v>
                </c:pt>
                <c:pt idx="3">
                  <c:v>0.1446049903365689</c:v>
                </c:pt>
                <c:pt idx="4">
                  <c:v>0.25361498941624216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8-47C6-B675-088BDD84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061952"/>
        <c:axId val="336063488"/>
      </c:barChart>
      <c:catAx>
        <c:axId val="33606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6063488"/>
        <c:crosses val="autoZero"/>
        <c:auto val="1"/>
        <c:lblAlgn val="ctr"/>
        <c:lblOffset val="100"/>
        <c:noMultiLvlLbl val="0"/>
      </c:catAx>
      <c:valAx>
        <c:axId val="336063488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606195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'15.Gombe'!$CH$7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('15.Gombe'!$CC$15,'15.Gombe'!$CC$13,'15.Gombe'!$CC$12,'15.Gombe'!$CC$11,'15.Gombe'!$CC$18)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('15.Gombe'!$CH$15,'15.Gombe'!$CH$13,'15.Gombe'!$CH$12,'15.Gombe'!$CH$11,'15.Gombe'!$CH$18)</c:f>
              <c:numCache>
                <c:formatCode>0.0%</c:formatCode>
                <c:ptCount val="5"/>
                <c:pt idx="0">
                  <c:v>0.23136823930024594</c:v>
                </c:pt>
                <c:pt idx="1">
                  <c:v>0.26807558398554993</c:v>
                </c:pt>
                <c:pt idx="2">
                  <c:v>0.30033383340939035</c:v>
                </c:pt>
                <c:pt idx="3">
                  <c:v>0.71523911458832579</c:v>
                </c:pt>
                <c:pt idx="4">
                  <c:v>0.90990000920326775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C-45B7-A668-9EA652B16087}"/>
            </c:ext>
          </c:extLst>
        </c:ser>
        <c:ser>
          <c:idx val="1"/>
          <c:order val="1"/>
          <c:tx>
            <c:strRef>
              <c:f>'15.Gombe'!$CF$7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1"/>
              <c:layout>
                <c:manualLayout>
                  <c:x val="-8.8208328940084874E-2"/>
                  <c:y val="-3.5461002809238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DC-45B7-A668-9EA652B16087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('15.Gombe'!$CC$15,'15.Gombe'!$CC$13,'15.Gombe'!$CC$12,'15.Gombe'!$CC$11,'15.Gombe'!$CC$18)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('15.Gombe'!$CG$15,'15.Gombe'!$CG$13,'15.Gombe'!$CG$12,'15.Gombe'!$CG$11,'15.Gombe'!$CG$18)</c:f>
              <c:numCache>
                <c:formatCode>0.0%</c:formatCode>
                <c:ptCount val="5"/>
                <c:pt idx="0">
                  <c:v>-0.18242500690245078</c:v>
                </c:pt>
                <c:pt idx="1">
                  <c:v>-0.15461617119224352</c:v>
                </c:pt>
                <c:pt idx="2">
                  <c:v>-0.18353736033085907</c:v>
                </c:pt>
                <c:pt idx="3">
                  <c:v>-0.60734146893706076</c:v>
                </c:pt>
                <c:pt idx="4">
                  <c:v>-0.27808676484122452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C-45B7-A668-9EA652B1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110720"/>
        <c:axId val="336112256"/>
      </c:barChart>
      <c:catAx>
        <c:axId val="33611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36112256"/>
        <c:crosses val="autoZero"/>
        <c:auto val="1"/>
        <c:lblAlgn val="ctr"/>
        <c:lblOffset val="100"/>
        <c:noMultiLvlLbl val="0"/>
      </c:catAx>
      <c:valAx>
        <c:axId val="336112256"/>
        <c:scaling>
          <c:orientation val="minMax"/>
          <c:max val="1"/>
          <c:min val="-0.8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3611072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'16.Imo'!$D$1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06-43D1-A6D9-50E34C3B05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cat>
          <c:val>
            <c:numRef>
              <c:f>'16.Imo'!$D$7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6-43D1-A6D9-50E34C3B05E8}"/>
            </c:ext>
          </c:extLst>
        </c:ser>
        <c:ser>
          <c:idx val="0"/>
          <c:order val="1"/>
          <c:tx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cat>
          <c:val>
            <c:numRef>
              <c:f>'16.Imo'!$C$7</c:f>
              <c:numCache>
                <c:formatCode>0.0%</c:formatCode>
                <c:ptCount val="1"/>
                <c:pt idx="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6-43D1-A6D9-50E34C3B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5668736"/>
        <c:axId val="335670272"/>
      </c:barChart>
      <c:catAx>
        <c:axId val="3356687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5670272"/>
        <c:crosses val="autoZero"/>
        <c:auto val="1"/>
        <c:lblAlgn val="ctr"/>
        <c:lblOffset val="100"/>
        <c:noMultiLvlLbl val="0"/>
      </c:catAx>
      <c:valAx>
        <c:axId val="335670272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5668736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'16.Imo'!$D$1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DA-4D73-946F-C319D2FA68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cat>
          <c:val>
            <c:numRef>
              <c:f>'16.Imo'!$D$8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A-4D73-946F-C319D2FA6818}"/>
            </c:ext>
          </c:extLst>
        </c:ser>
        <c:ser>
          <c:idx val="0"/>
          <c:order val="1"/>
          <c:tx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DA-4D73-946F-C319D2FA68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cat>
          <c:val>
            <c:numRef>
              <c:f>'16.Imo'!$C$8</c:f>
              <c:numCache>
                <c:formatCode>0.0%</c:formatCode>
                <c:ptCount val="1"/>
                <c:pt idx="0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A-4D73-946F-C319D2FA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6689024"/>
        <c:axId val="336690560"/>
      </c:barChart>
      <c:catAx>
        <c:axId val="3366890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6690560"/>
        <c:crosses val="autoZero"/>
        <c:auto val="1"/>
        <c:lblAlgn val="ctr"/>
        <c:lblOffset val="100"/>
        <c:noMultiLvlLbl val="0"/>
      </c:catAx>
      <c:valAx>
        <c:axId val="336690560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6689024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'16.Imo'!$D$1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5E-4D1B-BFFE-A71D10678222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5E-4D1B-BFFE-A71D1067822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'16.Imo'!$D$9:$D$10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E-4D1B-BFFE-A71D10678222}"/>
            </c:ext>
          </c:extLst>
        </c:ser>
        <c:ser>
          <c:idx val="0"/>
          <c:order val="1"/>
          <c:tx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7.6135300353553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5E-4D1B-BFFE-A71D10678222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'16.Imo'!$C$9:$C$10</c:f>
              <c:numCache>
                <c:formatCode>0.0</c:formatCode>
                <c:ptCount val="2"/>
                <c:pt idx="0">
                  <c:v>3.04</c:v>
                </c:pt>
                <c:pt idx="1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E-4D1B-BFFE-A71D1067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6747136"/>
        <c:axId val="336761216"/>
      </c:barChart>
      <c:catAx>
        <c:axId val="33674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6761216"/>
        <c:crosses val="autoZero"/>
        <c:auto val="1"/>
        <c:lblAlgn val="ctr"/>
        <c:lblOffset val="100"/>
        <c:noMultiLvlLbl val="0"/>
      </c:catAx>
      <c:valAx>
        <c:axId val="336761216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6747136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'16.Imo'!$D$1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11-44C2-8541-2EF315A0D54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cat>
          <c:val>
            <c:numRef>
              <c:f>'16.Imo'!$D$12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1-44C2-8541-2EF315A0D545}"/>
            </c:ext>
          </c:extLst>
        </c:ser>
        <c:ser>
          <c:idx val="0"/>
          <c:order val="1"/>
          <c:tx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cat>
          <c:val>
            <c:numRef>
              <c:f>'16.Imo'!$C$12</c:f>
              <c:numCache>
                <c:formatCode>0</c:formatCode>
                <c:ptCount val="1"/>
                <c:pt idx="0">
                  <c:v>6095.34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1-44C2-8541-2EF315A0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6788096"/>
        <c:axId val="351482240"/>
      </c:barChart>
      <c:catAx>
        <c:axId val="3367880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1482240"/>
        <c:crosses val="autoZero"/>
        <c:auto val="1"/>
        <c:lblAlgn val="ctr"/>
        <c:lblOffset val="100"/>
        <c:noMultiLvlLbl val="0"/>
      </c:catAx>
      <c:valAx>
        <c:axId val="351482240"/>
        <c:scaling>
          <c:orientation val="minMax"/>
          <c:max val="72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6788096"/>
        <c:crosses val="autoZero"/>
        <c:crossBetween val="between"/>
        <c:majorUnit val="18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'1.Abia'!$D$9:$D$10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AD5-8897-0FE8212FD40C}"/>
            </c:ext>
          </c:extLst>
        </c:ser>
        <c:ser>
          <c:idx val="0"/>
          <c:order val="1"/>
          <c:tx>
            <c:strRef>
              <c:f>'1.Abia'!$C$1</c:f>
              <c:strCache>
                <c:ptCount val="1"/>
                <c:pt idx="0">
                  <c:v>Abia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7.5451800409006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D1-4AD5-8897-0FE8212FD40C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'1.Abia'!$C$9:$C$10</c:f>
              <c:numCache>
                <c:formatCode>0.0</c:formatCode>
                <c:ptCount val="2"/>
                <c:pt idx="0">
                  <c:v>3.95</c:v>
                </c:pt>
                <c:pt idx="1">
                  <c:v>0.59699999999999998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1-4AD5-8897-0FE8212F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1535360"/>
        <c:axId val="211536896"/>
      </c:barChart>
      <c:catAx>
        <c:axId val="21153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536896"/>
        <c:crosses val="autoZero"/>
        <c:auto val="1"/>
        <c:lblAlgn val="ctr"/>
        <c:lblOffset val="100"/>
        <c:noMultiLvlLbl val="0"/>
      </c:catAx>
      <c:valAx>
        <c:axId val="211536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11535360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'16.Imo'!$D$1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CE-4F7B-8AD7-974A9A02C1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'16.Imo'!$D$14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E-4F7B-8AD7-974A9A02C1DC}"/>
            </c:ext>
          </c:extLst>
        </c:ser>
        <c:ser>
          <c:idx val="1"/>
          <c:order val="1"/>
          <c:tx>
            <c:strRef>
              <c:f>'16.Imo'!$C$1</c:f>
              <c:strCache>
                <c:ptCount val="1"/>
                <c:pt idx="0">
                  <c:v>Imo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'16.Imo'!$C$14</c:f>
              <c:numCache>
                <c:formatCode>0.0%</c:formatCode>
                <c:ptCount val="1"/>
                <c:pt idx="0">
                  <c:v>4.3955939750947297E-2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E-4F7B-8AD7-974A9A02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1517312"/>
        <c:axId val="351519104"/>
      </c:barChart>
      <c:catAx>
        <c:axId val="351517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1519104"/>
        <c:crosses val="autoZero"/>
        <c:auto val="1"/>
        <c:lblAlgn val="ctr"/>
        <c:lblOffset val="100"/>
        <c:noMultiLvlLbl val="0"/>
      </c:catAx>
      <c:valAx>
        <c:axId val="35151910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1517312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9F0B-44C0-B9C4-BB29709E9644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9F0B-44C0-B9C4-BB29709E9644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9F0B-44C0-B9C4-BB29709E9644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9F0B-44C0-B9C4-BB29709E9644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9F0B-44C0-B9C4-BB29709E964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'16.Imo'!$Y$25:$Y$29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'16.Imo'!$AA$25:$AA$29</c:f>
              <c:numCache>
                <c:formatCode>0.0%</c:formatCode>
                <c:ptCount val="5"/>
                <c:pt idx="0">
                  <c:v>0.27472414931023104</c:v>
                </c:pt>
                <c:pt idx="1">
                  <c:v>0.24175861689658965</c:v>
                </c:pt>
                <c:pt idx="2">
                  <c:v>0.14285822659014788</c:v>
                </c:pt>
                <c:pt idx="3">
                  <c:v>8.7911879501894635E-2</c:v>
                </c:pt>
                <c:pt idx="4">
                  <c:v>0.25274712770113683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0B-44C0-B9C4-BB29709E96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'16.Imo'!$P$33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'16.Imo'!$M$34:$M$38</c:f>
              <c:strCache>
                <c:ptCount val="5"/>
                <c:pt idx="0">
                  <c:v>Public utilities officers</c:v>
                </c:pt>
                <c:pt idx="1">
                  <c:v>Teacher/Lecturers</c:v>
                </c:pt>
                <c:pt idx="2">
                  <c:v>Car registration/driving license agency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'16.Imo'!$P$34:$P$38</c:f>
              <c:numCache>
                <c:formatCode>0.0%</c:formatCode>
                <c:ptCount val="5"/>
                <c:pt idx="0">
                  <c:v>0.22435422164453778</c:v>
                </c:pt>
                <c:pt idx="1">
                  <c:v>0.11694161191872102</c:v>
                </c:pt>
                <c:pt idx="2">
                  <c:v>0.28533999859497072</c:v>
                </c:pt>
                <c:pt idx="3">
                  <c:v>0.33700000000000002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5-4C22-9732-3F658B68EFD8}"/>
            </c:ext>
          </c:extLst>
        </c:ser>
        <c:ser>
          <c:idx val="0"/>
          <c:order val="1"/>
          <c:tx>
            <c:strRef>
              <c:f>'16.Imo'!$N$33</c:f>
              <c:strCache>
                <c:ptCount val="1"/>
                <c:pt idx="0">
                  <c:v>Imo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'16.Imo'!$O$34:$O$38</c:f>
                <c:numCache>
                  <c:formatCode>General</c:formatCode>
                  <c:ptCount val="5"/>
                  <c:pt idx="0">
                    <c:v>2.008140818707678E-2</c:v>
                  </c:pt>
                  <c:pt idx="1">
                    <c:v>2.1185106452854634E-2</c:v>
                  </c:pt>
                  <c:pt idx="2">
                    <c:v>2.3209440941655213E-2</c:v>
                  </c:pt>
                  <c:pt idx="3">
                    <c:v>1.677394435238614E-2</c:v>
                  </c:pt>
                  <c:pt idx="4">
                    <c:v>3.006986575949679E-2</c:v>
                  </c:pt>
                </c:numCache>
              </c:numRef>
            </c:plus>
            <c:minus>
              <c:numRef>
                <c:f>'16.Imo'!$O$34:$O$38</c:f>
                <c:numCache>
                  <c:formatCode>General</c:formatCode>
                  <c:ptCount val="5"/>
                  <c:pt idx="0">
                    <c:v>2.008140818707678E-2</c:v>
                  </c:pt>
                  <c:pt idx="1">
                    <c:v>2.1185106452854634E-2</c:v>
                  </c:pt>
                  <c:pt idx="2">
                    <c:v>2.3209440941655213E-2</c:v>
                  </c:pt>
                  <c:pt idx="3">
                    <c:v>1.677394435238614E-2</c:v>
                  </c:pt>
                  <c:pt idx="4">
                    <c:v>3.006986575949679E-2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'16.Imo'!$M$34:$M$38</c:f>
              <c:strCache>
                <c:ptCount val="5"/>
                <c:pt idx="0">
                  <c:v>Public utilities officers</c:v>
                </c:pt>
                <c:pt idx="1">
                  <c:v>Teacher/Lecturers</c:v>
                </c:pt>
                <c:pt idx="2">
                  <c:v>Car registration/driving license agency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'16.Imo'!$N$34:$N$38</c:f>
              <c:numCache>
                <c:formatCode>0.0%</c:formatCode>
                <c:ptCount val="5"/>
                <c:pt idx="0">
                  <c:v>0.10563391408448136</c:v>
                </c:pt>
                <c:pt idx="1">
                  <c:v>0.11940275439800832</c:v>
                </c:pt>
                <c:pt idx="2">
                  <c:v>0.14814791140656461</c:v>
                </c:pt>
                <c:pt idx="3">
                  <c:v>0.17142589460500299</c:v>
                </c:pt>
                <c:pt idx="4">
                  <c:v>0.30463589783446277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5-4C22-9732-3F658B68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1602176"/>
        <c:axId val="351603712"/>
      </c:barChart>
      <c:catAx>
        <c:axId val="35160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1603712"/>
        <c:crosses val="autoZero"/>
        <c:auto val="1"/>
        <c:lblAlgn val="ctr"/>
        <c:lblOffset val="100"/>
        <c:noMultiLvlLbl val="0"/>
      </c:catAx>
      <c:valAx>
        <c:axId val="351603712"/>
        <c:scaling>
          <c:orientation val="minMax"/>
          <c:max val="0.8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160217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420E-4DC9-B057-108B2CCF3D9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20E-4DC9-B057-108B2CCF3D9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20E-4DC9-B057-108B2CCF3D9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20E-4DC9-B057-108B2CCF3D99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20E-4DC9-B057-108B2CCF3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'16.Imo'!$AR$26:$AR$30</c:f>
              <c:strCache>
                <c:ptCount val="5"/>
                <c:pt idx="0">
                  <c:v>Crime and insecurity</c:v>
                </c:pt>
                <c:pt idx="1">
                  <c:v>Corruption</c:v>
                </c:pt>
                <c:pt idx="2">
                  <c:v>Infrastructure</c:v>
                </c:pt>
                <c:pt idx="3">
                  <c:v>Unemployment</c:v>
                </c:pt>
                <c:pt idx="4">
                  <c:v>High cost of living</c:v>
                </c:pt>
              </c:strCache>
            </c:strRef>
          </c:cat>
          <c:val>
            <c:numRef>
              <c:f>'16.Imo'!$AT$26:$AT$30</c:f>
              <c:numCache>
                <c:formatCode>0.0%</c:formatCode>
                <c:ptCount val="5"/>
                <c:pt idx="0">
                  <c:v>8.3333253433043777E-2</c:v>
                </c:pt>
                <c:pt idx="1">
                  <c:v>0.13333332054928701</c:v>
                </c:pt>
                <c:pt idx="2">
                  <c:v>0.15000000958803475</c:v>
                </c:pt>
                <c:pt idx="3">
                  <c:v>0.18111107297203957</c:v>
                </c:pt>
                <c:pt idx="4">
                  <c:v>0.20222219963707372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E-4DC9-B057-108B2CC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627520"/>
        <c:axId val="351629312"/>
      </c:barChart>
      <c:catAx>
        <c:axId val="35162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1629312"/>
        <c:crosses val="autoZero"/>
        <c:auto val="1"/>
        <c:lblAlgn val="ctr"/>
        <c:lblOffset val="100"/>
        <c:noMultiLvlLbl val="0"/>
      </c:catAx>
      <c:valAx>
        <c:axId val="351629312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162752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'16.Imo'!$CI$6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('16.Imo'!$CD$14,'16.Imo'!$CD$12,'16.Imo'!$CD$10,'16.Imo'!$CD$11,'16.Imo'!$CD$17)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('16.Imo'!$CI$14,'16.Imo'!$CI$12,'16.Imo'!$CI$10,'16.Imo'!$CI$11,'16.Imo'!$CI$17)</c:f>
              <c:numCache>
                <c:formatCode>0.0%</c:formatCode>
                <c:ptCount val="5"/>
                <c:pt idx="0">
                  <c:v>0.28222226867092387</c:v>
                </c:pt>
                <c:pt idx="1">
                  <c:v>0.41111115159392447</c:v>
                </c:pt>
                <c:pt idx="2">
                  <c:v>0.58888884840607547</c:v>
                </c:pt>
                <c:pt idx="3">
                  <c:v>0.65222222840117794</c:v>
                </c:pt>
                <c:pt idx="4">
                  <c:v>0.92888880621872261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F-429D-BEA8-CF5F9EB828B7}"/>
            </c:ext>
          </c:extLst>
        </c:ser>
        <c:ser>
          <c:idx val="1"/>
          <c:order val="1"/>
          <c:tx>
            <c:strRef>
              <c:f>'16.Imo'!$CG$6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7.19729419827608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DF-429D-BEA8-CF5F9EB828B7}"/>
                </c:ext>
              </c:extLst>
            </c:dLbl>
            <c:dLbl>
              <c:idx val="1"/>
              <c:layout>
                <c:manualLayout>
                  <c:x val="-8.8208328940084874E-2"/>
                  <c:y val="-3.5461002809238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DF-429D-BEA8-CF5F9EB828B7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('16.Imo'!$CD$14,'16.Imo'!$CD$12,'16.Imo'!$CD$10,'16.Imo'!$CD$11,'16.Imo'!$CD$17)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('16.Imo'!$CH$14,'16.Imo'!$CH$12,'16.Imo'!$CH$10,'16.Imo'!$CH$11,'16.Imo'!$CH$17)</c:f>
              <c:numCache>
                <c:formatCode>0.0%</c:formatCode>
                <c:ptCount val="5"/>
                <c:pt idx="0">
                  <c:v>-9.3333190152014453E-2</c:v>
                </c:pt>
                <c:pt idx="1">
                  <c:v>-0.1466666334281462</c:v>
                </c:pt>
                <c:pt idx="2">
                  <c:v>-0.23888895387445772</c:v>
                </c:pt>
                <c:pt idx="3">
                  <c:v>-0.26666664109857402</c:v>
                </c:pt>
                <c:pt idx="4">
                  <c:v>-0.21555570427662785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F-429D-BEA8-CF5F9EB82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668096"/>
        <c:axId val="351669632"/>
      </c:barChart>
      <c:catAx>
        <c:axId val="351668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1669632"/>
        <c:crosses val="autoZero"/>
        <c:auto val="1"/>
        <c:lblAlgn val="ctr"/>
        <c:lblOffset val="100"/>
        <c:noMultiLvlLbl val="0"/>
      </c:catAx>
      <c:valAx>
        <c:axId val="351669632"/>
        <c:scaling>
          <c:orientation val="minMax"/>
          <c:max val="1"/>
          <c:min val="-0.4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166809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3B98-46AD-86C0-E02D12BC57E1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3B98-46AD-86C0-E02D12BC57E1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3B98-46AD-86C0-E02D12BC57E1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3B98-46AD-86C0-E02D12BC57E1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3B98-46AD-86C0-E02D12BC57E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'16.Imo'!$AI$25:$AI$29</c:f>
              <c:strCache>
                <c:ptCount val="5"/>
                <c:pt idx="0">
                  <c:v>Supervisor to the official</c:v>
                </c:pt>
                <c:pt idx="1">
                  <c:v>Traditional/Village leader</c:v>
                </c:pt>
                <c:pt idx="2">
                  <c:v>I would not report it</c:v>
                </c:pt>
                <c:pt idx="3">
                  <c:v>Police</c:v>
                </c:pt>
                <c:pt idx="4">
                  <c:v>Other</c:v>
                </c:pt>
              </c:strCache>
            </c:strRef>
          </c:cat>
          <c:val>
            <c:numRef>
              <c:f>'16.Imo'!$AK$25:$AK$29</c:f>
              <c:numCache>
                <c:formatCode>0.0%</c:formatCode>
                <c:ptCount val="5"/>
                <c:pt idx="0">
                  <c:v>0.32000008437470578</c:v>
                </c:pt>
                <c:pt idx="1">
                  <c:v>0.29555558154978306</c:v>
                </c:pt>
                <c:pt idx="2">
                  <c:v>0.16666669862678249</c:v>
                </c:pt>
                <c:pt idx="3">
                  <c:v>0.11333325535065072</c:v>
                </c:pt>
                <c:pt idx="4">
                  <c:v>0.10444438009807788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98-46AD-86C0-E02D12BC57E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'17.Jigawa'!$D$1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23-4D24-A416-6209CFDD9D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cat>
          <c:val>
            <c:numRef>
              <c:f>'17.Jigawa'!$D$7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3-4D24-A416-6209CFDD9DFC}"/>
            </c:ext>
          </c:extLst>
        </c:ser>
        <c:ser>
          <c:idx val="0"/>
          <c:order val="1"/>
          <c:tx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cat>
          <c:val>
            <c:numRef>
              <c:f>'17.Jigawa'!$C$7</c:f>
              <c:numCache>
                <c:formatCode>0.0%</c:formatCode>
                <c:ptCount val="1"/>
                <c:pt idx="0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3-4D24-A416-6209CFDD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6163968"/>
        <c:axId val="336165504"/>
      </c:barChart>
      <c:catAx>
        <c:axId val="3361639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6165504"/>
        <c:crosses val="autoZero"/>
        <c:auto val="1"/>
        <c:lblAlgn val="ctr"/>
        <c:lblOffset val="100"/>
        <c:noMultiLvlLbl val="0"/>
      </c:catAx>
      <c:valAx>
        <c:axId val="33616550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6163968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'17.Jigawa'!$D$1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32-4759-9190-0C54F9247C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cat>
          <c:val>
            <c:numRef>
              <c:f>'17.Jigawa'!$D$8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2-4759-9190-0C54F9247C35}"/>
            </c:ext>
          </c:extLst>
        </c:ser>
        <c:ser>
          <c:idx val="0"/>
          <c:order val="1"/>
          <c:tx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2-4759-9190-0C54F9247C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cat>
          <c:val>
            <c:numRef>
              <c:f>'17.Jigawa'!$C$8</c:f>
              <c:numCache>
                <c:formatCode>0.0%</c:formatCode>
                <c:ptCount val="1"/>
                <c:pt idx="0">
                  <c:v>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2-4759-9190-0C54F924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6201216"/>
        <c:axId val="336202752"/>
      </c:barChart>
      <c:catAx>
        <c:axId val="3362012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6202752"/>
        <c:crosses val="autoZero"/>
        <c:auto val="1"/>
        <c:lblAlgn val="ctr"/>
        <c:lblOffset val="100"/>
        <c:noMultiLvlLbl val="0"/>
      </c:catAx>
      <c:valAx>
        <c:axId val="336202752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620121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'17.Jigawa'!$D$1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E5-4A06-84BA-516FA3234A07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E5-4A06-84BA-516FA3234A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'17.Jigawa'!$D$9:$D$10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5-4A06-84BA-516FA3234A07}"/>
            </c:ext>
          </c:extLst>
        </c:ser>
        <c:ser>
          <c:idx val="0"/>
          <c:order val="1"/>
          <c:tx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8.7246319880279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E5-4A06-84BA-516FA3234A07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'17.Jigawa'!$C$9:$C$10</c:f>
              <c:numCache>
                <c:formatCode>0.0</c:formatCode>
                <c:ptCount val="2"/>
                <c:pt idx="0">
                  <c:v>5.17</c:v>
                </c:pt>
                <c:pt idx="1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E5-4A06-84BA-516FA323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6267520"/>
        <c:axId val="336285696"/>
      </c:barChart>
      <c:catAx>
        <c:axId val="33626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6285696"/>
        <c:crosses val="autoZero"/>
        <c:auto val="1"/>
        <c:lblAlgn val="ctr"/>
        <c:lblOffset val="100"/>
        <c:noMultiLvlLbl val="0"/>
      </c:catAx>
      <c:valAx>
        <c:axId val="336285696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6267520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'17.Jigawa'!$D$1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F6-4316-81E2-B06FF7E590B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cat>
          <c:val>
            <c:numRef>
              <c:f>'17.Jigawa'!$D$12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6-4316-81E2-B06FF7E590B1}"/>
            </c:ext>
          </c:extLst>
        </c:ser>
        <c:ser>
          <c:idx val="0"/>
          <c:order val="1"/>
          <c:tx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cat>
          <c:val>
            <c:numRef>
              <c:f>'17.Jigawa'!$C$12</c:f>
              <c:numCache>
                <c:formatCode>0</c:formatCode>
                <c:ptCount val="1"/>
                <c:pt idx="0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6-4316-81E2-B06FF7E5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6312576"/>
        <c:axId val="336465920"/>
      </c:barChart>
      <c:catAx>
        <c:axId val="3363125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6465920"/>
        <c:crosses val="autoZero"/>
        <c:auto val="1"/>
        <c:lblAlgn val="ctr"/>
        <c:lblOffset val="100"/>
        <c:noMultiLvlLbl val="0"/>
      </c:catAx>
      <c:valAx>
        <c:axId val="336465920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631257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62-49E5-94DA-ADF9B2BB650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'1.Abia'!$D$12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2-49E5-94DA-ADF9B2BB6505}"/>
            </c:ext>
          </c:extLst>
        </c:ser>
        <c:ser>
          <c:idx val="0"/>
          <c:order val="1"/>
          <c:tx>
            <c:strRef>
              <c:f>'1.Abia'!$C$1</c:f>
              <c:strCache>
                <c:ptCount val="1"/>
                <c:pt idx="0">
                  <c:v>Abia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'1.Abia'!$C$12</c:f>
              <c:numCache>
                <c:formatCode>General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2-49E5-94DA-ADF9B2BB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1699200"/>
        <c:axId val="211700736"/>
      </c:barChart>
      <c:catAx>
        <c:axId val="211699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1700736"/>
        <c:crosses val="autoZero"/>
        <c:auto val="1"/>
        <c:lblAlgn val="ctr"/>
        <c:lblOffset val="100"/>
        <c:noMultiLvlLbl val="0"/>
      </c:catAx>
      <c:valAx>
        <c:axId val="211700736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11699200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'17.Jigawa'!$D$1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C3-421F-8CC7-6572D13D01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'17.Jigawa'!$D$14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3-421F-8CC7-6572D13D01A2}"/>
            </c:ext>
          </c:extLst>
        </c:ser>
        <c:ser>
          <c:idx val="1"/>
          <c:order val="1"/>
          <c:tx>
            <c:strRef>
              <c:f>'17.Jigawa'!$C$1</c:f>
              <c:strCache>
                <c:ptCount val="1"/>
                <c:pt idx="0">
                  <c:v>Jigawa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'17.Jigawa'!$C$14</c:f>
              <c:numCache>
                <c:formatCode>0.0%</c:formatCode>
                <c:ptCount val="1"/>
                <c:pt idx="0">
                  <c:v>4.6511585526975201E-2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3-421F-8CC7-6572D13D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6496896"/>
        <c:axId val="336498688"/>
      </c:barChart>
      <c:catAx>
        <c:axId val="3364968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6498688"/>
        <c:crosses val="autoZero"/>
        <c:auto val="1"/>
        <c:lblAlgn val="ctr"/>
        <c:lblOffset val="100"/>
        <c:noMultiLvlLbl val="0"/>
      </c:catAx>
      <c:valAx>
        <c:axId val="336498688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649689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'17.Jigawa'!$P$34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'17.Jigawa'!$M$35:$M$39</c:f>
              <c:strCache>
                <c:ptCount val="5"/>
                <c:pt idx="0">
                  <c:v>Teacher/Lecturers</c:v>
                </c:pt>
                <c:pt idx="1">
                  <c:v>Doctors/Nurses</c:v>
                </c:pt>
                <c:pt idx="2">
                  <c:v>Public utilities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'17.Jigawa'!$P$35:$P$39</c:f>
              <c:numCache>
                <c:formatCode>0.0%</c:formatCode>
                <c:ptCount val="5"/>
                <c:pt idx="0">
                  <c:v>0.11694161191872102</c:v>
                </c:pt>
                <c:pt idx="1">
                  <c:v>8.2623335966029221E-2</c:v>
                </c:pt>
                <c:pt idx="2">
                  <c:v>0.22435422164453778</c:v>
                </c:pt>
                <c:pt idx="3">
                  <c:v>0.33700000000000002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F-46A2-89C5-3C1257CECE6A}"/>
            </c:ext>
          </c:extLst>
        </c:ser>
        <c:ser>
          <c:idx val="0"/>
          <c:order val="1"/>
          <c:tx>
            <c:strRef>
              <c:f>'17.Jigawa'!$N$34</c:f>
              <c:strCache>
                <c:ptCount val="1"/>
                <c:pt idx="0">
                  <c:v>Jigawa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layout>
                <c:manualLayout>
                  <c:x val="-4.4249764194394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BF-46A2-89C5-3C1257CEC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'17.Jigawa'!$O$35:$O$39</c:f>
                <c:numCache>
                  <c:formatCode>General</c:formatCode>
                  <c:ptCount val="5"/>
                  <c:pt idx="0">
                    <c:v>1.4540555062195938E-2</c:v>
                  </c:pt>
                  <c:pt idx="1">
                    <c:v>1.5990534441301638E-2</c:v>
                  </c:pt>
                  <c:pt idx="2">
                    <c:v>2.18017035677909E-2</c:v>
                  </c:pt>
                  <c:pt idx="3">
                    <c:v>2.3296218875621146E-2</c:v>
                  </c:pt>
                  <c:pt idx="4">
                    <c:v>3.2848416696630051E-2</c:v>
                  </c:pt>
                </c:numCache>
              </c:numRef>
            </c:plus>
            <c:minus>
              <c:numRef>
                <c:f>'17.Jigawa'!$O$35:$O$39</c:f>
                <c:numCache>
                  <c:formatCode>General</c:formatCode>
                  <c:ptCount val="5"/>
                  <c:pt idx="0">
                    <c:v>1.4540555062195938E-2</c:v>
                  </c:pt>
                  <c:pt idx="1">
                    <c:v>1.5990534441301638E-2</c:v>
                  </c:pt>
                  <c:pt idx="2">
                    <c:v>2.18017035677909E-2</c:v>
                  </c:pt>
                  <c:pt idx="3">
                    <c:v>2.3296218875621146E-2</c:v>
                  </c:pt>
                  <c:pt idx="4">
                    <c:v>3.2848416696630051E-2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'17.Jigawa'!$M$35:$M$39</c:f>
              <c:strCache>
                <c:ptCount val="5"/>
                <c:pt idx="0">
                  <c:v>Teacher/Lecturers</c:v>
                </c:pt>
                <c:pt idx="1">
                  <c:v>Doctors/Nurses</c:v>
                </c:pt>
                <c:pt idx="2">
                  <c:v>Public utilities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'17.Jigawa'!$N$35:$N$39</c:f>
              <c:numCache>
                <c:formatCode>0.0%</c:formatCode>
                <c:ptCount val="5"/>
                <c:pt idx="0">
                  <c:v>5.1281999762908904E-2</c:v>
                </c:pt>
                <c:pt idx="1">
                  <c:v>6.2780499118004651E-2</c:v>
                </c:pt>
                <c:pt idx="2">
                  <c:v>0.12500097950867844</c:v>
                </c:pt>
                <c:pt idx="3">
                  <c:v>0.47618958774888803</c:v>
                </c:pt>
                <c:pt idx="4">
                  <c:v>0.54128450919694093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F-46A2-89C5-3C1257CE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36525568"/>
        <c:axId val="336543744"/>
      </c:barChart>
      <c:catAx>
        <c:axId val="33652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6543744"/>
        <c:crosses val="autoZero"/>
        <c:auto val="1"/>
        <c:lblAlgn val="ctr"/>
        <c:lblOffset val="100"/>
        <c:noMultiLvlLbl val="0"/>
      </c:catAx>
      <c:valAx>
        <c:axId val="336543744"/>
        <c:scaling>
          <c:orientation val="minMax"/>
          <c:max val="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652556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'17.Jigawa'!$CI$7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('17.Jigawa'!$CD$14,'17.Jigawa'!$CD$13,'17.Jigawa'!$CD$12,'17.Jigawa'!$CD$11,'17.Jigawa'!$CD$18)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('17.Jigawa'!$CI$14,'17.Jigawa'!$CI$13,'17.Jigawa'!$CI$12,'17.Jigawa'!$CI$11,'17.Jigawa'!$CI$18)</c:f>
              <c:numCache>
                <c:formatCode>0.0%</c:formatCode>
                <c:ptCount val="5"/>
                <c:pt idx="0">
                  <c:v>0.3733031922890363</c:v>
                </c:pt>
                <c:pt idx="1">
                  <c:v>0.48868771221176782</c:v>
                </c:pt>
                <c:pt idx="2">
                  <c:v>0.65158373447326101</c:v>
                </c:pt>
                <c:pt idx="3">
                  <c:v>0.77262439829010854</c:v>
                </c:pt>
                <c:pt idx="4">
                  <c:v>0.93438915631550734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A-4BD3-A30F-C35ED9302C40}"/>
            </c:ext>
          </c:extLst>
        </c:ser>
        <c:ser>
          <c:idx val="1"/>
          <c:order val="1"/>
          <c:tx>
            <c:strRef>
              <c:f>'17.Jigawa'!$CG$7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('17.Jigawa'!$CD$14,'17.Jigawa'!$CD$13,'17.Jigawa'!$CD$12,'17.Jigawa'!$CD$11,'17.Jigawa'!$CD$18)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('17.Jigawa'!$CH$14,'17.Jigawa'!$CH$13,'17.Jigawa'!$CH$12,'17.Jigawa'!$CH$11,'17.Jigawa'!$CH$18)</c:f>
              <c:numCache>
                <c:formatCode>0.0%</c:formatCode>
                <c:ptCount val="5"/>
                <c:pt idx="0">
                  <c:v>-0.32579186723663051</c:v>
                </c:pt>
                <c:pt idx="1">
                  <c:v>-0.38574674431336287</c:v>
                </c:pt>
                <c:pt idx="2">
                  <c:v>-0.56447957944839833</c:v>
                </c:pt>
                <c:pt idx="3">
                  <c:v>-0.73868771221176788</c:v>
                </c:pt>
                <c:pt idx="4">
                  <c:v>-0.53733047878662377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A-4BD3-A30F-C35ED930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578432"/>
        <c:axId val="336579968"/>
      </c:barChart>
      <c:catAx>
        <c:axId val="33657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36579968"/>
        <c:crosses val="autoZero"/>
        <c:auto val="1"/>
        <c:lblAlgn val="ctr"/>
        <c:lblOffset val="100"/>
        <c:noMultiLvlLbl val="0"/>
      </c:catAx>
      <c:valAx>
        <c:axId val="336579968"/>
        <c:scaling>
          <c:orientation val="minMax"/>
          <c:max val="1"/>
          <c:min val="-0.8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36578432"/>
        <c:crosses val="autoZero"/>
        <c:crossBetween val="between"/>
        <c:majorUnit val="0.60000000000000009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B8B3-47D9-952E-72A7841851F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8B3-47D9-952E-72A7841851F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8B3-47D9-952E-72A7841851F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8B3-47D9-952E-72A7841851F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8B3-47D9-952E-72A7841851F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B3-47D9-952E-72A7841851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'17.Jigawa'!$AR$27:$AR$31</c:f>
              <c:strCache>
                <c:ptCount val="5"/>
                <c:pt idx="0">
                  <c:v>Corruption</c:v>
                </c:pt>
                <c:pt idx="1">
                  <c:v>Unemployment</c:v>
                </c:pt>
                <c:pt idx="2">
                  <c:v>Crime and insecurity</c:v>
                </c:pt>
                <c:pt idx="3">
                  <c:v>Health care</c:v>
                </c:pt>
                <c:pt idx="4">
                  <c:v>High cost of living</c:v>
                </c:pt>
              </c:strCache>
            </c:strRef>
          </c:cat>
          <c:val>
            <c:numRef>
              <c:f>'17.Jigawa'!$AT$27:$AT$31</c:f>
              <c:numCache>
                <c:formatCode>0.0%</c:formatCode>
                <c:ptCount val="5"/>
                <c:pt idx="0">
                  <c:v>6.674210792058706E-2</c:v>
                </c:pt>
                <c:pt idx="1">
                  <c:v>0.12895933618315242</c:v>
                </c:pt>
                <c:pt idx="2">
                  <c:v>0.14705885481523925</c:v>
                </c:pt>
                <c:pt idx="3">
                  <c:v>0.17194578157753654</c:v>
                </c:pt>
                <c:pt idx="4">
                  <c:v>0.23529409678984051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3-47D9-952E-72A78418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620544"/>
        <c:axId val="336634624"/>
      </c:barChart>
      <c:catAx>
        <c:axId val="336620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6634624"/>
        <c:crosses val="autoZero"/>
        <c:auto val="1"/>
        <c:lblAlgn val="ctr"/>
        <c:lblOffset val="100"/>
        <c:noMultiLvlLbl val="0"/>
      </c:catAx>
      <c:valAx>
        <c:axId val="336634624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6620544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9C16-458A-9099-06248EE3BEF1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9C16-458A-9099-06248EE3BEF1}"/>
              </c:ext>
            </c:extLst>
          </c:dPt>
          <c:dPt>
            <c:idx val="2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5-9C16-458A-9099-06248EE3BEF1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9C16-458A-9099-06248EE3BEF1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9C16-458A-9099-06248EE3BEF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'17.Jigawa'!$Y$25:$Y$29</c:f>
              <c:strCache>
                <c:ptCount val="5"/>
                <c:pt idx="0">
                  <c:v>Pointless, nobody would care</c:v>
                </c:pt>
                <c:pt idx="1">
                  <c:v>Sign of gratitude or benefit received from the bribe</c:v>
                </c:pt>
                <c:pt idx="2">
                  <c:v>Common practice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'17.Jigawa'!$AA$25:$AA$29</c:f>
              <c:numCache>
                <c:formatCode>0.0%</c:formatCode>
                <c:ptCount val="5"/>
                <c:pt idx="0">
                  <c:v>0.26744116119509059</c:v>
                </c:pt>
                <c:pt idx="1">
                  <c:v>0.12790822695423193</c:v>
                </c:pt>
                <c:pt idx="2">
                  <c:v>9.3023171053950374E-2</c:v>
                </c:pt>
                <c:pt idx="3">
                  <c:v>6.9768289460496222E-2</c:v>
                </c:pt>
                <c:pt idx="4">
                  <c:v>0.44185915133623088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16-458A-9099-06248EE3BE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62CD-4B15-894A-BEABA19CA188}"/>
              </c:ext>
            </c:extLst>
          </c:dPt>
          <c:dPt>
            <c:idx val="1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3-62CD-4B15-894A-BEABA19CA188}"/>
              </c:ext>
            </c:extLst>
          </c:dPt>
          <c:dPt>
            <c:idx val="2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5-62CD-4B15-894A-BEABA19CA188}"/>
              </c:ext>
            </c:extLst>
          </c:dPt>
          <c:dPt>
            <c:idx val="3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7-62CD-4B15-894A-BEABA19CA188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62CD-4B15-894A-BEABA19CA188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'17.Jigawa'!$AI$24:$AI$28</c:f>
              <c:strCache>
                <c:ptCount val="5"/>
                <c:pt idx="0">
                  <c:v>Traditional/Village leader</c:v>
                </c:pt>
                <c:pt idx="1">
                  <c:v>I would not report it</c:v>
                </c:pt>
                <c:pt idx="2">
                  <c:v>Anti- Corruption Agencies</c:v>
                </c:pt>
                <c:pt idx="3">
                  <c:v>Supervisor to the official</c:v>
                </c:pt>
                <c:pt idx="4">
                  <c:v>Other</c:v>
                </c:pt>
              </c:strCache>
            </c:strRef>
          </c:cat>
          <c:val>
            <c:numRef>
              <c:f>'17.Jigawa'!$AK$24:$AK$28</c:f>
              <c:numCache>
                <c:formatCode>0.0%</c:formatCode>
                <c:ptCount val="5"/>
                <c:pt idx="0">
                  <c:v>0.37104066381684758</c:v>
                </c:pt>
                <c:pt idx="1">
                  <c:v>0.14366523939331191</c:v>
                </c:pt>
                <c:pt idx="2">
                  <c:v>0.11425343297299291</c:v>
                </c:pt>
                <c:pt idx="3">
                  <c:v>0.10972855331497119</c:v>
                </c:pt>
                <c:pt idx="4">
                  <c:v>0.2613121105018763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CD-4B15-894A-BEABA19CA1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'18.Kaduna'!$D$1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C3-4894-BDFD-8ABAEEFA23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cat>
          <c:val>
            <c:numRef>
              <c:f>'18.Kaduna'!$D$7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894-BDFD-8ABAEEFA2380}"/>
            </c:ext>
          </c:extLst>
        </c:ser>
        <c:ser>
          <c:idx val="0"/>
          <c:order val="1"/>
          <c:tx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cat>
          <c:val>
            <c:numRef>
              <c:f>'18.Kaduna'!$C$7</c:f>
              <c:numCache>
                <c:formatCode>0.0%</c:formatCode>
                <c:ptCount val="1"/>
                <c:pt idx="0">
                  <c:v>0.58199999999999996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3-4894-BDFD-8ABAEEFA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1851264"/>
        <c:axId val="351852800"/>
      </c:barChart>
      <c:catAx>
        <c:axId val="3518512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1852800"/>
        <c:crosses val="autoZero"/>
        <c:auto val="1"/>
        <c:lblAlgn val="ctr"/>
        <c:lblOffset val="100"/>
        <c:noMultiLvlLbl val="0"/>
      </c:catAx>
      <c:valAx>
        <c:axId val="351852800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1851264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'18.Kaduna'!$D$1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AB-416D-90D0-5541812963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cat>
          <c:val>
            <c:numRef>
              <c:f>'18.Kaduna'!$D$8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B-416D-90D0-554181296393}"/>
            </c:ext>
          </c:extLst>
        </c:ser>
        <c:ser>
          <c:idx val="0"/>
          <c:order val="1"/>
          <c:tx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AB-416D-90D0-5541812963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cat>
          <c:val>
            <c:numRef>
              <c:f>'18.Kaduna'!$C$8</c:f>
              <c:numCache>
                <c:formatCode>0.0%</c:formatCode>
                <c:ptCount val="1"/>
                <c:pt idx="0">
                  <c:v>0.35599999999999998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B-416D-90D0-55418129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1757440"/>
        <c:axId val="351758976"/>
      </c:barChart>
      <c:catAx>
        <c:axId val="3517574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1758976"/>
        <c:crosses val="autoZero"/>
        <c:auto val="1"/>
        <c:lblAlgn val="ctr"/>
        <c:lblOffset val="100"/>
        <c:noMultiLvlLbl val="0"/>
      </c:catAx>
      <c:valAx>
        <c:axId val="351758976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175744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'18.Kaduna'!$D$1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C7-48A9-A8CC-F7FA2B3B1B8D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C7-48A9-A8CC-F7FA2B3B1B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'18.Kaduna'!$D$9:$D$10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7-48A9-A8CC-F7FA2B3B1B8D}"/>
            </c:ext>
          </c:extLst>
        </c:ser>
        <c:ser>
          <c:idx val="0"/>
          <c:order val="1"/>
          <c:tx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8.7246319880279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C7-48A9-A8CC-F7FA2B3B1B8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'18.Kaduna'!$C$9:$C$10</c:f>
              <c:numCache>
                <c:formatCode>0.0</c:formatCode>
                <c:ptCount val="2"/>
                <c:pt idx="0">
                  <c:v>2.64</c:v>
                </c:pt>
                <c:pt idx="1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7-48A9-A8CC-F7FA2B3B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1795072"/>
        <c:axId val="351796608"/>
      </c:barChart>
      <c:catAx>
        <c:axId val="3517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1796608"/>
        <c:crosses val="autoZero"/>
        <c:auto val="1"/>
        <c:lblAlgn val="ctr"/>
        <c:lblOffset val="100"/>
        <c:noMultiLvlLbl val="0"/>
      </c:catAx>
      <c:valAx>
        <c:axId val="351796608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1795072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F7CA-4DFA-9EB0-0D6456A46032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F7CA-4DFA-9EB0-0D6456A46032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F7CA-4DFA-9EB0-0D6456A46032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F7CA-4DFA-9EB0-0D6456A46032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F7CA-4DFA-9EB0-0D6456A4603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'18.Kaduna'!$W$26:$W$30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'18.Kaduna'!$Y$26:$Y$30</c:f>
              <c:numCache>
                <c:formatCode>0.0%</c:formatCode>
                <c:ptCount val="5"/>
                <c:pt idx="0">
                  <c:v>0.28491615923654023</c:v>
                </c:pt>
                <c:pt idx="1">
                  <c:v>0.17877096019086494</c:v>
                </c:pt>
                <c:pt idx="2">
                  <c:v>0.10055893842306522</c:v>
                </c:pt>
                <c:pt idx="3">
                  <c:v>5.0279469211532611E-2</c:v>
                </c:pt>
                <c:pt idx="4">
                  <c:v>0.38547447293799708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CA-4DFA-9EB0-0D6456A460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A0-44E6-8E76-9C44BE9141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'1.Abia'!$D$14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0-44E6-8E76-9C44BE91419B}"/>
            </c:ext>
          </c:extLst>
        </c:ser>
        <c:ser>
          <c:idx val="1"/>
          <c:order val="1"/>
          <c:tx>
            <c:strRef>
              <c:f>'1.Abia'!$C$1</c:f>
              <c:strCache>
                <c:ptCount val="1"/>
                <c:pt idx="0">
                  <c:v>Abia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'1.Abia'!$C$14</c:f>
              <c:numCache>
                <c:formatCode>0.0%</c:formatCode>
                <c:ptCount val="1"/>
                <c:pt idx="0">
                  <c:v>5.1469875108650899E-2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0-44E6-8E76-9C44BE91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2014592"/>
        <c:axId val="212016128"/>
      </c:barChart>
      <c:catAx>
        <c:axId val="2120145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2016128"/>
        <c:crosses val="autoZero"/>
        <c:auto val="1"/>
        <c:lblAlgn val="ctr"/>
        <c:lblOffset val="100"/>
        <c:noMultiLvlLbl val="0"/>
      </c:catAx>
      <c:valAx>
        <c:axId val="212016128"/>
        <c:scaling>
          <c:orientation val="minMax"/>
          <c:max val="6.0000000000000012E-2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12014592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'18.Kaduna'!$D$1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B9-413D-B34C-36D266C8B2A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cat>
          <c:val>
            <c:numRef>
              <c:f>'18.Kaduna'!$D$12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9-413D-B34C-36D266C8B2AD}"/>
            </c:ext>
          </c:extLst>
        </c:ser>
        <c:ser>
          <c:idx val="0"/>
          <c:order val="1"/>
          <c:tx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cat>
          <c:val>
            <c:numRef>
              <c:f>'18.Kaduna'!$C$12</c:f>
              <c:numCache>
                <c:formatCode>0</c:formatCode>
                <c:ptCount val="1"/>
                <c:pt idx="0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9-413D-B34C-36D266C8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2146176"/>
        <c:axId val="352147712"/>
      </c:barChart>
      <c:catAx>
        <c:axId val="3521461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2147712"/>
        <c:crosses val="autoZero"/>
        <c:auto val="1"/>
        <c:lblAlgn val="ctr"/>
        <c:lblOffset val="100"/>
        <c:noMultiLvlLbl val="0"/>
      </c:catAx>
      <c:valAx>
        <c:axId val="352147712"/>
        <c:scaling>
          <c:orientation val="minMax"/>
          <c:max val="78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2146176"/>
        <c:crosses val="autoZero"/>
        <c:crossBetween val="between"/>
        <c:majorUnit val="13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'18.Kaduna'!$D$1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29-42C8-B673-23E71B0876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'18.Kaduna'!$D$14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9-42C8-B673-23E71B087624}"/>
            </c:ext>
          </c:extLst>
        </c:ser>
        <c:ser>
          <c:idx val="1"/>
          <c:order val="1"/>
          <c:tx>
            <c:strRef>
              <c:f>'18.Kaduna'!$C$1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'18.Kaduna'!$C$14</c:f>
              <c:numCache>
                <c:formatCode>0.0%</c:formatCode>
                <c:ptCount val="1"/>
                <c:pt idx="0">
                  <c:v>3.3519437900485602E-2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9-42C8-B673-23E71B08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2187136"/>
        <c:axId val="352188672"/>
      </c:barChart>
      <c:catAx>
        <c:axId val="3521871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2188672"/>
        <c:crosses val="autoZero"/>
        <c:auto val="1"/>
        <c:lblAlgn val="ctr"/>
        <c:lblOffset val="100"/>
        <c:noMultiLvlLbl val="0"/>
      </c:catAx>
      <c:valAx>
        <c:axId val="35218867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218713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'18.Kaduna'!$N$35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'18.Kaduna'!$K$36:$K$40</c:f>
              <c:strCache>
                <c:ptCount val="5"/>
                <c:pt idx="0">
                  <c:v>Public utilities officers</c:v>
                </c:pt>
                <c:pt idx="1">
                  <c:v>Car registration/driving license agency officers</c:v>
                </c:pt>
                <c:pt idx="2">
                  <c:v>Tax/revenues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'18.Kaduna'!$N$36:$N$40</c:f>
              <c:numCache>
                <c:formatCode>0.0%</c:formatCode>
                <c:ptCount val="5"/>
                <c:pt idx="0">
                  <c:v>0.22435422164453778</c:v>
                </c:pt>
                <c:pt idx="1">
                  <c:v>0.28533999859497072</c:v>
                </c:pt>
                <c:pt idx="2">
                  <c:v>0.27268793526705104</c:v>
                </c:pt>
                <c:pt idx="3">
                  <c:v>0.33700000000000002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3-49D6-AAFE-3373FC28F879}"/>
            </c:ext>
          </c:extLst>
        </c:ser>
        <c:ser>
          <c:idx val="0"/>
          <c:order val="1"/>
          <c:tx>
            <c:strRef>
              <c:f>'18.Kaduna'!$L$35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'18.Kaduna'!$M$36:$M$40</c:f>
                <c:numCache>
                  <c:formatCode>General</c:formatCode>
                  <c:ptCount val="5"/>
                  <c:pt idx="0">
                    <c:v>2.4213568746861168E-2</c:v>
                  </c:pt>
                  <c:pt idx="1">
                    <c:v>2.6250349646043645E-2</c:v>
                  </c:pt>
                  <c:pt idx="2">
                    <c:v>3.1277340373282107E-2</c:v>
                  </c:pt>
                  <c:pt idx="3">
                    <c:v>2.2544729589705131E-2</c:v>
                  </c:pt>
                  <c:pt idx="4">
                    <c:v>3.2086055187008036E-2</c:v>
                  </c:pt>
                </c:numCache>
              </c:numRef>
            </c:plus>
            <c:minus>
              <c:numRef>
                <c:f>'18.Kaduna'!$M$36:$M$40</c:f>
                <c:numCache>
                  <c:formatCode>General</c:formatCode>
                  <c:ptCount val="5"/>
                  <c:pt idx="0">
                    <c:v>2.4213568746861168E-2</c:v>
                  </c:pt>
                  <c:pt idx="1">
                    <c:v>2.6250349646043645E-2</c:v>
                  </c:pt>
                  <c:pt idx="2">
                    <c:v>3.1277340373282107E-2</c:v>
                  </c:pt>
                  <c:pt idx="3">
                    <c:v>2.2544729589705131E-2</c:v>
                  </c:pt>
                  <c:pt idx="4">
                    <c:v>3.2086055187008036E-2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'18.Kaduna'!$K$36:$K$40</c:f>
              <c:strCache>
                <c:ptCount val="5"/>
                <c:pt idx="0">
                  <c:v>Public utilities officers</c:v>
                </c:pt>
                <c:pt idx="1">
                  <c:v>Car registration/driving license agency officers</c:v>
                </c:pt>
                <c:pt idx="2">
                  <c:v>Tax/revenues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'18.Kaduna'!$L$36:$L$40</c:f>
              <c:numCache>
                <c:formatCode>0.0%</c:formatCode>
                <c:ptCount val="5"/>
                <c:pt idx="0">
                  <c:v>0.16256135926576556</c:v>
                </c:pt>
                <c:pt idx="1">
                  <c:v>0.20000178920483264</c:v>
                </c:pt>
                <c:pt idx="2">
                  <c:v>0.34883714882362576</c:v>
                </c:pt>
                <c:pt idx="3">
                  <c:v>0.35483923331235107</c:v>
                </c:pt>
                <c:pt idx="4">
                  <c:v>0.60465114767101291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3-49D6-AAFE-3373FC28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2235904"/>
        <c:axId val="352237440"/>
      </c:barChart>
      <c:catAx>
        <c:axId val="35223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2237440"/>
        <c:crosses val="autoZero"/>
        <c:auto val="1"/>
        <c:lblAlgn val="ctr"/>
        <c:lblOffset val="100"/>
        <c:noMultiLvlLbl val="0"/>
      </c:catAx>
      <c:valAx>
        <c:axId val="352237440"/>
        <c:scaling>
          <c:orientation val="minMax"/>
          <c:max val="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2235904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D3E8-4B32-8E80-9492335BCEE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3E8-4B32-8E80-9492335BCEE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3E8-4B32-8E80-9492335BCEE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3E8-4B32-8E80-9492335BCEE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3E8-4B32-8E80-9492335BCEE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3E8-4B32-8E80-9492335BCE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'18.Kaduna'!$AO$29:$AO$33</c:f>
              <c:strCache>
                <c:ptCount val="5"/>
                <c:pt idx="0">
                  <c:v>Corruption</c:v>
                </c:pt>
                <c:pt idx="1">
                  <c:v>Infrastructure</c:v>
                </c:pt>
                <c:pt idx="2">
                  <c:v>Unemployment</c:v>
                </c:pt>
                <c:pt idx="3">
                  <c:v>High cost of living</c:v>
                </c:pt>
                <c:pt idx="4">
                  <c:v>Crime and insecurity</c:v>
                </c:pt>
              </c:strCache>
            </c:strRef>
          </c:cat>
          <c:val>
            <c:numRef>
              <c:f>'18.Kaduna'!$AQ$29:$AQ$33</c:f>
              <c:numCache>
                <c:formatCode>0.0%</c:formatCode>
                <c:ptCount val="5"/>
                <c:pt idx="0">
                  <c:v>0.10650222177369563</c:v>
                </c:pt>
                <c:pt idx="1">
                  <c:v>0.12219736521270921</c:v>
                </c:pt>
                <c:pt idx="2">
                  <c:v>0.13004481156764014</c:v>
                </c:pt>
                <c:pt idx="3">
                  <c:v>0.16367711852029684</c:v>
                </c:pt>
                <c:pt idx="4">
                  <c:v>0.20291485175325494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E8-4B32-8E80-9492335B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863744"/>
        <c:axId val="352865280"/>
      </c:barChart>
      <c:catAx>
        <c:axId val="35286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2865280"/>
        <c:crosses val="autoZero"/>
        <c:auto val="1"/>
        <c:lblAlgn val="ctr"/>
        <c:lblOffset val="100"/>
        <c:noMultiLvlLbl val="0"/>
      </c:catAx>
      <c:valAx>
        <c:axId val="352865280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2863744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CAFD-44AB-8923-7FC08E873320}"/>
              </c:ext>
            </c:extLst>
          </c:dPt>
          <c:dPt>
            <c:idx val="1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3-CAFD-44AB-8923-7FC08E873320}"/>
              </c:ext>
            </c:extLst>
          </c:dPt>
          <c:dPt>
            <c:idx val="2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5-CAFD-44AB-8923-7FC08E873320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CAFD-44AB-8923-7FC08E873320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CAFD-44AB-8923-7FC08E87332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'18.Kaduna'!$AF$26:$AF$30</c:f>
              <c:strCache>
                <c:ptCount val="5"/>
                <c:pt idx="0">
                  <c:v>Traditional/Village leader</c:v>
                </c:pt>
                <c:pt idx="1">
                  <c:v>I would not report it</c:v>
                </c:pt>
                <c:pt idx="2">
                  <c:v>Supervisor to the official</c:v>
                </c:pt>
                <c:pt idx="3">
                  <c:v>Police</c:v>
                </c:pt>
                <c:pt idx="4">
                  <c:v>Other</c:v>
                </c:pt>
              </c:strCache>
            </c:strRef>
          </c:cat>
          <c:val>
            <c:numRef>
              <c:f>'18.Kaduna'!$AH$26:$AH$30</c:f>
              <c:numCache>
                <c:formatCode>0.0%</c:formatCode>
                <c:ptCount val="5"/>
                <c:pt idx="0">
                  <c:v>0.3228699461621829</c:v>
                </c:pt>
                <c:pt idx="1">
                  <c:v>0.21524658898659665</c:v>
                </c:pt>
                <c:pt idx="2">
                  <c:v>0.15582954680079006</c:v>
                </c:pt>
                <c:pt idx="3">
                  <c:v>8.4080767381641733E-2</c:v>
                </c:pt>
                <c:pt idx="4">
                  <c:v>0.22197315066878864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FD-44AB-8923-7FC08E8733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'18.Kaduna'!$CF$7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('18.Kaduna'!$CA$15,'18.Kaduna'!$CA$13,'18.Kaduna'!$CA$12,'18.Kaduna'!$CA$11,'18.Kaduna'!$CA$18)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('18.Kaduna'!$CF$15,'18.Kaduna'!$CF$13,'18.Kaduna'!$CF$12,'18.Kaduna'!$CF$11,'18.Kaduna'!$CF$18)</c:f>
              <c:numCache>
                <c:formatCode>0.0%</c:formatCode>
                <c:ptCount val="5"/>
                <c:pt idx="0">
                  <c:v>0.23654703334133578</c:v>
                </c:pt>
                <c:pt idx="1">
                  <c:v>0.29260092005062222</c:v>
                </c:pt>
                <c:pt idx="2">
                  <c:v>0.41704043070253682</c:v>
                </c:pt>
                <c:pt idx="3">
                  <c:v>0.66143503576337936</c:v>
                </c:pt>
                <c:pt idx="4">
                  <c:v>0.94170409321608406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9-4C42-9A84-63F33F55E034}"/>
            </c:ext>
          </c:extLst>
        </c:ser>
        <c:ser>
          <c:idx val="1"/>
          <c:order val="1"/>
          <c:tx>
            <c:strRef>
              <c:f>'18.Kaduna'!$CD$7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('18.Kaduna'!$CA$15,'18.Kaduna'!$CA$13,'18.Kaduna'!$CA$12,'18.Kaduna'!$CA$11,'18.Kaduna'!$CA$18)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('18.Kaduna'!$CE$15,'18.Kaduna'!$CE$13,'18.Kaduna'!$CE$12,'18.Kaduna'!$CE$11,'18.Kaduna'!$CE$18)</c:f>
              <c:numCache>
                <c:formatCode>0.0%</c:formatCode>
                <c:ptCount val="5"/>
                <c:pt idx="0">
                  <c:v>-0.18049339736120104</c:v>
                </c:pt>
                <c:pt idx="1">
                  <c:v>-0.24551561509815734</c:v>
                </c:pt>
                <c:pt idx="2">
                  <c:v>-0.35313897227374358</c:v>
                </c:pt>
                <c:pt idx="3">
                  <c:v>-0.60089685817568217</c:v>
                </c:pt>
                <c:pt idx="4">
                  <c:v>-0.5840807046993538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9-4C42-9A84-63F33F55E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660864"/>
        <c:axId val="352666752"/>
      </c:barChart>
      <c:catAx>
        <c:axId val="35266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2666752"/>
        <c:crosses val="autoZero"/>
        <c:auto val="1"/>
        <c:lblAlgn val="ctr"/>
        <c:lblOffset val="100"/>
        <c:noMultiLvlLbl val="0"/>
      </c:catAx>
      <c:valAx>
        <c:axId val="352666752"/>
        <c:scaling>
          <c:orientation val="minMax"/>
          <c:max val="1"/>
          <c:min val="-0.8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2660864"/>
        <c:crosses val="autoZero"/>
        <c:crossBetween val="between"/>
        <c:majorUnit val="0.60000000000000009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'19.Kano'!$D$1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3E-46B0-A740-5FC7F325BC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cat>
          <c:val>
            <c:numRef>
              <c:f>'19.Kano'!$D$7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E-46B0-A740-5FC7F325BCC6}"/>
            </c:ext>
          </c:extLst>
        </c:ser>
        <c:ser>
          <c:idx val="0"/>
          <c:order val="1"/>
          <c:tx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cat>
          <c:val>
            <c:numRef>
              <c:f>'19.Kano'!$C$7</c:f>
              <c:numCache>
                <c:formatCode>0.0%</c:formatCode>
                <c:ptCount val="1"/>
                <c:pt idx="0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E-46B0-A740-5FC7F325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2325632"/>
        <c:axId val="352327168"/>
      </c:barChart>
      <c:catAx>
        <c:axId val="3523256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2327168"/>
        <c:crosses val="autoZero"/>
        <c:auto val="1"/>
        <c:lblAlgn val="ctr"/>
        <c:lblOffset val="100"/>
        <c:noMultiLvlLbl val="0"/>
      </c:catAx>
      <c:valAx>
        <c:axId val="35232716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232563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'19.Kano'!$D$1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03-4962-963F-83405F71A1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cat>
          <c:val>
            <c:numRef>
              <c:f>'19.Kano'!$D$8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3-4962-963F-83405F71A113}"/>
            </c:ext>
          </c:extLst>
        </c:ser>
        <c:ser>
          <c:idx val="0"/>
          <c:order val="1"/>
          <c:tx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03-4962-963F-83405F71A1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cat>
          <c:val>
            <c:numRef>
              <c:f>'19.Kano'!$C$8</c:f>
              <c:numCache>
                <c:formatCode>0.0%</c:formatCode>
                <c:ptCount val="1"/>
                <c:pt idx="0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3-4962-963F-83405F71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2362880"/>
        <c:axId val="352364416"/>
      </c:barChart>
      <c:catAx>
        <c:axId val="3523628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2364416"/>
        <c:crosses val="autoZero"/>
        <c:auto val="1"/>
        <c:lblAlgn val="ctr"/>
        <c:lblOffset val="100"/>
        <c:noMultiLvlLbl val="0"/>
      </c:catAx>
      <c:valAx>
        <c:axId val="352364416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236288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'19.Kano'!$D$1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6D-4B99-9211-A153476AECE2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6D-4B99-9211-A153476AEC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'19.Kano'!$D$9:$D$10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D-4B99-9211-A153476AECE2}"/>
            </c:ext>
          </c:extLst>
        </c:ser>
        <c:ser>
          <c:idx val="0"/>
          <c:order val="1"/>
          <c:tx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8.7246319880279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6D-4B99-9211-A153476AECE2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'19.Kano'!$C$9:$C$10</c:f>
              <c:numCache>
                <c:formatCode>0.0</c:formatCode>
                <c:ptCount val="2"/>
                <c:pt idx="0">
                  <c:v>5.52</c:v>
                </c:pt>
                <c:pt idx="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6D-4B99-9211-A153476A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2531584"/>
        <c:axId val="352533120"/>
      </c:barChart>
      <c:catAx>
        <c:axId val="35253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533120"/>
        <c:crosses val="autoZero"/>
        <c:auto val="1"/>
        <c:lblAlgn val="ctr"/>
        <c:lblOffset val="100"/>
        <c:noMultiLvlLbl val="0"/>
      </c:catAx>
      <c:valAx>
        <c:axId val="352533120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2531584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'19.Kano'!$N$34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'19.Kano'!$K$35:$K$39</c:f>
              <c:strCache>
                <c:ptCount val="5"/>
                <c:pt idx="0">
                  <c:v>Teacher/Lecturers</c:v>
                </c:pt>
                <c:pt idx="1">
                  <c:v>Public utilities officers</c:v>
                </c:pt>
                <c:pt idx="2">
                  <c:v>Tax/revenues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'19.Kano'!$N$35:$N$39</c:f>
              <c:numCache>
                <c:formatCode>0.0%</c:formatCode>
                <c:ptCount val="5"/>
                <c:pt idx="0">
                  <c:v>0.11694161191872102</c:v>
                </c:pt>
                <c:pt idx="1">
                  <c:v>0.22435422164453778</c:v>
                </c:pt>
                <c:pt idx="2">
                  <c:v>0.27268793526705104</c:v>
                </c:pt>
                <c:pt idx="3">
                  <c:v>0.33700000000000002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6-4079-A6EF-7A6FF7DD6D8E}"/>
            </c:ext>
          </c:extLst>
        </c:ser>
        <c:ser>
          <c:idx val="0"/>
          <c:order val="1"/>
          <c:tx>
            <c:strRef>
              <c:f>'19.Kano'!$L$34</c:f>
              <c:strCache>
                <c:ptCount val="1"/>
                <c:pt idx="0">
                  <c:v>Kano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'19.Kano'!$M$35:$M$39</c:f>
                <c:numCache>
                  <c:formatCode>General</c:formatCode>
                  <c:ptCount val="5"/>
                  <c:pt idx="0">
                    <c:v>2.1606989723617898E-2</c:v>
                  </c:pt>
                  <c:pt idx="1">
                    <c:v>2.4657943331462453E-2</c:v>
                  </c:pt>
                  <c:pt idx="2">
                    <c:v>3.0110930652839065E-2</c:v>
                  </c:pt>
                  <c:pt idx="3">
                    <c:v>2.213595617796018E-2</c:v>
                  </c:pt>
                  <c:pt idx="4">
                    <c:v>3.2661810950890706E-2</c:v>
                  </c:pt>
                </c:numCache>
              </c:numRef>
            </c:plus>
            <c:minus>
              <c:numRef>
                <c:f>'19.Kano'!$M$35:$M$39</c:f>
                <c:numCache>
                  <c:formatCode>General</c:formatCode>
                  <c:ptCount val="5"/>
                  <c:pt idx="0">
                    <c:v>2.1606989723617898E-2</c:v>
                  </c:pt>
                  <c:pt idx="1">
                    <c:v>2.4657943331462453E-2</c:v>
                  </c:pt>
                  <c:pt idx="2">
                    <c:v>3.0110930652839065E-2</c:v>
                  </c:pt>
                  <c:pt idx="3">
                    <c:v>2.213595617796018E-2</c:v>
                  </c:pt>
                  <c:pt idx="4">
                    <c:v>3.2661810950890706E-2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'19.Kano'!$K$35:$K$39</c:f>
              <c:strCache>
                <c:ptCount val="5"/>
                <c:pt idx="0">
                  <c:v>Teacher/Lecturers</c:v>
                </c:pt>
                <c:pt idx="1">
                  <c:v>Public utilities officers</c:v>
                </c:pt>
                <c:pt idx="2">
                  <c:v>Tax/revenues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'19.Kano'!$L$35:$L$39</c:f>
              <c:numCache>
                <c:formatCode>0.0%</c:formatCode>
                <c:ptCount val="5"/>
                <c:pt idx="0">
                  <c:v>0.12500027919796475</c:v>
                </c:pt>
                <c:pt idx="1">
                  <c:v>0.17204263887607982</c:v>
                </c:pt>
                <c:pt idx="2">
                  <c:v>0.30612334204158081</c:v>
                </c:pt>
                <c:pt idx="3">
                  <c:v>0.35897501686068672</c:v>
                </c:pt>
                <c:pt idx="4">
                  <c:v>0.50862071090210925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6-4079-A6EF-7A6FF7DD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2576256"/>
        <c:axId val="352577792"/>
      </c:barChart>
      <c:catAx>
        <c:axId val="35257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2577792"/>
        <c:crosses val="autoZero"/>
        <c:auto val="1"/>
        <c:lblAlgn val="ctr"/>
        <c:lblOffset val="100"/>
        <c:noMultiLvlLbl val="0"/>
      </c:catAx>
      <c:valAx>
        <c:axId val="352577792"/>
        <c:scaling>
          <c:orientation val="minMax"/>
          <c:max val="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2576256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85-4897-A59E-56CC88EA02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5-4897-A59E-56CC88EA0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190796544"/>
        <c:axId val="190815232"/>
      </c:barChart>
      <c:catAx>
        <c:axId val="1907965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90815232"/>
        <c:crosses val="autoZero"/>
        <c:auto val="1"/>
        <c:lblAlgn val="ctr"/>
        <c:lblOffset val="100"/>
        <c:noMultiLvlLbl val="0"/>
      </c:catAx>
      <c:valAx>
        <c:axId val="190815232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190796544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tx>
            <c:v>Reasons</c:v>
          </c:tx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0AF6-46C6-BF74-8607756FD589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0AF6-46C6-BF74-8607756FD589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0AF6-46C6-BF74-8607756FD589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0AF6-46C6-BF74-8607756FD589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0AF6-46C6-BF74-8607756FD58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'1.Abia'!$CG$34:$CG$38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'1.Abia'!$CH$34:$CH$38</c:f>
              <c:numCache>
                <c:formatCode>0.0%</c:formatCode>
                <c:ptCount val="5"/>
                <c:pt idx="0">
                  <c:v>0.30147033258612016</c:v>
                </c:pt>
                <c:pt idx="1">
                  <c:v>0.22058831602543574</c:v>
                </c:pt>
                <c:pt idx="2">
                  <c:v>0.15441145523582964</c:v>
                </c:pt>
                <c:pt idx="3">
                  <c:v>6.6176860789606107E-2</c:v>
                </c:pt>
                <c:pt idx="4">
                  <c:v>0.25735303536300824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F6-46C6-BF74-8607756FD5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7.7316417178621907E-2"/>
          <c:w val="0.3374106916044784"/>
          <c:h val="0.9157278417120936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'19.Kano'!$CE$7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('19.Kano'!$BZ$12,'19.Kano'!$BZ$15,'19.Kano'!$BZ$19,'19.Kano'!$BZ$11,'19.Kano'!$BZ$18)</c:f>
              <c:strCache>
                <c:ptCount val="5"/>
                <c:pt idx="0">
                  <c:v>FHC</c:v>
                </c:pt>
                <c:pt idx="1">
                  <c:v>ICPC</c:v>
                </c:pt>
                <c:pt idx="2">
                  <c:v>PCC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('19.Kano'!$CE$12,'19.Kano'!$CE$15,'19.Kano'!$CE$19,'19.Kano'!$CE$11,'19.Kano'!$CE$18)</c:f>
              <c:numCache>
                <c:formatCode>0.0%</c:formatCode>
                <c:ptCount val="5"/>
                <c:pt idx="0">
                  <c:v>0.20444443879706201</c:v>
                </c:pt>
                <c:pt idx="1">
                  <c:v>0.20888889347738712</c:v>
                </c:pt>
                <c:pt idx="2">
                  <c:v>0.24222222416350994</c:v>
                </c:pt>
                <c:pt idx="3">
                  <c:v>0.65888889744820289</c:v>
                </c:pt>
                <c:pt idx="4">
                  <c:v>0.85888888156493981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0-4012-AA7B-054C6CCDC27A}"/>
            </c:ext>
          </c:extLst>
        </c:ser>
        <c:ser>
          <c:idx val="1"/>
          <c:order val="1"/>
          <c:tx>
            <c:strRef>
              <c:f>'19.Kano'!$CC$7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('19.Kano'!$BZ$12,'19.Kano'!$BZ$15,'19.Kano'!$BZ$19,'19.Kano'!$BZ$11,'19.Kano'!$BZ$18)</c:f>
              <c:strCache>
                <c:ptCount val="5"/>
                <c:pt idx="0">
                  <c:v>FHC</c:v>
                </c:pt>
                <c:pt idx="1">
                  <c:v>ICPC</c:v>
                </c:pt>
                <c:pt idx="2">
                  <c:v>PCC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('19.Kano'!$CD$12,'19.Kano'!$CD$15,'19.Kano'!$CD$19,'19.Kano'!$CD$11,'19.Kano'!$CD$18)</c:f>
              <c:numCache>
                <c:formatCode>0.0%</c:formatCode>
                <c:ptCount val="5"/>
                <c:pt idx="0">
                  <c:v>-0.16888888077077663</c:v>
                </c:pt>
                <c:pt idx="1">
                  <c:v>-0.17444444912118304</c:v>
                </c:pt>
                <c:pt idx="2">
                  <c:v>-0.19666664310649307</c:v>
                </c:pt>
                <c:pt idx="3">
                  <c:v>-0.61777785048782663</c:v>
                </c:pt>
                <c:pt idx="4">
                  <c:v>-0.5399999729984527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0-4012-AA7B-054C6CCD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489856"/>
        <c:axId val="352491392"/>
      </c:barChart>
      <c:catAx>
        <c:axId val="35248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2491392"/>
        <c:crosses val="autoZero"/>
        <c:auto val="1"/>
        <c:lblAlgn val="ctr"/>
        <c:lblOffset val="100"/>
        <c:noMultiLvlLbl val="0"/>
      </c:catAx>
      <c:valAx>
        <c:axId val="352491392"/>
        <c:scaling>
          <c:orientation val="minMax"/>
          <c:max val="0.9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2489856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'19.Kano'!$D$1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90-4A83-9EAE-9ADA4F002ED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cat>
          <c:val>
            <c:numRef>
              <c:f>'19.Kano'!$D$12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0-4A83-9EAE-9ADA4F002EDD}"/>
            </c:ext>
          </c:extLst>
        </c:ser>
        <c:ser>
          <c:idx val="0"/>
          <c:order val="1"/>
          <c:tx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cat>
          <c:val>
            <c:numRef>
              <c:f>'19.Kano'!$C$12</c:f>
              <c:numCache>
                <c:formatCode>General</c:formatCode>
                <c:ptCount val="1"/>
                <c:pt idx="0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0-4A83-9EAE-9ADA4F00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2805248"/>
        <c:axId val="352806784"/>
      </c:barChart>
      <c:catAx>
        <c:axId val="3528052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2806784"/>
        <c:crosses val="autoZero"/>
        <c:auto val="1"/>
        <c:lblAlgn val="ctr"/>
        <c:lblOffset val="100"/>
        <c:noMultiLvlLbl val="0"/>
      </c:catAx>
      <c:valAx>
        <c:axId val="352806784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2805248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'19.Kano'!$D$1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6B-4379-9605-AFB39A5747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'19.Kano'!$D$14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B-4379-9605-AFB39A574798}"/>
            </c:ext>
          </c:extLst>
        </c:ser>
        <c:ser>
          <c:idx val="1"/>
          <c:order val="1"/>
          <c:tx>
            <c:strRef>
              <c:f>'19.Kano'!$C$1</c:f>
              <c:strCache>
                <c:ptCount val="1"/>
                <c:pt idx="0">
                  <c:v>Kano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'19.Kano'!$C$14</c:f>
              <c:numCache>
                <c:formatCode>0.0%</c:formatCode>
                <c:ptCount val="1"/>
                <c:pt idx="0">
                  <c:v>2.1505425927633801E-2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B-4379-9605-AFB39A57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448320"/>
        <c:axId val="353449856"/>
      </c:barChart>
      <c:catAx>
        <c:axId val="353448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3449856"/>
        <c:crosses val="autoZero"/>
        <c:auto val="1"/>
        <c:lblAlgn val="ctr"/>
        <c:lblOffset val="100"/>
        <c:noMultiLvlLbl val="0"/>
      </c:catAx>
      <c:valAx>
        <c:axId val="353449856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3448320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8F4A-4CBD-A84F-0C9C49AEC602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8F4A-4CBD-A84F-0C9C49AEC602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8F4A-4CBD-A84F-0C9C49AEC602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8F4A-4CBD-A84F-0C9C49AEC602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8F4A-4CBD-A84F-0C9C49AEC60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'19.Kano'!$V$25:$V$29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'19.Kano'!$X$25:$X$29</c:f>
              <c:numCache>
                <c:formatCode>0.0%</c:formatCode>
                <c:ptCount val="5"/>
                <c:pt idx="0">
                  <c:v>0.43010775000768547</c:v>
                </c:pt>
                <c:pt idx="1">
                  <c:v>0.23655891665898121</c:v>
                </c:pt>
                <c:pt idx="2">
                  <c:v>0.10752712963816902</c:v>
                </c:pt>
                <c:pt idx="3">
                  <c:v>3.2258138891450704E-2</c:v>
                </c:pt>
                <c:pt idx="4">
                  <c:v>0.19354806480371356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4A-4CBD-A84F-0C9C49AEC6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1-D149-4166-8998-3019C738CBBE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D149-4166-8998-3019C738CBBE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D149-4166-8998-3019C738CBBE}"/>
              </c:ext>
            </c:extLst>
          </c:dPt>
          <c:dPt>
            <c:idx val="3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7-D149-4166-8998-3019C738CBBE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D149-4166-8998-3019C738CBB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'19.Kano'!$AE$25:$AE$29</c:f>
              <c:strCache>
                <c:ptCount val="5"/>
                <c:pt idx="0">
                  <c:v>I would not report it</c:v>
                </c:pt>
                <c:pt idx="1">
                  <c:v>Traditional/Village leader</c:v>
                </c:pt>
                <c:pt idx="2">
                  <c:v>Police</c:v>
                </c:pt>
                <c:pt idx="3">
                  <c:v>Anti-Corruption Agencies</c:v>
                </c:pt>
                <c:pt idx="4">
                  <c:v>Other</c:v>
                </c:pt>
              </c:strCache>
            </c:strRef>
          </c:cat>
          <c:val>
            <c:numRef>
              <c:f>'19.Kano'!$AG$25:$AG$29</c:f>
              <c:numCache>
                <c:formatCode>0.0%</c:formatCode>
                <c:ptCount val="5"/>
                <c:pt idx="0">
                  <c:v>0.24222222416350994</c:v>
                </c:pt>
                <c:pt idx="1">
                  <c:v>0.20777777980730583</c:v>
                </c:pt>
                <c:pt idx="2">
                  <c:v>0.17777779013142686</c:v>
                </c:pt>
                <c:pt idx="3">
                  <c:v>0.1122222424292625</c:v>
                </c:pt>
                <c:pt idx="4">
                  <c:v>0.25999996346849485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49-4166-8998-3019C738CB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1411-4BD7-B87C-51D4DA4C9F4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411-4BD7-B87C-51D4DA4C9F4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411-4BD7-B87C-51D4DA4C9F4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411-4BD7-B87C-51D4DA4C9F4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411-4BD7-B87C-51D4DA4C9F4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411-4BD7-B87C-51D4DA4C9F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'19.Kano'!$AN$29:$AN$33</c:f>
              <c:strCache>
                <c:ptCount val="5"/>
                <c:pt idx="0">
                  <c:v>Corruption</c:v>
                </c:pt>
                <c:pt idx="1">
                  <c:v>Health care</c:v>
                </c:pt>
                <c:pt idx="2">
                  <c:v>Unemployment</c:v>
                </c:pt>
                <c:pt idx="3">
                  <c:v>Housing</c:v>
                </c:pt>
                <c:pt idx="4">
                  <c:v>High cost of living</c:v>
                </c:pt>
              </c:strCache>
            </c:strRef>
          </c:cat>
          <c:val>
            <c:numRef>
              <c:f>'19.Kano'!$AP$29:$AP$33</c:f>
              <c:numCache>
                <c:formatCode>0.0%</c:formatCode>
                <c:ptCount val="5"/>
                <c:pt idx="0">
                  <c:v>6.1111093021839251E-2</c:v>
                </c:pt>
                <c:pt idx="1">
                  <c:v>0.1266666407240036</c:v>
                </c:pt>
                <c:pt idx="2">
                  <c:v>0.13111109540432872</c:v>
                </c:pt>
                <c:pt idx="3">
                  <c:v>0.18111113114167068</c:v>
                </c:pt>
                <c:pt idx="4">
                  <c:v>0.22222225751836244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1-4BD7-B87C-51D4DA4C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344512"/>
        <c:axId val="353358592"/>
      </c:barChart>
      <c:catAx>
        <c:axId val="353344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3358592"/>
        <c:crosses val="autoZero"/>
        <c:auto val="1"/>
        <c:lblAlgn val="ctr"/>
        <c:lblOffset val="100"/>
        <c:noMultiLvlLbl val="0"/>
      </c:catAx>
      <c:valAx>
        <c:axId val="353358592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334451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'20.Katsina'!$D$1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BA-42AF-BFA6-7E9AA6CB3E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cat>
          <c:val>
            <c:numRef>
              <c:f>'20.Katsina'!$D$7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A-42AF-BFA6-7E9AA6CB3E76}"/>
            </c:ext>
          </c:extLst>
        </c:ser>
        <c:ser>
          <c:idx val="0"/>
          <c:order val="1"/>
          <c:tx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cat>
          <c:val>
            <c:numRef>
              <c:f>'20.Katsina'!$C$7</c:f>
              <c:numCache>
                <c:formatCode>0.0%</c:formatCode>
                <c:ptCount val="1"/>
                <c:pt idx="0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A-42AF-BFA6-7E9AA6CB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373184"/>
        <c:axId val="353383168"/>
      </c:barChart>
      <c:catAx>
        <c:axId val="3533731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3383168"/>
        <c:crosses val="autoZero"/>
        <c:auto val="1"/>
        <c:lblAlgn val="ctr"/>
        <c:lblOffset val="100"/>
        <c:noMultiLvlLbl val="0"/>
      </c:catAx>
      <c:valAx>
        <c:axId val="35338316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3373184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'20.Katsina'!$D$1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B-4139-B298-48640E8A97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cat>
          <c:val>
            <c:numRef>
              <c:f>'20.Katsina'!$D$8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B-4139-B298-48640E8A9794}"/>
            </c:ext>
          </c:extLst>
        </c:ser>
        <c:ser>
          <c:idx val="0"/>
          <c:order val="1"/>
          <c:tx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B-4139-B298-48640E8A97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cat>
          <c:val>
            <c:numRef>
              <c:f>'20.Katsina'!$C$8</c:f>
              <c:numCache>
                <c:formatCode>0.0%</c:formatCode>
                <c:ptCount val="1"/>
                <c:pt idx="0">
                  <c:v>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B-4139-B298-48640E8A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1808896"/>
        <c:axId val="353404032"/>
      </c:barChart>
      <c:catAx>
        <c:axId val="3518088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3404032"/>
        <c:crosses val="autoZero"/>
        <c:auto val="1"/>
        <c:lblAlgn val="ctr"/>
        <c:lblOffset val="100"/>
        <c:noMultiLvlLbl val="0"/>
      </c:catAx>
      <c:valAx>
        <c:axId val="353404032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180889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'20.Katsina'!$N$34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'20.Katsina'!$K$35:$K$39</c:f>
              <c:strCache>
                <c:ptCount val="5"/>
                <c:pt idx="0">
                  <c:v>Elected representatives from Local/State government</c:v>
                </c:pt>
                <c:pt idx="1">
                  <c:v>Public utilities officers</c:v>
                </c:pt>
                <c:pt idx="2">
                  <c:v>Tax/revenues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'20.Katsina'!$N$35:$N$39</c:f>
              <c:numCache>
                <c:formatCode>0.0%</c:formatCode>
                <c:ptCount val="5"/>
                <c:pt idx="0">
                  <c:v>7.8862295762369611E-2</c:v>
                </c:pt>
                <c:pt idx="1">
                  <c:v>0.22435422164453778</c:v>
                </c:pt>
                <c:pt idx="2">
                  <c:v>0.27268793526705104</c:v>
                </c:pt>
                <c:pt idx="3">
                  <c:v>0.33700000000000002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F-4626-8984-725B354DDE98}"/>
            </c:ext>
          </c:extLst>
        </c:ser>
        <c:ser>
          <c:idx val="0"/>
          <c:order val="1"/>
          <c:tx>
            <c:strRef>
              <c:f>'20.Katsina'!$L$34</c:f>
              <c:strCache>
                <c:ptCount val="1"/>
                <c:pt idx="0">
                  <c:v>Katsina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'20.Katsina'!$M$35:$M$39</c:f>
                <c:numCache>
                  <c:formatCode>General</c:formatCode>
                  <c:ptCount val="5"/>
                  <c:pt idx="0">
                    <c:v>1.6688822398616975E-2</c:v>
                  </c:pt>
                  <c:pt idx="1">
                    <c:v>2.4583290313592385E-2</c:v>
                  </c:pt>
                  <c:pt idx="2">
                    <c:v>2.8056358027787453E-2</c:v>
                  </c:pt>
                  <c:pt idx="3">
                    <c:v>2.1534911205178184E-2</c:v>
                  </c:pt>
                  <c:pt idx="4">
                    <c:v>3.2572792090804728E-2</c:v>
                  </c:pt>
                </c:numCache>
              </c:numRef>
            </c:plus>
            <c:minus>
              <c:numRef>
                <c:f>'20.Katsina'!$M$35:$M$39</c:f>
                <c:numCache>
                  <c:formatCode>General</c:formatCode>
                  <c:ptCount val="5"/>
                  <c:pt idx="0">
                    <c:v>1.6688822398616975E-2</c:v>
                  </c:pt>
                  <c:pt idx="1">
                    <c:v>2.4583290313592385E-2</c:v>
                  </c:pt>
                  <c:pt idx="2">
                    <c:v>2.8056358027787453E-2</c:v>
                  </c:pt>
                  <c:pt idx="3">
                    <c:v>2.1534911205178184E-2</c:v>
                  </c:pt>
                  <c:pt idx="4">
                    <c:v>3.2572792090804728E-2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'20.Katsina'!$K$35:$K$39</c:f>
              <c:strCache>
                <c:ptCount val="5"/>
                <c:pt idx="0">
                  <c:v>Elected representatives from Local/State government</c:v>
                </c:pt>
                <c:pt idx="1">
                  <c:v>Public utilities officers</c:v>
                </c:pt>
                <c:pt idx="2">
                  <c:v>Tax/revenues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'20.Katsina'!$L$35:$L$39</c:f>
              <c:numCache>
                <c:formatCode>0.0%</c:formatCode>
                <c:ptCount val="5"/>
                <c:pt idx="0">
                  <c:v>7.0174670120854876E-2</c:v>
                </c:pt>
                <c:pt idx="1">
                  <c:v>0.17073227314379835</c:v>
                </c:pt>
                <c:pt idx="2">
                  <c:v>0.24390159028430247</c:v>
                </c:pt>
                <c:pt idx="3">
                  <c:v>0.27272727272727271</c:v>
                </c:pt>
                <c:pt idx="4">
                  <c:v>0.46212136224025652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F-4626-8984-725B354DD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3504256"/>
        <c:axId val="353506048"/>
      </c:barChart>
      <c:catAx>
        <c:axId val="353504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3506048"/>
        <c:crosses val="autoZero"/>
        <c:auto val="1"/>
        <c:lblAlgn val="ctr"/>
        <c:lblOffset val="100"/>
        <c:noMultiLvlLbl val="0"/>
      </c:catAx>
      <c:valAx>
        <c:axId val="353506048"/>
        <c:scaling>
          <c:orientation val="minMax"/>
          <c:max val="0.5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3504256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'20.Katsina'!$D$1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AA-4D39-B08D-5D72A7FAA576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AA-4D39-B08D-5D72A7FAA5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'20.Katsina'!$D$9:$D$10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A-4D39-B08D-5D72A7FAA576}"/>
            </c:ext>
          </c:extLst>
        </c:ser>
        <c:ser>
          <c:idx val="0"/>
          <c:order val="1"/>
          <c:tx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8.7246319880279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AA-4D39-B08D-5D72A7FAA57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'20.Katsina'!$C$9:$C$10</c:f>
              <c:numCache>
                <c:formatCode>0.0</c:formatCode>
                <c:ptCount val="2"/>
                <c:pt idx="0">
                  <c:v>6.19</c:v>
                </c:pt>
                <c:pt idx="1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A-4D39-B08D-5D72A7FA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869824"/>
        <c:axId val="353871360"/>
      </c:barChart>
      <c:catAx>
        <c:axId val="35386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871360"/>
        <c:crosses val="autoZero"/>
        <c:auto val="1"/>
        <c:lblAlgn val="ctr"/>
        <c:lblOffset val="100"/>
        <c:noMultiLvlLbl val="0"/>
      </c:catAx>
      <c:valAx>
        <c:axId val="353871360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3869824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BBB6-478C-8A7F-A5C37AC20D2F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BBB6-478C-8A7F-A5C37AC20D2F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BBB6-478C-8A7F-A5C37AC20D2F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BBB6-478C-8A7F-A5C37AC20D2F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BBB6-478C-8A7F-A5C37AC20D2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'1.Abia'!$DB$41:$DB$45</c:f>
              <c:strCache>
                <c:ptCount val="5"/>
                <c:pt idx="0">
                  <c:v>Supervisor to the official</c:v>
                </c:pt>
                <c:pt idx="1">
                  <c:v>Traditional/Village leader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'1.Abia'!$DC$41:$DC$45</c:f>
              <c:numCache>
                <c:formatCode>0.0%</c:formatCode>
                <c:ptCount val="5"/>
                <c:pt idx="0">
                  <c:v>0.23777770158130418</c:v>
                </c:pt>
                <c:pt idx="1">
                  <c:v>0.23333320429091839</c:v>
                </c:pt>
                <c:pt idx="2">
                  <c:v>0.14111119898285082</c:v>
                </c:pt>
                <c:pt idx="3">
                  <c:v>8.1111176861293974E-2</c:v>
                </c:pt>
                <c:pt idx="4">
                  <c:v>0.30666671828363257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B6-478C-8A7F-A5C37AC2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'20.Katsina'!$D$1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B5-43A8-B578-C2E9843FEFE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cat>
          <c:val>
            <c:numRef>
              <c:f>'20.Katsina'!$D$12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5-43A8-B578-C2E9843FEFE0}"/>
            </c:ext>
          </c:extLst>
        </c:ser>
        <c:ser>
          <c:idx val="0"/>
          <c:order val="1"/>
          <c:tx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cat>
          <c:val>
            <c:numRef>
              <c:f>'20.Katsina'!$C$12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5-43A8-B578-C2E9843F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591296"/>
        <c:axId val="353592832"/>
      </c:barChart>
      <c:catAx>
        <c:axId val="3535912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3592832"/>
        <c:crosses val="autoZero"/>
        <c:auto val="1"/>
        <c:lblAlgn val="ctr"/>
        <c:lblOffset val="100"/>
        <c:noMultiLvlLbl val="0"/>
      </c:catAx>
      <c:valAx>
        <c:axId val="353592832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359129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2F0E-4198-96AA-B5DF9D25C55C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2F0E-4198-96AA-B5DF9D25C55C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2F0E-4198-96AA-B5DF9D25C55C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2F0E-4198-96AA-B5DF9D25C55C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2F0E-4198-96AA-B5DF9D25C55C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'20.Katsina'!$W$23:$W$27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'20.Katsina'!$Y$23:$Y$27</c:f>
              <c:numCache>
                <c:formatCode>0.0%</c:formatCode>
                <c:ptCount val="5"/>
                <c:pt idx="0">
                  <c:v>0.38235352399158418</c:v>
                </c:pt>
                <c:pt idx="1">
                  <c:v>0.23529411764705882</c:v>
                </c:pt>
                <c:pt idx="2">
                  <c:v>3.9215297731100759E-2</c:v>
                </c:pt>
                <c:pt idx="3">
                  <c:v>2.9412347520995915E-2</c:v>
                </c:pt>
                <c:pt idx="4">
                  <c:v>0.31372471310926042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0E-4198-96AA-B5DF9D25C5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7161-4199-B805-170786D2949B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7161-4199-B805-170786D2949B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7161-4199-B805-170786D2949B}"/>
              </c:ext>
            </c:extLst>
          </c:dPt>
          <c:dPt>
            <c:idx val="3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7-7161-4199-B805-170786D2949B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7161-4199-B805-170786D2949B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'20.Katsina'!$AF$24:$AF$28</c:f>
              <c:strCache>
                <c:ptCount val="5"/>
                <c:pt idx="0">
                  <c:v>Traditional/Village leader</c:v>
                </c:pt>
                <c:pt idx="1">
                  <c:v>Police</c:v>
                </c:pt>
                <c:pt idx="2">
                  <c:v>I would not report it</c:v>
                </c:pt>
                <c:pt idx="3">
                  <c:v>Anti- Corruption Agencies</c:v>
                </c:pt>
                <c:pt idx="4">
                  <c:v>Other</c:v>
                </c:pt>
              </c:strCache>
            </c:strRef>
          </c:cat>
          <c:val>
            <c:numRef>
              <c:f>'20.Katsina'!$AH$24:$AH$28</c:f>
              <c:numCache>
                <c:formatCode>0.0%</c:formatCode>
                <c:ptCount val="5"/>
                <c:pt idx="0">
                  <c:v>0.38555548260438155</c:v>
                </c:pt>
                <c:pt idx="1">
                  <c:v>0.25111103390322881</c:v>
                </c:pt>
                <c:pt idx="2">
                  <c:v>0.11444445134324761</c:v>
                </c:pt>
                <c:pt idx="3">
                  <c:v>9.111105503998744E-2</c:v>
                </c:pt>
                <c:pt idx="4">
                  <c:v>0.15777797710915453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1-4199-B805-170786D294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'20.Katsina'!$D$1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68-45C5-9167-1866BE4509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'20.Katsina'!$D$14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8-45C5-9167-1866BE4509A1}"/>
            </c:ext>
          </c:extLst>
        </c:ser>
        <c:ser>
          <c:idx val="1"/>
          <c:order val="1"/>
          <c:tx>
            <c:strRef>
              <c:f>'20.Katsina'!$C$1</c:f>
              <c:strCache>
                <c:ptCount val="1"/>
                <c:pt idx="0">
                  <c:v>Katsina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'20.Katsina'!$C$14</c:f>
              <c:numCache>
                <c:formatCode>0.0%</c:formatCode>
                <c:ptCount val="1"/>
                <c:pt idx="0">
                  <c:v>0.12745117466386099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8-45C5-9167-1866BE45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699328"/>
        <c:axId val="353700864"/>
      </c:barChart>
      <c:catAx>
        <c:axId val="3536993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3700864"/>
        <c:crosses val="autoZero"/>
        <c:auto val="1"/>
        <c:lblAlgn val="ctr"/>
        <c:lblOffset val="100"/>
        <c:noMultiLvlLbl val="0"/>
      </c:catAx>
      <c:valAx>
        <c:axId val="353700864"/>
        <c:scaling>
          <c:orientation val="minMax"/>
          <c:max val="0.14000000000000001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3699328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9CB9-4C04-9337-04CDF1A3DE3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CB9-4C04-9337-04CDF1A3DE3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CB9-4C04-9337-04CDF1A3DE3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CB9-4C04-9337-04CDF1A3DE3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CB9-4C04-9337-04CDF1A3DE3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CB9-4C04-9337-04CDF1A3DE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'20.Katsina'!$AO$29:$AO$33</c:f>
              <c:strCache>
                <c:ptCount val="5"/>
                <c:pt idx="0">
                  <c:v>Corruption</c:v>
                </c:pt>
                <c:pt idx="1">
                  <c:v>High cost of living</c:v>
                </c:pt>
                <c:pt idx="2">
                  <c:v>Health care</c:v>
                </c:pt>
                <c:pt idx="3">
                  <c:v>Crime and insecurity</c:v>
                </c:pt>
                <c:pt idx="4">
                  <c:v>Housing</c:v>
                </c:pt>
              </c:strCache>
            </c:strRef>
          </c:cat>
          <c:val>
            <c:numRef>
              <c:f>'20.Katsina'!$AQ$29:$AQ$33</c:f>
              <c:numCache>
                <c:formatCode>0.0%</c:formatCode>
                <c:ptCount val="5"/>
                <c:pt idx="0">
                  <c:v>7.4444456627437289E-2</c:v>
                </c:pt>
                <c:pt idx="1">
                  <c:v>0.11666671730681762</c:v>
                </c:pt>
                <c:pt idx="2">
                  <c:v>0.12666664993339941</c:v>
                </c:pt>
                <c:pt idx="3">
                  <c:v>0.14666664729130457</c:v>
                </c:pt>
                <c:pt idx="4">
                  <c:v>0.22777776970471023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9-4C04-9337-04CDF1A3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729152"/>
        <c:axId val="353759616"/>
      </c:barChart>
      <c:catAx>
        <c:axId val="35372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3759616"/>
        <c:crosses val="autoZero"/>
        <c:auto val="1"/>
        <c:lblAlgn val="ctr"/>
        <c:lblOffset val="100"/>
        <c:noMultiLvlLbl val="0"/>
      </c:catAx>
      <c:valAx>
        <c:axId val="353759616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372915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'20.Katsina'!$CF$7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('20.Katsina'!$CA$13,'20.Katsina'!$CA$15,'20.Katsina'!$CA$12,'20.Katsina'!$CA$11,'20.Katsina'!$CA$18)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('20.Katsina'!$CF$13,'20.Katsina'!$CF$15,'20.Katsina'!$CF$12,'20.Katsina'!$CF$11,'20.Katsina'!$CF$18)</c:f>
              <c:numCache>
                <c:formatCode>0.0%</c:formatCode>
                <c:ptCount val="5"/>
                <c:pt idx="0">
                  <c:v>0.15555557904084297</c:v>
                </c:pt>
                <c:pt idx="1">
                  <c:v>0.1799999762211465</c:v>
                </c:pt>
                <c:pt idx="2">
                  <c:v>0.27888883002888737</c:v>
                </c:pt>
                <c:pt idx="3">
                  <c:v>0.67666664332816229</c:v>
                </c:pt>
                <c:pt idx="4">
                  <c:v>0.83666662219140364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F69-A1FE-2E80F4AE3D20}"/>
            </c:ext>
          </c:extLst>
        </c:ser>
        <c:ser>
          <c:idx val="1"/>
          <c:order val="1"/>
          <c:tx>
            <c:strRef>
              <c:f>'20.Katsina'!$CD$7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1A-4F69-A1FE-2E80F4AE3D20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('20.Katsina'!$CA$13,'20.Katsina'!$CA$15,'20.Katsina'!$CA$12,'20.Katsina'!$CA$11,'20.Katsina'!$CA$18)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('20.Katsina'!$CE$13,'20.Katsina'!$CE$15,'20.Katsina'!$CE$12,'20.Katsina'!$CE$11,'20.Katsina'!$CE$18)</c:f>
              <c:numCache>
                <c:formatCode>0.0%</c:formatCode>
                <c:ptCount val="5"/>
                <c:pt idx="0">
                  <c:v>-0.1355555816829378</c:v>
                </c:pt>
                <c:pt idx="1">
                  <c:v>-0.15999997886324133</c:v>
                </c:pt>
                <c:pt idx="2">
                  <c:v>-0.24666676618557201</c:v>
                </c:pt>
                <c:pt idx="3">
                  <c:v>-0.64555558036189042</c:v>
                </c:pt>
                <c:pt idx="4">
                  <c:v>-0.46666673712252887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A-4F69-A1FE-2E80F4AE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978624"/>
        <c:axId val="353996800"/>
      </c:barChart>
      <c:catAx>
        <c:axId val="353978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3996800"/>
        <c:crosses val="autoZero"/>
        <c:auto val="1"/>
        <c:lblAlgn val="ctr"/>
        <c:lblOffset val="100"/>
        <c:noMultiLvlLbl val="0"/>
      </c:catAx>
      <c:valAx>
        <c:axId val="353996800"/>
        <c:scaling>
          <c:orientation val="minMax"/>
          <c:max val="0.9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3978624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'21.Kebbi'!$E$1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7E-4951-A626-CAEB70CCE5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'21.Kebbi'!$E$7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E-4951-A626-CAEB70CCE557}"/>
            </c:ext>
          </c:extLst>
        </c:ser>
        <c:ser>
          <c:idx val="0"/>
          <c:order val="1"/>
          <c:tx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'21.Kebbi'!$D$7</c:f>
              <c:numCache>
                <c:formatCode>0.0%</c:formatCode>
                <c:ptCount val="1"/>
                <c:pt idx="0">
                  <c:v>0.437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E-4951-A626-CAEB70CC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2971392"/>
        <c:axId val="352993664"/>
      </c:barChart>
      <c:catAx>
        <c:axId val="3529713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2993664"/>
        <c:crosses val="autoZero"/>
        <c:auto val="1"/>
        <c:lblAlgn val="ctr"/>
        <c:lblOffset val="100"/>
        <c:noMultiLvlLbl val="0"/>
      </c:catAx>
      <c:valAx>
        <c:axId val="35299366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297139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'21.Kebbi'!$E$1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3F-43FE-80B0-35186E74E5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'21.Kebbi'!$E$8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F-43FE-80B0-35186E74E5AA}"/>
            </c:ext>
          </c:extLst>
        </c:ser>
        <c:ser>
          <c:idx val="0"/>
          <c:order val="1"/>
          <c:tx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3F-43FE-80B0-35186E74E5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'21.Kebbi'!$D$8</c:f>
              <c:numCache>
                <c:formatCode>0.0%</c:formatCode>
                <c:ptCount val="1"/>
                <c:pt idx="0">
                  <c:v>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F-43FE-80B0-35186E74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012736"/>
        <c:axId val="353030912"/>
      </c:barChart>
      <c:catAx>
        <c:axId val="3530127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3030912"/>
        <c:crosses val="autoZero"/>
        <c:auto val="1"/>
        <c:lblAlgn val="ctr"/>
        <c:lblOffset val="100"/>
        <c:noMultiLvlLbl val="0"/>
      </c:catAx>
      <c:valAx>
        <c:axId val="353030912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301273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'21.Kebbi'!$E$1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C0-4935-99D9-80BB9682099E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C0-4935-99D9-80BB968209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'21.Kebbi'!$E$9:$E$10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0-4935-99D9-80BB9682099E}"/>
            </c:ext>
          </c:extLst>
        </c:ser>
        <c:ser>
          <c:idx val="0"/>
          <c:order val="1"/>
          <c:tx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C0-4935-99D9-80BB9682099E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'21.Kebbi'!$D$9:$D$10</c:f>
              <c:numCache>
                <c:formatCode>0.0</c:formatCode>
                <c:ptCount val="2"/>
                <c:pt idx="0">
                  <c:v>7.07</c:v>
                </c:pt>
                <c:pt idx="1">
                  <c:v>1.5880000000000001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0-4935-99D9-80BB9682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067008"/>
        <c:axId val="353068544"/>
      </c:barChart>
      <c:catAx>
        <c:axId val="3530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068544"/>
        <c:crosses val="autoZero"/>
        <c:auto val="1"/>
        <c:lblAlgn val="ctr"/>
        <c:lblOffset val="100"/>
        <c:noMultiLvlLbl val="0"/>
      </c:catAx>
      <c:valAx>
        <c:axId val="353068544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3067008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'21.Kebbi'!$E$1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EA-4756-8B47-44EB927ADA1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'21.Kebbi'!$E$12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A-4756-8B47-44EB927ADA12}"/>
            </c:ext>
          </c:extLst>
        </c:ser>
        <c:ser>
          <c:idx val="0"/>
          <c:order val="1"/>
          <c:tx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'21.Kebbi'!$D$12</c:f>
              <c:numCache>
                <c:formatCode>General</c:formatCode>
                <c:ptCount val="1"/>
                <c:pt idx="0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A-4756-8B47-44EB927A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099776"/>
        <c:axId val="353101312"/>
      </c:barChart>
      <c:catAx>
        <c:axId val="3530997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3101312"/>
        <c:crosses val="autoZero"/>
        <c:auto val="1"/>
        <c:lblAlgn val="ctr"/>
        <c:lblOffset val="100"/>
        <c:noMultiLvlLbl val="0"/>
      </c:catAx>
      <c:valAx>
        <c:axId val="353101312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309977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'1.Abia'!$FI$8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('1.Abia'!$FE$16,'1.Abia'!$FE$14,'1.Abia'!$FE$13,'1.Abia'!$FE$12,'1.Abia'!$FE$19)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('1.Abia'!$FI$16,'1.Abia'!$FI$14,'1.Abia'!$FI$13,'1.Abia'!$FI$12,'1.Abia'!$FI$19)</c:f>
              <c:numCache>
                <c:formatCode>0.0%</c:formatCode>
                <c:ptCount val="5"/>
                <c:pt idx="0">
                  <c:v>0.252</c:v>
                </c:pt>
                <c:pt idx="1">
                  <c:v>0.42100000000000004</c:v>
                </c:pt>
                <c:pt idx="2">
                  <c:v>0.56299999999999994</c:v>
                </c:pt>
                <c:pt idx="3">
                  <c:v>0.68400000000000005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D-4EA0-9E99-9EAFE098BF3A}"/>
            </c:ext>
          </c:extLst>
        </c:ser>
        <c:ser>
          <c:idx val="1"/>
          <c:order val="1"/>
          <c:tx>
            <c:strRef>
              <c:f>'1.Abia'!$FG$8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('1.Abia'!$FE$16,'1.Abia'!$FE$14,'1.Abia'!$FE$13,'1.Abia'!$FE$12,'1.Abia'!$FE$19)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('1.Abia'!$FH$16,'1.Abia'!$FH$14,'1.Abia'!$FH$13,'1.Abia'!$FH$12,'1.Abia'!$FH$19)</c:f>
              <c:numCache>
                <c:formatCode>0.0%</c:formatCode>
                <c:ptCount val="5"/>
                <c:pt idx="0">
                  <c:v>-0.51101375678081684</c:v>
                </c:pt>
                <c:pt idx="1">
                  <c:v>-0.44063329216185709</c:v>
                </c:pt>
                <c:pt idx="2">
                  <c:v>-0.44575963024266307</c:v>
                </c:pt>
                <c:pt idx="3">
                  <c:v>-0.50649338056967219</c:v>
                </c:pt>
                <c:pt idx="4">
                  <c:v>-0.33577511130666671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D-4EA0-9E99-9EAFE098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5856"/>
        <c:axId val="212115840"/>
      </c:barChart>
      <c:catAx>
        <c:axId val="21210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12115840"/>
        <c:crosses val="autoZero"/>
        <c:auto val="1"/>
        <c:lblAlgn val="ctr"/>
        <c:lblOffset val="100"/>
        <c:noMultiLvlLbl val="0"/>
      </c:catAx>
      <c:valAx>
        <c:axId val="2121158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12105856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'21.Kebbi'!$E$1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9B-484A-8E12-C48ADF064D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'21.Kebbi'!$E$14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B-484A-8E12-C48ADF064D12}"/>
            </c:ext>
          </c:extLst>
        </c:ser>
        <c:ser>
          <c:idx val="1"/>
          <c:order val="1"/>
          <c:tx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'21.Kebbi'!$D$14</c:f>
              <c:numCache>
                <c:formatCode>0.0%</c:formatCode>
                <c:ptCount val="1"/>
                <c:pt idx="0">
                  <c:v>2.4752609039125201E-2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B-484A-8E12-C48ADF06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3153408"/>
        <c:axId val="353154944"/>
      </c:barChart>
      <c:catAx>
        <c:axId val="3531534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3154944"/>
        <c:crosses val="autoZero"/>
        <c:auto val="1"/>
        <c:lblAlgn val="ctr"/>
        <c:lblOffset val="100"/>
        <c:noMultiLvlLbl val="0"/>
      </c:catAx>
      <c:valAx>
        <c:axId val="35315494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3153408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'20.Katsina'!$N$34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'21.Kebbi'!$K$35:$K$39</c:f>
              <c:strCache>
                <c:ptCount val="5"/>
                <c:pt idx="0">
                  <c:v>Immigration Service officers</c:v>
                </c:pt>
                <c:pt idx="1">
                  <c:v>Judges/Magistrates at the court/Prosecutors</c:v>
                </c:pt>
                <c:pt idx="2">
                  <c:v>Police officers</c:v>
                </c:pt>
                <c:pt idx="3">
                  <c:v>Tax/revenues officers</c:v>
                </c:pt>
                <c:pt idx="4">
                  <c:v>Customs officers</c:v>
                </c:pt>
              </c:strCache>
            </c:strRef>
          </c:cat>
          <c:val>
            <c:numRef>
              <c:f>'20.Katsina'!$N$35:$N$39</c:f>
              <c:numCache>
                <c:formatCode>0.0%</c:formatCode>
                <c:ptCount val="5"/>
                <c:pt idx="0">
                  <c:v>7.8862295762369611E-2</c:v>
                </c:pt>
                <c:pt idx="1">
                  <c:v>0.22435422164453778</c:v>
                </c:pt>
                <c:pt idx="2">
                  <c:v>0.27268793526705104</c:v>
                </c:pt>
                <c:pt idx="3">
                  <c:v>0.33700000000000002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8-4B1A-BFB7-A2F50C333CAC}"/>
            </c:ext>
          </c:extLst>
        </c:ser>
        <c:ser>
          <c:idx val="0"/>
          <c:order val="1"/>
          <c:tx>
            <c:strRef>
              <c:f>'21.Kebbi'!$L$34</c:f>
              <c:strCache>
                <c:ptCount val="1"/>
                <c:pt idx="0">
                  <c:v>Kebbi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'21.Kebbi'!$M$35:$M$39</c:f>
                <c:numCache>
                  <c:formatCode>General</c:formatCode>
                  <c:ptCount val="5"/>
                  <c:pt idx="0">
                    <c:v>3.2502964304168942E-2</c:v>
                  </c:pt>
                  <c:pt idx="1">
                    <c:v>2.22231953862084E-2</c:v>
                  </c:pt>
                  <c:pt idx="2">
                    <c:v>3.1304962921061302E-2</c:v>
                  </c:pt>
                  <c:pt idx="3">
                    <c:v>3.1142551523736108E-2</c:v>
                  </c:pt>
                  <c:pt idx="4">
                    <c:v>2.9695916702102039E-2</c:v>
                  </c:pt>
                </c:numCache>
              </c:numRef>
            </c:plus>
            <c:minus>
              <c:numRef>
                <c:f>'21.Kebbi'!$M$35:$M$39</c:f>
                <c:numCache>
                  <c:formatCode>General</c:formatCode>
                  <c:ptCount val="5"/>
                  <c:pt idx="0">
                    <c:v>3.2502964304168942E-2</c:v>
                  </c:pt>
                  <c:pt idx="1">
                    <c:v>2.22231953862084E-2</c:v>
                  </c:pt>
                  <c:pt idx="2">
                    <c:v>3.1304962921061302E-2</c:v>
                  </c:pt>
                  <c:pt idx="3">
                    <c:v>3.1142551523736108E-2</c:v>
                  </c:pt>
                  <c:pt idx="4">
                    <c:v>2.9695916702102039E-2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'21.Kebbi'!$K$35:$K$39</c:f>
              <c:strCache>
                <c:ptCount val="5"/>
                <c:pt idx="0">
                  <c:v>Immigration Service officers</c:v>
                </c:pt>
                <c:pt idx="1">
                  <c:v>Judges/Magistrates at the court/Prosecutors</c:v>
                </c:pt>
                <c:pt idx="2">
                  <c:v>Police officers</c:v>
                </c:pt>
                <c:pt idx="3">
                  <c:v>Tax/revenues officers</c:v>
                </c:pt>
                <c:pt idx="4">
                  <c:v>Customs officers</c:v>
                </c:pt>
              </c:strCache>
            </c:strRef>
          </c:cat>
          <c:val>
            <c:numRef>
              <c:f>'21.Kebbi'!$L$35:$L$39</c:f>
              <c:numCache>
                <c:formatCode>0.0%</c:formatCode>
                <c:ptCount val="5"/>
                <c:pt idx="0">
                  <c:v>0.54999370091966571</c:v>
                </c:pt>
                <c:pt idx="1">
                  <c:v>0.60606050965545766</c:v>
                </c:pt>
                <c:pt idx="2">
                  <c:v>0.64285656601548935</c:v>
                </c:pt>
                <c:pt idx="3">
                  <c:v>0.65094397553250283</c:v>
                </c:pt>
                <c:pt idx="4">
                  <c:v>0.70833406239610852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8-4B1A-BFB7-A2F50C33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4701312"/>
        <c:axId val="354702848"/>
      </c:barChart>
      <c:catAx>
        <c:axId val="35470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4702848"/>
        <c:crosses val="autoZero"/>
        <c:auto val="1"/>
        <c:lblAlgn val="ctr"/>
        <c:lblOffset val="100"/>
        <c:noMultiLvlLbl val="0"/>
      </c:catAx>
      <c:valAx>
        <c:axId val="3547028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4701312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2323-4CC1-8920-C1C61F8C00CE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2323-4CC1-8920-C1C61F8C00CE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2323-4CC1-8920-C1C61F8C00CE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2323-4CC1-8920-C1C61F8C00CE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2323-4CC1-8920-C1C61F8C00C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'21.Kebbi'!$X$26:$X$30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'21.Kebbi'!$Z$26:$Z$30</c:f>
              <c:numCache>
                <c:formatCode>0.0%</c:formatCode>
                <c:ptCount val="5"/>
                <c:pt idx="0">
                  <c:v>0.38613882998627913</c:v>
                </c:pt>
                <c:pt idx="1">
                  <c:v>0.31683194045985613</c:v>
                </c:pt>
                <c:pt idx="2">
                  <c:v>8.9108560974595658E-2</c:v>
                </c:pt>
                <c:pt idx="3">
                  <c:v>4.4554280487297829E-2</c:v>
                </c:pt>
                <c:pt idx="4">
                  <c:v>0.16336638809197135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23-4CC1-8920-C1C61F8C00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D91D-46B4-B297-96149E1ED222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D91D-46B4-B297-96149E1ED222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D91D-46B4-B297-96149E1ED222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D91D-46B4-B297-96149E1ED222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D91D-46B4-B297-96149E1ED22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'21.Kebbi'!$AG$26:$AG$30</c:f>
              <c:strCache>
                <c:ptCount val="5"/>
                <c:pt idx="0">
                  <c:v>Supervisor to the official</c:v>
                </c:pt>
                <c:pt idx="1">
                  <c:v>Traditional/Village leader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'21.Kebbi'!$AI$26:$AI$30</c:f>
              <c:numCache>
                <c:formatCode>0.0%</c:formatCode>
                <c:ptCount val="5"/>
                <c:pt idx="0">
                  <c:v>0.4077778625435951</c:v>
                </c:pt>
                <c:pt idx="1">
                  <c:v>0.28888890444224985</c:v>
                </c:pt>
                <c:pt idx="2">
                  <c:v>0.12111114455083721</c:v>
                </c:pt>
                <c:pt idx="3">
                  <c:v>4.5555638766036778E-2</c:v>
                </c:pt>
                <c:pt idx="4">
                  <c:v>0.13666644969728114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1D-46B4-B297-96149E1ED2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0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8EE-4A1C-92DB-BDDC1A85BA6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8EE-4A1C-92DB-BDDC1A85BA6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8EE-4A1C-92DB-BDDC1A85BA6E}"/>
              </c:ext>
            </c:extLst>
          </c:dPt>
          <c:dPt>
            <c:idx val="3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4-D8EE-4A1C-92DB-BDDC1A85BA6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8EE-4A1C-92DB-BDDC1A85BA6E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8EE-4A1C-92DB-BDDC1A85B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'21.Kebbi'!$AP$29:$AP$33</c:f>
              <c:strCache>
                <c:ptCount val="5"/>
                <c:pt idx="0">
                  <c:v>Unemployment</c:v>
                </c:pt>
                <c:pt idx="1">
                  <c:v>Crime and insecurity</c:v>
                </c:pt>
                <c:pt idx="2">
                  <c:v>Infrastructure</c:v>
                </c:pt>
                <c:pt idx="3">
                  <c:v>Corruption</c:v>
                </c:pt>
                <c:pt idx="4">
                  <c:v>Health care</c:v>
                </c:pt>
              </c:strCache>
            </c:strRef>
          </c:cat>
          <c:val>
            <c:numRef>
              <c:f>'21.Kebbi'!$AR$29:$AR$33</c:f>
              <c:numCache>
                <c:formatCode>0.0%</c:formatCode>
                <c:ptCount val="5"/>
                <c:pt idx="0">
                  <c:v>0.10555560610397872</c:v>
                </c:pt>
                <c:pt idx="1">
                  <c:v>0.10666658267851739</c:v>
                </c:pt>
                <c:pt idx="2">
                  <c:v>0.12888891377426645</c:v>
                </c:pt>
                <c:pt idx="3">
                  <c:v>0.14111105589667963</c:v>
                </c:pt>
                <c:pt idx="4">
                  <c:v>0.20444441955906689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E-4A1C-92DB-BDDC1A85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24064"/>
        <c:axId val="207692160"/>
      </c:barChart>
      <c:catAx>
        <c:axId val="354024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07692160"/>
        <c:crosses val="autoZero"/>
        <c:auto val="1"/>
        <c:lblAlgn val="ctr"/>
        <c:lblOffset val="100"/>
        <c:noMultiLvlLbl val="0"/>
      </c:catAx>
      <c:valAx>
        <c:axId val="207692160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4024064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'21.Kebbi'!$CG$7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('21.Kebbi'!$CB$14,'21.Kebbi'!$CB$13,'21.Kebbi'!$CB$12,'21.Kebbi'!$CB$11,'21.Kebbi'!$CB$18)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('21.Kebbi'!$CG$14,'21.Kebbi'!$CG$13,'21.Kebbi'!$CG$12,'21.Kebbi'!$CG$11,'21.Kebbi'!$CG$18)</c:f>
              <c:numCache>
                <c:formatCode>0.0%</c:formatCode>
                <c:ptCount val="5"/>
                <c:pt idx="0">
                  <c:v>0.15999999066798343</c:v>
                </c:pt>
                <c:pt idx="1">
                  <c:v>0.21777777155643338</c:v>
                </c:pt>
                <c:pt idx="2">
                  <c:v>0.33333333333333331</c:v>
                </c:pt>
                <c:pt idx="3">
                  <c:v>0.6455555454458709</c:v>
                </c:pt>
                <c:pt idx="4">
                  <c:v>0.9266666806646916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6-4022-BE23-D83CB040CF71}"/>
            </c:ext>
          </c:extLst>
        </c:ser>
        <c:ser>
          <c:idx val="1"/>
          <c:order val="1"/>
          <c:tx>
            <c:strRef>
              <c:f>'21.Kebbi'!$CE$7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B6-4022-BE23-D83CB040CF71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('21.Kebbi'!$CB$14,'21.Kebbi'!$CB$13,'21.Kebbi'!$CB$12,'21.Kebbi'!$CB$11,'21.Kebbi'!$CB$18)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('21.Kebbi'!$CF$14,'21.Kebbi'!$CF$13,'21.Kebbi'!$CF$12,'21.Kebbi'!$CF$11,'21.Kebbi'!$CF$18)</c:f>
              <c:numCache>
                <c:formatCode>0.0%</c:formatCode>
                <c:ptCount val="5"/>
                <c:pt idx="0">
                  <c:v>-0.11666677165185325</c:v>
                </c:pt>
                <c:pt idx="1">
                  <c:v>-0.15555561776899945</c:v>
                </c:pt>
                <c:pt idx="2">
                  <c:v>-0.26444462019742349</c:v>
                </c:pt>
                <c:pt idx="3">
                  <c:v>-0.57777757558408505</c:v>
                </c:pt>
                <c:pt idx="4">
                  <c:v>-0.38000018197432345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6-4022-BE23-D83CB040C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22752"/>
        <c:axId val="207740928"/>
      </c:barChart>
      <c:catAx>
        <c:axId val="20772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07740928"/>
        <c:crosses val="autoZero"/>
        <c:auto val="1"/>
        <c:lblAlgn val="ctr"/>
        <c:lblOffset val="100"/>
        <c:noMultiLvlLbl val="0"/>
      </c:catAx>
      <c:valAx>
        <c:axId val="207740928"/>
        <c:scaling>
          <c:orientation val="minMax"/>
          <c:max val="0.9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07722752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'22.Kogi'!$CO$7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('22.Kogi'!$CJ$13,'22.Kogi'!$CJ$15,'22.Kogi'!$CJ$11,'22.Kogi'!$CJ$12,'22.Kogi'!$CJ$18)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('22.Kogi'!$CO$13,'22.Kogi'!$CO$15,'22.Kogi'!$CO$11,'22.Kogi'!$CO$12,'22.Kogi'!$CO$18)</c:f>
              <c:numCache>
                <c:formatCode>0.0%</c:formatCode>
                <c:ptCount val="5"/>
                <c:pt idx="0">
                  <c:v>0.33370543612343362</c:v>
                </c:pt>
                <c:pt idx="1">
                  <c:v>0.39397313736998951</c:v>
                </c:pt>
                <c:pt idx="2">
                  <c:v>0.55691970118920264</c:v>
                </c:pt>
                <c:pt idx="3">
                  <c:v>0.55803577829611617</c:v>
                </c:pt>
                <c:pt idx="4">
                  <c:v>0.93303583611196295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E-4682-962E-5F33C204D910}"/>
            </c:ext>
          </c:extLst>
        </c:ser>
        <c:ser>
          <c:idx val="1"/>
          <c:order val="1"/>
          <c:tx>
            <c:strRef>
              <c:f>'22.Kogi'!$CM$7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2E-4682-962E-5F33C204D910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('22.Kogi'!$CJ$13,'22.Kogi'!$CJ$15,'22.Kogi'!$CJ$11,'22.Kogi'!$CJ$12,'22.Kogi'!$CJ$18)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('22.Kogi'!$CN$13,'22.Kogi'!$CN$15,'22.Kogi'!$CN$11,'22.Kogi'!$CN$12,'22.Kogi'!$CN$18)</c:f>
              <c:numCache>
                <c:formatCode>0.0%</c:formatCode>
                <c:ptCount val="5"/>
                <c:pt idx="0">
                  <c:v>-0.20312487714132552</c:v>
                </c:pt>
                <c:pt idx="1">
                  <c:v>-0.23214288192107721</c:v>
                </c:pt>
                <c:pt idx="2">
                  <c:v>-0.43638406743270353</c:v>
                </c:pt>
                <c:pt idx="3">
                  <c:v>-0.38504475177806857</c:v>
                </c:pt>
                <c:pt idx="4">
                  <c:v>-0.34933051562022299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E-4682-962E-5F33C204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08448"/>
        <c:axId val="335552896"/>
      </c:barChart>
      <c:catAx>
        <c:axId val="20760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35552896"/>
        <c:crosses val="autoZero"/>
        <c:auto val="1"/>
        <c:lblAlgn val="ctr"/>
        <c:lblOffset val="100"/>
        <c:noMultiLvlLbl val="0"/>
      </c:catAx>
      <c:valAx>
        <c:axId val="335552896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07608448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D0-49EA-AF55-A635FE7B8A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'22.Kogi'!$M$7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0-49EA-AF55-A635FE7B8A2D}"/>
            </c:ext>
          </c:extLst>
        </c:ser>
        <c:ser>
          <c:idx val="0"/>
          <c:order val="1"/>
          <c:tx>
            <c:strRef>
              <c:f>'22.Kogi'!$L$1</c:f>
              <c:strCache>
                <c:ptCount val="1"/>
                <c:pt idx="0">
                  <c:v>Kogi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'22.Kogi'!$L$7</c:f>
              <c:numCache>
                <c:formatCode>0.0%</c:formatCode>
                <c:ptCount val="1"/>
                <c:pt idx="0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0-49EA-AF55-A635FE7B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5596160"/>
        <c:axId val="335606144"/>
      </c:barChart>
      <c:catAx>
        <c:axId val="335596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5606144"/>
        <c:crosses val="autoZero"/>
        <c:auto val="1"/>
        <c:lblAlgn val="ctr"/>
        <c:lblOffset val="100"/>
        <c:noMultiLvlLbl val="0"/>
      </c:catAx>
      <c:valAx>
        <c:axId val="33560614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5596160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DA-4463-BE6E-A50E42C1E9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'22.Kogi'!$M$8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A-4463-BE6E-A50E42C1E9B9}"/>
            </c:ext>
          </c:extLst>
        </c:ser>
        <c:ser>
          <c:idx val="0"/>
          <c:order val="1"/>
          <c:tx>
            <c:strRef>
              <c:f>'22.Kogi'!$L$1</c:f>
              <c:strCache>
                <c:ptCount val="1"/>
                <c:pt idx="0">
                  <c:v>Kogi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DA-4463-BE6E-A50E42C1E9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'22.Kogi'!$L$8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A-4463-BE6E-A50E42C1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4163712"/>
        <c:axId val="354173696"/>
      </c:barChart>
      <c:catAx>
        <c:axId val="3541637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4173696"/>
        <c:crosses val="autoZero"/>
        <c:auto val="1"/>
        <c:lblAlgn val="ctr"/>
        <c:lblOffset val="100"/>
        <c:noMultiLvlLbl val="0"/>
      </c:catAx>
      <c:valAx>
        <c:axId val="354173696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416371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'22.Kogi'!$W$34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'22.Kogi'!$T$35:$T$39</c:f>
              <c:strCache>
                <c:ptCount val="5"/>
                <c:pt idx="0">
                  <c:v>Judges/Magistrates at the court</c:v>
                </c:pt>
                <c:pt idx="1">
                  <c:v>Tax/revenues officers</c:v>
                </c:pt>
                <c:pt idx="2">
                  <c:v>Car registration/driving license agency officers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'22.Kogi'!$W$35:$W$39</c:f>
              <c:numCache>
                <c:formatCode>0.0%</c:formatCode>
                <c:ptCount val="5"/>
                <c:pt idx="0">
                  <c:v>0.3145452263411691</c:v>
                </c:pt>
                <c:pt idx="1">
                  <c:v>0.27268793526705104</c:v>
                </c:pt>
                <c:pt idx="2">
                  <c:v>0.28533999859497072</c:v>
                </c:pt>
                <c:pt idx="3">
                  <c:v>0.22435422164453778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6-4086-A263-1F5AA1853A2C}"/>
            </c:ext>
          </c:extLst>
        </c:ser>
        <c:ser>
          <c:idx val="0"/>
          <c:order val="1"/>
          <c:tx>
            <c:strRef>
              <c:f>'22.Kogi'!$U$34</c:f>
              <c:strCache>
                <c:ptCount val="1"/>
                <c:pt idx="0">
                  <c:v>Kogi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'22.Kogi'!$V$35:$V$39</c:f>
                <c:numCache>
                  <c:formatCode>General</c:formatCode>
                  <c:ptCount val="5"/>
                  <c:pt idx="0">
                    <c:v>2.5975689949140266E-2</c:v>
                  </c:pt>
                  <c:pt idx="1">
                    <c:v>2.6191646934070955E-2</c:v>
                  </c:pt>
                  <c:pt idx="2">
                    <c:v>2.7222278182102762E-2</c:v>
                  </c:pt>
                  <c:pt idx="3">
                    <c:v>2.9773198111157726E-2</c:v>
                  </c:pt>
                  <c:pt idx="4">
                    <c:v>3.1773644963648019E-2</c:v>
                  </c:pt>
                </c:numCache>
              </c:numRef>
            </c:plus>
            <c:minus>
              <c:numRef>
                <c:f>'22.Kogi'!$V$35:$V$39</c:f>
                <c:numCache>
                  <c:formatCode>General</c:formatCode>
                  <c:ptCount val="5"/>
                  <c:pt idx="0">
                    <c:v>2.5975689949140266E-2</c:v>
                  </c:pt>
                  <c:pt idx="1">
                    <c:v>2.6191646934070955E-2</c:v>
                  </c:pt>
                  <c:pt idx="2">
                    <c:v>2.7222278182102762E-2</c:v>
                  </c:pt>
                  <c:pt idx="3">
                    <c:v>2.9773198111157726E-2</c:v>
                  </c:pt>
                  <c:pt idx="4">
                    <c:v>3.1773644963648019E-2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'22.Kogi'!$T$35:$T$39</c:f>
              <c:strCache>
                <c:ptCount val="5"/>
                <c:pt idx="0">
                  <c:v>Judges/Magistrates at the court</c:v>
                </c:pt>
                <c:pt idx="1">
                  <c:v>Tax/revenues officers</c:v>
                </c:pt>
                <c:pt idx="2">
                  <c:v>Car registration/driving license agency officers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'22.Kogi'!$U$35:$U$39</c:f>
              <c:numCache>
                <c:formatCode>0.0%</c:formatCode>
                <c:ptCount val="5"/>
                <c:pt idx="0">
                  <c:v>0.1956530552489921</c:v>
                </c:pt>
                <c:pt idx="1">
                  <c:v>0.20000092094175503</c:v>
                </c:pt>
                <c:pt idx="2">
                  <c:v>0.22222350130946555</c:v>
                </c:pt>
                <c:pt idx="3">
                  <c:v>0.29203517104165327</c:v>
                </c:pt>
                <c:pt idx="4">
                  <c:v>0.37944686692241919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6-4086-A263-1F5AA185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4212480"/>
        <c:axId val="354222464"/>
      </c:barChart>
      <c:catAx>
        <c:axId val="35421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4222464"/>
        <c:crosses val="autoZero"/>
        <c:auto val="1"/>
        <c:lblAlgn val="ctr"/>
        <c:lblOffset val="100"/>
        <c:noMultiLvlLbl val="0"/>
      </c:catAx>
      <c:valAx>
        <c:axId val="3542224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4212480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Adamawa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Nigeria</c:v>
          </c:tx>
          <c:spPr>
            <a:solidFill>
              <a:srgbClr val="397C23"/>
            </a:solidFill>
          </c:spPr>
          <c:invertIfNegative val="0"/>
          <c:cat>
            <c:strRef>
              <c:f>('2.Adamawa'!$AJ$11,'2.Adamawa'!$AJ$13,'2.Adamawa'!$AJ$14)</c:f>
              <c:strCache>
                <c:ptCount val="3"/>
                <c:pt idx="0">
                  <c:v>Doctors/Nurses</c:v>
                </c:pt>
                <c:pt idx="1">
                  <c:v>Police officers</c:v>
                </c:pt>
                <c:pt idx="2">
                  <c:v>Public utilities officers</c:v>
                </c:pt>
              </c:strCache>
            </c:strRef>
          </c:cat>
          <c:val>
            <c:numRef>
              <c:f>('2.Adamawa'!$AO$19,'2.Adamawa'!$AO$10,'2.Adamawa'!$AO$16)</c:f>
              <c:numCache>
                <c:formatCode>0.0%</c:formatCode>
                <c:ptCount val="3"/>
                <c:pt idx="0">
                  <c:v>8.2623335966029221E-2</c:v>
                </c:pt>
                <c:pt idx="1">
                  <c:v>0.4636029800014988</c:v>
                </c:pt>
                <c:pt idx="2">
                  <c:v>0.22435422164453778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6-450C-AF12-360AF4754553}"/>
            </c:ext>
          </c:extLst>
        </c:ser>
        <c:ser>
          <c:idx val="0"/>
          <c:order val="1"/>
          <c:tx>
            <c:v>Adamawa</c:v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('2.Adamawa'!$AK$11,'2.Adamawa'!$AK$13,'2.Adamawa'!$AK$14,'2.Adamawa'!$AK$15)</c:f>
                <c:numCache>
                  <c:formatCode>General</c:formatCode>
                  <c:ptCount val="4"/>
                  <c:pt idx="0">
                    <c:v>2.8629231104939624E-2</c:v>
                  </c:pt>
                  <c:pt idx="1">
                    <c:v>3.455283081236387E-2</c:v>
                  </c:pt>
                  <c:pt idx="2">
                    <c:v>3.3781070338581694E-2</c:v>
                  </c:pt>
                  <c:pt idx="3">
                    <c:v>3.4955548228761478E-2</c:v>
                  </c:pt>
                </c:numCache>
              </c:numRef>
            </c:plus>
            <c:minus>
              <c:numRef>
                <c:f>('2.Adamawa'!$AK$11,'2.Adamawa'!$AK$13,'2.Adamawa'!$AK$14,'2.Adamawa'!$AK$15)</c:f>
                <c:numCache>
                  <c:formatCode>General</c:formatCode>
                  <c:ptCount val="4"/>
                  <c:pt idx="0">
                    <c:v>2.8629231104939624E-2</c:v>
                  </c:pt>
                  <c:pt idx="1">
                    <c:v>3.455283081236387E-2</c:v>
                  </c:pt>
                  <c:pt idx="2">
                    <c:v>3.3781070338581694E-2</c:v>
                  </c:pt>
                  <c:pt idx="3">
                    <c:v>3.4955548228761478E-2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('2.Adamawa'!$AJ$11,'2.Adamawa'!$AJ$13,'2.Adamawa'!$AJ$14)</c:f>
              <c:strCache>
                <c:ptCount val="3"/>
                <c:pt idx="0">
                  <c:v>Doctors/Nurses</c:v>
                </c:pt>
                <c:pt idx="1">
                  <c:v>Police officers</c:v>
                </c:pt>
                <c:pt idx="2">
                  <c:v>Public utilities officers</c:v>
                </c:pt>
              </c:strCache>
            </c:strRef>
          </c:cat>
          <c:val>
            <c:numRef>
              <c:f>('2.Adamawa'!$AL$11,'2.Adamawa'!$AL$13,'2.Adamawa'!$AL$14)</c:f>
              <c:numCache>
                <c:formatCode>0.0%</c:formatCode>
                <c:ptCount val="3"/>
                <c:pt idx="0">
                  <c:v>0.21052673564300359</c:v>
                </c:pt>
                <c:pt idx="1">
                  <c:v>0.58888886549889796</c:v>
                </c:pt>
                <c:pt idx="2">
                  <c:v>0.63636468021586867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6-450C-AF12-360AF475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11139584"/>
        <c:axId val="211149568"/>
      </c:barChart>
      <c:catAx>
        <c:axId val="21113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1149568"/>
        <c:crosses val="autoZero"/>
        <c:auto val="1"/>
        <c:lblAlgn val="ctr"/>
        <c:lblOffset val="100"/>
        <c:noMultiLvlLbl val="0"/>
      </c:catAx>
      <c:valAx>
        <c:axId val="2111495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1139584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D536-424D-A73F-BF7C4C588302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D536-424D-A73F-BF7C4C588302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D536-424D-A73F-BF7C4C588302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D536-424D-A73F-BF7C4C588302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D536-424D-A73F-BF7C4C58830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'22.Kogi'!$AF$26:$AF$30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'22.Kogi'!$AH$26:$AH$30</c:f>
              <c:numCache>
                <c:formatCode>0.0%</c:formatCode>
                <c:ptCount val="5"/>
                <c:pt idx="0">
                  <c:v>0.44444495607875278</c:v>
                </c:pt>
                <c:pt idx="1">
                  <c:v>0.22962915210427517</c:v>
                </c:pt>
                <c:pt idx="2">
                  <c:v>9.6296739712696866E-2</c:v>
                </c:pt>
                <c:pt idx="3">
                  <c:v>1.4814883032722595E-2</c:v>
                </c:pt>
                <c:pt idx="4">
                  <c:v>0.21481426907155265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6-424D-A73F-BF7C4C5883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F0-4B45-9AFA-8A6112C30A35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F0-4B45-9AFA-8A6112C30A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'22.Kogi'!$M$9:$M$10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0-4B45-9AFA-8A6112C30A35}"/>
            </c:ext>
          </c:extLst>
        </c:ser>
        <c:ser>
          <c:idx val="0"/>
          <c:order val="1"/>
          <c:tx>
            <c:strRef>
              <c:f>'22.Kogi'!$L$1</c:f>
              <c:strCache>
                <c:ptCount val="1"/>
                <c:pt idx="0">
                  <c:v>Kogi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F0-4B45-9AFA-8A6112C30A35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'22.Kogi'!$L$9:$L$10</c:f>
              <c:numCache>
                <c:formatCode>0.0</c:formatCode>
                <c:ptCount val="2"/>
                <c:pt idx="0">
                  <c:v>3.59</c:v>
                </c:pt>
                <c:pt idx="1">
                  <c:v>0.54100000000000004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0-4B45-9AFA-8A6112C3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5277056"/>
        <c:axId val="355282944"/>
      </c:barChart>
      <c:catAx>
        <c:axId val="35527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282944"/>
        <c:crosses val="autoZero"/>
        <c:auto val="1"/>
        <c:lblAlgn val="ctr"/>
        <c:lblOffset val="100"/>
        <c:noMultiLvlLbl val="0"/>
      </c:catAx>
      <c:valAx>
        <c:axId val="355282944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5277056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D6-48FA-A1F6-530674F6F82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'21.Kebbi'!$E$12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6-48FA-A1F6-530674F6F82C}"/>
            </c:ext>
          </c:extLst>
        </c:ser>
        <c:ser>
          <c:idx val="0"/>
          <c:order val="1"/>
          <c:tx>
            <c:strRef>
              <c:f>'22.Kogi'!$L$1</c:f>
              <c:strCache>
                <c:ptCount val="1"/>
                <c:pt idx="0">
                  <c:v>Kogi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'22.Kogi'!$L$12</c:f>
              <c:numCache>
                <c:formatCode>General</c:formatCode>
                <c:ptCount val="1"/>
                <c:pt idx="0">
                  <c:v>2581.4899999999998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6-48FA-A1F6-530674F6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5313920"/>
        <c:axId val="355319808"/>
      </c:barChart>
      <c:catAx>
        <c:axId val="3553139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5319808"/>
        <c:crosses val="autoZero"/>
        <c:auto val="1"/>
        <c:lblAlgn val="ctr"/>
        <c:lblOffset val="100"/>
        <c:noMultiLvlLbl val="0"/>
      </c:catAx>
      <c:valAx>
        <c:axId val="355319808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5313920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B4-41F4-B4D9-E550C15FB3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4-41F4-B4D9-E550C15FB352}"/>
            </c:ext>
          </c:extLst>
        </c:ser>
        <c:ser>
          <c:idx val="1"/>
          <c:order val="1"/>
          <c:tx>
            <c:strRef>
              <c:f>'22.Kogi'!$L$1</c:f>
              <c:strCache>
                <c:ptCount val="1"/>
                <c:pt idx="0">
                  <c:v>Kogi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'22.Kogi'!$L$14</c:f>
              <c:numCache>
                <c:formatCode>0.0%</c:formatCode>
                <c:ptCount val="1"/>
                <c:pt idx="0">
                  <c:v>4.4444649098167803E-2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4-41F4-B4D9-E550C15F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5363456"/>
        <c:axId val="355369344"/>
      </c:barChart>
      <c:catAx>
        <c:axId val="355363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5369344"/>
        <c:crosses val="autoZero"/>
        <c:auto val="1"/>
        <c:lblAlgn val="ctr"/>
        <c:lblOffset val="100"/>
        <c:noMultiLvlLbl val="0"/>
      </c:catAx>
      <c:valAx>
        <c:axId val="35536934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536345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C94C-4EAC-8A1F-52DA6535791D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C94C-4EAC-8A1F-52DA6535791D}"/>
              </c:ext>
            </c:extLst>
          </c:dPt>
          <c:dPt>
            <c:idx val="2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5-C94C-4EAC-8A1F-52DA6535791D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C94C-4EAC-8A1F-52DA6535791D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C94C-4EAC-8A1F-52DA6535791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'22.Kogi'!$AO$26:$AO$30</c:f>
              <c:strCache>
                <c:ptCount val="5"/>
                <c:pt idx="0">
                  <c:v>Supervisor to the official</c:v>
                </c:pt>
                <c:pt idx="1">
                  <c:v>Police</c:v>
                </c:pt>
                <c:pt idx="2">
                  <c:v>Traditional/Village leader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'22.Kogi'!$AQ$26:$AQ$30</c:f>
              <c:numCache>
                <c:formatCode>0.0%</c:formatCode>
                <c:ptCount val="5"/>
                <c:pt idx="0">
                  <c:v>0.34933028435683572</c:v>
                </c:pt>
                <c:pt idx="1">
                  <c:v>0.20200903129779926</c:v>
                </c:pt>
                <c:pt idx="2">
                  <c:v>0.20312510840471279</c:v>
                </c:pt>
                <c:pt idx="3">
                  <c:v>2.232154213827053E-2</c:v>
                </c:pt>
                <c:pt idx="4">
                  <c:v>0.2232140338023817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4C-4EAC-8A1F-52DA653579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CCD-4165-8EDC-1397DA417A31}"/>
              </c:ext>
            </c:extLst>
          </c:dPt>
          <c:dPt>
            <c:idx val="1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2-0CCD-4165-8EDC-1397DA417A3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CCD-4165-8EDC-1397DA417A3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CCD-4165-8EDC-1397DA417A3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CCD-4165-8EDC-1397DA417A31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CD-4165-8EDC-1397DA417A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'22.Kogi'!$AX$29:$AX$33</c:f>
              <c:strCache>
                <c:ptCount val="5"/>
                <c:pt idx="0">
                  <c:v>High cost of living</c:v>
                </c:pt>
                <c:pt idx="1">
                  <c:v>Corruption</c:v>
                </c:pt>
                <c:pt idx="2">
                  <c:v>Health care</c:v>
                </c:pt>
                <c:pt idx="3">
                  <c:v>Unemployment</c:v>
                </c:pt>
                <c:pt idx="4">
                  <c:v>Infrastructure</c:v>
                </c:pt>
              </c:strCache>
            </c:strRef>
          </c:cat>
          <c:val>
            <c:numRef>
              <c:f>'22.Kogi'!$AZ$29:$AZ$33</c:f>
              <c:numCache>
                <c:formatCode>0.0%</c:formatCode>
                <c:ptCount val="5"/>
                <c:pt idx="0">
                  <c:v>5.4687546975375534E-2</c:v>
                </c:pt>
                <c:pt idx="1">
                  <c:v>0.15066971564316428</c:v>
                </c:pt>
                <c:pt idx="2">
                  <c:v>0.16964279519730699</c:v>
                </c:pt>
                <c:pt idx="3">
                  <c:v>0.19308041444249105</c:v>
                </c:pt>
                <c:pt idx="4">
                  <c:v>0.1953125686563181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CD-4165-8EDC-1397DA41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756672"/>
        <c:axId val="355758464"/>
      </c:barChart>
      <c:catAx>
        <c:axId val="355756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5758464"/>
        <c:crosses val="autoZero"/>
        <c:auto val="1"/>
        <c:lblAlgn val="ctr"/>
        <c:lblOffset val="100"/>
        <c:noMultiLvlLbl val="0"/>
      </c:catAx>
      <c:valAx>
        <c:axId val="355758464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575667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13-46E7-8602-DD7E311CA1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46E7-8602-DD7E311CA1CA}"/>
            </c:ext>
          </c:extLst>
        </c:ser>
        <c:ser>
          <c:idx val="0"/>
          <c:order val="1"/>
          <c:tx>
            <c:strRef>
              <c:f>'23.Kwara'!$L$1</c:f>
              <c:strCache>
                <c:ptCount val="1"/>
                <c:pt idx="0">
                  <c:v>Kwara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'23.Kwara'!$L$7</c:f>
              <c:numCache>
                <c:formatCode>0.0%</c:formatCode>
                <c:ptCount val="1"/>
                <c:pt idx="0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46E7-8602-DD7E311C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4482816"/>
        <c:axId val="354488704"/>
      </c:barChart>
      <c:catAx>
        <c:axId val="3544828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4488704"/>
        <c:crosses val="autoZero"/>
        <c:auto val="1"/>
        <c:lblAlgn val="ctr"/>
        <c:lblOffset val="100"/>
        <c:noMultiLvlLbl val="0"/>
      </c:catAx>
      <c:valAx>
        <c:axId val="35448870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4482816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38-40AB-A6EB-6D510DB6D1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8-40AB-A6EB-6D510DB6D1A9}"/>
            </c:ext>
          </c:extLst>
        </c:ser>
        <c:ser>
          <c:idx val="0"/>
          <c:order val="1"/>
          <c:tx>
            <c:strRef>
              <c:f>'23.Kwara'!$L$1</c:f>
              <c:strCache>
                <c:ptCount val="1"/>
                <c:pt idx="0">
                  <c:v>Kwara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38-40AB-A6EB-6D510DB6D1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'23.Kwara'!$L$8</c:f>
              <c:numCache>
                <c:formatCode>0.0%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8-40AB-A6EB-6D510DB6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4519680"/>
        <c:axId val="354541952"/>
      </c:barChart>
      <c:catAx>
        <c:axId val="354519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4541952"/>
        <c:crosses val="autoZero"/>
        <c:auto val="1"/>
        <c:lblAlgn val="ctr"/>
        <c:lblOffset val="100"/>
        <c:noMultiLvlLbl val="0"/>
      </c:catAx>
      <c:valAx>
        <c:axId val="354541952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451968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6F-4317-8428-6DBF7A6E5CD2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6F-4317-8428-6DBF7A6E5C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'23.Kwara'!$M$9:$M$10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F-4317-8428-6DBF7A6E5CD2}"/>
            </c:ext>
          </c:extLst>
        </c:ser>
        <c:ser>
          <c:idx val="0"/>
          <c:order val="1"/>
          <c:tx>
            <c:strRef>
              <c:f>'23.Kwara'!$L$1</c:f>
              <c:strCache>
                <c:ptCount val="1"/>
                <c:pt idx="0">
                  <c:v>Kwara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6F-4317-8428-6DBF7A6E5CD2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'23.Kwara'!$L$9:$L$10</c:f>
              <c:numCache>
                <c:formatCode>0.0</c:formatCode>
                <c:ptCount val="2"/>
                <c:pt idx="0">
                  <c:v>3.13</c:v>
                </c:pt>
                <c:pt idx="1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6F-4317-8428-6DBF7A6E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4622848"/>
        <c:axId val="354649216"/>
      </c:barChart>
      <c:catAx>
        <c:axId val="3546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649216"/>
        <c:crosses val="autoZero"/>
        <c:auto val="1"/>
        <c:lblAlgn val="ctr"/>
        <c:lblOffset val="100"/>
        <c:noMultiLvlLbl val="0"/>
      </c:catAx>
      <c:valAx>
        <c:axId val="354649216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4622848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CD-4B18-A881-3ABC5C4BFD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D-4B18-A881-3ABC5C4BFD53}"/>
            </c:ext>
          </c:extLst>
        </c:ser>
        <c:ser>
          <c:idx val="1"/>
          <c:order val="1"/>
          <c:tx>
            <c:strRef>
              <c:f>'23.Kwara'!$L$1</c:f>
              <c:strCache>
                <c:ptCount val="1"/>
                <c:pt idx="0">
                  <c:v>Kwara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'23.Kwara'!$L$14</c:f>
              <c:numCache>
                <c:formatCode>0.0%</c:formatCode>
                <c:ptCount val="1"/>
                <c:pt idx="0">
                  <c:v>1.8180950563084601E-2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D-4B18-A881-3ABC5C4B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4667520"/>
        <c:axId val="354677504"/>
      </c:barChart>
      <c:catAx>
        <c:axId val="3546675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4677504"/>
        <c:crosses val="autoZero"/>
        <c:auto val="1"/>
        <c:lblAlgn val="ctr"/>
        <c:lblOffset val="100"/>
        <c:noMultiLvlLbl val="0"/>
      </c:catAx>
      <c:valAx>
        <c:axId val="35467750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4667520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'2.Adamawa'!$BF$7</c:f>
              <c:strCache>
                <c:ptCount val="1"/>
                <c:pt idx="0">
                  <c:v>First most important issue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689E-4502-86B9-C6255BC88AB1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89E-4502-86B9-C6255BC88A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'2.Adamawa'!$BF$58:$BF$62</c:f>
              <c:strCache>
                <c:ptCount val="5"/>
                <c:pt idx="0">
                  <c:v>High cost of living</c:v>
                </c:pt>
                <c:pt idx="1">
                  <c:v>Health care</c:v>
                </c:pt>
                <c:pt idx="2">
                  <c:v>Unemployment</c:v>
                </c:pt>
                <c:pt idx="3">
                  <c:v>Corruption</c:v>
                </c:pt>
                <c:pt idx="4">
                  <c:v>Crime and insecurity</c:v>
                </c:pt>
              </c:strCache>
            </c:strRef>
          </c:cat>
          <c:val>
            <c:numRef>
              <c:f>'2.Adamawa'!$BI$58:$BI$62</c:f>
              <c:numCache>
                <c:formatCode>0.0%</c:formatCode>
                <c:ptCount val="5"/>
                <c:pt idx="0">
                  <c:v>0.1142489273308938</c:v>
                </c:pt>
                <c:pt idx="1">
                  <c:v>0.11681647471876637</c:v>
                </c:pt>
                <c:pt idx="2">
                  <c:v>0.12965348203397811</c:v>
                </c:pt>
                <c:pt idx="3">
                  <c:v>0.18100126808677469</c:v>
                </c:pt>
                <c:pt idx="4">
                  <c:v>0.18228492017668579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502-86B9-C6255BC8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87168"/>
        <c:axId val="212497152"/>
      </c:barChart>
      <c:catAx>
        <c:axId val="21248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2497152"/>
        <c:crosses val="autoZero"/>
        <c:auto val="1"/>
        <c:lblAlgn val="ctr"/>
        <c:lblOffset val="100"/>
        <c:noMultiLvlLbl val="0"/>
      </c:catAx>
      <c:valAx>
        <c:axId val="2124971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2487168"/>
        <c:crosses val="autoZero"/>
        <c:crossBetween val="between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'23.Kwara'!$W$35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'23.Kwara'!$T$36:$T$40</c:f>
              <c:strCache>
                <c:ptCount val="5"/>
                <c:pt idx="0">
                  <c:v>Teacher/Lecturers</c:v>
                </c:pt>
                <c:pt idx="1">
                  <c:v>Tax/revenues officers</c:v>
                </c:pt>
                <c:pt idx="2">
                  <c:v>Other public official/civil servant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'23.Kwara'!$W$36:$W$40</c:f>
              <c:numCache>
                <c:formatCode>0.0%</c:formatCode>
                <c:ptCount val="5"/>
                <c:pt idx="0">
                  <c:v>0.11694161191872102</c:v>
                </c:pt>
                <c:pt idx="1">
                  <c:v>0.27268793526705104</c:v>
                </c:pt>
                <c:pt idx="2">
                  <c:v>8.9827356531953367E-2</c:v>
                </c:pt>
                <c:pt idx="3">
                  <c:v>0.22435422164453778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E-43A9-B54E-B09E3D88EDA7}"/>
            </c:ext>
          </c:extLst>
        </c:ser>
        <c:ser>
          <c:idx val="0"/>
          <c:order val="1"/>
          <c:tx>
            <c:strRef>
              <c:f>'23.Kwara'!$U$35</c:f>
              <c:strCache>
                <c:ptCount val="1"/>
                <c:pt idx="0">
                  <c:v>Kwara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'23.Kwara'!$V$36:$V$40</c:f>
                <c:numCache>
                  <c:formatCode>General</c:formatCode>
                  <c:ptCount val="5"/>
                  <c:pt idx="0">
                    <c:v>1.1954254994230815E-2</c:v>
                  </c:pt>
                  <c:pt idx="1">
                    <c:v>1.2563831995205025E-2</c:v>
                  </c:pt>
                  <c:pt idx="2">
                    <c:v>1.3913036534927261E-2</c:v>
                  </c:pt>
                  <c:pt idx="3">
                    <c:v>1.507522021888149E-2</c:v>
                  </c:pt>
                  <c:pt idx="4">
                    <c:v>2.9768813170849163E-2</c:v>
                  </c:pt>
                </c:numCache>
              </c:numRef>
            </c:plus>
            <c:minus>
              <c:numRef>
                <c:f>'23.Kwara'!$V$36:$V$40</c:f>
                <c:numCache>
                  <c:formatCode>General</c:formatCode>
                  <c:ptCount val="5"/>
                  <c:pt idx="0">
                    <c:v>1.1954254994230815E-2</c:v>
                  </c:pt>
                  <c:pt idx="1">
                    <c:v>1.2563831995205025E-2</c:v>
                  </c:pt>
                  <c:pt idx="2">
                    <c:v>1.3913036534927261E-2</c:v>
                  </c:pt>
                  <c:pt idx="3">
                    <c:v>1.507522021888149E-2</c:v>
                  </c:pt>
                  <c:pt idx="4">
                    <c:v>2.9768813170849163E-2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'23.Kwara'!$T$36:$T$40</c:f>
              <c:strCache>
                <c:ptCount val="5"/>
                <c:pt idx="0">
                  <c:v>Teacher/Lecturers</c:v>
                </c:pt>
                <c:pt idx="1">
                  <c:v>Tax/revenues officers</c:v>
                </c:pt>
                <c:pt idx="2">
                  <c:v>Other public official/civil servant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'23.Kwara'!$U$36:$U$40</c:f>
              <c:numCache>
                <c:formatCode>0.0%</c:formatCode>
                <c:ptCount val="5"/>
                <c:pt idx="0">
                  <c:v>3.4682071181263756E-2</c:v>
                </c:pt>
                <c:pt idx="1">
                  <c:v>3.8459812916395615E-2</c:v>
                </c:pt>
                <c:pt idx="2">
                  <c:v>4.7617063822696218E-2</c:v>
                </c:pt>
                <c:pt idx="3">
                  <c:v>5.6426340885489035E-2</c:v>
                </c:pt>
                <c:pt idx="4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E-43A9-B54E-B09E3D88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6100736"/>
        <c:axId val="356110720"/>
      </c:barChart>
      <c:catAx>
        <c:axId val="356100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6110720"/>
        <c:crosses val="autoZero"/>
        <c:auto val="1"/>
        <c:lblAlgn val="ctr"/>
        <c:lblOffset val="100"/>
        <c:noMultiLvlLbl val="0"/>
      </c:catAx>
      <c:valAx>
        <c:axId val="3561107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6100736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02DF-4F70-BAE7-2E62C8216322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02DF-4F70-BAE7-2E62C8216322}"/>
              </c:ext>
            </c:extLst>
          </c:dPt>
          <c:dPt>
            <c:idx val="2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5-02DF-4F70-BAE7-2E62C8216322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02DF-4F70-BAE7-2E62C8216322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02DF-4F70-BAE7-2E62C821632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'23.Kwara'!$AF$26:$AF$30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Fear of reprisals</c:v>
                </c:pt>
                <c:pt idx="3">
                  <c:v>Do not know to whom to report</c:v>
                </c:pt>
                <c:pt idx="4">
                  <c:v>All other reasons</c:v>
                </c:pt>
              </c:strCache>
            </c:strRef>
          </c:cat>
          <c:val>
            <c:numRef>
              <c:f>'23.Kwara'!$AH$26:$AH$30</c:f>
              <c:numCache>
                <c:formatCode>0.0%</c:formatCode>
                <c:ptCount val="5"/>
                <c:pt idx="0">
                  <c:v>0.52727407690186845</c:v>
                </c:pt>
                <c:pt idx="1">
                  <c:v>0.32727301647897183</c:v>
                </c:pt>
                <c:pt idx="2">
                  <c:v>3.6361901126169119E-2</c:v>
                </c:pt>
                <c:pt idx="3">
                  <c:v>1.8180950563084559E-2</c:v>
                </c:pt>
                <c:pt idx="4">
                  <c:v>9.0910054929906003E-2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DF-4F70-BAE7-2E62C82163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39BC-40DF-9F28-39E768B8C07F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39BC-40DF-9F28-39E768B8C07F}"/>
              </c:ext>
            </c:extLst>
          </c:dPt>
          <c:dPt>
            <c:idx val="2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5-39BC-40DF-9F28-39E768B8C07F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39BC-40DF-9F28-39E768B8C07F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39BC-40DF-9F28-39E768B8C07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'23.Kwara'!$AO$26:$AO$30</c:f>
              <c:strCache>
                <c:ptCount val="5"/>
                <c:pt idx="0">
                  <c:v>Supervisor to the official</c:v>
                </c:pt>
                <c:pt idx="1">
                  <c:v>Traditional/Village leader</c:v>
                </c:pt>
                <c:pt idx="2">
                  <c:v>Anti- Corruption Agencies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'23.Kwara'!$AQ$26:$AQ$30</c:f>
              <c:numCache>
                <c:formatCode>0.0%</c:formatCode>
                <c:ptCount val="5"/>
                <c:pt idx="0">
                  <c:v>0.32777782998066585</c:v>
                </c:pt>
                <c:pt idx="1">
                  <c:v>0.1788890008550833</c:v>
                </c:pt>
                <c:pt idx="2">
                  <c:v>0.16999989307408442</c:v>
                </c:pt>
                <c:pt idx="3">
                  <c:v>9.666653597943653E-2</c:v>
                </c:pt>
                <c:pt idx="4">
                  <c:v>0.22666674011072985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BC-40DF-9F28-39E768B8C0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3C0A-46AD-A211-51C267997AF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C0A-46AD-A211-51C267997AF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C0A-46AD-A211-51C267997AF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C0A-46AD-A211-51C267997AF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C0A-46AD-A211-51C267997AF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C0A-46AD-A211-51C267997A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'23.Kwara'!$AX$27:$AX$31</c:f>
              <c:strCache>
                <c:ptCount val="5"/>
                <c:pt idx="0">
                  <c:v>Corruption</c:v>
                </c:pt>
                <c:pt idx="1">
                  <c:v>Housing</c:v>
                </c:pt>
                <c:pt idx="2">
                  <c:v>Infrastructure</c:v>
                </c:pt>
                <c:pt idx="3">
                  <c:v>Health care</c:v>
                </c:pt>
                <c:pt idx="4">
                  <c:v>Unemployment</c:v>
                </c:pt>
              </c:strCache>
            </c:strRef>
          </c:cat>
          <c:val>
            <c:numRef>
              <c:f>'23.Kwara'!$AZ$27:$AZ$31</c:f>
              <c:numCache>
                <c:formatCode>0.0%</c:formatCode>
                <c:ptCount val="5"/>
                <c:pt idx="0">
                  <c:v>9.555547851129316E-2</c:v>
                </c:pt>
                <c:pt idx="1">
                  <c:v>0.12777776517708064</c:v>
                </c:pt>
                <c:pt idx="2">
                  <c:v>0.13888898789436627</c:v>
                </c:pt>
                <c:pt idx="3">
                  <c:v>0.14000004536250962</c:v>
                </c:pt>
                <c:pt idx="4">
                  <c:v>0.22111112875208708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A-46AD-A211-51C26799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26560"/>
        <c:axId val="356228096"/>
      </c:barChart>
      <c:catAx>
        <c:axId val="356226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6228096"/>
        <c:crosses val="autoZero"/>
        <c:auto val="1"/>
        <c:lblAlgn val="ctr"/>
        <c:lblOffset val="100"/>
        <c:noMultiLvlLbl val="0"/>
      </c:catAx>
      <c:valAx>
        <c:axId val="356228096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622656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'23.Kwara'!$CO$7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('23.Kwara'!$CJ$10,'23.Kwara'!$CJ$15,'23.Kwara'!$CJ$12,'23.Kwara'!$CJ$11,'23.Kwara'!$CJ$18)</c:f>
              <c:strCache>
                <c:ptCount val="5"/>
                <c:pt idx="0">
                  <c:v>CCT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('23.Kwara'!$CO$10,'23.Kwara'!$CO$15,'23.Kwara'!$CO$12,'23.Kwara'!$CO$11,'23.Kwara'!$CO$18)</c:f>
              <c:numCache>
                <c:formatCode>0.0%</c:formatCode>
                <c:ptCount val="5"/>
                <c:pt idx="0">
                  <c:v>0.34444434003866831</c:v>
                </c:pt>
                <c:pt idx="1">
                  <c:v>0.41666663966517281</c:v>
                </c:pt>
                <c:pt idx="2">
                  <c:v>0.4622222639845327</c:v>
                </c:pt>
                <c:pt idx="3">
                  <c:v>0.58444441780297052</c:v>
                </c:pt>
                <c:pt idx="4">
                  <c:v>0.87777784618156218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1-4846-B03B-A74654D44FFC}"/>
            </c:ext>
          </c:extLst>
        </c:ser>
        <c:ser>
          <c:idx val="1"/>
          <c:order val="1"/>
          <c:tx>
            <c:strRef>
              <c:f>'23.Kwara'!$CM$7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01-4846-B03B-A74654D44FFC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('23.Kwara'!$CJ$10,'23.Kwara'!$CJ$15,'23.Kwara'!$CJ$12,'23.Kwara'!$CJ$11,'23.Kwara'!$CJ$18)</c:f>
              <c:strCache>
                <c:ptCount val="5"/>
                <c:pt idx="0">
                  <c:v>CCT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('23.Kwara'!$CN$10,'23.Kwara'!$CN$15,'23.Kwara'!$CN$12,'23.Kwara'!$CN$11,'23.Kwara'!$CN$18)</c:f>
              <c:numCache>
                <c:formatCode>0.0%</c:formatCode>
                <c:ptCount val="5"/>
                <c:pt idx="0">
                  <c:v>-0.29222204689252229</c:v>
                </c:pt>
                <c:pt idx="1">
                  <c:v>-0.31555554979523687</c:v>
                </c:pt>
                <c:pt idx="2">
                  <c:v>-0.33888872868002551</c:v>
                </c:pt>
                <c:pt idx="3">
                  <c:v>-0.49666666558660694</c:v>
                </c:pt>
                <c:pt idx="4">
                  <c:v>-0.24777780405923178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1-4846-B03B-A74654D4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263040"/>
        <c:axId val="356264576"/>
      </c:barChart>
      <c:catAx>
        <c:axId val="35626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6264576"/>
        <c:crosses val="autoZero"/>
        <c:auto val="1"/>
        <c:lblAlgn val="ctr"/>
        <c:lblOffset val="100"/>
        <c:noMultiLvlLbl val="0"/>
      </c:catAx>
      <c:valAx>
        <c:axId val="356264576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6263040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35-48A1-8398-F8303F3833C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5-48A1-8398-F8303F3833CF}"/>
            </c:ext>
          </c:extLst>
        </c:ser>
        <c:ser>
          <c:idx val="0"/>
          <c:order val="1"/>
          <c:tx>
            <c:strRef>
              <c:f>'23.Kwara'!$L$1</c:f>
              <c:strCache>
                <c:ptCount val="1"/>
                <c:pt idx="0">
                  <c:v>Kwara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'23.Kwara'!$L$12</c:f>
              <c:numCache>
                <c:formatCode>General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5-48A1-8398-F8303F383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6316288"/>
        <c:axId val="356317824"/>
      </c:barChart>
      <c:catAx>
        <c:axId val="356316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6317824"/>
        <c:crosses val="autoZero"/>
        <c:auto val="1"/>
        <c:lblAlgn val="ctr"/>
        <c:lblOffset val="100"/>
        <c:noMultiLvlLbl val="0"/>
      </c:catAx>
      <c:valAx>
        <c:axId val="356317824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6316288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77-4F9F-9939-63A1C3136E4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7-4F9F-9939-63A1C3136E43}"/>
            </c:ext>
          </c:extLst>
        </c:ser>
        <c:ser>
          <c:idx val="0"/>
          <c:order val="1"/>
          <c:tx>
            <c:strRef>
              <c:f>'24.Lagos'!$L$1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'24.Lagos'!$L$7</c:f>
              <c:numCache>
                <c:formatCode>0.0%</c:formatCode>
                <c:ptCount val="1"/>
                <c:pt idx="0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7-4F9F-9939-63A1C313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6804096"/>
        <c:axId val="356805632"/>
      </c:barChart>
      <c:catAx>
        <c:axId val="3568040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6805632"/>
        <c:crosses val="autoZero"/>
        <c:auto val="1"/>
        <c:lblAlgn val="ctr"/>
        <c:lblOffset val="100"/>
        <c:noMultiLvlLbl val="0"/>
      </c:catAx>
      <c:valAx>
        <c:axId val="356805632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6804096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63-431E-AA1A-69D82EE6F6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3-431E-AA1A-69D82EE6F602}"/>
            </c:ext>
          </c:extLst>
        </c:ser>
        <c:ser>
          <c:idx val="0"/>
          <c:order val="1"/>
          <c:tx>
            <c:strRef>
              <c:f>'24.Lagos'!$L$1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63-431E-AA1A-69D82EE6F60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'24.Lagos'!$L$8</c:f>
              <c:numCache>
                <c:formatCode>0.0%</c:formatCode>
                <c:ptCount val="1"/>
                <c:pt idx="0">
                  <c:v>0.35099999999999998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3-431E-AA1A-69D82EE6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6837248"/>
        <c:axId val="356838784"/>
      </c:barChart>
      <c:catAx>
        <c:axId val="3568372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6838784"/>
        <c:crosses val="autoZero"/>
        <c:auto val="1"/>
        <c:lblAlgn val="ctr"/>
        <c:lblOffset val="100"/>
        <c:noMultiLvlLbl val="0"/>
      </c:catAx>
      <c:valAx>
        <c:axId val="35683878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683724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77-4C79-99D6-EF8BFDBEB156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77-4C79-99D6-EF8BFDBEB1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7-4C79-99D6-EF8BFDBEB156}"/>
            </c:ext>
          </c:extLst>
        </c:ser>
        <c:ser>
          <c:idx val="0"/>
          <c:order val="1"/>
          <c:tx>
            <c:strRef>
              <c:f>'24.Lagos'!$L$1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77-4C79-99D6-EF8BFDBEB15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'24.Lagos'!$L$9:$L$10</c:f>
              <c:numCache>
                <c:formatCode>0.0</c:formatCode>
                <c:ptCount val="2"/>
                <c:pt idx="0">
                  <c:v>4.54</c:v>
                </c:pt>
                <c:pt idx="1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7-4C79-99D6-EF8BFDBEB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6563584"/>
        <c:axId val="356581760"/>
      </c:barChart>
      <c:catAx>
        <c:axId val="35656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581760"/>
        <c:crosses val="autoZero"/>
        <c:auto val="1"/>
        <c:lblAlgn val="ctr"/>
        <c:lblOffset val="100"/>
        <c:noMultiLvlLbl val="0"/>
      </c:catAx>
      <c:valAx>
        <c:axId val="356581760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6563584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BC-4B64-AF99-2665A9ABED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C-4B64-AF99-2665A9ABED62}"/>
            </c:ext>
          </c:extLst>
        </c:ser>
        <c:ser>
          <c:idx val="1"/>
          <c:order val="1"/>
          <c:tx>
            <c:strRef>
              <c:f>'24.Lagos'!$L$1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'24.Lagos'!$L$14</c:f>
              <c:numCache>
                <c:formatCode>0.0%</c:formatCode>
                <c:ptCount val="1"/>
                <c:pt idx="0">
                  <c:v>1.10496589431647E-2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C-4B64-AF99-2665A9AB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6608640"/>
        <c:axId val="356618624"/>
      </c:barChart>
      <c:catAx>
        <c:axId val="3566086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6618624"/>
        <c:crosses val="autoZero"/>
        <c:auto val="1"/>
        <c:lblAlgn val="ctr"/>
        <c:lblOffset val="100"/>
        <c:noMultiLvlLbl val="0"/>
      </c:catAx>
      <c:valAx>
        <c:axId val="35661862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6608640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Awareness rate</c:v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'2.Adamawa'!$DH$37:$DH$41</c:f>
              <c:strCache>
                <c:ptCount val="5"/>
                <c:pt idx="0">
                  <c:v>Code of Conduct Tribunal (CCT)</c:v>
                </c:pt>
                <c:pt idx="1">
                  <c:v>Independent Corrupt Practices (and Other Related Offences) Commission (ICPC)</c:v>
                </c:pt>
                <c:pt idx="2">
                  <c:v>Federal High Court (FHC)</c:v>
                </c:pt>
                <c:pt idx="3">
                  <c:v>Economic and Financial Crimes Commission (EFCC)</c:v>
                </c:pt>
                <c:pt idx="4">
                  <c:v>Nigeria Police (NPF)</c:v>
                </c:pt>
              </c:strCache>
            </c:strRef>
          </c:cat>
          <c:val>
            <c:numRef>
              <c:f>'2.Adamawa'!$DK$37:$DK$41</c:f>
              <c:numCache>
                <c:formatCode>0.0%</c:formatCode>
                <c:ptCount val="5"/>
                <c:pt idx="0">
                  <c:v>0.30937109803084167</c:v>
                </c:pt>
                <c:pt idx="1">
                  <c:v>0.3543003804260324</c:v>
                </c:pt>
                <c:pt idx="2">
                  <c:v>0.4480103879022479</c:v>
                </c:pt>
                <c:pt idx="3">
                  <c:v>0.7432605833199164</c:v>
                </c:pt>
                <c:pt idx="4">
                  <c:v>0.88446742057919514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7-44C9-B9BD-354CE799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5440"/>
        <c:axId val="212526976"/>
      </c:barChart>
      <c:catAx>
        <c:axId val="212525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2526976"/>
        <c:crosses val="autoZero"/>
        <c:auto val="1"/>
        <c:lblAlgn val="ctr"/>
        <c:lblOffset val="100"/>
        <c:noMultiLvlLbl val="0"/>
      </c:catAx>
      <c:valAx>
        <c:axId val="212526976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1252544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18-4397-9027-5A31CD4ADB8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8-4397-9027-5A31CD4ADB85}"/>
            </c:ext>
          </c:extLst>
        </c:ser>
        <c:ser>
          <c:idx val="0"/>
          <c:order val="1"/>
          <c:tx>
            <c:strRef>
              <c:f>'24.Lagos'!$L$1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'24.Lagos'!$L$12</c:f>
              <c:numCache>
                <c:formatCode>General</c:formatCode>
                <c:ptCount val="1"/>
                <c:pt idx="0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8-4397-9027-5A31CD4A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6727424"/>
        <c:axId val="356737408"/>
      </c:barChart>
      <c:catAx>
        <c:axId val="3567274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6737408"/>
        <c:crosses val="autoZero"/>
        <c:auto val="1"/>
        <c:lblAlgn val="ctr"/>
        <c:lblOffset val="100"/>
        <c:noMultiLvlLbl val="0"/>
      </c:catAx>
      <c:valAx>
        <c:axId val="356737408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6727424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'24.Lagos'!$X$35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'24.Lagos'!$U$36:$U$40</c:f>
              <c:strCache>
                <c:ptCount val="5"/>
                <c:pt idx="0">
                  <c:v>Customs officers</c:v>
                </c:pt>
                <c:pt idx="1">
                  <c:v>Tax/revenues officers</c:v>
                </c:pt>
                <c:pt idx="2">
                  <c:v>Public utilities officers</c:v>
                </c:pt>
                <c:pt idx="3">
                  <c:v>Car registration/driving license agency officers</c:v>
                </c:pt>
                <c:pt idx="4">
                  <c:v>Police officers</c:v>
                </c:pt>
              </c:strCache>
            </c:strRef>
          </c:cat>
          <c:val>
            <c:numRef>
              <c:f>'24.Lagos'!$X$36:$X$40</c:f>
              <c:numCache>
                <c:formatCode>0.0%</c:formatCode>
                <c:ptCount val="5"/>
                <c:pt idx="0">
                  <c:v>0.26481777328727685</c:v>
                </c:pt>
                <c:pt idx="1">
                  <c:v>0.27268793526705104</c:v>
                </c:pt>
                <c:pt idx="2">
                  <c:v>0.22435422164453778</c:v>
                </c:pt>
                <c:pt idx="3">
                  <c:v>0.28533999859497072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F-4563-933A-171CD60FB280}"/>
            </c:ext>
          </c:extLst>
        </c:ser>
        <c:ser>
          <c:idx val="0"/>
          <c:order val="1"/>
          <c:tx>
            <c:strRef>
              <c:f>'24.Lagos'!$V$35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'24.Lagos'!$W$36:$W$40</c:f>
                <c:numCache>
                  <c:formatCode>General</c:formatCode>
                  <c:ptCount val="5"/>
                  <c:pt idx="0">
                    <c:v>2.716020405740158E-2</c:v>
                  </c:pt>
                  <c:pt idx="1">
                    <c:v>2.8236027299521446E-2</c:v>
                  </c:pt>
                  <c:pt idx="2">
                    <c:v>2.9713630566436187E-2</c:v>
                  </c:pt>
                  <c:pt idx="3">
                    <c:v>2.996021714596259E-2</c:v>
                  </c:pt>
                  <c:pt idx="4">
                    <c:v>3.0781314242114992E-2</c:v>
                  </c:pt>
                </c:numCache>
              </c:numRef>
            </c:plus>
            <c:minus>
              <c:numRef>
                <c:f>'24.Lagos'!$W$36:$W$40</c:f>
                <c:numCache>
                  <c:formatCode>General</c:formatCode>
                  <c:ptCount val="5"/>
                  <c:pt idx="0">
                    <c:v>2.716020405740158E-2</c:v>
                  </c:pt>
                  <c:pt idx="1">
                    <c:v>2.8236027299521446E-2</c:v>
                  </c:pt>
                  <c:pt idx="2">
                    <c:v>2.9713630566436187E-2</c:v>
                  </c:pt>
                  <c:pt idx="3">
                    <c:v>2.996021714596259E-2</c:v>
                  </c:pt>
                  <c:pt idx="4">
                    <c:v>3.0781314242114992E-2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'24.Lagos'!$U$36:$U$40</c:f>
              <c:strCache>
                <c:ptCount val="5"/>
                <c:pt idx="0">
                  <c:v>Customs officers</c:v>
                </c:pt>
                <c:pt idx="1">
                  <c:v>Tax/revenues officers</c:v>
                </c:pt>
                <c:pt idx="2">
                  <c:v>Public utilities officers</c:v>
                </c:pt>
                <c:pt idx="3">
                  <c:v>Car registration/driving license agency officers</c:v>
                </c:pt>
                <c:pt idx="4">
                  <c:v>Police officers</c:v>
                </c:pt>
              </c:strCache>
            </c:strRef>
          </c:cat>
          <c:val>
            <c:numRef>
              <c:f>'24.Lagos'!$V$36:$V$40</c:f>
              <c:numCache>
                <c:formatCode>0.0%</c:formatCode>
                <c:ptCount val="5"/>
                <c:pt idx="0">
                  <c:v>0.21739185799238517</c:v>
                </c:pt>
                <c:pt idx="1">
                  <c:v>0.24285718768533657</c:v>
                </c:pt>
                <c:pt idx="2">
                  <c:v>0.28465353622603196</c:v>
                </c:pt>
                <c:pt idx="3">
                  <c:v>0.29268288327222791</c:v>
                </c:pt>
                <c:pt idx="4">
                  <c:v>0.32258062992311964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F-4563-933A-171CD60F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6755712"/>
        <c:axId val="356761600"/>
      </c:barChart>
      <c:catAx>
        <c:axId val="35675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6761600"/>
        <c:crosses val="autoZero"/>
        <c:auto val="1"/>
        <c:lblAlgn val="ctr"/>
        <c:lblOffset val="100"/>
        <c:noMultiLvlLbl val="0"/>
      </c:catAx>
      <c:valAx>
        <c:axId val="3567616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6755712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1F27-4F4B-A37C-B9FF134E76FC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1F27-4F4B-A37C-B9FF134E76FC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1F27-4F4B-A37C-B9FF134E76FC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1F27-4F4B-A37C-B9FF134E76FC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1F27-4F4B-A37C-B9FF134E76FC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'24.Lagos'!$AF$26:$AF$30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'24.Lagos'!$AH$26:$AH$30</c:f>
              <c:numCache>
                <c:formatCode>0.0%</c:formatCode>
                <c:ptCount val="5"/>
                <c:pt idx="0">
                  <c:v>0.42541449873827986</c:v>
                </c:pt>
                <c:pt idx="1">
                  <c:v>0.28176812342284979</c:v>
                </c:pt>
                <c:pt idx="2">
                  <c:v>9.3922707807616593E-2</c:v>
                </c:pt>
                <c:pt idx="3">
                  <c:v>4.9723667507813443E-2</c:v>
                </c:pt>
                <c:pt idx="4">
                  <c:v>0.14917100252344029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27-4F4B-A37C-B9FF134E76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06FB-4D9F-8995-4A64C282F26E}"/>
              </c:ext>
            </c:extLst>
          </c:dPt>
          <c:dPt>
            <c:idx val="1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06FB-4D9F-8995-4A64C282F26E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06FB-4D9F-8995-4A64C282F26E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06FB-4D9F-8995-4A64C282F26E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06FB-4D9F-8995-4A64C282F26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'24.Lagos'!$AN$26:$AN$30</c:f>
              <c:strCache>
                <c:ptCount val="5"/>
                <c:pt idx="0">
                  <c:v>Supervisor to the official</c:v>
                </c:pt>
                <c:pt idx="1">
                  <c:v>Anti- Corruption Agencies</c:v>
                </c:pt>
                <c:pt idx="2">
                  <c:v>I would not report it</c:v>
                </c:pt>
                <c:pt idx="3">
                  <c:v>Journalist/media</c:v>
                </c:pt>
                <c:pt idx="4">
                  <c:v>Other</c:v>
                </c:pt>
              </c:strCache>
            </c:strRef>
          </c:cat>
          <c:val>
            <c:numRef>
              <c:f>'24.Lagos'!$AP$26:$AP$30</c:f>
              <c:numCache>
                <c:formatCode>0.0%</c:formatCode>
                <c:ptCount val="5"/>
                <c:pt idx="0">
                  <c:v>0.2234763089746836</c:v>
                </c:pt>
                <c:pt idx="1">
                  <c:v>0.20993228774469003</c:v>
                </c:pt>
                <c:pt idx="2">
                  <c:v>0.13656883252885638</c:v>
                </c:pt>
                <c:pt idx="3">
                  <c:v>0.11738146223299706</c:v>
                </c:pt>
                <c:pt idx="4">
                  <c:v>0.31264110851877291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FB-4D9F-8995-4A64C282F2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2C-4533-AFDA-6294FC7C47C3}"/>
              </c:ext>
            </c:extLst>
          </c:dPt>
          <c:dPt>
            <c:idx val="1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2-2C2C-4533-AFDA-6294FC7C47C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C2C-4533-AFDA-6294FC7C47C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C2C-4533-AFDA-6294FC7C47C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C2C-4533-AFDA-6294FC7C47C3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C2C-4533-AFDA-6294FC7C47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'24.Lagos'!$AX$30:$AX$34</c:f>
              <c:strCache>
                <c:ptCount val="5"/>
                <c:pt idx="0">
                  <c:v>Crime and insecurity</c:v>
                </c:pt>
                <c:pt idx="1">
                  <c:v>Corruption</c:v>
                </c:pt>
                <c:pt idx="2">
                  <c:v>Unemployment</c:v>
                </c:pt>
                <c:pt idx="3">
                  <c:v>High cost of living</c:v>
                </c:pt>
                <c:pt idx="4">
                  <c:v>Infrastructure</c:v>
                </c:pt>
              </c:strCache>
            </c:strRef>
          </c:cat>
          <c:val>
            <c:numRef>
              <c:f>'24.Lagos'!$AZ$30:$AZ$34</c:f>
              <c:numCache>
                <c:formatCode>0.0%</c:formatCode>
                <c:ptCount val="5"/>
                <c:pt idx="0">
                  <c:v>4.0632063689980742E-2</c:v>
                </c:pt>
                <c:pt idx="1">
                  <c:v>0.13882615562711847</c:v>
                </c:pt>
                <c:pt idx="2">
                  <c:v>0.14108356136580155</c:v>
                </c:pt>
                <c:pt idx="3">
                  <c:v>0.1512415566281915</c:v>
                </c:pt>
                <c:pt idx="4">
                  <c:v>0.31489843161703501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C-4533-AFDA-6294FC7C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938880"/>
        <c:axId val="356940416"/>
      </c:barChart>
      <c:catAx>
        <c:axId val="35693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6940416"/>
        <c:crosses val="autoZero"/>
        <c:auto val="1"/>
        <c:lblAlgn val="ctr"/>
        <c:lblOffset val="100"/>
        <c:noMultiLvlLbl val="0"/>
      </c:catAx>
      <c:valAx>
        <c:axId val="356940416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693888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'24.Lagos'!$CO$7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('24.Lagos'!$CJ$14,'24.Lagos'!$CJ$13,'24.Lagos'!$CJ$12,'24.Lagos'!$CJ$11,'24.Lagos'!$CJ$18)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('24.Lagos'!$CO$14,'24.Lagos'!$CO$13,'24.Lagos'!$CO$12,'24.Lagos'!$CO$11,'24.Lagos'!$CO$18)</c:f>
              <c:numCache>
                <c:formatCode>0.0%</c:formatCode>
                <c:ptCount val="5"/>
                <c:pt idx="0">
                  <c:v>0.46049663917936079</c:v>
                </c:pt>
                <c:pt idx="1">
                  <c:v>0.56546278305170583</c:v>
                </c:pt>
                <c:pt idx="2">
                  <c:v>0.61625284200407648</c:v>
                </c:pt>
                <c:pt idx="3">
                  <c:v>0.7246049292036042</c:v>
                </c:pt>
                <c:pt idx="4">
                  <c:v>0.91083520045591071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E-455E-87C4-23493B6EB0DF}"/>
            </c:ext>
          </c:extLst>
        </c:ser>
        <c:ser>
          <c:idx val="1"/>
          <c:order val="1"/>
          <c:tx>
            <c:strRef>
              <c:f>'24.Lagos'!$CM$7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EE-455E-87C4-23493B6EB0DF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('24.Lagos'!$CJ$14,'24.Lagos'!$CJ$13,'24.Lagos'!$CJ$12,'24.Lagos'!$CJ$11,'24.Lagos'!$CJ$18)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('24.Lagos'!$CN$14,'24.Lagos'!$CN$13,'24.Lagos'!$CN$12,'24.Lagos'!$CN$11,'24.Lagos'!$CN$18)</c:f>
              <c:numCache>
                <c:formatCode>0.0%</c:formatCode>
                <c:ptCount val="5"/>
                <c:pt idx="0">
                  <c:v>-0.23927765330293929</c:v>
                </c:pt>
                <c:pt idx="1">
                  <c:v>-0.30135441038704147</c:v>
                </c:pt>
                <c:pt idx="2">
                  <c:v>-0.35440179243767422</c:v>
                </c:pt>
                <c:pt idx="3">
                  <c:v>-0.54514670988650493</c:v>
                </c:pt>
                <c:pt idx="4">
                  <c:v>-0.32054178068290079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E-455E-87C4-23493B6E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875840"/>
        <c:axId val="351877376"/>
      </c:barChart>
      <c:catAx>
        <c:axId val="351875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1877376"/>
        <c:crosses val="autoZero"/>
        <c:auto val="1"/>
        <c:lblAlgn val="ctr"/>
        <c:lblOffset val="100"/>
        <c:noMultiLvlLbl val="0"/>
      </c:catAx>
      <c:valAx>
        <c:axId val="351877376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1875840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5-4EDE-9417-FB4DDCADAD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5-4EDE-9417-FB4DDCADAD4C}"/>
            </c:ext>
          </c:extLst>
        </c:ser>
        <c:ser>
          <c:idx val="0"/>
          <c:order val="1"/>
          <c:tx>
            <c:strRef>
              <c:f>'25.Nasarawa'!$L$1</c:f>
              <c:strCache>
                <c:ptCount val="1"/>
                <c:pt idx="0">
                  <c:v>Nasarawa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'25.Nasarawa'!$L$7</c:f>
              <c:numCache>
                <c:formatCode>0.0%</c:formatCode>
                <c:ptCount val="1"/>
                <c:pt idx="0">
                  <c:v>0.69699999999999995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5-4EDE-9417-FB4DDCAD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049472"/>
        <c:axId val="357051008"/>
      </c:barChart>
      <c:catAx>
        <c:axId val="3570494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7051008"/>
        <c:crosses val="autoZero"/>
        <c:auto val="1"/>
        <c:lblAlgn val="ctr"/>
        <c:lblOffset val="100"/>
        <c:noMultiLvlLbl val="0"/>
      </c:catAx>
      <c:valAx>
        <c:axId val="35705100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704947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12-4428-95C1-41C1761C91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2-4428-95C1-41C1761C916C}"/>
            </c:ext>
          </c:extLst>
        </c:ser>
        <c:ser>
          <c:idx val="0"/>
          <c:order val="1"/>
          <c:tx>
            <c:strRef>
              <c:f>'25.Nasarawa'!$L$1</c:f>
              <c:strCache>
                <c:ptCount val="1"/>
                <c:pt idx="0">
                  <c:v>Nasarawa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12-4428-95C1-41C1761C91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'25.Nasarawa'!$L$8</c:f>
              <c:numCache>
                <c:formatCode>0.0%</c:formatCode>
                <c:ptCount val="1"/>
                <c:pt idx="0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2-4428-95C1-41C1761C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090816"/>
        <c:axId val="357092352"/>
      </c:barChart>
      <c:catAx>
        <c:axId val="3570908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7092352"/>
        <c:crosses val="autoZero"/>
        <c:auto val="1"/>
        <c:lblAlgn val="ctr"/>
        <c:lblOffset val="100"/>
        <c:noMultiLvlLbl val="0"/>
      </c:catAx>
      <c:valAx>
        <c:axId val="357092352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709081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F7-4EA4-A504-44B50DB22F27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F7-4EA4-A504-44B50DB22F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7-4EA4-A504-44B50DB22F27}"/>
            </c:ext>
          </c:extLst>
        </c:ser>
        <c:ser>
          <c:idx val="0"/>
          <c:order val="1"/>
          <c:tx>
            <c:strRef>
              <c:f>'25.Nasarawa'!$L$1</c:f>
              <c:strCache>
                <c:ptCount val="1"/>
                <c:pt idx="0">
                  <c:v>Nasarawa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F7-4EA4-A504-44B50DB22F27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'25.Nasarawa'!$L$9:$L$10</c:f>
              <c:numCache>
                <c:formatCode>0.0</c:formatCode>
                <c:ptCount val="2"/>
                <c:pt idx="0">
                  <c:v>4.62</c:v>
                </c:pt>
                <c:pt idx="1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7-4EA4-A504-44B50DB2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189888"/>
        <c:axId val="357216256"/>
      </c:barChart>
      <c:catAx>
        <c:axId val="35718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7216256"/>
        <c:crosses val="autoZero"/>
        <c:auto val="1"/>
        <c:lblAlgn val="ctr"/>
        <c:lblOffset val="100"/>
        <c:noMultiLvlLbl val="0"/>
      </c:catAx>
      <c:valAx>
        <c:axId val="357216256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7189888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E4-493D-8754-BBE1135A33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4-493D-8754-BBE1135A3349}"/>
            </c:ext>
          </c:extLst>
        </c:ser>
        <c:ser>
          <c:idx val="1"/>
          <c:order val="1"/>
          <c:tx>
            <c:strRef>
              <c:f>'25.Nasarawa'!$L$1</c:f>
              <c:strCache>
                <c:ptCount val="1"/>
                <c:pt idx="0">
                  <c:v>Nasarawa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'25.Nasarawa'!$L$14</c:f>
              <c:numCache>
                <c:formatCode>0.0%</c:formatCode>
                <c:ptCount val="1"/>
                <c:pt idx="0">
                  <c:v>2.66161402878657E-2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4-493D-8754-BBE1135A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513472"/>
        <c:axId val="357519360"/>
      </c:barChart>
      <c:catAx>
        <c:axId val="3575134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7519360"/>
        <c:crosses val="autoZero"/>
        <c:auto val="1"/>
        <c:lblAlgn val="ctr"/>
        <c:lblOffset val="100"/>
        <c:noMultiLvlLbl val="0"/>
      </c:catAx>
      <c:valAx>
        <c:axId val="357519360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7513472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Purpose of the payment</c:v>
          </c:tx>
          <c:spPr>
            <a:solidFill>
              <a:srgbClr val="6EAB27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F4A-48B0-8370-1840A4BCDA9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F4A-48B0-8370-1840A4BCDA9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('2.Adamawa'!$AV$35,'2.Adamawa'!$AV$34,'2.Adamawa'!$AV$32)</c:f>
              <c:strCache>
                <c:ptCount val="3"/>
                <c:pt idx="0">
                  <c:v>Receive preferential treatment</c:v>
                </c:pt>
                <c:pt idx="1">
                  <c:v>Avoid payment of fine</c:v>
                </c:pt>
                <c:pt idx="2">
                  <c:v>Speed up procedure</c:v>
                </c:pt>
              </c:strCache>
            </c:strRef>
          </c:cat>
          <c:val>
            <c:numRef>
              <c:f>('2.Adamawa'!$AY$35,'2.Adamawa'!$AY$34,'2.Adamawa'!$AY$32)</c:f>
              <c:numCache>
                <c:formatCode>0.0%</c:formatCode>
                <c:ptCount val="3"/>
                <c:pt idx="0">
                  <c:v>0.12765923140024468</c:v>
                </c:pt>
                <c:pt idx="1">
                  <c:v>0.14893711364932713</c:v>
                </c:pt>
                <c:pt idx="2">
                  <c:v>0.38297970972429651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A-48B0-8370-1840A4BC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0832"/>
        <c:axId val="211322368"/>
      </c:barChart>
      <c:catAx>
        <c:axId val="211320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1322368"/>
        <c:crosses val="autoZero"/>
        <c:auto val="1"/>
        <c:lblAlgn val="ctr"/>
        <c:lblOffset val="100"/>
        <c:noMultiLvlLbl val="0"/>
      </c:catAx>
      <c:valAx>
        <c:axId val="211322368"/>
        <c:scaling>
          <c:orientation val="minMax"/>
          <c:max val="0.4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11320832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A4-47D5-B637-156BED8C5EF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4-47D5-B637-156BED8C5EFA}"/>
            </c:ext>
          </c:extLst>
        </c:ser>
        <c:ser>
          <c:idx val="0"/>
          <c:order val="1"/>
          <c:tx>
            <c:strRef>
              <c:f>'25.Nasarawa'!$L$1</c:f>
              <c:strCache>
                <c:ptCount val="1"/>
                <c:pt idx="0">
                  <c:v>Nasarawa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'25.Nasarawa'!$L$12</c:f>
              <c:numCache>
                <c:formatCode>General</c:formatCode>
                <c:ptCount val="1"/>
                <c:pt idx="0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4-47D5-B637-156BED8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304576"/>
        <c:axId val="357326848"/>
      </c:barChart>
      <c:catAx>
        <c:axId val="3573045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7326848"/>
        <c:crosses val="autoZero"/>
        <c:auto val="1"/>
        <c:lblAlgn val="ctr"/>
        <c:lblOffset val="100"/>
        <c:noMultiLvlLbl val="0"/>
      </c:catAx>
      <c:valAx>
        <c:axId val="357326848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730457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'25.Nasarawa'!$W$34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'25.Nasarawa'!$T$35:$T$39</c:f>
              <c:strCache>
                <c:ptCount val="5"/>
                <c:pt idx="0">
                  <c:v>Officials from Traffic Management Authority</c:v>
                </c:pt>
                <c:pt idx="1">
                  <c:v>Tax/revenues officers</c:v>
                </c:pt>
                <c:pt idx="2">
                  <c:v>Public utilities officers</c:v>
                </c:pt>
                <c:pt idx="3">
                  <c:v>Car registration/driving license agency officers</c:v>
                </c:pt>
                <c:pt idx="4">
                  <c:v>Police officers</c:v>
                </c:pt>
              </c:strCache>
            </c:strRef>
          </c:cat>
          <c:val>
            <c:numRef>
              <c:f>'25.Nasarawa'!$W$35:$W$39</c:f>
              <c:numCache>
                <c:formatCode>0.0%</c:formatCode>
                <c:ptCount val="5"/>
                <c:pt idx="0">
                  <c:v>0.25457267048150523</c:v>
                </c:pt>
                <c:pt idx="1">
                  <c:v>0.27268793526705104</c:v>
                </c:pt>
                <c:pt idx="2">
                  <c:v>0.22435422164453778</c:v>
                </c:pt>
                <c:pt idx="3">
                  <c:v>0.28533999859497072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F-44D2-892C-4AC73B57FAB3}"/>
            </c:ext>
          </c:extLst>
        </c:ser>
        <c:ser>
          <c:idx val="0"/>
          <c:order val="1"/>
          <c:tx>
            <c:strRef>
              <c:f>'25.Nasarawa'!$U$34</c:f>
              <c:strCache>
                <c:ptCount val="1"/>
                <c:pt idx="0">
                  <c:v>Nasarawa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'24.Lagos'!$W$36:$W$40</c:f>
                <c:numCache>
                  <c:formatCode>General</c:formatCode>
                  <c:ptCount val="5"/>
                  <c:pt idx="0">
                    <c:v>2.716020405740158E-2</c:v>
                  </c:pt>
                  <c:pt idx="1">
                    <c:v>2.8236027299521446E-2</c:v>
                  </c:pt>
                  <c:pt idx="2">
                    <c:v>2.9713630566436187E-2</c:v>
                  </c:pt>
                  <c:pt idx="3">
                    <c:v>2.996021714596259E-2</c:v>
                  </c:pt>
                  <c:pt idx="4">
                    <c:v>3.0781314242114992E-2</c:v>
                  </c:pt>
                </c:numCache>
              </c:numRef>
            </c:plus>
            <c:minus>
              <c:numRef>
                <c:f>'24.Lagos'!$W$36:$W$40</c:f>
                <c:numCache>
                  <c:formatCode>General</c:formatCode>
                  <c:ptCount val="5"/>
                  <c:pt idx="0">
                    <c:v>2.716020405740158E-2</c:v>
                  </c:pt>
                  <c:pt idx="1">
                    <c:v>2.8236027299521446E-2</c:v>
                  </c:pt>
                  <c:pt idx="2">
                    <c:v>2.9713630566436187E-2</c:v>
                  </c:pt>
                  <c:pt idx="3">
                    <c:v>2.996021714596259E-2</c:v>
                  </c:pt>
                  <c:pt idx="4">
                    <c:v>3.0781314242114992E-2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'25.Nasarawa'!$T$35:$T$39</c:f>
              <c:strCache>
                <c:ptCount val="5"/>
                <c:pt idx="0">
                  <c:v>Officials from Traffic Management Authority</c:v>
                </c:pt>
                <c:pt idx="1">
                  <c:v>Tax/revenues officers</c:v>
                </c:pt>
                <c:pt idx="2">
                  <c:v>Public utilities officers</c:v>
                </c:pt>
                <c:pt idx="3">
                  <c:v>Car registration/driving license agency officers</c:v>
                </c:pt>
                <c:pt idx="4">
                  <c:v>Police officers</c:v>
                </c:pt>
              </c:strCache>
            </c:strRef>
          </c:cat>
          <c:val>
            <c:numRef>
              <c:f>'25.Nasarawa'!$U$35:$U$39</c:f>
              <c:numCache>
                <c:formatCode>0.0%</c:formatCode>
                <c:ptCount val="5"/>
                <c:pt idx="0">
                  <c:v>0.18367270098496943</c:v>
                </c:pt>
                <c:pt idx="1">
                  <c:v>0.21311653903386202</c:v>
                </c:pt>
                <c:pt idx="2">
                  <c:v>0.26020313073599594</c:v>
                </c:pt>
                <c:pt idx="3">
                  <c:v>0.3404251978394674</c:v>
                </c:pt>
                <c:pt idx="4">
                  <c:v>0.46913586995638668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F-44D2-892C-4AC73B57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7345152"/>
        <c:axId val="357346688"/>
      </c:barChart>
      <c:catAx>
        <c:axId val="35734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7346688"/>
        <c:crosses val="autoZero"/>
        <c:auto val="1"/>
        <c:lblAlgn val="ctr"/>
        <c:lblOffset val="100"/>
        <c:noMultiLvlLbl val="0"/>
      </c:catAx>
      <c:valAx>
        <c:axId val="3573466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7345152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867F-4944-AB4A-20A1E29098C5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867F-4944-AB4A-20A1E29098C5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867F-4944-AB4A-20A1E29098C5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867F-4944-AB4A-20A1E29098C5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867F-4944-AB4A-20A1E29098C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'25.Nasarawa'!$AF$26:$AF$30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'25.Nasarawa'!$AH$26:$AH$30</c:f>
              <c:numCache>
                <c:formatCode>0.0%</c:formatCode>
                <c:ptCount val="5"/>
                <c:pt idx="0">
                  <c:v>0.45627368424006298</c:v>
                </c:pt>
                <c:pt idx="1">
                  <c:v>0.30038035083190345</c:v>
                </c:pt>
                <c:pt idx="2">
                  <c:v>6.0836491232008398E-2</c:v>
                </c:pt>
                <c:pt idx="3">
                  <c:v>3.8022456272281249E-2</c:v>
                </c:pt>
                <c:pt idx="4">
                  <c:v>0.14448701742374392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7F-4944-AB4A-20A1E29098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675C-4181-971C-99D181269EDE}"/>
              </c:ext>
            </c:extLst>
          </c:dPt>
          <c:dPt>
            <c:idx val="1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3-675C-4181-971C-99D181269EDE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675C-4181-971C-99D181269EDE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675C-4181-971C-99D181269EDE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675C-4181-971C-99D181269ED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'25.Nasarawa'!$AO$26:$AO$30</c:f>
              <c:strCache>
                <c:ptCount val="5"/>
                <c:pt idx="0">
                  <c:v>Supervisor to the official</c:v>
                </c:pt>
                <c:pt idx="1">
                  <c:v>Traditional/Village leader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'25.Nasarawa'!$AQ$26:$AQ$30</c:f>
              <c:numCache>
                <c:formatCode>0.0%</c:formatCode>
                <c:ptCount val="5"/>
                <c:pt idx="0">
                  <c:v>0.29888898136330705</c:v>
                </c:pt>
                <c:pt idx="1">
                  <c:v>0.2555556056648462</c:v>
                </c:pt>
                <c:pt idx="2">
                  <c:v>0.1466668415936449</c:v>
                </c:pt>
                <c:pt idx="3">
                  <c:v>7.9999983600595792E-2</c:v>
                </c:pt>
                <c:pt idx="4">
                  <c:v>0.21888858777760611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5C-4181-971C-99D181269E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6CB-45C0-8507-99D59678DF0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6CB-45C0-8507-99D59678DF0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6CB-45C0-8507-99D59678DF0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6CB-45C0-8507-99D59678DF07}"/>
              </c:ext>
            </c:extLst>
          </c:dPt>
          <c:dPt>
            <c:idx val="4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5-F6CB-45C0-8507-99D59678DF07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6CB-45C0-8507-99D59678DF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'25.Nasarawa'!$AX$29:$AX$33</c:f>
              <c:strCache>
                <c:ptCount val="5"/>
                <c:pt idx="0">
                  <c:v>Health care</c:v>
                </c:pt>
                <c:pt idx="1">
                  <c:v>Ethnic or communal conflict</c:v>
                </c:pt>
                <c:pt idx="2">
                  <c:v>Housing</c:v>
                </c:pt>
                <c:pt idx="3">
                  <c:v>Unemployment</c:v>
                </c:pt>
                <c:pt idx="4">
                  <c:v>Corruption</c:v>
                </c:pt>
              </c:strCache>
            </c:strRef>
          </c:cat>
          <c:val>
            <c:numRef>
              <c:f>'25.Nasarawa'!$AZ$29:$AZ$33</c:f>
              <c:numCache>
                <c:formatCode>0.0%</c:formatCode>
                <c:ptCount val="5"/>
                <c:pt idx="0">
                  <c:v>8.4444632126514846E-2</c:v>
                </c:pt>
                <c:pt idx="1">
                  <c:v>0.10555558516559094</c:v>
                </c:pt>
                <c:pt idx="2">
                  <c:v>0.12333335929905667</c:v>
                </c:pt>
                <c:pt idx="3">
                  <c:v>0.1622220864715985</c:v>
                </c:pt>
                <c:pt idx="4">
                  <c:v>0.16444461572711064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CB-45C0-8507-99D59678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593856"/>
        <c:axId val="357595392"/>
      </c:barChart>
      <c:catAx>
        <c:axId val="357593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7595392"/>
        <c:crosses val="autoZero"/>
        <c:auto val="1"/>
        <c:lblAlgn val="ctr"/>
        <c:lblOffset val="100"/>
        <c:noMultiLvlLbl val="0"/>
      </c:catAx>
      <c:valAx>
        <c:axId val="357595392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7593856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'25.Nasarawa'!$CO$7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('25.Nasarawa'!$CJ$15,'25.Nasarawa'!$CJ$13,'25.Nasarawa'!$CJ$12,'25.Nasarawa'!$CJ$11,'25.Nasarawa'!$CJ$18)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('25.Nasarawa'!$CO$15,'25.Nasarawa'!$CO$13,'25.Nasarawa'!$CO$12,'25.Nasarawa'!$CO$11,'25.Nasarawa'!$CO$18)</c:f>
              <c:numCache>
                <c:formatCode>0.0%</c:formatCode>
                <c:ptCount val="5"/>
                <c:pt idx="0">
                  <c:v>0.45111112113296925</c:v>
                </c:pt>
                <c:pt idx="1">
                  <c:v>0.47222207417204531</c:v>
                </c:pt>
                <c:pt idx="2">
                  <c:v>0.54888887886703075</c:v>
                </c:pt>
                <c:pt idx="3">
                  <c:v>0.62777780283242313</c:v>
                </c:pt>
                <c:pt idx="4">
                  <c:v>0.88333340849726927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B-481C-B797-2C800F8C1CC3}"/>
            </c:ext>
          </c:extLst>
        </c:ser>
        <c:ser>
          <c:idx val="1"/>
          <c:order val="1"/>
          <c:tx>
            <c:strRef>
              <c:f>'25.Nasarawa'!$CM$7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FB-481C-B797-2C800F8C1CC3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('25.Nasarawa'!$CJ$15,'25.Nasarawa'!$CJ$13,'25.Nasarawa'!$CJ$12,'25.Nasarawa'!$CJ$11,'25.Nasarawa'!$CJ$18)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('25.Nasarawa'!$CN$15,'25.Nasarawa'!$CN$13,'25.Nasarawa'!$CN$12,'25.Nasarawa'!$CN$11,'25.Nasarawa'!$CN$18)</c:f>
              <c:numCache>
                <c:formatCode>0.0%</c:formatCode>
                <c:ptCount val="5"/>
                <c:pt idx="0">
                  <c:v>-0.23888889116658391</c:v>
                </c:pt>
                <c:pt idx="1">
                  <c:v>-0.26999979090759635</c:v>
                </c:pt>
                <c:pt idx="2">
                  <c:v>-0.34000023779136102</c:v>
                </c:pt>
                <c:pt idx="3">
                  <c:v>-0.46666677599602807</c:v>
                </c:pt>
                <c:pt idx="4">
                  <c:v>-0.26777808162229466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B-481C-B797-2C800F8C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638528"/>
        <c:axId val="357640064"/>
      </c:barChart>
      <c:catAx>
        <c:axId val="357638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7640064"/>
        <c:crosses val="autoZero"/>
        <c:auto val="1"/>
        <c:lblAlgn val="ctr"/>
        <c:lblOffset val="100"/>
        <c:noMultiLvlLbl val="0"/>
      </c:catAx>
      <c:valAx>
        <c:axId val="357640064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7638528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FE-4E80-9493-5A21AD6ED6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E-4E80-9493-5A21AD6ED6DC}"/>
            </c:ext>
          </c:extLst>
        </c:ser>
        <c:ser>
          <c:idx val="0"/>
          <c:order val="1"/>
          <c:tx>
            <c:strRef>
              <c:f>'26.Niger'!$L$1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'26.Niger'!$L$7</c:f>
              <c:numCache>
                <c:formatCode>0.0%</c:formatCode>
                <c:ptCount val="1"/>
                <c:pt idx="0">
                  <c:v>0.70799999999999996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E-4E80-9493-5A21AD6E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782272"/>
        <c:axId val="357783808"/>
      </c:barChart>
      <c:catAx>
        <c:axId val="3577822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7783808"/>
        <c:crosses val="autoZero"/>
        <c:auto val="1"/>
        <c:lblAlgn val="ctr"/>
        <c:lblOffset val="100"/>
        <c:noMultiLvlLbl val="0"/>
      </c:catAx>
      <c:valAx>
        <c:axId val="35778380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778227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EA1-AD50-11A0C1A9E4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EA1-AD50-11A0C1A9E413}"/>
            </c:ext>
          </c:extLst>
        </c:ser>
        <c:ser>
          <c:idx val="0"/>
          <c:order val="1"/>
          <c:tx>
            <c:strRef>
              <c:f>'26.Niger'!$L$1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EA1-AD50-11A0C1A9E4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'26.Niger'!$L$8</c:f>
              <c:numCache>
                <c:formatCode>0.0%</c:formatCode>
                <c:ptCount val="1"/>
                <c:pt idx="0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EA1-AD50-11A0C1A9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844096"/>
        <c:axId val="357845632"/>
      </c:barChart>
      <c:catAx>
        <c:axId val="3578440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7845632"/>
        <c:crosses val="autoZero"/>
        <c:auto val="1"/>
        <c:lblAlgn val="ctr"/>
        <c:lblOffset val="100"/>
        <c:noMultiLvlLbl val="0"/>
      </c:catAx>
      <c:valAx>
        <c:axId val="357845632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784409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D9-4A59-8D30-41EAD8D4AE9A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D9-4A59-8D30-41EAD8D4AE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9-4A59-8D30-41EAD8D4AE9A}"/>
            </c:ext>
          </c:extLst>
        </c:ser>
        <c:ser>
          <c:idx val="0"/>
          <c:order val="1"/>
          <c:tx>
            <c:strRef>
              <c:f>'26.Niger'!$L$1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D9-4A59-8D30-41EAD8D4AE9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'26.Niger'!$L$9:$L$10</c:f>
              <c:numCache>
                <c:formatCode>0.0</c:formatCode>
                <c:ptCount val="2"/>
                <c:pt idx="0">
                  <c:v>4.62</c:v>
                </c:pt>
                <c:pt idx="1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D9-4A59-8D30-41EAD8D4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890304"/>
        <c:axId val="357957632"/>
      </c:barChart>
      <c:catAx>
        <c:axId val="35789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7957632"/>
        <c:crosses val="autoZero"/>
        <c:auto val="1"/>
        <c:lblAlgn val="ctr"/>
        <c:lblOffset val="100"/>
        <c:noMultiLvlLbl val="0"/>
      </c:catAx>
      <c:valAx>
        <c:axId val="35795763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7890304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7D-4D82-85C4-AE9A645947A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D-4D82-85C4-AE9A645947AD}"/>
            </c:ext>
          </c:extLst>
        </c:ser>
        <c:ser>
          <c:idx val="1"/>
          <c:order val="1"/>
          <c:tx>
            <c:strRef>
              <c:f>'26.Niger'!$L$1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'26.Niger'!$L$14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D-4D82-85C4-AE9A64594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7997184"/>
        <c:axId val="358011264"/>
      </c:barChart>
      <c:catAx>
        <c:axId val="3579971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8011264"/>
        <c:crosses val="autoZero"/>
        <c:auto val="1"/>
        <c:lblAlgn val="ctr"/>
        <c:lblOffset val="100"/>
        <c:noMultiLvlLbl val="0"/>
      </c:catAx>
      <c:valAx>
        <c:axId val="35801126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799718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'2.Adamawa'!$D$1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26-49E2-96F6-D5EC098C05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'2.Adamawa'!$C$1</c:f>
              <c:strCache>
                <c:ptCount val="1"/>
                <c:pt idx="0">
                  <c:v>Adamawa</c:v>
                </c:pt>
              </c:strCache>
            </c:strRef>
          </c:cat>
          <c:val>
            <c:numRef>
              <c:f>'2.Adamawa'!$D$7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6-49E2-96F6-D5EC098C05DC}"/>
            </c:ext>
          </c:extLst>
        </c:ser>
        <c:ser>
          <c:idx val="0"/>
          <c:order val="1"/>
          <c:tx>
            <c:strRef>
              <c:f>'2.Adamawa'!$C$1</c:f>
              <c:strCache>
                <c:ptCount val="1"/>
                <c:pt idx="0">
                  <c:v>Adamawa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'2.Adamawa'!$C$1</c:f>
              <c:strCache>
                <c:ptCount val="1"/>
                <c:pt idx="0">
                  <c:v>Adamawa</c:v>
                </c:pt>
              </c:strCache>
            </c:strRef>
          </c:cat>
          <c:val>
            <c:numRef>
              <c:f>'2.Adamawa'!$C$7</c:f>
              <c:numCache>
                <c:formatCode>0.0%</c:formatCode>
                <c:ptCount val="1"/>
                <c:pt idx="0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6-49E2-96F6-D5EC098C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1345408"/>
        <c:axId val="211346944"/>
      </c:barChart>
      <c:catAx>
        <c:axId val="2113454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1346944"/>
        <c:crosses val="autoZero"/>
        <c:auto val="1"/>
        <c:lblAlgn val="ctr"/>
        <c:lblOffset val="100"/>
        <c:noMultiLvlLbl val="0"/>
      </c:catAx>
      <c:valAx>
        <c:axId val="21134694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1345408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B1-48DA-A404-460D9B17B63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1-48DA-A404-460D9B17B630}"/>
            </c:ext>
          </c:extLst>
        </c:ser>
        <c:ser>
          <c:idx val="0"/>
          <c:order val="1"/>
          <c:tx>
            <c:strRef>
              <c:f>'26.Niger'!$L$1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'26.Niger'!$L$12</c:f>
              <c:numCache>
                <c:formatCode>General</c:formatCode>
                <c:ptCount val="1"/>
                <c:pt idx="0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1-48DA-A404-460D9B17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8358016"/>
        <c:axId val="358384384"/>
      </c:barChart>
      <c:catAx>
        <c:axId val="3583580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8384384"/>
        <c:crosses val="autoZero"/>
        <c:auto val="1"/>
        <c:lblAlgn val="ctr"/>
        <c:lblOffset val="100"/>
        <c:noMultiLvlLbl val="0"/>
      </c:catAx>
      <c:valAx>
        <c:axId val="358384384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835801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'26.Niger'!$W$36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'26.Niger'!$T$37:$T$41</c:f>
              <c:strCache>
                <c:ptCount val="5"/>
                <c:pt idx="0">
                  <c:v>Officials from Traffic Management Authority</c:v>
                </c:pt>
                <c:pt idx="1">
                  <c:v>Public utilities officers</c:v>
                </c:pt>
                <c:pt idx="2">
                  <c:v>Judges/Magistrates at the court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'26.Niger'!$W$37:$W$41</c:f>
              <c:numCache>
                <c:formatCode>0.0%</c:formatCode>
                <c:ptCount val="5"/>
                <c:pt idx="0">
                  <c:v>0.25457267048150523</c:v>
                </c:pt>
                <c:pt idx="1">
                  <c:v>0.22435422164453778</c:v>
                </c:pt>
                <c:pt idx="2">
                  <c:v>0.3145452263411691</c:v>
                </c:pt>
                <c:pt idx="3">
                  <c:v>0.27268793526705104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E-4831-86C0-045C867E0B4C}"/>
            </c:ext>
          </c:extLst>
        </c:ser>
        <c:ser>
          <c:idx val="0"/>
          <c:order val="1"/>
          <c:tx>
            <c:strRef>
              <c:f>'26.Niger'!$U$36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'26.Niger'!$V$37:$V$41</c:f>
                <c:numCache>
                  <c:formatCode>General</c:formatCode>
                  <c:ptCount val="5"/>
                  <c:pt idx="0">
                    <c:v>1.8390688465224642E-2</c:v>
                  </c:pt>
                  <c:pt idx="1">
                    <c:v>1.8809354606645196E-2</c:v>
                  </c:pt>
                  <c:pt idx="2">
                    <c:v>2.2036256189868465E-2</c:v>
                  </c:pt>
                  <c:pt idx="3">
                    <c:v>2.4429002227816111E-2</c:v>
                  </c:pt>
                  <c:pt idx="4">
                    <c:v>2.9274400227290918E-2</c:v>
                  </c:pt>
                </c:numCache>
              </c:numRef>
            </c:plus>
            <c:minus>
              <c:numRef>
                <c:f>'26.Niger'!$V$37:$V$41</c:f>
                <c:numCache>
                  <c:formatCode>General</c:formatCode>
                  <c:ptCount val="5"/>
                  <c:pt idx="0">
                    <c:v>1.8390688465224642E-2</c:v>
                  </c:pt>
                  <c:pt idx="1">
                    <c:v>1.8809354606645196E-2</c:v>
                  </c:pt>
                  <c:pt idx="2">
                    <c:v>2.2036256189868465E-2</c:v>
                  </c:pt>
                  <c:pt idx="3">
                    <c:v>2.4429002227816111E-2</c:v>
                  </c:pt>
                  <c:pt idx="4">
                    <c:v>2.9274400227290918E-2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'26.Niger'!$T$37:$T$41</c:f>
              <c:strCache>
                <c:ptCount val="5"/>
                <c:pt idx="0">
                  <c:v>Officials from Traffic Management Authority</c:v>
                </c:pt>
                <c:pt idx="1">
                  <c:v>Public utilities officers</c:v>
                </c:pt>
                <c:pt idx="2">
                  <c:v>Judges/Magistrates at the court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'26.Niger'!$U$37:$U$41</c:f>
              <c:numCache>
                <c:formatCode>0.0%</c:formatCode>
                <c:ptCount val="5"/>
                <c:pt idx="0">
                  <c:v>8.4745762711864403E-2</c:v>
                </c:pt>
                <c:pt idx="1">
                  <c:v>8.9068885367283149E-2</c:v>
                </c:pt>
                <c:pt idx="2">
                  <c:v>0.1276595744680851</c:v>
                </c:pt>
                <c:pt idx="3">
                  <c:v>0.16363648627481547</c:v>
                </c:pt>
                <c:pt idx="4">
                  <c:v>0.26877487871828493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E-4831-86C0-045C867E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8025856"/>
        <c:axId val="358031744"/>
      </c:barChart>
      <c:catAx>
        <c:axId val="35802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8031744"/>
        <c:crosses val="autoZero"/>
        <c:auto val="1"/>
        <c:lblAlgn val="ctr"/>
        <c:lblOffset val="100"/>
        <c:noMultiLvlLbl val="0"/>
      </c:catAx>
      <c:valAx>
        <c:axId val="35803174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8025856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63C3-4510-9BA9-41D53F559B5A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63C3-4510-9BA9-41D53F559B5A}"/>
              </c:ext>
            </c:extLst>
          </c:dPt>
          <c:dPt>
            <c:idx val="2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5-63C3-4510-9BA9-41D53F559B5A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63C3-4510-9BA9-41D53F559B5A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63C3-4510-9BA9-41D53F559B5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'26.Niger'!$AF$26:$AF$30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Fear of reprisals</c:v>
                </c:pt>
                <c:pt idx="3">
                  <c:v>Sign of gratitude or benefit received from the bribe</c:v>
                </c:pt>
                <c:pt idx="4">
                  <c:v>All other reasons</c:v>
                </c:pt>
              </c:strCache>
            </c:strRef>
          </c:cat>
          <c:val>
            <c:numRef>
              <c:f>'26.Niger'!$AH$26:$AH$30</c:f>
              <c:numCache>
                <c:formatCode>0.0%</c:formatCode>
                <c:ptCount val="5"/>
                <c:pt idx="0">
                  <c:v>0.53658608514277595</c:v>
                </c:pt>
                <c:pt idx="1">
                  <c:v>0.1544717517835264</c:v>
                </c:pt>
                <c:pt idx="2">
                  <c:v>0.10569119858872859</c:v>
                </c:pt>
                <c:pt idx="3">
                  <c:v>6.5040737593063752E-2</c:v>
                </c:pt>
                <c:pt idx="4">
                  <c:v>0.13821022689190543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C3-4510-9BA9-41D53F559B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FE01-41A0-9790-42A7B66D6DE6}"/>
              </c:ext>
            </c:extLst>
          </c:dPt>
          <c:dPt>
            <c:idx val="1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3-FE01-41A0-9790-42A7B66D6DE6}"/>
              </c:ext>
            </c:extLst>
          </c:dPt>
          <c:dPt>
            <c:idx val="2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5-FE01-41A0-9790-42A7B66D6DE6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FE01-41A0-9790-42A7B66D6DE6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FE01-41A0-9790-42A7B66D6DE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'26.Niger'!$AN$26:$AN$30</c:f>
              <c:strCache>
                <c:ptCount val="5"/>
                <c:pt idx="0">
                  <c:v>Supervisor to the official</c:v>
                </c:pt>
                <c:pt idx="1">
                  <c:v>Traditional/Village leader</c:v>
                </c:pt>
                <c:pt idx="2">
                  <c:v>Anti- Corruption Agencies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'26.Niger'!$AP$26:$AP$30</c:f>
              <c:numCache>
                <c:formatCode>0.0%</c:formatCode>
                <c:ptCount val="5"/>
                <c:pt idx="0">
                  <c:v>0.33484670407204592</c:v>
                </c:pt>
                <c:pt idx="1">
                  <c:v>0.30533475818133499</c:v>
                </c:pt>
                <c:pt idx="2">
                  <c:v>0.11123714735947718</c:v>
                </c:pt>
                <c:pt idx="3">
                  <c:v>6.4699265991173927E-2</c:v>
                </c:pt>
                <c:pt idx="4">
                  <c:v>0.18388212439596796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01-41A0-9790-42A7B66D6D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19A9-4BB8-8453-29A96FE3A06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9A9-4BB8-8453-29A96FE3A06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9A9-4BB8-8453-29A96FE3A06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9A9-4BB8-8453-29A96FE3A06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9A9-4BB8-8453-29A96FE3A067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9A9-4BB8-8453-29A96FE3A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'26.Niger'!$AX$26:$AX$30</c:f>
              <c:strCache>
                <c:ptCount val="5"/>
                <c:pt idx="0">
                  <c:v>Corruption</c:v>
                </c:pt>
                <c:pt idx="1">
                  <c:v>High cost of living</c:v>
                </c:pt>
                <c:pt idx="2">
                  <c:v>Unemployment</c:v>
                </c:pt>
                <c:pt idx="3">
                  <c:v>Infrastructure</c:v>
                </c:pt>
                <c:pt idx="4">
                  <c:v>Health care</c:v>
                </c:pt>
              </c:strCache>
            </c:strRef>
          </c:cat>
          <c:val>
            <c:numRef>
              <c:f>'26.Niger'!$AZ$26:$AZ$30</c:f>
              <c:numCache>
                <c:formatCode>0.0%</c:formatCode>
                <c:ptCount val="5"/>
                <c:pt idx="0">
                  <c:v>7.2644789884826866E-2</c:v>
                </c:pt>
                <c:pt idx="1">
                  <c:v>0.14301924293408894</c:v>
                </c:pt>
                <c:pt idx="2">
                  <c:v>0.16685581461504775</c:v>
                </c:pt>
                <c:pt idx="3">
                  <c:v>0.18615208692820487</c:v>
                </c:pt>
                <c:pt idx="4">
                  <c:v>0.19863791018965948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9-4BB8-8453-29A96FE3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135296"/>
        <c:axId val="358136832"/>
      </c:barChart>
      <c:catAx>
        <c:axId val="35813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136832"/>
        <c:crosses val="autoZero"/>
        <c:auto val="1"/>
        <c:lblAlgn val="ctr"/>
        <c:lblOffset val="100"/>
        <c:noMultiLvlLbl val="0"/>
      </c:catAx>
      <c:valAx>
        <c:axId val="358136832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8135296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'26.Niger'!$CO$7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('26.Niger'!$CJ$15,'26.Niger'!$CJ$14,'26.Niger'!$CJ$12,'26.Niger'!$CJ$11,'26.Niger'!$CJ$18)</c:f>
              <c:strCache>
                <c:ptCount val="5"/>
                <c:pt idx="0">
                  <c:v>ICPC</c:v>
                </c:pt>
                <c:pt idx="1">
                  <c:v>HC FCT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('26.Niger'!$CO$15,'26.Niger'!$CO$14,'26.Niger'!$CO$12,'26.Niger'!$CO$11,'26.Niger'!$CO$18)</c:f>
              <c:numCache>
                <c:formatCode>0.0%</c:formatCode>
                <c:ptCount val="5"/>
                <c:pt idx="0">
                  <c:v>0.45970493668659207</c:v>
                </c:pt>
                <c:pt idx="1">
                  <c:v>0.52667416521000288</c:v>
                </c:pt>
                <c:pt idx="2">
                  <c:v>0.62315552677578856</c:v>
                </c:pt>
                <c:pt idx="3">
                  <c:v>0.77525536844548082</c:v>
                </c:pt>
                <c:pt idx="4">
                  <c:v>0.9466514824283303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0-465B-BBDA-DC9B9A70E7CF}"/>
            </c:ext>
          </c:extLst>
        </c:ser>
        <c:ser>
          <c:idx val="1"/>
          <c:order val="1"/>
          <c:tx>
            <c:strRef>
              <c:f>'26.Niger'!$CM$7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F0-465B-BBDA-DC9B9A70E7CF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('26.Niger'!$CJ$15,'26.Niger'!$CJ$14,'26.Niger'!$CJ$12,'26.Niger'!$CJ$11,'26.Niger'!$CJ$18)</c:f>
              <c:strCache>
                <c:ptCount val="5"/>
                <c:pt idx="0">
                  <c:v>ICPC</c:v>
                </c:pt>
                <c:pt idx="1">
                  <c:v>HC FCT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('26.Niger'!$CN$15,'26.Niger'!$CN$14,'26.Niger'!$CN$12,'26.Niger'!$CN$11,'26.Niger'!$CN$18)</c:f>
              <c:numCache>
                <c:formatCode>0.0%</c:formatCode>
                <c:ptCount val="5"/>
                <c:pt idx="0">
                  <c:v>-0.27582281229062405</c:v>
                </c:pt>
                <c:pt idx="1">
                  <c:v>-0.28263344849399058</c:v>
                </c:pt>
                <c:pt idx="2">
                  <c:v>-0.36776406164027203</c:v>
                </c:pt>
                <c:pt idx="3">
                  <c:v>-0.64699209845674743</c:v>
                </c:pt>
                <c:pt idx="4">
                  <c:v>-0.38592507195981479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0-465B-BBDA-DC9B9A70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241408"/>
        <c:axId val="358242944"/>
      </c:barChart>
      <c:catAx>
        <c:axId val="358241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8242944"/>
        <c:crosses val="autoZero"/>
        <c:auto val="1"/>
        <c:lblAlgn val="ctr"/>
        <c:lblOffset val="100"/>
        <c:noMultiLvlLbl val="0"/>
      </c:catAx>
      <c:valAx>
        <c:axId val="358242944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8241408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87-4074-8373-4FCE33A1E2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7-4074-8373-4FCE33A1E230}"/>
            </c:ext>
          </c:extLst>
        </c:ser>
        <c:ser>
          <c:idx val="0"/>
          <c:order val="1"/>
          <c:tx>
            <c:strRef>
              <c:f>'27.Ogun'!$L$1</c:f>
              <c:strCache>
                <c:ptCount val="1"/>
                <c:pt idx="0">
                  <c:v>Ogun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'27.Ogun'!$L$7</c:f>
              <c:numCache>
                <c:formatCode>0.0%</c:formatCode>
                <c:ptCount val="1"/>
                <c:pt idx="0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7-4074-8373-4FCE33A1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8684160"/>
        <c:axId val="358685696"/>
      </c:barChart>
      <c:catAx>
        <c:axId val="358684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8685696"/>
        <c:crosses val="autoZero"/>
        <c:auto val="1"/>
        <c:lblAlgn val="ctr"/>
        <c:lblOffset val="100"/>
        <c:noMultiLvlLbl val="0"/>
      </c:catAx>
      <c:valAx>
        <c:axId val="358685696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8684160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8A-46F9-B747-4F10405CEE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6F9-B747-4F10405CEEFB}"/>
            </c:ext>
          </c:extLst>
        </c:ser>
        <c:ser>
          <c:idx val="0"/>
          <c:order val="1"/>
          <c:tx>
            <c:strRef>
              <c:f>'27.Ogun'!$L$1</c:f>
              <c:strCache>
                <c:ptCount val="1"/>
                <c:pt idx="0">
                  <c:v>Ogun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8A-46F9-B747-4F10405CEE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'27.Ogun'!$L$8</c:f>
              <c:numCache>
                <c:formatCode>0.0%</c:formatCode>
                <c:ptCount val="1"/>
                <c:pt idx="0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A-46F9-B747-4F10405C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8725888"/>
        <c:axId val="358416384"/>
      </c:barChart>
      <c:catAx>
        <c:axId val="3587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8416384"/>
        <c:crosses val="autoZero"/>
        <c:auto val="1"/>
        <c:lblAlgn val="ctr"/>
        <c:lblOffset val="100"/>
        <c:noMultiLvlLbl val="0"/>
      </c:catAx>
      <c:valAx>
        <c:axId val="35841638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872588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9-4CE6-8853-48674946B692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9-4CE6-8853-48674946B6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9-4CE6-8853-48674946B692}"/>
            </c:ext>
          </c:extLst>
        </c:ser>
        <c:ser>
          <c:idx val="0"/>
          <c:order val="1"/>
          <c:tx>
            <c:strRef>
              <c:f>'27.Ogun'!$L$1</c:f>
              <c:strCache>
                <c:ptCount val="1"/>
                <c:pt idx="0">
                  <c:v>Ogun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9-4CE6-8853-48674946B692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'27.Ogun'!$L$9:$L$10</c:f>
              <c:numCache>
                <c:formatCode>0.0</c:formatCode>
                <c:ptCount val="2"/>
                <c:pt idx="0">
                  <c:v>3.56</c:v>
                </c:pt>
                <c:pt idx="1">
                  <c:v>0.70599999999999996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9-4CE6-8853-48674946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8456320"/>
        <c:axId val="358478592"/>
      </c:barChart>
      <c:catAx>
        <c:axId val="35845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478592"/>
        <c:crosses val="autoZero"/>
        <c:auto val="1"/>
        <c:lblAlgn val="ctr"/>
        <c:lblOffset val="100"/>
        <c:noMultiLvlLbl val="0"/>
      </c:catAx>
      <c:valAx>
        <c:axId val="35847859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58456320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13-4935-8095-25FB72DC9C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3-4935-8095-25FB72DC9C97}"/>
            </c:ext>
          </c:extLst>
        </c:ser>
        <c:ser>
          <c:idx val="1"/>
          <c:order val="1"/>
          <c:tx>
            <c:strRef>
              <c:f>'27.Ogun'!$L$1</c:f>
              <c:strCache>
                <c:ptCount val="1"/>
                <c:pt idx="0">
                  <c:v>Ogun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'27.Ogun'!$L$14</c:f>
              <c:numCache>
                <c:formatCode>0.0%</c:formatCode>
                <c:ptCount val="1"/>
                <c:pt idx="0">
                  <c:v>2.2599278994533099E-2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3-4935-8095-25FB72DC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8496896"/>
        <c:axId val="358519168"/>
      </c:barChart>
      <c:catAx>
        <c:axId val="3584968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8519168"/>
        <c:crosses val="autoZero"/>
        <c:auto val="1"/>
        <c:lblAlgn val="ctr"/>
        <c:lblOffset val="100"/>
        <c:noMultiLvlLbl val="0"/>
      </c:catAx>
      <c:valAx>
        <c:axId val="358519168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5849689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'2.Adamawa'!$D$1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5F-465C-9A2D-4FA658202CE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'2.Adamawa'!$D$8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65C-9A2D-4FA658202CEA}"/>
            </c:ext>
          </c:extLst>
        </c:ser>
        <c:ser>
          <c:idx val="0"/>
          <c:order val="1"/>
          <c:tx>
            <c:strRef>
              <c:f>'2.Adamawa'!$C$1</c:f>
              <c:strCache>
                <c:ptCount val="1"/>
                <c:pt idx="0">
                  <c:v>Adamawa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5F-465C-9A2D-4FA658202CE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'2.Adamawa'!$C$8</c:f>
              <c:numCache>
                <c:formatCode>0.0%</c:formatCode>
                <c:ptCount val="1"/>
                <c:pt idx="0">
                  <c:v>0.45300000000000001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F-465C-9A2D-4FA65820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2976000"/>
        <c:axId val="212977536"/>
      </c:barChart>
      <c:catAx>
        <c:axId val="2129760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2977536"/>
        <c:crosses val="autoZero"/>
        <c:auto val="1"/>
        <c:lblAlgn val="ctr"/>
        <c:lblOffset val="100"/>
        <c:noMultiLvlLbl val="0"/>
      </c:catAx>
      <c:valAx>
        <c:axId val="212977536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297600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50-4C45-95C9-E57579A97F0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0-4C45-95C9-E57579A97F01}"/>
            </c:ext>
          </c:extLst>
        </c:ser>
        <c:ser>
          <c:idx val="0"/>
          <c:order val="1"/>
          <c:tx>
            <c:strRef>
              <c:f>'27.Ogun'!$L$1</c:f>
              <c:strCache>
                <c:ptCount val="1"/>
                <c:pt idx="0">
                  <c:v>Ogun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'27.Ogun'!$L$12</c:f>
              <c:numCache>
                <c:formatCode>General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0-4C45-95C9-E57579A9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8615680"/>
        <c:axId val="358617472"/>
      </c:barChart>
      <c:catAx>
        <c:axId val="358615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8617472"/>
        <c:crosses val="autoZero"/>
        <c:auto val="1"/>
        <c:lblAlgn val="ctr"/>
        <c:lblOffset val="100"/>
        <c:noMultiLvlLbl val="0"/>
      </c:catAx>
      <c:valAx>
        <c:axId val="358617472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58615680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'27.Ogun'!$W$35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'27.Ogun'!$T$36:$T$40</c:f>
              <c:strCache>
                <c:ptCount val="5"/>
                <c:pt idx="0">
                  <c:v>Teacher/Lecturers</c:v>
                </c:pt>
                <c:pt idx="1">
                  <c:v>Officials from Traffic Management Authority</c:v>
                </c:pt>
                <c:pt idx="2">
                  <c:v>Public utilities officers</c:v>
                </c:pt>
                <c:pt idx="3">
                  <c:v>Police officers</c:v>
                </c:pt>
                <c:pt idx="4">
                  <c:v>Car registration/driving license agency officers</c:v>
                </c:pt>
              </c:strCache>
            </c:strRef>
          </c:cat>
          <c:val>
            <c:numRef>
              <c:f>'27.Ogun'!$W$36:$W$40</c:f>
              <c:numCache>
                <c:formatCode>0.0%</c:formatCode>
                <c:ptCount val="5"/>
                <c:pt idx="0">
                  <c:v>0.11694161191872102</c:v>
                </c:pt>
                <c:pt idx="1">
                  <c:v>0.25457267048150523</c:v>
                </c:pt>
                <c:pt idx="2">
                  <c:v>0.22435422164453778</c:v>
                </c:pt>
                <c:pt idx="3">
                  <c:v>0.4636029800014988</c:v>
                </c:pt>
                <c:pt idx="4">
                  <c:v>0.28533999859497072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8-46B6-8A93-0E4C69B96BCD}"/>
            </c:ext>
          </c:extLst>
        </c:ser>
        <c:ser>
          <c:idx val="0"/>
          <c:order val="1"/>
          <c:tx>
            <c:strRef>
              <c:f>'27.Ogun'!$U$35</c:f>
              <c:strCache>
                <c:ptCount val="1"/>
                <c:pt idx="0">
                  <c:v>Ogun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'27.Ogun'!$V$36:$V$40</c:f>
                <c:numCache>
                  <c:formatCode>General</c:formatCode>
                  <c:ptCount val="5"/>
                  <c:pt idx="0">
                    <c:v>1.9745609219542277E-2</c:v>
                  </c:pt>
                  <c:pt idx="1">
                    <c:v>2.9516093023280232E-2</c:v>
                  </c:pt>
                  <c:pt idx="2">
                    <c:v>3.0199760536254255E-2</c:v>
                  </c:pt>
                  <c:pt idx="3">
                    <c:v>3.090161462744364E-2</c:v>
                  </c:pt>
                  <c:pt idx="4">
                    <c:v>3.1465020817201768E-2</c:v>
                  </c:pt>
                </c:numCache>
              </c:numRef>
            </c:plus>
            <c:minus>
              <c:numRef>
                <c:f>'27.Ogun'!$V$36:$V$40</c:f>
                <c:numCache>
                  <c:formatCode>General</c:formatCode>
                  <c:ptCount val="5"/>
                  <c:pt idx="0">
                    <c:v>1.9745609219542277E-2</c:v>
                  </c:pt>
                  <c:pt idx="1">
                    <c:v>2.9516093023280232E-2</c:v>
                  </c:pt>
                  <c:pt idx="2">
                    <c:v>3.0199760536254255E-2</c:v>
                  </c:pt>
                  <c:pt idx="3">
                    <c:v>3.090161462744364E-2</c:v>
                  </c:pt>
                  <c:pt idx="4">
                    <c:v>3.1465020817201768E-2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'27.Ogun'!$T$36:$T$40</c:f>
              <c:strCache>
                <c:ptCount val="5"/>
                <c:pt idx="0">
                  <c:v>Teacher/Lecturers</c:v>
                </c:pt>
                <c:pt idx="1">
                  <c:v>Officials from Traffic Management Authority</c:v>
                </c:pt>
                <c:pt idx="2">
                  <c:v>Public utilities officers</c:v>
                </c:pt>
                <c:pt idx="3">
                  <c:v>Police officers</c:v>
                </c:pt>
                <c:pt idx="4">
                  <c:v>Car registration/driving license agency officers</c:v>
                </c:pt>
              </c:strCache>
            </c:strRef>
          </c:cat>
          <c:val>
            <c:numRef>
              <c:f>'27.Ogun'!$U$36:$U$40</c:f>
              <c:numCache>
                <c:formatCode>0.0%</c:formatCode>
                <c:ptCount val="5"/>
                <c:pt idx="0">
                  <c:v>0.10091761091403581</c:v>
                </c:pt>
                <c:pt idx="1">
                  <c:v>0.28261029340657218</c:v>
                </c:pt>
                <c:pt idx="2">
                  <c:v>0.30568713584680035</c:v>
                </c:pt>
                <c:pt idx="3">
                  <c:v>0.33333369280608743</c:v>
                </c:pt>
                <c:pt idx="4">
                  <c:v>0.35999800708906887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8-46B6-8A93-0E4C69B9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58652160"/>
        <c:axId val="358666240"/>
      </c:barChart>
      <c:catAx>
        <c:axId val="35865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58666240"/>
        <c:crosses val="autoZero"/>
        <c:auto val="1"/>
        <c:lblAlgn val="ctr"/>
        <c:lblOffset val="100"/>
        <c:noMultiLvlLbl val="0"/>
      </c:catAx>
      <c:valAx>
        <c:axId val="358666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8652160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1-4065-4A9B-82BE-5C0DE95F85CE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4065-4A9B-82BE-5C0DE95F85CE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4065-4A9B-82BE-5C0DE95F85CE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4065-4A9B-82BE-5C0DE95F85CE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4065-4A9B-82BE-5C0DE95F85C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'27.Ogun'!$AF$26:$AF$30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'27.Ogun'!$AH$26:$AH$30</c:f>
              <c:numCache>
                <c:formatCode>0.0%</c:formatCode>
                <c:ptCount val="5"/>
                <c:pt idx="0">
                  <c:v>0.3446329728305999</c:v>
                </c:pt>
                <c:pt idx="1">
                  <c:v>0.24293822796721093</c:v>
                </c:pt>
                <c:pt idx="2">
                  <c:v>0.17514139628961659</c:v>
                </c:pt>
                <c:pt idx="3">
                  <c:v>3.9547732934427912E-2</c:v>
                </c:pt>
                <c:pt idx="4">
                  <c:v>0.19773966997814463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65-4A9B-82BE-5C0DE95F85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B055-4BDE-9062-86D1F511ECAF}"/>
              </c:ext>
            </c:extLst>
          </c:dPt>
          <c:dPt>
            <c:idx val="1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3-B055-4BDE-9062-86D1F511ECAF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B055-4BDE-9062-86D1F511ECAF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B055-4BDE-9062-86D1F511ECAF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B055-4BDE-9062-86D1F511ECA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'27.Ogun'!$AO$26:$AO$30</c:f>
              <c:strCache>
                <c:ptCount val="5"/>
                <c:pt idx="0">
                  <c:v>Supervisor to the official</c:v>
                </c:pt>
                <c:pt idx="1">
                  <c:v>Traditional/Village leader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'27.Ogun'!$AQ$26:$AQ$30</c:f>
              <c:numCache>
                <c:formatCode>0.0%</c:formatCode>
                <c:ptCount val="5"/>
                <c:pt idx="0">
                  <c:v>0.30201339877405137</c:v>
                </c:pt>
                <c:pt idx="1">
                  <c:v>0.16219248034161121</c:v>
                </c:pt>
                <c:pt idx="2">
                  <c:v>0.15771812815237318</c:v>
                </c:pt>
                <c:pt idx="3">
                  <c:v>0.14988821085822573</c:v>
                </c:pt>
                <c:pt idx="4">
                  <c:v>0.22818778187373856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55-4BDE-9062-86D1F511EC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B28-48C1-83A8-DC74E3A58C90}"/>
              </c:ext>
            </c:extLst>
          </c:dPt>
          <c:dPt>
            <c:idx val="1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2-DB28-48C1-83A8-DC74E3A58C9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B28-48C1-83A8-DC74E3A58C9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B28-48C1-83A8-DC74E3A58C9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B28-48C1-83A8-DC74E3A58C90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B28-48C1-83A8-DC74E3A58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'27.Ogun'!$AX$28:$AX$32</c:f>
              <c:strCache>
                <c:ptCount val="5"/>
                <c:pt idx="0">
                  <c:v>Political instability</c:v>
                </c:pt>
                <c:pt idx="1">
                  <c:v>Corruption</c:v>
                </c:pt>
                <c:pt idx="2">
                  <c:v>High cost of living</c:v>
                </c:pt>
                <c:pt idx="3">
                  <c:v>Unemployment</c:v>
                </c:pt>
                <c:pt idx="4">
                  <c:v>Infrastructure</c:v>
                </c:pt>
              </c:strCache>
            </c:strRef>
          </c:cat>
          <c:val>
            <c:numRef>
              <c:f>'27.Ogun'!$AZ$28:$AZ$32</c:f>
              <c:numCache>
                <c:formatCode>0.0%</c:formatCode>
                <c:ptCount val="5"/>
                <c:pt idx="0">
                  <c:v>5.0335665980851443E-2</c:v>
                </c:pt>
                <c:pt idx="1">
                  <c:v>0.18120807907183464</c:v>
                </c:pt>
                <c:pt idx="2">
                  <c:v>0.20917218314351504</c:v>
                </c:pt>
                <c:pt idx="3">
                  <c:v>0.21252794728544358</c:v>
                </c:pt>
                <c:pt idx="4">
                  <c:v>0.23489931015759552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28-48C1-83A8-DC74E3A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35328"/>
        <c:axId val="358836864"/>
      </c:barChart>
      <c:catAx>
        <c:axId val="35883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8836864"/>
        <c:crosses val="autoZero"/>
        <c:auto val="1"/>
        <c:lblAlgn val="ctr"/>
        <c:lblOffset val="100"/>
        <c:noMultiLvlLbl val="0"/>
      </c:catAx>
      <c:valAx>
        <c:axId val="358836864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8835328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'27.Ogun'!$CO$7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('27.Ogun'!$CJ$13,'27.Ogun'!$CJ$15,'27.Ogun'!$CJ$12,'27.Ogun'!$CJ$11,'27.Ogun'!$CJ$18)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('27.Ogun'!$CO$13,'27.Ogun'!$CO$15,'27.Ogun'!$CO$12,'27.Ogun'!$CO$11,'27.Ogun'!$CO$18)</c:f>
              <c:numCache>
                <c:formatCode>0.0%</c:formatCode>
                <c:ptCount val="5"/>
                <c:pt idx="0">
                  <c:v>0.40827747193528269</c:v>
                </c:pt>
                <c:pt idx="1">
                  <c:v>0.42505589457088716</c:v>
                </c:pt>
                <c:pt idx="2">
                  <c:v>0.6208054192207263</c:v>
                </c:pt>
                <c:pt idx="3">
                  <c:v>0.74272932697025251</c:v>
                </c:pt>
                <c:pt idx="4">
                  <c:v>0.9809844012697766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3-4CC9-989A-6C1B1E529555}"/>
            </c:ext>
          </c:extLst>
        </c:ser>
        <c:ser>
          <c:idx val="1"/>
          <c:order val="1"/>
          <c:tx>
            <c:strRef>
              <c:f>'27.Ogun'!$CM$7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D3-4CC9-989A-6C1B1E529555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('27.Ogun'!$CJ$13,'27.Ogun'!$CJ$15,'27.Ogun'!$CJ$12,'27.Ogun'!$CJ$11,'27.Ogun'!$CJ$18)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('27.Ogun'!$CN$13,'27.Ogun'!$CN$15,'27.Ogun'!$CN$12,'27.Ogun'!$CN$11,'27.Ogun'!$CN$18)</c:f>
              <c:numCache>
                <c:formatCode>0.0%</c:formatCode>
                <c:ptCount val="5"/>
                <c:pt idx="0">
                  <c:v>-0.25391510792483807</c:v>
                </c:pt>
                <c:pt idx="1">
                  <c:v>-0.29865763463212286</c:v>
                </c:pt>
                <c:pt idx="2">
                  <c:v>-0.4384787521015821</c:v>
                </c:pt>
                <c:pt idx="3">
                  <c:v>-0.6129753028895597</c:v>
                </c:pt>
                <c:pt idx="4">
                  <c:v>-0.39261763734698779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3-4CC9-989A-6C1B1E52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949632"/>
        <c:axId val="358951168"/>
      </c:barChart>
      <c:catAx>
        <c:axId val="35894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8951168"/>
        <c:crosses val="autoZero"/>
        <c:auto val="1"/>
        <c:lblAlgn val="ctr"/>
        <c:lblOffset val="100"/>
        <c:noMultiLvlLbl val="0"/>
      </c:catAx>
      <c:valAx>
        <c:axId val="358951168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58949632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5E-41AF-A703-B60C70D778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E-41AF-A703-B60C70D77838}"/>
            </c:ext>
          </c:extLst>
        </c:ser>
        <c:ser>
          <c:idx val="0"/>
          <c:order val="1"/>
          <c:tx>
            <c:strRef>
              <c:f>'28.Ondo'!$L$1</c:f>
              <c:strCache>
                <c:ptCount val="1"/>
                <c:pt idx="0">
                  <c:v>Ondo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'28.Ondo'!$L$7</c:f>
              <c:numCache>
                <c:formatCode>0.0%</c:formatCode>
                <c:ptCount val="1"/>
                <c:pt idx="0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E-41AF-A703-B60C70D7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59036032"/>
        <c:axId val="359037568"/>
      </c:barChart>
      <c:catAx>
        <c:axId val="3590360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9037568"/>
        <c:crosses val="autoZero"/>
        <c:auto val="1"/>
        <c:lblAlgn val="ctr"/>
        <c:lblOffset val="100"/>
        <c:noMultiLvlLbl val="0"/>
      </c:catAx>
      <c:valAx>
        <c:axId val="35903756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5903603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B5-4BED-9FCE-FD33BD1E2F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5-4BED-9FCE-FD33BD1E2F41}"/>
            </c:ext>
          </c:extLst>
        </c:ser>
        <c:ser>
          <c:idx val="0"/>
          <c:order val="1"/>
          <c:tx>
            <c:strRef>
              <c:f>'28.Ondo'!$L$1</c:f>
              <c:strCache>
                <c:ptCount val="1"/>
                <c:pt idx="0">
                  <c:v>Ondo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B5-4BED-9FCE-FD33BD1E2F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'28.Ondo'!$L$8</c:f>
              <c:numCache>
                <c:formatCode>0.0%</c:formatCode>
                <c:ptCount val="1"/>
                <c:pt idx="0">
                  <c:v>0.42099999999999999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5-4BED-9FCE-FD33BD1E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188352"/>
        <c:axId val="337189888"/>
      </c:barChart>
      <c:catAx>
        <c:axId val="3371883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7189888"/>
        <c:crosses val="autoZero"/>
        <c:auto val="1"/>
        <c:lblAlgn val="ctr"/>
        <c:lblOffset val="100"/>
        <c:noMultiLvlLbl val="0"/>
      </c:catAx>
      <c:valAx>
        <c:axId val="337189888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718835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19-4CC3-9F70-40C307F7D864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19-4CC3-9F70-40C307F7D8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9-4CC3-9F70-40C307F7D864}"/>
            </c:ext>
          </c:extLst>
        </c:ser>
        <c:ser>
          <c:idx val="0"/>
          <c:order val="1"/>
          <c:tx>
            <c:strRef>
              <c:f>'28.Ondo'!$L$1</c:f>
              <c:strCache>
                <c:ptCount val="1"/>
                <c:pt idx="0">
                  <c:v>Ondo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19-4CC3-9F70-40C307F7D86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'28.Ondo'!$L$9:$L$10</c:f>
              <c:numCache>
                <c:formatCode>0.0</c:formatCode>
                <c:ptCount val="2"/>
                <c:pt idx="0">
                  <c:v>12.01</c:v>
                </c:pt>
                <c:pt idx="1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9-4CC3-9F70-40C307F7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242368"/>
        <c:axId val="351911936"/>
      </c:barChart>
      <c:catAx>
        <c:axId val="33724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1911936"/>
        <c:crosses val="autoZero"/>
        <c:auto val="1"/>
        <c:lblAlgn val="ctr"/>
        <c:lblOffset val="100"/>
        <c:noMultiLvlLbl val="0"/>
      </c:catAx>
      <c:valAx>
        <c:axId val="351911936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7242368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4C-4BE8-BBF3-A4348A7BF1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C-4BE8-BBF3-A4348A7BF17B}"/>
            </c:ext>
          </c:extLst>
        </c:ser>
        <c:ser>
          <c:idx val="1"/>
          <c:order val="1"/>
          <c:tx>
            <c:strRef>
              <c:f>'28.Ondo'!$L$1</c:f>
              <c:strCache>
                <c:ptCount val="1"/>
                <c:pt idx="0">
                  <c:v>Ondo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'28.Ondo'!$L$14</c:f>
              <c:numCache>
                <c:formatCode>0.0%</c:formatCode>
                <c:ptCount val="1"/>
                <c:pt idx="0">
                  <c:v>2.14592311390235E-2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C-4BE8-BBF3-A4348A7B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529088"/>
        <c:axId val="337547264"/>
      </c:barChart>
      <c:catAx>
        <c:axId val="3375290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7547264"/>
        <c:crosses val="autoZero"/>
        <c:auto val="1"/>
        <c:lblAlgn val="ctr"/>
        <c:lblOffset val="100"/>
        <c:noMultiLvlLbl val="0"/>
      </c:catAx>
      <c:valAx>
        <c:axId val="33754726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7529088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'2.Adamawa'!$D$1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7A-4041-A07B-7294E16F41EB}"/>
                </c:ext>
              </c:extLst>
            </c:dLbl>
            <c:dLbl>
              <c:idx val="1"/>
              <c:layout>
                <c:manualLayout>
                  <c:x val="-0.1054481546572935"/>
                  <c:y val="9.072352007257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7A-4041-A07B-7294E16F41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'2.Adamawa'!$D$9:$D$10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A-4041-A07B-7294E16F41EB}"/>
            </c:ext>
          </c:extLst>
        </c:ser>
        <c:ser>
          <c:idx val="0"/>
          <c:order val="1"/>
          <c:tx>
            <c:strRef>
              <c:f>'2.Adamawa'!$C$1</c:f>
              <c:strCache>
                <c:ptCount val="1"/>
                <c:pt idx="0">
                  <c:v>Adamawa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7.5451800409006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7A-4041-A07B-7294E16F41EB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'2.Adamawa'!$C$9:$C$10</c:f>
              <c:numCache>
                <c:formatCode>0.0</c:formatCode>
                <c:ptCount val="2"/>
                <c:pt idx="0">
                  <c:v>4.83</c:v>
                </c:pt>
                <c:pt idx="1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A-4041-A07B-7294E16F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3009536"/>
        <c:axId val="213011072"/>
      </c:barChart>
      <c:catAx>
        <c:axId val="21300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011072"/>
        <c:crosses val="autoZero"/>
        <c:auto val="1"/>
        <c:lblAlgn val="ctr"/>
        <c:lblOffset val="100"/>
        <c:noMultiLvlLbl val="0"/>
      </c:catAx>
      <c:valAx>
        <c:axId val="213011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13009536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18-454C-8A77-CC6C9161DEA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8-454C-8A77-CC6C9161DEA6}"/>
            </c:ext>
          </c:extLst>
        </c:ser>
        <c:ser>
          <c:idx val="0"/>
          <c:order val="1"/>
          <c:tx>
            <c:strRef>
              <c:f>'28.Ondo'!$L$1</c:f>
              <c:strCache>
                <c:ptCount val="1"/>
                <c:pt idx="0">
                  <c:v>Ondo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'28.Ondo'!$L$12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8-454C-8A77-CC6C9161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574144"/>
        <c:axId val="337313792"/>
      </c:barChart>
      <c:catAx>
        <c:axId val="337574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7313792"/>
        <c:crosses val="autoZero"/>
        <c:auto val="1"/>
        <c:lblAlgn val="ctr"/>
        <c:lblOffset val="100"/>
        <c:noMultiLvlLbl val="0"/>
      </c:catAx>
      <c:valAx>
        <c:axId val="337313792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7574144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'28.Ondo'!$W$35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'28.Ondo'!$T$36:$T$40</c:f>
              <c:strCache>
                <c:ptCount val="5"/>
                <c:pt idx="0">
                  <c:v>Tax/revenues officers</c:v>
                </c:pt>
                <c:pt idx="1">
                  <c:v>Other public official/civil servant</c:v>
                </c:pt>
                <c:pt idx="2">
                  <c:v>Car registration/driving license agency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'28.Ondo'!$W$36:$W$40</c:f>
              <c:numCache>
                <c:formatCode>0.0%</c:formatCode>
                <c:ptCount val="5"/>
                <c:pt idx="0">
                  <c:v>0.27268793526705104</c:v>
                </c:pt>
                <c:pt idx="1">
                  <c:v>8.9827356531953367E-2</c:v>
                </c:pt>
                <c:pt idx="2">
                  <c:v>0.28533999859497072</c:v>
                </c:pt>
                <c:pt idx="3">
                  <c:v>0.33700000000000002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C-415B-9CE2-26D87D883924}"/>
            </c:ext>
          </c:extLst>
        </c:ser>
        <c:ser>
          <c:idx val="0"/>
          <c:order val="1"/>
          <c:tx>
            <c:strRef>
              <c:f>'28.Ondo'!$U$35</c:f>
              <c:strCache>
                <c:ptCount val="1"/>
                <c:pt idx="0">
                  <c:v>Ondo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'28.Ondo'!$V$36:$V$40</c:f>
                <c:numCache>
                  <c:formatCode>General</c:formatCode>
                  <c:ptCount val="5"/>
                  <c:pt idx="0">
                    <c:v>2.5971326722818371E-2</c:v>
                  </c:pt>
                  <c:pt idx="1">
                    <c:v>2.6495913284589792E-2</c:v>
                  </c:pt>
                  <c:pt idx="2">
                    <c:v>2.8030736536285322E-2</c:v>
                  </c:pt>
                  <c:pt idx="3">
                    <c:v>2.2861940427602222E-2</c:v>
                  </c:pt>
                  <c:pt idx="4">
                    <c:v>3.1162017635701877E-2</c:v>
                  </c:pt>
                </c:numCache>
              </c:numRef>
            </c:plus>
            <c:minus>
              <c:numRef>
                <c:f>'28.Ondo'!$V$36:$V$40</c:f>
                <c:numCache>
                  <c:formatCode>General</c:formatCode>
                  <c:ptCount val="5"/>
                  <c:pt idx="0">
                    <c:v>2.5971326722818371E-2</c:v>
                  </c:pt>
                  <c:pt idx="1">
                    <c:v>2.6495913284589792E-2</c:v>
                  </c:pt>
                  <c:pt idx="2">
                    <c:v>2.8030736536285322E-2</c:v>
                  </c:pt>
                  <c:pt idx="3">
                    <c:v>2.2861940427602222E-2</c:v>
                  </c:pt>
                  <c:pt idx="4">
                    <c:v>3.1162017635701877E-2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'28.Ondo'!$T$36:$T$40</c:f>
              <c:strCache>
                <c:ptCount val="5"/>
                <c:pt idx="0">
                  <c:v>Tax/revenues officers</c:v>
                </c:pt>
                <c:pt idx="1">
                  <c:v>Other public official/civil servant</c:v>
                </c:pt>
                <c:pt idx="2">
                  <c:v>Car registration/driving license agency officers</c:v>
                </c:pt>
                <c:pt idx="3">
                  <c:v>Judges/Magistrates at the court/Prosecutors</c:v>
                </c:pt>
                <c:pt idx="4">
                  <c:v>Police officers</c:v>
                </c:pt>
              </c:strCache>
            </c:strRef>
          </c:cat>
          <c:val>
            <c:numRef>
              <c:f>'28.Ondo'!$U$36:$U$40</c:f>
              <c:numCache>
                <c:formatCode>0.0%</c:formatCode>
                <c:ptCount val="5"/>
                <c:pt idx="0">
                  <c:v>0.1967219006637555</c:v>
                </c:pt>
                <c:pt idx="1">
                  <c:v>0.20754582170711713</c:v>
                </c:pt>
                <c:pt idx="2">
                  <c:v>0.24324513585141452</c:v>
                </c:pt>
                <c:pt idx="3">
                  <c:v>0.37930655303941446</c:v>
                </c:pt>
                <c:pt idx="4">
                  <c:v>0.64999981881235125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C-415B-9CE2-26D87D88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37344384"/>
        <c:axId val="337345920"/>
      </c:barChart>
      <c:catAx>
        <c:axId val="33734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7345920"/>
        <c:crosses val="autoZero"/>
        <c:auto val="1"/>
        <c:lblAlgn val="ctr"/>
        <c:lblOffset val="100"/>
        <c:noMultiLvlLbl val="0"/>
      </c:catAx>
      <c:valAx>
        <c:axId val="3373459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7344384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1-6CD1-48A7-9D95-1644B7BCB6FA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6CD1-48A7-9D95-1644B7BCB6FA}"/>
              </c:ext>
            </c:extLst>
          </c:dPt>
          <c:dPt>
            <c:idx val="2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5-6CD1-48A7-9D95-1644B7BCB6FA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6CD1-48A7-9D95-1644B7BCB6FA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6CD1-48A7-9D95-1644B7BCB6F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'28.Ondo'!$AF$26:$AF$30</c:f>
              <c:strCache>
                <c:ptCount val="5"/>
                <c:pt idx="0">
                  <c:v>Fear of reprisals</c:v>
                </c:pt>
                <c:pt idx="1">
                  <c:v>Common practice</c:v>
                </c:pt>
                <c:pt idx="2">
                  <c:v>Pointless, nobody would care</c:v>
                </c:pt>
                <c:pt idx="3">
                  <c:v>Do not want to incure additional expenses</c:v>
                </c:pt>
                <c:pt idx="4">
                  <c:v>All other reasons</c:v>
                </c:pt>
              </c:strCache>
            </c:strRef>
          </c:cat>
          <c:val>
            <c:numRef>
              <c:f>'28.Ondo'!$AH$26:$AH$30</c:f>
              <c:numCache>
                <c:formatCode>0.0%</c:formatCode>
                <c:ptCount val="5"/>
                <c:pt idx="0">
                  <c:v>0.17167384911218814</c:v>
                </c:pt>
                <c:pt idx="1">
                  <c:v>0.16738234504137534</c:v>
                </c:pt>
                <c:pt idx="2">
                  <c:v>0.1630899855780828</c:v>
                </c:pt>
                <c:pt idx="3">
                  <c:v>0.15021461797316463</c:v>
                </c:pt>
                <c:pt idx="4">
                  <c:v>0.34763920229518919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D1-48A7-9D95-1644B7BCB6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8C3C-4B7C-80DC-8AE72E43610E}"/>
              </c:ext>
            </c:extLst>
          </c:dPt>
          <c:dPt>
            <c:idx val="1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3-8C3C-4B7C-80DC-8AE72E43610E}"/>
              </c:ext>
            </c:extLst>
          </c:dPt>
          <c:dPt>
            <c:idx val="2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5-8C3C-4B7C-80DC-8AE72E43610E}"/>
              </c:ext>
            </c:extLst>
          </c:dPt>
          <c:dPt>
            <c:idx val="3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7-8C3C-4B7C-80DC-8AE72E43610E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8C3C-4B7C-80DC-8AE72E43610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'28.Ondo'!$AN$26:$AN$30</c:f>
              <c:strCache>
                <c:ptCount val="5"/>
                <c:pt idx="0">
                  <c:v>Supervisor to the official</c:v>
                </c:pt>
                <c:pt idx="1">
                  <c:v>I would not report it</c:v>
                </c:pt>
                <c:pt idx="2">
                  <c:v>Traditional/Village leader</c:v>
                </c:pt>
                <c:pt idx="3">
                  <c:v>Anti-Corruption Agencies</c:v>
                </c:pt>
                <c:pt idx="4">
                  <c:v>Other</c:v>
                </c:pt>
              </c:strCache>
            </c:strRef>
          </c:cat>
          <c:val>
            <c:numRef>
              <c:f>'28.Ondo'!$AP$26:$AP$30</c:f>
              <c:numCache>
                <c:formatCode>0.0%</c:formatCode>
                <c:ptCount val="5"/>
                <c:pt idx="0">
                  <c:v>0.39888897746951718</c:v>
                </c:pt>
                <c:pt idx="1">
                  <c:v>0.24444444444444444</c:v>
                </c:pt>
                <c:pt idx="2">
                  <c:v>0.12444448873475859</c:v>
                </c:pt>
                <c:pt idx="3">
                  <c:v>8.3333333333333329E-2</c:v>
                </c:pt>
                <c:pt idx="4">
                  <c:v>0.14888875601794649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3C-4B7C-80DC-8AE72E4361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A2-4F36-AD90-B356353CE77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A2-4F36-AD90-B356353CE77F}"/>
              </c:ext>
            </c:extLst>
          </c:dPt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75A2-4F36-AD90-B356353CE77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5A2-4F36-AD90-B356353CE77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5A2-4F36-AD90-B356353CE77F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5A2-4F36-AD90-B356353CE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'28.Ondo'!$AX$29:$AX$33</c:f>
              <c:strCache>
                <c:ptCount val="5"/>
                <c:pt idx="0">
                  <c:v>Housing</c:v>
                </c:pt>
                <c:pt idx="1">
                  <c:v>Infrastructure</c:v>
                </c:pt>
                <c:pt idx="2">
                  <c:v>Corruption</c:v>
                </c:pt>
                <c:pt idx="3">
                  <c:v>High cost of living</c:v>
                </c:pt>
                <c:pt idx="4">
                  <c:v>Unemployment</c:v>
                </c:pt>
              </c:strCache>
            </c:strRef>
          </c:cat>
          <c:val>
            <c:numRef>
              <c:f>'28.Ondo'!$AZ$29:$AZ$33</c:f>
              <c:numCache>
                <c:formatCode>0.0%</c:formatCode>
                <c:ptCount val="5"/>
                <c:pt idx="0">
                  <c:v>7.3333244752705029E-2</c:v>
                </c:pt>
                <c:pt idx="1">
                  <c:v>0.11333337762364748</c:v>
                </c:pt>
                <c:pt idx="2">
                  <c:v>0.17111119969173941</c:v>
                </c:pt>
                <c:pt idx="3">
                  <c:v>0.21999995570968586</c:v>
                </c:pt>
                <c:pt idx="4">
                  <c:v>0.22111119969173942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2-4F36-AD90-B356353C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462016"/>
        <c:axId val="337463552"/>
      </c:barChart>
      <c:catAx>
        <c:axId val="337462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7463552"/>
        <c:crosses val="autoZero"/>
        <c:auto val="1"/>
        <c:lblAlgn val="ctr"/>
        <c:lblOffset val="100"/>
        <c:noMultiLvlLbl val="0"/>
      </c:catAx>
      <c:valAx>
        <c:axId val="337463552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7462016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'28.Ondo'!$CO$7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('28.Ondo'!$CJ$13,'28.Ondo'!$CJ$15,'28.Ondo'!$CJ$12,'28.Ondo'!$CJ$11,'28.Ondo'!$CJ$18)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('28.Ondo'!$CO$13,'28.Ondo'!$CO$15,'28.Ondo'!$CO$12,'28.Ondo'!$CO$11,'28.Ondo'!$CO$18)</c:f>
              <c:numCache>
                <c:formatCode>0.0%</c:formatCode>
                <c:ptCount val="5"/>
                <c:pt idx="0">
                  <c:v>0.38999991141937168</c:v>
                </c:pt>
                <c:pt idx="1">
                  <c:v>0.48555559984586971</c:v>
                </c:pt>
                <c:pt idx="2">
                  <c:v>0.6300000442903142</c:v>
                </c:pt>
                <c:pt idx="3">
                  <c:v>0.74555546697492725</c:v>
                </c:pt>
                <c:pt idx="4">
                  <c:v>0.94555546697492721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A-41F6-A118-2B83E8542B50}"/>
            </c:ext>
          </c:extLst>
        </c:ser>
        <c:ser>
          <c:idx val="1"/>
          <c:order val="1"/>
          <c:tx>
            <c:strRef>
              <c:f>'28.Ondo'!$CM$7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9A-41F6-A118-2B83E8542B50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('28.Ondo'!$CJ$13,'28.Ondo'!$CJ$15,'28.Ondo'!$CJ$12,'28.Ondo'!$CJ$11,'28.Ondo'!$CJ$18)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('28.Ondo'!$CN$13,'28.Ondo'!$CN$15,'28.Ondo'!$CN$12,'28.Ondo'!$CN$11,'28.Ondo'!$CN$18)</c:f>
              <c:numCache>
                <c:formatCode>0.0%</c:formatCode>
                <c:ptCount val="5"/>
                <c:pt idx="0">
                  <c:v>-0.30555555555555558</c:v>
                </c:pt>
                <c:pt idx="1">
                  <c:v>-0.41000008858062831</c:v>
                </c:pt>
                <c:pt idx="2">
                  <c:v>-0.51666666666666672</c:v>
                </c:pt>
                <c:pt idx="3">
                  <c:v>-0.6300000442903142</c:v>
                </c:pt>
                <c:pt idx="4">
                  <c:v>-0.44888897746951717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A-41F6-A118-2B83E854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498496"/>
        <c:axId val="337500032"/>
      </c:barChart>
      <c:catAx>
        <c:axId val="33749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37500032"/>
        <c:crosses val="autoZero"/>
        <c:auto val="1"/>
        <c:lblAlgn val="ctr"/>
        <c:lblOffset val="100"/>
        <c:noMultiLvlLbl val="0"/>
      </c:catAx>
      <c:valAx>
        <c:axId val="337500032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37498496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CD-4418-8910-E8396EE5EC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418-8910-E8396EE5ECB9}"/>
            </c:ext>
          </c:extLst>
        </c:ser>
        <c:ser>
          <c:idx val="0"/>
          <c:order val="1"/>
          <c:tx>
            <c:strRef>
              <c:f>'29.Osun'!$L$1</c:f>
              <c:strCache>
                <c:ptCount val="1"/>
                <c:pt idx="0">
                  <c:v>Osun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'29.Osun'!$L$7</c:f>
              <c:numCache>
                <c:formatCode>0.0%</c:formatCode>
                <c:ptCount val="1"/>
                <c:pt idx="0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D-4418-8910-E8396EE5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5512320"/>
        <c:axId val="335513856"/>
      </c:barChart>
      <c:catAx>
        <c:axId val="335512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5513856"/>
        <c:crosses val="autoZero"/>
        <c:auto val="1"/>
        <c:lblAlgn val="ctr"/>
        <c:lblOffset val="100"/>
        <c:noMultiLvlLbl val="0"/>
      </c:catAx>
      <c:valAx>
        <c:axId val="335513856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5512320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B2-42B9-AC61-90DF528F9E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2-42B9-AC61-90DF528F9E7B}"/>
            </c:ext>
          </c:extLst>
        </c:ser>
        <c:ser>
          <c:idx val="0"/>
          <c:order val="1"/>
          <c:tx>
            <c:strRef>
              <c:f>'29.Osun'!$L$1</c:f>
              <c:strCache>
                <c:ptCount val="1"/>
                <c:pt idx="0">
                  <c:v>Osun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2-42B9-AC61-90DF528F9E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'29.Osun'!$L$8</c:f>
              <c:numCache>
                <c:formatCode>0.0%</c:formatCode>
                <c:ptCount val="1"/>
                <c:pt idx="0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2-42B9-AC61-90DF528F9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126528"/>
        <c:axId val="337128064"/>
      </c:barChart>
      <c:catAx>
        <c:axId val="3371265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7128064"/>
        <c:crosses val="autoZero"/>
        <c:auto val="1"/>
        <c:lblAlgn val="ctr"/>
        <c:lblOffset val="100"/>
        <c:noMultiLvlLbl val="0"/>
      </c:catAx>
      <c:valAx>
        <c:axId val="33712806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712652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1D-4C2A-84C1-C2C6A8E540A5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1D-4C2A-84C1-C2C6A8E540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D-4C2A-84C1-C2C6A8E540A5}"/>
            </c:ext>
          </c:extLst>
        </c:ser>
        <c:ser>
          <c:idx val="0"/>
          <c:order val="1"/>
          <c:tx>
            <c:strRef>
              <c:f>'29.Osun'!$L$1</c:f>
              <c:strCache>
                <c:ptCount val="1"/>
                <c:pt idx="0">
                  <c:v>Osun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1D-4C2A-84C1-C2C6A8E540A5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'29.Osun'!$L$9:$L$10</c:f>
              <c:numCache>
                <c:formatCode>0.0</c:formatCode>
                <c:ptCount val="2"/>
                <c:pt idx="0">
                  <c:v>4.3899999999999997</c:v>
                </c:pt>
                <c:pt idx="1">
                  <c:v>0.58099999999999996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D-4C2A-84C1-C2C6A8E5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160064"/>
        <c:axId val="337161600"/>
      </c:barChart>
      <c:catAx>
        <c:axId val="33716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161600"/>
        <c:crosses val="autoZero"/>
        <c:auto val="1"/>
        <c:lblAlgn val="ctr"/>
        <c:lblOffset val="100"/>
        <c:noMultiLvlLbl val="0"/>
      </c:catAx>
      <c:valAx>
        <c:axId val="337161600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7160064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3E-40A3-AE8B-2F57C00CE7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0A3-AE8B-2F57C00CE7E3}"/>
            </c:ext>
          </c:extLst>
        </c:ser>
        <c:ser>
          <c:idx val="1"/>
          <c:order val="1"/>
          <c:tx>
            <c:strRef>
              <c:f>'29.Osun'!$L$1</c:f>
              <c:strCache>
                <c:ptCount val="1"/>
                <c:pt idx="0">
                  <c:v>Osun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'29.Osun'!$L$14</c:f>
              <c:numCache>
                <c:formatCode>0.0%</c:formatCode>
                <c:ptCount val="1"/>
                <c:pt idx="0">
                  <c:v>4.2017016850148997E-2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0A3-AE8B-2F57C00C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8327040"/>
        <c:axId val="338328576"/>
      </c:barChart>
      <c:catAx>
        <c:axId val="3383270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8328576"/>
        <c:crosses val="autoZero"/>
        <c:auto val="1"/>
        <c:lblAlgn val="ctr"/>
        <c:lblOffset val="100"/>
        <c:noMultiLvlLbl val="0"/>
      </c:catAx>
      <c:valAx>
        <c:axId val="338328576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8327040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35-4846-8C8F-71F0321D0CF6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35-4846-8C8F-71F0321D0C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5-4846-8C8F-71F0321D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198705536"/>
        <c:axId val="198707072"/>
      </c:barChart>
      <c:catAx>
        <c:axId val="19870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707072"/>
        <c:crosses val="autoZero"/>
        <c:auto val="1"/>
        <c:lblAlgn val="ctr"/>
        <c:lblOffset val="100"/>
        <c:noMultiLvlLbl val="0"/>
      </c:catAx>
      <c:valAx>
        <c:axId val="19870707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198705536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'2.Adamawa'!$D$1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7C-429A-824C-94FDD6BA61E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'2.Adamawa'!$D$12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C-429A-824C-94FDD6BA61E0}"/>
            </c:ext>
          </c:extLst>
        </c:ser>
        <c:ser>
          <c:idx val="0"/>
          <c:order val="1"/>
          <c:tx>
            <c:strRef>
              <c:f>'2.Adamawa'!$C$1</c:f>
              <c:strCache>
                <c:ptCount val="1"/>
                <c:pt idx="0">
                  <c:v>Adamawa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'2.Adamawa'!$C$12</c:f>
              <c:numCache>
                <c:formatCode>General</c:formatCode>
                <c:ptCount val="1"/>
                <c:pt idx="0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C-429A-824C-94FDD6BA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3054592"/>
        <c:axId val="213056128"/>
      </c:barChart>
      <c:catAx>
        <c:axId val="2130545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3056128"/>
        <c:crosses val="autoZero"/>
        <c:auto val="1"/>
        <c:lblAlgn val="ctr"/>
        <c:lblOffset val="100"/>
        <c:noMultiLvlLbl val="0"/>
      </c:catAx>
      <c:valAx>
        <c:axId val="213056128"/>
        <c:scaling>
          <c:orientation val="minMax"/>
          <c:max val="72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13054592"/>
        <c:crosses val="autoZero"/>
        <c:crossBetween val="between"/>
        <c:majorUnit val="18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B4-4C43-9F1C-4383938E0CF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4-4C43-9F1C-4383938E0CF2}"/>
            </c:ext>
          </c:extLst>
        </c:ser>
        <c:ser>
          <c:idx val="0"/>
          <c:order val="1"/>
          <c:tx>
            <c:strRef>
              <c:f>'29.Osun'!$L$1</c:f>
              <c:strCache>
                <c:ptCount val="1"/>
                <c:pt idx="0">
                  <c:v>Osun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'29.Osun'!$L$12</c:f>
              <c:numCache>
                <c:formatCode>General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4-4C43-9F1C-4383938E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8036608"/>
        <c:axId val="338038144"/>
      </c:barChart>
      <c:catAx>
        <c:axId val="3380366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8038144"/>
        <c:crosses val="autoZero"/>
        <c:auto val="1"/>
        <c:lblAlgn val="ctr"/>
        <c:lblOffset val="100"/>
        <c:noMultiLvlLbl val="0"/>
      </c:catAx>
      <c:valAx>
        <c:axId val="338038144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8036608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'29.Osun'!$X$34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'29.Osun'!$U$35:$U$39</c:f>
              <c:strCache>
                <c:ptCount val="5"/>
                <c:pt idx="0">
                  <c:v>Public utilities officers</c:v>
                </c:pt>
                <c:pt idx="1">
                  <c:v>Customs officers</c:v>
                </c:pt>
                <c:pt idx="2">
                  <c:v>Car registration/driving license agency officers</c:v>
                </c:pt>
                <c:pt idx="3">
                  <c:v>Officials from Traffic Management Authority</c:v>
                </c:pt>
                <c:pt idx="4">
                  <c:v>Police officers</c:v>
                </c:pt>
              </c:strCache>
            </c:strRef>
          </c:cat>
          <c:val>
            <c:numRef>
              <c:f>'29.Osun'!$X$35:$X$39</c:f>
              <c:numCache>
                <c:formatCode>0.0%</c:formatCode>
                <c:ptCount val="5"/>
                <c:pt idx="0">
                  <c:v>0.22435422164453778</c:v>
                </c:pt>
                <c:pt idx="1">
                  <c:v>0.26481777328727685</c:v>
                </c:pt>
                <c:pt idx="2">
                  <c:v>0.28533999859497072</c:v>
                </c:pt>
                <c:pt idx="3">
                  <c:v>0.25457267048150523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D-4AC9-8D00-EC69FDF277B5}"/>
            </c:ext>
          </c:extLst>
        </c:ser>
        <c:ser>
          <c:idx val="0"/>
          <c:order val="1"/>
          <c:tx>
            <c:strRef>
              <c:f>'29.Osun'!$V$34</c:f>
              <c:strCache>
                <c:ptCount val="1"/>
                <c:pt idx="0">
                  <c:v>Osun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'29.Osun'!$W$35:$W$39</c:f>
                <c:numCache>
                  <c:formatCode>General</c:formatCode>
                  <c:ptCount val="5"/>
                  <c:pt idx="0">
                    <c:v>1.9749949879721545E-2</c:v>
                  </c:pt>
                  <c:pt idx="1">
                    <c:v>2.2420805567530889E-2</c:v>
                  </c:pt>
                  <c:pt idx="2">
                    <c:v>2.2693612078264081E-2</c:v>
                  </c:pt>
                  <c:pt idx="3">
                    <c:v>3.0005386979983093E-2</c:v>
                  </c:pt>
                  <c:pt idx="4">
                    <c:v>3.0037757183339255E-2</c:v>
                  </c:pt>
                </c:numCache>
              </c:numRef>
            </c:plus>
            <c:minus>
              <c:numRef>
                <c:f>'29.Osun'!$W$35:$W$39</c:f>
                <c:numCache>
                  <c:formatCode>General</c:formatCode>
                  <c:ptCount val="5"/>
                  <c:pt idx="0">
                    <c:v>1.9749949879721545E-2</c:v>
                  </c:pt>
                  <c:pt idx="1">
                    <c:v>2.2420805567530889E-2</c:v>
                  </c:pt>
                  <c:pt idx="2">
                    <c:v>2.2693612078264081E-2</c:v>
                  </c:pt>
                  <c:pt idx="3">
                    <c:v>3.0005386979983093E-2</c:v>
                  </c:pt>
                  <c:pt idx="4">
                    <c:v>3.0037757183339255E-2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'29.Osun'!$U$35:$U$39</c:f>
              <c:strCache>
                <c:ptCount val="5"/>
                <c:pt idx="0">
                  <c:v>Public utilities officers</c:v>
                </c:pt>
                <c:pt idx="1">
                  <c:v>Customs officers</c:v>
                </c:pt>
                <c:pt idx="2">
                  <c:v>Car registration/driving license agency officers</c:v>
                </c:pt>
                <c:pt idx="3">
                  <c:v>Officials from Traffic Management Authority</c:v>
                </c:pt>
                <c:pt idx="4">
                  <c:v>Police officers</c:v>
                </c:pt>
              </c:strCache>
            </c:strRef>
          </c:cat>
          <c:val>
            <c:numRef>
              <c:f>'29.Osun'!$V$35:$V$39</c:f>
              <c:numCache>
                <c:formatCode>0.0%</c:formatCode>
                <c:ptCount val="5"/>
                <c:pt idx="0">
                  <c:v>0.10173169653016621</c:v>
                </c:pt>
                <c:pt idx="1">
                  <c:v>0.13636486596153327</c:v>
                </c:pt>
                <c:pt idx="2">
                  <c:v>0.14035136564857867</c:v>
                </c:pt>
                <c:pt idx="3">
                  <c:v>0.30232697613050258</c:v>
                </c:pt>
                <c:pt idx="4">
                  <c:v>0.30348211078169351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D-4AC9-8D00-EC69FDF2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38097664"/>
        <c:axId val="338099200"/>
      </c:barChart>
      <c:catAx>
        <c:axId val="33809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8099200"/>
        <c:crosses val="autoZero"/>
        <c:auto val="1"/>
        <c:lblAlgn val="ctr"/>
        <c:lblOffset val="100"/>
        <c:noMultiLvlLbl val="0"/>
      </c:catAx>
      <c:valAx>
        <c:axId val="3380992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8097664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1-52E2-4534-8FD3-9C6A654EAC5D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52E2-4534-8FD3-9C6A654EAC5D}"/>
              </c:ext>
            </c:extLst>
          </c:dPt>
          <c:dPt>
            <c:idx val="2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5-52E2-4534-8FD3-9C6A654EAC5D}"/>
              </c:ext>
            </c:extLst>
          </c:dPt>
          <c:dPt>
            <c:idx val="3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7-52E2-4534-8FD3-9C6A654EAC5D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52E2-4534-8FD3-9C6A654EAC5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'29.Osun'!$AF$26:$AF$30</c:f>
              <c:strCache>
                <c:ptCount val="5"/>
                <c:pt idx="0">
                  <c:v>Common practice</c:v>
                </c:pt>
                <c:pt idx="1">
                  <c:v>Fear of reprisals</c:v>
                </c:pt>
                <c:pt idx="2">
                  <c:v>Do not want to incure additional expenses</c:v>
                </c:pt>
                <c:pt idx="3">
                  <c:v>Pointless, nobody would care</c:v>
                </c:pt>
                <c:pt idx="4">
                  <c:v>All other reasons</c:v>
                </c:pt>
              </c:strCache>
            </c:strRef>
          </c:cat>
          <c:val>
            <c:numRef>
              <c:f>'29.Osun'!$AH$26:$AH$30</c:f>
              <c:numCache>
                <c:formatCode>0.0%</c:formatCode>
                <c:ptCount val="5"/>
                <c:pt idx="0">
                  <c:v>0.36134467790009933</c:v>
                </c:pt>
                <c:pt idx="1">
                  <c:v>0.10924424381038748</c:v>
                </c:pt>
                <c:pt idx="2">
                  <c:v>0.10924424381038748</c:v>
                </c:pt>
                <c:pt idx="3">
                  <c:v>9.2437437070327866E-2</c:v>
                </c:pt>
                <c:pt idx="4">
                  <c:v>0.32772939740879781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E2-4534-8FD3-9C6A654EAC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D77C-49A3-9A44-5C9CA56D1E12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D77C-49A3-9A44-5C9CA56D1E12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D77C-49A3-9A44-5C9CA56D1E12}"/>
              </c:ext>
            </c:extLst>
          </c:dPt>
          <c:dPt>
            <c:idx val="3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7-D77C-49A3-9A44-5C9CA56D1E12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D77C-49A3-9A44-5C9CA56D1E1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'29.Osun'!$AN$26:$AN$30</c:f>
              <c:strCache>
                <c:ptCount val="5"/>
                <c:pt idx="0">
                  <c:v>Supervisor to the official</c:v>
                </c:pt>
                <c:pt idx="1">
                  <c:v>Police</c:v>
                </c:pt>
                <c:pt idx="2">
                  <c:v>I would not report it</c:v>
                </c:pt>
                <c:pt idx="3">
                  <c:v>Traditional/Village leader</c:v>
                </c:pt>
                <c:pt idx="4">
                  <c:v>Other</c:v>
                </c:pt>
              </c:strCache>
            </c:strRef>
          </c:cat>
          <c:val>
            <c:numRef>
              <c:f>'29.Osun'!$AP$26:$AP$30</c:f>
              <c:numCache>
                <c:formatCode>0.0%</c:formatCode>
                <c:ptCount val="5"/>
                <c:pt idx="0">
                  <c:v>0.34111107706909399</c:v>
                </c:pt>
                <c:pt idx="1">
                  <c:v>0.19666678201767426</c:v>
                </c:pt>
                <c:pt idx="2">
                  <c:v>0.17666668062634275</c:v>
                </c:pt>
                <c:pt idx="3">
                  <c:v>0.14111116523546924</c:v>
                </c:pt>
                <c:pt idx="4">
                  <c:v>0.14444429505141976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7C-49A3-9A44-5C9CA56D1E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AB1-475C-909D-605A3DE2F48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AB1-475C-909D-605A3DE2F48D}"/>
              </c:ext>
            </c:extLst>
          </c:dPt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AAB1-475C-909D-605A3DE2F48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AB1-475C-909D-605A3DE2F48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AB1-475C-909D-605A3DE2F48D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AB1-475C-909D-605A3DE2F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'29.Osun'!$AX$30:$AX$34</c:f>
              <c:strCache>
                <c:ptCount val="5"/>
                <c:pt idx="0">
                  <c:v>Health care</c:v>
                </c:pt>
                <c:pt idx="1">
                  <c:v>Infrastructure</c:v>
                </c:pt>
                <c:pt idx="2">
                  <c:v>Corruption</c:v>
                </c:pt>
                <c:pt idx="3">
                  <c:v>High cost of living</c:v>
                </c:pt>
                <c:pt idx="4">
                  <c:v>Unemployment</c:v>
                </c:pt>
              </c:strCache>
            </c:strRef>
          </c:cat>
          <c:val>
            <c:numRef>
              <c:f>'29.Osun'!$AZ$30:$AZ$34</c:f>
              <c:numCache>
                <c:formatCode>0.0%</c:formatCode>
                <c:ptCount val="5"/>
                <c:pt idx="0">
                  <c:v>7.3333264269672724E-2</c:v>
                </c:pt>
                <c:pt idx="1">
                  <c:v>0.10333341635667002</c:v>
                </c:pt>
                <c:pt idx="2">
                  <c:v>0.15000009918717214</c:v>
                </c:pt>
                <c:pt idx="3">
                  <c:v>0.19000008155389711</c:v>
                </c:pt>
                <c:pt idx="4">
                  <c:v>0.22444448020080773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B1-475C-909D-605A3DE2F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207104"/>
        <c:axId val="338208640"/>
      </c:barChart>
      <c:catAx>
        <c:axId val="338207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8208640"/>
        <c:crosses val="autoZero"/>
        <c:auto val="1"/>
        <c:lblAlgn val="ctr"/>
        <c:lblOffset val="100"/>
        <c:noMultiLvlLbl val="0"/>
      </c:catAx>
      <c:valAx>
        <c:axId val="338208640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8207104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'29.Osun'!$CO$7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('29.Osun'!$CJ$13,'29.Osun'!$CJ$15,'29.Osun'!$CJ$12,'29.Osun'!$CJ$11,'29.Osun'!$CJ$18)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('29.Osun'!$CO$13,'29.Osun'!$CO$15,'29.Osun'!$CO$12,'29.Osun'!$CO$11,'29.Osun'!$CO$18)</c:f>
              <c:numCache>
                <c:formatCode>0.0%</c:formatCode>
                <c:ptCount val="5"/>
                <c:pt idx="0">
                  <c:v>0.40555562780300192</c:v>
                </c:pt>
                <c:pt idx="1">
                  <c:v>0.42999997575424681</c:v>
                </c:pt>
                <c:pt idx="2">
                  <c:v>0.50666659025580818</c:v>
                </c:pt>
                <c:pt idx="3">
                  <c:v>0.62555564102795824</c:v>
                </c:pt>
                <c:pt idx="4">
                  <c:v>0.88333340313171371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2-4D90-9878-8AC92630FE27}"/>
            </c:ext>
          </c:extLst>
        </c:ser>
        <c:ser>
          <c:idx val="1"/>
          <c:order val="1"/>
          <c:tx>
            <c:strRef>
              <c:f>'29.Osun'!$CM$7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2-4D90-9878-8AC92630FE27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('29.Osun'!$CJ$13,'29.Osun'!$CJ$15,'29.Osun'!$CJ$12,'29.Osun'!$CJ$11,'29.Osun'!$CJ$18)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('29.Osun'!$CN$13,'29.Osun'!$CN$15,'29.Osun'!$CN$12,'29.Osun'!$CN$11,'29.Osun'!$CN$18)</c:f>
              <c:numCache>
                <c:formatCode>0.0%</c:formatCode>
                <c:ptCount val="5"/>
                <c:pt idx="0">
                  <c:v>-0.30222221144633193</c:v>
                </c:pt>
                <c:pt idx="1">
                  <c:v>-0.30111109470236908</c:v>
                </c:pt>
                <c:pt idx="2">
                  <c:v>-0.33666661009324256</c:v>
                </c:pt>
                <c:pt idx="3">
                  <c:v>-0.49333340974419188</c:v>
                </c:pt>
                <c:pt idx="4">
                  <c:v>-0.4222221585465068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2-4D90-9878-8AC92630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391040"/>
        <c:axId val="338392576"/>
      </c:barChart>
      <c:catAx>
        <c:axId val="338391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38392576"/>
        <c:crosses val="autoZero"/>
        <c:auto val="1"/>
        <c:lblAlgn val="ctr"/>
        <c:lblOffset val="100"/>
        <c:noMultiLvlLbl val="0"/>
      </c:catAx>
      <c:valAx>
        <c:axId val="338392576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38391040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27-4B1E-86E2-A59FFA4104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7-4B1E-86E2-A59FFA410453}"/>
            </c:ext>
          </c:extLst>
        </c:ser>
        <c:ser>
          <c:idx val="0"/>
          <c:order val="1"/>
          <c:tx>
            <c:strRef>
              <c:f>'30.Oyo'!$L$1</c:f>
              <c:strCache>
                <c:ptCount val="1"/>
                <c:pt idx="0">
                  <c:v>Oyo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'30.Oyo'!$L$7</c:f>
              <c:numCache>
                <c:formatCode>0.0%</c:formatCode>
                <c:ptCount val="1"/>
                <c:pt idx="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7-4B1E-86E2-A59FFA41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8465536"/>
        <c:axId val="338467072"/>
      </c:barChart>
      <c:catAx>
        <c:axId val="3384655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8467072"/>
        <c:crosses val="autoZero"/>
        <c:auto val="1"/>
        <c:lblAlgn val="ctr"/>
        <c:lblOffset val="100"/>
        <c:noMultiLvlLbl val="0"/>
      </c:catAx>
      <c:valAx>
        <c:axId val="338467072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8465536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A-4D52-8940-369BCB61B1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A-4D52-8940-369BCB61B110}"/>
            </c:ext>
          </c:extLst>
        </c:ser>
        <c:ser>
          <c:idx val="0"/>
          <c:order val="1"/>
          <c:tx>
            <c:strRef>
              <c:f>'30.Oyo'!$L$1</c:f>
              <c:strCache>
                <c:ptCount val="1"/>
                <c:pt idx="0">
                  <c:v>Oyo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A-4D52-8940-369BCB61B1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'30.Oyo'!$L$8</c:f>
              <c:numCache>
                <c:formatCode>0.0%</c:formatCode>
                <c:ptCount val="1"/>
                <c:pt idx="0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A-4D52-8940-369BCB6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8519168"/>
        <c:axId val="338520704"/>
      </c:barChart>
      <c:catAx>
        <c:axId val="338519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8520704"/>
        <c:crosses val="autoZero"/>
        <c:auto val="1"/>
        <c:lblAlgn val="ctr"/>
        <c:lblOffset val="100"/>
        <c:noMultiLvlLbl val="0"/>
      </c:catAx>
      <c:valAx>
        <c:axId val="33852070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851916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1A-4341-BDD1-8021372103A9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1A-4341-BDD1-8021372103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A-4341-BDD1-8021372103A9}"/>
            </c:ext>
          </c:extLst>
        </c:ser>
        <c:ser>
          <c:idx val="0"/>
          <c:order val="1"/>
          <c:tx>
            <c:strRef>
              <c:f>'30.Oyo'!$L$1</c:f>
              <c:strCache>
                <c:ptCount val="1"/>
                <c:pt idx="0">
                  <c:v>Oyo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1A-4341-BDD1-8021372103A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'30.Oyo'!$L$9:$L$10</c:f>
              <c:numCache>
                <c:formatCode>0.0</c:formatCode>
                <c:ptCount val="2"/>
                <c:pt idx="0">
                  <c:v>4.2300000000000004</c:v>
                </c:pt>
                <c:pt idx="1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A-4341-BDD1-80213721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8564992"/>
        <c:axId val="338566528"/>
      </c:barChart>
      <c:catAx>
        <c:axId val="33856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566528"/>
        <c:crosses val="autoZero"/>
        <c:auto val="1"/>
        <c:lblAlgn val="ctr"/>
        <c:lblOffset val="100"/>
        <c:noMultiLvlLbl val="0"/>
      </c:catAx>
      <c:valAx>
        <c:axId val="338566528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8564992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1B-4AA0-AF1E-BC6797FBAC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AA0-AF1E-BC6797FBACA1}"/>
            </c:ext>
          </c:extLst>
        </c:ser>
        <c:ser>
          <c:idx val="1"/>
          <c:order val="1"/>
          <c:tx>
            <c:strRef>
              <c:f>'30.Oyo'!$L$1</c:f>
              <c:strCache>
                <c:ptCount val="1"/>
                <c:pt idx="0">
                  <c:v>Oyo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'30.Oyo'!$L$14</c:f>
              <c:numCache>
                <c:formatCode>0.0%</c:formatCode>
                <c:ptCount val="1"/>
                <c:pt idx="0">
                  <c:v>3.8889036245242203E-2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AA0-AF1E-BC6797FB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8613760"/>
        <c:axId val="338615296"/>
      </c:barChart>
      <c:catAx>
        <c:axId val="3386137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8615296"/>
        <c:crosses val="autoZero"/>
        <c:auto val="1"/>
        <c:lblAlgn val="ctr"/>
        <c:lblOffset val="100"/>
        <c:noMultiLvlLbl val="0"/>
      </c:catAx>
      <c:valAx>
        <c:axId val="338615296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8613760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'2.Adamawa'!$D$1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5D-47BF-8C78-B1EAEC02E7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'2.Adamawa'!$D$14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7BF-8C78-B1EAEC02E7E5}"/>
            </c:ext>
          </c:extLst>
        </c:ser>
        <c:ser>
          <c:idx val="1"/>
          <c:order val="1"/>
          <c:tx>
            <c:strRef>
              <c:f>'2.Adamawa'!$C$1</c:f>
              <c:strCache>
                <c:ptCount val="1"/>
                <c:pt idx="0">
                  <c:v>Adamawa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'2.Adamawa'!$B$14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'2.Adamawa'!$C$14</c:f>
              <c:numCache>
                <c:formatCode>0.0%</c:formatCode>
                <c:ptCount val="1"/>
                <c:pt idx="0">
                  <c:v>9.5745431311964752E-2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7BF-8C78-B1EAEC02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3283968"/>
        <c:axId val="213285504"/>
      </c:barChart>
      <c:catAx>
        <c:axId val="2132839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3285504"/>
        <c:crosses val="autoZero"/>
        <c:auto val="1"/>
        <c:lblAlgn val="ctr"/>
        <c:lblOffset val="100"/>
        <c:noMultiLvlLbl val="0"/>
      </c:catAx>
      <c:valAx>
        <c:axId val="213285504"/>
        <c:scaling>
          <c:orientation val="minMax"/>
          <c:max val="0.12000000000000001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13283968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36-456C-A42D-0E3997C9A59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6-456C-A42D-0E3997C9A595}"/>
            </c:ext>
          </c:extLst>
        </c:ser>
        <c:ser>
          <c:idx val="0"/>
          <c:order val="1"/>
          <c:tx>
            <c:strRef>
              <c:f>'30.Oyo'!$L$1</c:f>
              <c:strCache>
                <c:ptCount val="1"/>
                <c:pt idx="0">
                  <c:v>Oyo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'30.Oyo'!$L$12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6-456C-A42D-0E3997C9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8715776"/>
        <c:axId val="338717312"/>
      </c:barChart>
      <c:catAx>
        <c:axId val="3387157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8717312"/>
        <c:crosses val="autoZero"/>
        <c:auto val="1"/>
        <c:lblAlgn val="ctr"/>
        <c:lblOffset val="100"/>
        <c:noMultiLvlLbl val="0"/>
      </c:catAx>
      <c:valAx>
        <c:axId val="338717312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871577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'30.Oyo'!$X$34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'30.Oyo'!$U$35:$U$39</c:f>
              <c:strCache>
                <c:ptCount val="5"/>
                <c:pt idx="0">
                  <c:v>Doctors/Nurses</c:v>
                </c:pt>
                <c:pt idx="1">
                  <c:v>Public utilities officers</c:v>
                </c:pt>
                <c:pt idx="2">
                  <c:v>Car registration/driving license agency officers</c:v>
                </c:pt>
                <c:pt idx="3">
                  <c:v>Immigration Service officers</c:v>
                </c:pt>
                <c:pt idx="4">
                  <c:v>Police officers</c:v>
                </c:pt>
              </c:strCache>
            </c:strRef>
          </c:cat>
          <c:val>
            <c:numRef>
              <c:f>'30.Oyo'!$X$35:$X$39</c:f>
              <c:numCache>
                <c:formatCode>0.0%</c:formatCode>
                <c:ptCount val="5"/>
                <c:pt idx="0">
                  <c:v>8.2623335966029221E-2</c:v>
                </c:pt>
                <c:pt idx="1">
                  <c:v>0.22435422164453778</c:v>
                </c:pt>
                <c:pt idx="2">
                  <c:v>0.28533999859497072</c:v>
                </c:pt>
                <c:pt idx="3">
                  <c:v>0.30681236094856507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6-4D5C-A65B-03CA12A970F9}"/>
            </c:ext>
          </c:extLst>
        </c:ser>
        <c:ser>
          <c:idx val="0"/>
          <c:order val="1"/>
          <c:tx>
            <c:strRef>
              <c:f>'30.Oyo'!$V$34</c:f>
              <c:strCache>
                <c:ptCount val="1"/>
                <c:pt idx="0">
                  <c:v>Oyo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'30.Oyo'!$W$35:$W$39</c:f>
                <c:numCache>
                  <c:formatCode>General</c:formatCode>
                  <c:ptCount val="5"/>
                  <c:pt idx="0">
                    <c:v>1.9223730389801779E-2</c:v>
                  </c:pt>
                  <c:pt idx="1">
                    <c:v>2.9808131024302232E-2</c:v>
                  </c:pt>
                  <c:pt idx="2">
                    <c:v>3.250292686415629E-2</c:v>
                  </c:pt>
                  <c:pt idx="3">
                    <c:v>3.2331622731449843E-2</c:v>
                  </c:pt>
                  <c:pt idx="4">
                    <c:v>3.1881360048299327E-2</c:v>
                  </c:pt>
                </c:numCache>
              </c:numRef>
            </c:plus>
            <c:minus>
              <c:numRef>
                <c:f>'30.Oyo'!$W$35:$W$39</c:f>
                <c:numCache>
                  <c:formatCode>General</c:formatCode>
                  <c:ptCount val="5"/>
                  <c:pt idx="0">
                    <c:v>1.9223730389801779E-2</c:v>
                  </c:pt>
                  <c:pt idx="1">
                    <c:v>2.9808131024302232E-2</c:v>
                  </c:pt>
                  <c:pt idx="2">
                    <c:v>3.250292686415629E-2</c:v>
                  </c:pt>
                  <c:pt idx="3">
                    <c:v>3.2331622731449843E-2</c:v>
                  </c:pt>
                  <c:pt idx="4">
                    <c:v>3.1881360048299327E-2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'30.Oyo'!$U$35:$U$39</c:f>
              <c:strCache>
                <c:ptCount val="5"/>
                <c:pt idx="0">
                  <c:v>Doctors/Nurses</c:v>
                </c:pt>
                <c:pt idx="1">
                  <c:v>Public utilities officers</c:v>
                </c:pt>
                <c:pt idx="2">
                  <c:v>Car registration/driving license agency officers</c:v>
                </c:pt>
                <c:pt idx="3">
                  <c:v>Immigration Service officers</c:v>
                </c:pt>
                <c:pt idx="4">
                  <c:v>Police officers</c:v>
                </c:pt>
              </c:strCache>
            </c:strRef>
          </c:cat>
          <c:val>
            <c:numRef>
              <c:f>'30.Oyo'!$V$35:$V$39</c:f>
              <c:numCache>
                <c:formatCode>0.0%</c:formatCode>
                <c:ptCount val="5"/>
                <c:pt idx="0">
                  <c:v>9.5744674096953503E-2</c:v>
                </c:pt>
                <c:pt idx="1">
                  <c:v>0.29545474068652028</c:v>
                </c:pt>
                <c:pt idx="2">
                  <c:v>0.45000059679402249</c:v>
                </c:pt>
                <c:pt idx="3">
                  <c:v>0.57142775946345348</c:v>
                </c:pt>
                <c:pt idx="4">
                  <c:v>0.60897485434033294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6-4D5C-A65B-03CA12A9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38760448"/>
        <c:axId val="338761984"/>
      </c:barChart>
      <c:catAx>
        <c:axId val="33876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8761984"/>
        <c:crosses val="autoZero"/>
        <c:auto val="1"/>
        <c:lblAlgn val="ctr"/>
        <c:lblOffset val="100"/>
        <c:noMultiLvlLbl val="0"/>
      </c:catAx>
      <c:valAx>
        <c:axId val="33876198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8760448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AC85-4FAE-A821-57F950BA2679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AC85-4FAE-A821-57F950BA2679}"/>
              </c:ext>
            </c:extLst>
          </c:dPt>
          <c:dPt>
            <c:idx val="2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5-AC85-4FAE-A821-57F950BA2679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AC85-4FAE-A821-57F950BA2679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AC85-4FAE-A821-57F950BA267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'30.Oyo'!$AF$26:$AF$30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want to incure additional expenses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'30.Oyo'!$AH$26:$AH$30</c:f>
              <c:numCache>
                <c:formatCode>0.0%</c:formatCode>
                <c:ptCount val="5"/>
                <c:pt idx="0">
                  <c:v>0.38888903624524224</c:v>
                </c:pt>
                <c:pt idx="1">
                  <c:v>0.28333355436786334</c:v>
                </c:pt>
                <c:pt idx="2">
                  <c:v>8.3333554367863341E-2</c:v>
                </c:pt>
                <c:pt idx="3">
                  <c:v>1.6666445632136654E-2</c:v>
                </c:pt>
                <c:pt idx="4">
                  <c:v>0.22777740938689428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85-4FAE-A821-57F950BA26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1-8BFD-43D7-8D2D-374BDFB8D8EA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8BFD-43D7-8D2D-374BDFB8D8EA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8BFD-43D7-8D2D-374BDFB8D8EA}"/>
              </c:ext>
            </c:extLst>
          </c:dPt>
          <c:dPt>
            <c:idx val="3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7-8BFD-43D7-8D2D-374BDFB8D8EA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8BFD-43D7-8D2D-374BDFB8D8E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'30.Oyo'!$AN$26:$AN$30</c:f>
              <c:strCache>
                <c:ptCount val="5"/>
                <c:pt idx="0">
                  <c:v>Police</c:v>
                </c:pt>
                <c:pt idx="1">
                  <c:v>Traditional/Village leader</c:v>
                </c:pt>
                <c:pt idx="2">
                  <c:v>I would not report it</c:v>
                </c:pt>
                <c:pt idx="3">
                  <c:v>Anti-Corruption Agencies</c:v>
                </c:pt>
                <c:pt idx="4">
                  <c:v>Other</c:v>
                </c:pt>
              </c:strCache>
            </c:strRef>
          </c:cat>
          <c:val>
            <c:numRef>
              <c:f>'30.Oyo'!$AP$26:$AP$30</c:f>
              <c:numCache>
                <c:formatCode>0.0%</c:formatCode>
                <c:ptCount val="5"/>
                <c:pt idx="0">
                  <c:v>0.23</c:v>
                </c:pt>
                <c:pt idx="1">
                  <c:v>0.20444438550190311</c:v>
                </c:pt>
                <c:pt idx="2">
                  <c:v>0.15888890362452424</c:v>
                </c:pt>
                <c:pt idx="3">
                  <c:v>0.12444438550190311</c:v>
                </c:pt>
                <c:pt idx="4">
                  <c:v>0.28222232537166958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FD-43D7-8D2D-374BDFB8D8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561-484C-9787-0836F0233B5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561-484C-9787-0836F0233B5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561-484C-9787-0836F0233B5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561-484C-9787-0836F0233B55}"/>
              </c:ext>
            </c:extLst>
          </c:dPt>
          <c:dPt>
            <c:idx val="4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5-A561-484C-9787-0836F0233B55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561-484C-9787-0836F0233B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'30.Oyo'!$AX$27:$AX$31</c:f>
              <c:strCache>
                <c:ptCount val="5"/>
                <c:pt idx="0">
                  <c:v>Housing</c:v>
                </c:pt>
                <c:pt idx="1">
                  <c:v>High cost of living</c:v>
                </c:pt>
                <c:pt idx="2">
                  <c:v>Infrastructure </c:v>
                </c:pt>
                <c:pt idx="3">
                  <c:v>Unemployment</c:v>
                </c:pt>
                <c:pt idx="4">
                  <c:v>Corruption</c:v>
                </c:pt>
              </c:strCache>
            </c:strRef>
          </c:cat>
          <c:val>
            <c:numRef>
              <c:f>'30.Oyo'!$AZ$27:$AZ$31</c:f>
              <c:numCache>
                <c:formatCode>0.0%</c:formatCode>
                <c:ptCount val="5"/>
                <c:pt idx="0">
                  <c:v>7.2222192750951555E-2</c:v>
                </c:pt>
                <c:pt idx="1">
                  <c:v>0.16</c:v>
                </c:pt>
                <c:pt idx="2">
                  <c:v>0.17666671087357266</c:v>
                </c:pt>
                <c:pt idx="3">
                  <c:v>0.18222219275095156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1-484C-9787-0836F023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861440"/>
        <c:axId val="338867328"/>
      </c:barChart>
      <c:catAx>
        <c:axId val="338861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8867328"/>
        <c:crosses val="autoZero"/>
        <c:auto val="1"/>
        <c:lblAlgn val="ctr"/>
        <c:lblOffset val="100"/>
        <c:noMultiLvlLbl val="0"/>
      </c:catAx>
      <c:valAx>
        <c:axId val="338867328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886144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'30.Oyo'!$CO$7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('30.Oyo'!$CJ$13,'30.Oyo'!$CJ$15,'30.Oyo'!$CJ$12,'30.Oyo'!$CJ$11,'30.Oyo'!$CJ$18)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('30.Oyo'!$CO$13,'30.Oyo'!$CO$15,'30.Oyo'!$CO$12,'30.Oyo'!$CO$11,'30.Oyo'!$CO$18)</c:f>
              <c:numCache>
                <c:formatCode>0.0%</c:formatCode>
                <c:ptCount val="5"/>
                <c:pt idx="0">
                  <c:v>0.3355556144980969</c:v>
                </c:pt>
                <c:pt idx="1">
                  <c:v>0.4411110963754758</c:v>
                </c:pt>
                <c:pt idx="2">
                  <c:v>0.54</c:v>
                </c:pt>
                <c:pt idx="3">
                  <c:v>0.57555561449809689</c:v>
                </c:pt>
                <c:pt idx="4">
                  <c:v>0.90111109637547582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A-44A2-9284-16230FBCB52C}"/>
            </c:ext>
          </c:extLst>
        </c:ser>
        <c:ser>
          <c:idx val="1"/>
          <c:order val="1"/>
          <c:tx>
            <c:strRef>
              <c:f>'30.Oyo'!$CM$7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EA-44A2-9284-16230FBCB52C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('30.Oyo'!$CJ$13,'30.Oyo'!$CJ$15,'30.Oyo'!$CJ$12,'30.Oyo'!$CJ$11,'30.Oyo'!$CJ$18)</c:f>
              <c:strCache>
                <c:ptCount val="5"/>
                <c:pt idx="0">
                  <c:v>FMoJ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('30.Oyo'!$CN$13,'30.Oyo'!$CN$15,'30.Oyo'!$CN$12,'30.Oyo'!$CN$11,'30.Oyo'!$CN$18)</c:f>
              <c:numCache>
                <c:formatCode>0.0%</c:formatCode>
                <c:ptCount val="5"/>
                <c:pt idx="0">
                  <c:v>-0.23222219275095154</c:v>
                </c:pt>
                <c:pt idx="1">
                  <c:v>-0.33777780724904843</c:v>
                </c:pt>
                <c:pt idx="2">
                  <c:v>-0.36</c:v>
                </c:pt>
                <c:pt idx="3">
                  <c:v>-0.44777780724904842</c:v>
                </c:pt>
                <c:pt idx="4">
                  <c:v>-0.31111109637547579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A-44A2-9284-16230FBC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971648"/>
        <c:axId val="338989824"/>
      </c:barChart>
      <c:catAx>
        <c:axId val="33897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38989824"/>
        <c:crosses val="autoZero"/>
        <c:auto val="1"/>
        <c:lblAlgn val="ctr"/>
        <c:lblOffset val="100"/>
        <c:noMultiLvlLbl val="0"/>
      </c:catAx>
      <c:valAx>
        <c:axId val="338989824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38971648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3D-4ADA-B482-95A4FDAC88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D-4ADA-B482-95A4FDAC8833}"/>
            </c:ext>
          </c:extLst>
        </c:ser>
        <c:ser>
          <c:idx val="0"/>
          <c:order val="1"/>
          <c:tx>
            <c:strRef>
              <c:f>'31.Plateau'!$L$1</c:f>
              <c:strCache>
                <c:ptCount val="1"/>
                <c:pt idx="0">
                  <c:v>Plateau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'31.Plateau'!$L$7</c:f>
              <c:numCache>
                <c:formatCode>0.0%</c:formatCode>
                <c:ptCount val="1"/>
                <c:pt idx="0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D-4ADA-B482-95A4FDAC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730944"/>
        <c:axId val="337732736"/>
      </c:barChart>
      <c:catAx>
        <c:axId val="3377309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7732736"/>
        <c:crosses val="autoZero"/>
        <c:auto val="1"/>
        <c:lblAlgn val="ctr"/>
        <c:lblOffset val="100"/>
        <c:noMultiLvlLbl val="0"/>
      </c:catAx>
      <c:valAx>
        <c:axId val="337732736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7730944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4F-4DE6-B3E5-63C2B9DE4C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F-4DE6-B3E5-63C2B9DE4C5D}"/>
            </c:ext>
          </c:extLst>
        </c:ser>
        <c:ser>
          <c:idx val="0"/>
          <c:order val="1"/>
          <c:tx>
            <c:strRef>
              <c:f>'31.Plateau'!$L$1</c:f>
              <c:strCache>
                <c:ptCount val="1"/>
                <c:pt idx="0">
                  <c:v>Plateau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4F-4DE6-B3E5-63C2B9DE4C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'31.Plateau'!$L$8</c:f>
              <c:numCache>
                <c:formatCode>0.0%</c:formatCode>
                <c:ptCount val="1"/>
                <c:pt idx="0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F-4DE6-B3E5-63C2B9DE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8444288"/>
        <c:axId val="338445824"/>
      </c:barChart>
      <c:catAx>
        <c:axId val="338444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8445824"/>
        <c:crosses val="autoZero"/>
        <c:auto val="1"/>
        <c:lblAlgn val="ctr"/>
        <c:lblOffset val="100"/>
        <c:noMultiLvlLbl val="0"/>
      </c:catAx>
      <c:valAx>
        <c:axId val="33844582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844428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56-4E8D-9DCB-30AA0C4F4DEE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56-4E8D-9DCB-30AA0C4F4D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6-4E8D-9DCB-30AA0C4F4DEE}"/>
            </c:ext>
          </c:extLst>
        </c:ser>
        <c:ser>
          <c:idx val="0"/>
          <c:order val="1"/>
          <c:tx>
            <c:strRef>
              <c:f>'31.Plateau'!$L$1</c:f>
              <c:strCache>
                <c:ptCount val="1"/>
                <c:pt idx="0">
                  <c:v>Plateau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56-4E8D-9DCB-30AA0C4F4DEE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'31.Plateau'!$L$9:$L$10</c:f>
              <c:numCache>
                <c:formatCode>0.0</c:formatCode>
                <c:ptCount val="2"/>
                <c:pt idx="0">
                  <c:v>7.33</c:v>
                </c:pt>
                <c:pt idx="1">
                  <c:v>1.0289999999999999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6-4E8D-9DCB-30AA0C4F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834752"/>
        <c:axId val="337836288"/>
      </c:barChart>
      <c:catAx>
        <c:axId val="33783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836288"/>
        <c:crosses val="autoZero"/>
        <c:auto val="1"/>
        <c:lblAlgn val="ctr"/>
        <c:lblOffset val="100"/>
        <c:noMultiLvlLbl val="0"/>
      </c:catAx>
      <c:valAx>
        <c:axId val="337836288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7834752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F1-4D23-A1BD-0681BB686CF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1-4D23-A1BD-0681BB686CF2}"/>
            </c:ext>
          </c:extLst>
        </c:ser>
        <c:ser>
          <c:idx val="1"/>
          <c:order val="1"/>
          <c:tx>
            <c:strRef>
              <c:f>'31.Plateau'!$L$1</c:f>
              <c:strCache>
                <c:ptCount val="1"/>
                <c:pt idx="0">
                  <c:v>Plateau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'31.Plateau'!$L$14</c:f>
              <c:numCache>
                <c:formatCode>0.0%</c:formatCode>
                <c:ptCount val="1"/>
                <c:pt idx="0">
                  <c:v>7.9359805255444799E-3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1-4D23-A1BD-0681BB68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871616"/>
        <c:axId val="337873152"/>
      </c:barChart>
      <c:catAx>
        <c:axId val="3378716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7873152"/>
        <c:crosses val="autoZero"/>
        <c:auto val="1"/>
        <c:lblAlgn val="ctr"/>
        <c:lblOffset val="100"/>
        <c:noMultiLvlLbl val="0"/>
      </c:catAx>
      <c:valAx>
        <c:axId val="33787315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787161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tx>
            <c:v>Reasons</c:v>
          </c:tx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FD98-4EAC-82A7-9090E769B850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FD98-4EAC-82A7-9090E769B850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FD98-4EAC-82A7-9090E769B850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FD98-4EAC-82A7-9090E769B850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FD98-4EAC-82A7-9090E769B85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'2.Adamawa'!$BR$48:$BR$52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'2.Adamawa'!$BT$48:$BT$52</c:f>
              <c:numCache>
                <c:formatCode>0.0%</c:formatCode>
                <c:ptCount val="5"/>
                <c:pt idx="0">
                  <c:v>0.29787221177509177</c:v>
                </c:pt>
                <c:pt idx="1">
                  <c:v>0.25531846280048937</c:v>
                </c:pt>
                <c:pt idx="2">
                  <c:v>8.5105482425642295E-2</c:v>
                </c:pt>
                <c:pt idx="3">
                  <c:v>5.3191682337362364E-2</c:v>
                </c:pt>
                <c:pt idx="4">
                  <c:v>0.36170384299877656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8-4EAC-82A7-9090E769B8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5973388743073785"/>
          <c:w val="0.3374106916044784"/>
          <c:h val="0.77378644977070177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C0-4AC6-B875-DF3F8FF9FFB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0-4AC6-B875-DF3F8FF9FFB4}"/>
            </c:ext>
          </c:extLst>
        </c:ser>
        <c:ser>
          <c:idx val="0"/>
          <c:order val="1"/>
          <c:tx>
            <c:strRef>
              <c:f>'31.Plateau'!$L$1</c:f>
              <c:strCache>
                <c:ptCount val="1"/>
                <c:pt idx="0">
                  <c:v>Plateau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'31.Plateau'!$L$12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0-4AC6-B875-DF3F8FF9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620992"/>
        <c:axId val="339622528"/>
      </c:barChart>
      <c:catAx>
        <c:axId val="339620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9622528"/>
        <c:crosses val="autoZero"/>
        <c:auto val="1"/>
        <c:lblAlgn val="ctr"/>
        <c:lblOffset val="100"/>
        <c:noMultiLvlLbl val="0"/>
      </c:catAx>
      <c:valAx>
        <c:axId val="339622528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9620992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'31.Plateau'!$X$34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'31.Plateau'!$U$35:$U$39</c:f>
              <c:strCache>
                <c:ptCount val="5"/>
                <c:pt idx="0">
                  <c:v>Doctors</c:v>
                </c:pt>
                <c:pt idx="1">
                  <c:v>Tax/revenues officers</c:v>
                </c:pt>
                <c:pt idx="2">
                  <c:v>Judges/Magistrates at the court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'31.Plateau'!$X$35:$X$39</c:f>
              <c:numCache>
                <c:formatCode>0.0%</c:formatCode>
                <c:ptCount val="5"/>
                <c:pt idx="0">
                  <c:v>7.0136527242600152E-2</c:v>
                </c:pt>
                <c:pt idx="1">
                  <c:v>0.27268793526705104</c:v>
                </c:pt>
                <c:pt idx="2">
                  <c:v>0.3145452263411691</c:v>
                </c:pt>
                <c:pt idx="3">
                  <c:v>0.22435422164453778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A2E-8CD0-FD3F244E7861}"/>
            </c:ext>
          </c:extLst>
        </c:ser>
        <c:ser>
          <c:idx val="0"/>
          <c:order val="1"/>
          <c:tx>
            <c:strRef>
              <c:f>'31.Plateau'!$V$34</c:f>
              <c:strCache>
                <c:ptCount val="1"/>
                <c:pt idx="0">
                  <c:v>Plateau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'31.Plateau'!$W$35:$W$39</c:f>
                <c:numCache>
                  <c:formatCode>General</c:formatCode>
                  <c:ptCount val="5"/>
                  <c:pt idx="0">
                    <c:v>1.2303557489653083E-2</c:v>
                  </c:pt>
                  <c:pt idx="1">
                    <c:v>1.8429469327421458E-2</c:v>
                  </c:pt>
                  <c:pt idx="2">
                    <c:v>2.6837897774912113E-2</c:v>
                  </c:pt>
                  <c:pt idx="3">
                    <c:v>2.8843816495159515E-2</c:v>
                  </c:pt>
                  <c:pt idx="4">
                    <c:v>3.2183308345610395E-2</c:v>
                  </c:pt>
                </c:numCache>
              </c:numRef>
            </c:plus>
            <c:minus>
              <c:numRef>
                <c:f>'31.Plateau'!$W$35:$W$39</c:f>
                <c:numCache>
                  <c:formatCode>General</c:formatCode>
                  <c:ptCount val="5"/>
                  <c:pt idx="0">
                    <c:v>1.2303557489653083E-2</c:v>
                  </c:pt>
                  <c:pt idx="1">
                    <c:v>1.8429469327421458E-2</c:v>
                  </c:pt>
                  <c:pt idx="2">
                    <c:v>2.6837897774912113E-2</c:v>
                  </c:pt>
                  <c:pt idx="3">
                    <c:v>2.8843816495159515E-2</c:v>
                  </c:pt>
                  <c:pt idx="4">
                    <c:v>3.2183308345610395E-2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'31.Plateau'!$U$35:$U$39</c:f>
              <c:strCache>
                <c:ptCount val="5"/>
                <c:pt idx="0">
                  <c:v>Doctors</c:v>
                </c:pt>
                <c:pt idx="1">
                  <c:v>Tax/revenues officers</c:v>
                </c:pt>
                <c:pt idx="2">
                  <c:v>Judges/Magistrates at the court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'31.Plateau'!$V$35:$V$39</c:f>
              <c:numCache>
                <c:formatCode>0.0%</c:formatCode>
                <c:ptCount val="5"/>
                <c:pt idx="0">
                  <c:v>3.6734980209248633E-2</c:v>
                </c:pt>
                <c:pt idx="1">
                  <c:v>8.6955688668648196E-2</c:v>
                </c:pt>
                <c:pt idx="2">
                  <c:v>0.21428796272979098</c:v>
                </c:pt>
                <c:pt idx="3">
                  <c:v>0.26436813632127082</c:v>
                </c:pt>
                <c:pt idx="4">
                  <c:v>0.41121462608989329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B-4A2E-8CD0-FD3F244E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39482112"/>
        <c:axId val="339483648"/>
      </c:barChart>
      <c:catAx>
        <c:axId val="33948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9483648"/>
        <c:crosses val="autoZero"/>
        <c:auto val="1"/>
        <c:lblAlgn val="ctr"/>
        <c:lblOffset val="100"/>
        <c:noMultiLvlLbl val="0"/>
      </c:catAx>
      <c:valAx>
        <c:axId val="339483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9482112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1-7692-4984-9E6E-80ED0F1F8CE6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7692-4984-9E6E-80ED0F1F8CE6}"/>
              </c:ext>
            </c:extLst>
          </c:dPt>
          <c:dPt>
            <c:idx val="2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5-7692-4984-9E6E-80ED0F1F8CE6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7692-4984-9E6E-80ED0F1F8CE6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7692-4984-9E6E-80ED0F1F8CE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'31.Plateau'!$AF$26:$AF$30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'31.Plateau'!$AH$26:$AH$30</c:f>
              <c:numCache>
                <c:formatCode>0.0%</c:formatCode>
                <c:ptCount val="5"/>
                <c:pt idx="0">
                  <c:v>0.46825432911410114</c:v>
                </c:pt>
                <c:pt idx="1">
                  <c:v>0.2539688646546327</c:v>
                </c:pt>
                <c:pt idx="2">
                  <c:v>0.14285639337840531</c:v>
                </c:pt>
                <c:pt idx="3">
                  <c:v>4.7619380720708746E-2</c:v>
                </c:pt>
                <c:pt idx="4">
                  <c:v>8.7301032132152234E-2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92-4984-9E6E-80ED0F1F8C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35EC-401F-A94B-2A52655E7A83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35EC-401F-A94B-2A52655E7A83}"/>
              </c:ext>
            </c:extLst>
          </c:dPt>
          <c:dPt>
            <c:idx val="2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5-35EC-401F-A94B-2A52655E7A83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35EC-401F-A94B-2A52655E7A83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35EC-401F-A94B-2A52655E7A8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'31.Plateau'!$AO$26:$AO$30</c:f>
              <c:strCache>
                <c:ptCount val="5"/>
                <c:pt idx="0">
                  <c:v>Traditional/Village leader</c:v>
                </c:pt>
                <c:pt idx="1">
                  <c:v>Police</c:v>
                </c:pt>
                <c:pt idx="2">
                  <c:v>Supervisor to the official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'31.Plateau'!$AQ$26:$AQ$30</c:f>
              <c:numCache>
                <c:formatCode>0.0%</c:formatCode>
                <c:ptCount val="5"/>
                <c:pt idx="0">
                  <c:v>0.49888648748390341</c:v>
                </c:pt>
                <c:pt idx="1">
                  <c:v>0.14253892631678131</c:v>
                </c:pt>
                <c:pt idx="2">
                  <c:v>0.11804017871164295</c:v>
                </c:pt>
                <c:pt idx="3">
                  <c:v>6.5701655202738782E-2</c:v>
                </c:pt>
                <c:pt idx="4">
                  <c:v>0.17483275228493356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EC-401F-A94B-2A52655E7A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9A1-4848-BE29-B515B1D2D41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9A1-4848-BE29-B515B1D2D41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9A1-4848-BE29-B515B1D2D41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9A1-4848-BE29-B515B1D2D41C}"/>
              </c:ext>
            </c:extLst>
          </c:dPt>
          <c:dPt>
            <c:idx val="4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5-A9A1-4848-BE29-B515B1D2D41C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9A1-4848-BE29-B515B1D2D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'31.Plateau'!$AX$27:$AX$31</c:f>
              <c:strCache>
                <c:ptCount val="5"/>
                <c:pt idx="0">
                  <c:v>Crime and insecurity</c:v>
                </c:pt>
                <c:pt idx="1">
                  <c:v>Infrastructure</c:v>
                </c:pt>
                <c:pt idx="2">
                  <c:v>Unemployment</c:v>
                </c:pt>
                <c:pt idx="3">
                  <c:v>Health care</c:v>
                </c:pt>
                <c:pt idx="4">
                  <c:v>Corruption</c:v>
                </c:pt>
              </c:strCache>
            </c:strRef>
          </c:cat>
          <c:val>
            <c:numRef>
              <c:f>'31.Plateau'!$AZ$27:$AZ$31</c:f>
              <c:numCache>
                <c:formatCode>0.0%</c:formatCode>
                <c:ptCount val="5"/>
                <c:pt idx="0">
                  <c:v>8.0178054037501181E-2</c:v>
                </c:pt>
                <c:pt idx="1">
                  <c:v>0.11024510034862904</c:v>
                </c:pt>
                <c:pt idx="2">
                  <c:v>0.11804017871164295</c:v>
                </c:pt>
                <c:pt idx="3">
                  <c:v>0.175946510176199</c:v>
                </c:pt>
                <c:pt idx="4">
                  <c:v>0.23942089497157573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A1-4848-BE29-B515B1D2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587456"/>
        <c:axId val="339588992"/>
      </c:barChart>
      <c:catAx>
        <c:axId val="3395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9588992"/>
        <c:crosses val="autoZero"/>
        <c:auto val="1"/>
        <c:lblAlgn val="ctr"/>
        <c:lblOffset val="100"/>
        <c:noMultiLvlLbl val="0"/>
      </c:catAx>
      <c:valAx>
        <c:axId val="339588992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9587456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'31.Plateau'!$CO$7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('31.Plateau'!$CJ$14,'31.Plateau'!$CJ$13,'31.Plateau'!$CJ$12,'31.Plateau'!$CJ$11,'31.Plateau'!$CJ$18)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('31.Plateau'!$CO$14,'31.Plateau'!$CO$13,'31.Plateau'!$CO$12,'31.Plateau'!$CO$11,'31.Plateau'!$CO$18)</c:f>
              <c:numCache>
                <c:formatCode>0.0%</c:formatCode>
                <c:ptCount val="5"/>
                <c:pt idx="0">
                  <c:v>0.22160346783818588</c:v>
                </c:pt>
                <c:pt idx="1">
                  <c:v>0.35968809871541191</c:v>
                </c:pt>
                <c:pt idx="2">
                  <c:v>0.48329608538270674</c:v>
                </c:pt>
                <c:pt idx="3">
                  <c:v>0.59688196865479448</c:v>
                </c:pt>
                <c:pt idx="4">
                  <c:v>0.83518935111027359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8-4142-A802-D364E4614541}"/>
            </c:ext>
          </c:extLst>
        </c:ser>
        <c:ser>
          <c:idx val="1"/>
          <c:order val="1"/>
          <c:tx>
            <c:strRef>
              <c:f>'31.Plateau'!$CM$7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D8-4142-A802-D364E4614541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('31.Plateau'!$CJ$14,'31.Plateau'!$CJ$13,'31.Plateau'!$CJ$12,'31.Plateau'!$CJ$11,'31.Plateau'!$CJ$18)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('31.Plateau'!$CN$14,'31.Plateau'!$CN$13,'31.Plateau'!$CN$12,'31.Plateau'!$CN$11,'31.Plateau'!$CN$18)</c:f>
              <c:numCache>
                <c:formatCode>0.0%</c:formatCode>
                <c:ptCount val="5"/>
                <c:pt idx="0">
                  <c:v>-0.15924284093407456</c:v>
                </c:pt>
                <c:pt idx="1">
                  <c:v>-0.2216037132133547</c:v>
                </c:pt>
                <c:pt idx="2">
                  <c:v>-0.30066825473475928</c:v>
                </c:pt>
                <c:pt idx="3">
                  <c:v>-0.48886413871352741</c:v>
                </c:pt>
                <c:pt idx="4">
                  <c:v>-0.19153691227739564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8-4142-A802-D364E461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029440"/>
        <c:axId val="340030976"/>
      </c:barChart>
      <c:catAx>
        <c:axId val="34002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40030976"/>
        <c:crosses val="autoZero"/>
        <c:auto val="1"/>
        <c:lblAlgn val="ctr"/>
        <c:lblOffset val="100"/>
        <c:noMultiLvlLbl val="0"/>
      </c:catAx>
      <c:valAx>
        <c:axId val="340030976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40029440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9-465D-84BE-3A7079FEA7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9-465D-84BE-3A7079FEA77E}"/>
            </c:ext>
          </c:extLst>
        </c:ser>
        <c:ser>
          <c:idx val="0"/>
          <c:order val="1"/>
          <c:tx>
            <c:strRef>
              <c:f>'32.Rivers'!$L$1</c:f>
              <c:strCache>
                <c:ptCount val="1"/>
                <c:pt idx="0">
                  <c:v>Rivers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'32.Rivers'!$L$7</c:f>
              <c:numCache>
                <c:formatCode>0.0%</c:formatCode>
                <c:ptCount val="1"/>
                <c:pt idx="0">
                  <c:v>0.45300000000000001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9-465D-84BE-3A7079FE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792256"/>
        <c:axId val="339793792"/>
      </c:barChart>
      <c:catAx>
        <c:axId val="3397922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9793792"/>
        <c:crosses val="autoZero"/>
        <c:auto val="1"/>
        <c:lblAlgn val="ctr"/>
        <c:lblOffset val="100"/>
        <c:noMultiLvlLbl val="0"/>
      </c:catAx>
      <c:valAx>
        <c:axId val="339793792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9792256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2F-4A16-80F8-F138251F5E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F-4A16-80F8-F138251F5E7F}"/>
            </c:ext>
          </c:extLst>
        </c:ser>
        <c:ser>
          <c:idx val="0"/>
          <c:order val="1"/>
          <c:tx>
            <c:strRef>
              <c:f>'32.Rivers'!$L$1</c:f>
              <c:strCache>
                <c:ptCount val="1"/>
                <c:pt idx="0">
                  <c:v>Rivers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2F-4A16-80F8-F138251F5E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'32.Rivers'!$L$8</c:f>
              <c:numCache>
                <c:formatCode>0.0%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F-4A16-80F8-F138251F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821312"/>
        <c:axId val="339822848"/>
      </c:barChart>
      <c:catAx>
        <c:axId val="339821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9822848"/>
        <c:crosses val="autoZero"/>
        <c:auto val="1"/>
        <c:lblAlgn val="ctr"/>
        <c:lblOffset val="100"/>
        <c:noMultiLvlLbl val="0"/>
      </c:catAx>
      <c:valAx>
        <c:axId val="339822848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982131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48-4A24-B7AF-41554D93DABF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48-4A24-B7AF-41554D93DAB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8-4A24-B7AF-41554D93DABF}"/>
            </c:ext>
          </c:extLst>
        </c:ser>
        <c:ser>
          <c:idx val="0"/>
          <c:order val="1"/>
          <c:tx>
            <c:strRef>
              <c:f>'32.Rivers'!$L$1</c:f>
              <c:strCache>
                <c:ptCount val="1"/>
                <c:pt idx="0">
                  <c:v>Rivers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48-4A24-B7AF-41554D93DABF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'32.Rivers'!$L$9:$L$10</c:f>
              <c:numCache>
                <c:formatCode>0.0</c:formatCode>
                <c:ptCount val="2"/>
                <c:pt idx="0">
                  <c:v>4.6900000000000004</c:v>
                </c:pt>
                <c:pt idx="1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8-4A24-B7AF-41554D93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899904"/>
        <c:axId val="339901440"/>
      </c:barChart>
      <c:catAx>
        <c:axId val="3398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901440"/>
        <c:crosses val="autoZero"/>
        <c:auto val="1"/>
        <c:lblAlgn val="ctr"/>
        <c:lblOffset val="100"/>
        <c:noMultiLvlLbl val="0"/>
      </c:catAx>
      <c:valAx>
        <c:axId val="339901440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9899904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F3-40B2-996C-FF684CB19D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3-40B2-996C-FF684CB19DDE}"/>
            </c:ext>
          </c:extLst>
        </c:ser>
        <c:ser>
          <c:idx val="1"/>
          <c:order val="1"/>
          <c:tx>
            <c:strRef>
              <c:f>'32.Rivers'!$L$1</c:f>
              <c:strCache>
                <c:ptCount val="1"/>
                <c:pt idx="0">
                  <c:v>Rivers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'32.Rivers'!$L$14</c:f>
              <c:numCache>
                <c:formatCode>0.0%</c:formatCode>
                <c:ptCount val="1"/>
                <c:pt idx="0">
                  <c:v>6.4102038170782303E-3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3-40B2-996C-FF684CB1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932672"/>
        <c:axId val="339934208"/>
      </c:barChart>
      <c:catAx>
        <c:axId val="3399326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9934208"/>
        <c:crosses val="autoZero"/>
        <c:auto val="1"/>
        <c:lblAlgn val="ctr"/>
        <c:lblOffset val="100"/>
        <c:noMultiLvlLbl val="0"/>
      </c:catAx>
      <c:valAx>
        <c:axId val="339934208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9932672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0955-4FA4-95B4-4DCE688FF559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0955-4FA4-95B4-4DCE688FF559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0955-4FA4-95B4-4DCE688FF559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0955-4FA4-95B4-4DCE688FF559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0955-4FA4-95B4-4DCE688FF55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'2.Adamawa'!$CA$50:$CA$54</c:f>
              <c:strCache>
                <c:ptCount val="5"/>
                <c:pt idx="0">
                  <c:v>Traditional/Village leader</c:v>
                </c:pt>
                <c:pt idx="1">
                  <c:v>Supervisor to the official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'2.Adamawa'!$CC$50:$CC$54</c:f>
              <c:numCache>
                <c:formatCode>0.0%</c:formatCode>
                <c:ptCount val="5"/>
                <c:pt idx="0">
                  <c:v>0.35815157990381608</c:v>
                </c:pt>
                <c:pt idx="1">
                  <c:v>0.28883193496811299</c:v>
                </c:pt>
                <c:pt idx="2">
                  <c:v>0.16046210502404598</c:v>
                </c:pt>
                <c:pt idx="3">
                  <c:v>8.9858807998431794E-2</c:v>
                </c:pt>
                <c:pt idx="4">
                  <c:v>0.1026955721055931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55-4FA4-95B4-4DCE688F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8C-4554-87D1-0DA861C85D0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C-4554-87D1-0DA861C85D07}"/>
            </c:ext>
          </c:extLst>
        </c:ser>
        <c:ser>
          <c:idx val="0"/>
          <c:order val="1"/>
          <c:tx>
            <c:strRef>
              <c:f>'32.Rivers'!$L$1</c:f>
              <c:strCache>
                <c:ptCount val="1"/>
                <c:pt idx="0">
                  <c:v>Rivers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'32.Rivers'!$L$12</c:f>
              <c:numCache>
                <c:formatCode>General</c:formatCode>
                <c:ptCount val="1"/>
                <c:pt idx="0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C-4554-87D1-0DA861C8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0096512"/>
        <c:axId val="340098048"/>
      </c:barChart>
      <c:catAx>
        <c:axId val="3400965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0098048"/>
        <c:crosses val="autoZero"/>
        <c:auto val="1"/>
        <c:lblAlgn val="ctr"/>
        <c:lblOffset val="100"/>
        <c:noMultiLvlLbl val="0"/>
      </c:catAx>
      <c:valAx>
        <c:axId val="340098048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40096512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'32.Rivers'!$X$33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'32.Rivers'!$U$34:$U$38</c:f>
              <c:strCache>
                <c:ptCount val="5"/>
                <c:pt idx="0">
                  <c:v>Doctors/Nurses</c:v>
                </c:pt>
                <c:pt idx="1">
                  <c:v>Teacher/Lecturers</c:v>
                </c:pt>
                <c:pt idx="2">
                  <c:v>Public utilities officers</c:v>
                </c:pt>
                <c:pt idx="3">
                  <c:v>Car registration/driving license agency officers</c:v>
                </c:pt>
                <c:pt idx="4">
                  <c:v>Police officers</c:v>
                </c:pt>
              </c:strCache>
            </c:strRef>
          </c:cat>
          <c:val>
            <c:numRef>
              <c:f>'32.Rivers'!$X$34:$X$38</c:f>
              <c:numCache>
                <c:formatCode>0.0%</c:formatCode>
                <c:ptCount val="5"/>
                <c:pt idx="0">
                  <c:v>8.2623335966029221E-2</c:v>
                </c:pt>
                <c:pt idx="1">
                  <c:v>0.11694161191872102</c:v>
                </c:pt>
                <c:pt idx="2">
                  <c:v>0.22435422164453778</c:v>
                </c:pt>
                <c:pt idx="3">
                  <c:v>0.28533999859497072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7-4D3D-B1CD-6CB862C9C8FB}"/>
            </c:ext>
          </c:extLst>
        </c:ser>
        <c:ser>
          <c:idx val="0"/>
          <c:order val="1"/>
          <c:tx>
            <c:strRef>
              <c:f>'32.Rivers'!$V$33</c:f>
              <c:strCache>
                <c:ptCount val="1"/>
                <c:pt idx="0">
                  <c:v>Rivers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'32.Rivers'!$W$34:$W$38</c:f>
                <c:numCache>
                  <c:formatCode>General</c:formatCode>
                  <c:ptCount val="5"/>
                  <c:pt idx="0">
                    <c:v>2.3480102200449181E-2</c:v>
                  </c:pt>
                  <c:pt idx="1">
                    <c:v>2.5514584824942659E-2</c:v>
                  </c:pt>
                  <c:pt idx="2">
                    <c:v>3.114802362005132E-2</c:v>
                  </c:pt>
                  <c:pt idx="3">
                    <c:v>3.2662405105746702E-2</c:v>
                  </c:pt>
                  <c:pt idx="4">
                    <c:v>3.2188819485207985E-2</c:v>
                  </c:pt>
                </c:numCache>
              </c:numRef>
            </c:plus>
            <c:minus>
              <c:numRef>
                <c:f>'32.Rivers'!$W$34:$W$38</c:f>
                <c:numCache>
                  <c:formatCode>General</c:formatCode>
                  <c:ptCount val="5"/>
                  <c:pt idx="0">
                    <c:v>2.3480102200449181E-2</c:v>
                  </c:pt>
                  <c:pt idx="1">
                    <c:v>2.5514584824942659E-2</c:v>
                  </c:pt>
                  <c:pt idx="2">
                    <c:v>3.114802362005132E-2</c:v>
                  </c:pt>
                  <c:pt idx="3">
                    <c:v>3.2662405105746702E-2</c:v>
                  </c:pt>
                  <c:pt idx="4">
                    <c:v>3.2188819485207985E-2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'32.Rivers'!$U$34:$U$38</c:f>
              <c:strCache>
                <c:ptCount val="5"/>
                <c:pt idx="0">
                  <c:v>Doctors/Nurses</c:v>
                </c:pt>
                <c:pt idx="1">
                  <c:v>Teacher/Lecturers</c:v>
                </c:pt>
                <c:pt idx="2">
                  <c:v>Public utilities officers</c:v>
                </c:pt>
                <c:pt idx="3">
                  <c:v>Car registration/driving license agency officers</c:v>
                </c:pt>
                <c:pt idx="4">
                  <c:v>Police officers</c:v>
                </c:pt>
              </c:strCache>
            </c:strRef>
          </c:cat>
          <c:val>
            <c:numRef>
              <c:f>'32.Rivers'!$V$34:$V$38</c:f>
              <c:numCache>
                <c:formatCode>0.0%</c:formatCode>
                <c:ptCount val="5"/>
                <c:pt idx="0">
                  <c:v>0.15217413987032583</c:v>
                </c:pt>
                <c:pt idx="1">
                  <c:v>0.18749995454872703</c:v>
                </c:pt>
                <c:pt idx="2">
                  <c:v>0.3484850541633861</c:v>
                </c:pt>
                <c:pt idx="3">
                  <c:v>0.51851834294842924</c:v>
                </c:pt>
                <c:pt idx="4">
                  <c:v>0.58677674585880812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7-4D3D-B1CD-6CB862C9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40403328"/>
        <c:axId val="340404864"/>
      </c:barChart>
      <c:catAx>
        <c:axId val="34040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40404864"/>
        <c:crosses val="autoZero"/>
        <c:auto val="1"/>
        <c:lblAlgn val="ctr"/>
        <c:lblOffset val="100"/>
        <c:noMultiLvlLbl val="0"/>
      </c:catAx>
      <c:valAx>
        <c:axId val="3404048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0403328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3C91-452F-BFA1-B057A08EE7BE}"/>
              </c:ext>
            </c:extLst>
          </c:dPt>
          <c:dPt>
            <c:idx val="1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3-3C91-452F-BFA1-B057A08EE7BE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3C91-452F-BFA1-B057A08EE7BE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3C91-452F-BFA1-B057A08EE7BE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3C91-452F-BFA1-B057A08EE7B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'32.Rivers'!$AG$26:$AG$30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'32.Rivers'!$AI$26:$AI$30</c:f>
              <c:numCache>
                <c:formatCode>0.0%</c:formatCode>
                <c:ptCount val="5"/>
                <c:pt idx="0">
                  <c:v>0.46794816046102927</c:v>
                </c:pt>
                <c:pt idx="1">
                  <c:v>0.35256367130004151</c:v>
                </c:pt>
                <c:pt idx="2">
                  <c:v>5.769265480728366E-2</c:v>
                </c:pt>
                <c:pt idx="3">
                  <c:v>1.2820407634156468E-2</c:v>
                </c:pt>
                <c:pt idx="4">
                  <c:v>0.57692326625851842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91-452F-BFA1-B057A08EE7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B387-4D34-B6AC-A7080D795DFC}"/>
              </c:ext>
            </c:extLst>
          </c:dPt>
          <c:dPt>
            <c:idx val="1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B387-4D34-B6AC-A7080D795DFC}"/>
              </c:ext>
            </c:extLst>
          </c:dPt>
          <c:dPt>
            <c:idx val="2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5-B387-4D34-B6AC-A7080D795DFC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B387-4D34-B6AC-A7080D795DFC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B387-4D34-B6AC-A7080D795DFC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'32.Rivers'!$AP$26:$AP$30</c:f>
              <c:strCache>
                <c:ptCount val="5"/>
                <c:pt idx="0">
                  <c:v>Supervisor to the official</c:v>
                </c:pt>
                <c:pt idx="1">
                  <c:v>Anti-Corruption Agencies</c:v>
                </c:pt>
                <c:pt idx="2">
                  <c:v>Traditional/Village leader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'32.Rivers'!$AR$26:$AR$30</c:f>
              <c:numCache>
                <c:formatCode>0.0%</c:formatCode>
                <c:ptCount val="5"/>
                <c:pt idx="0">
                  <c:v>0.34927694448501995</c:v>
                </c:pt>
                <c:pt idx="1">
                  <c:v>0.15906566426658991</c:v>
                </c:pt>
                <c:pt idx="2">
                  <c:v>0.1090100117569308</c:v>
                </c:pt>
                <c:pt idx="3">
                  <c:v>0.10122364336151979</c:v>
                </c:pt>
                <c:pt idx="4">
                  <c:v>0.28142373612993954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87-4D34-B6AC-A7080D795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982-447C-AEBD-3B8B56BE4CE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982-447C-AEBD-3B8B56BE4CE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982-447C-AEBD-3B8B56BE4CE5}"/>
              </c:ext>
            </c:extLst>
          </c:dPt>
          <c:dPt>
            <c:idx val="3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4-B982-447C-AEBD-3B8B56BE4CE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982-447C-AEBD-3B8B56BE4CE5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982-447C-AEBD-3B8B56BE4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'32.Rivers'!$AY$27:$AY$31</c:f>
              <c:strCache>
                <c:ptCount val="5"/>
                <c:pt idx="0">
                  <c:v>Infrastructure</c:v>
                </c:pt>
                <c:pt idx="1">
                  <c:v>High cost of living</c:v>
                </c:pt>
                <c:pt idx="2">
                  <c:v>Crime and insecurity</c:v>
                </c:pt>
                <c:pt idx="3">
                  <c:v>Corruption</c:v>
                </c:pt>
                <c:pt idx="4">
                  <c:v>Unemployment</c:v>
                </c:pt>
              </c:strCache>
            </c:strRef>
          </c:cat>
          <c:val>
            <c:numRef>
              <c:f>'32.Rivers'!$BA$27:$BA$31</c:f>
              <c:numCache>
                <c:formatCode>0.0%</c:formatCode>
                <c:ptCount val="5"/>
                <c:pt idx="0">
                  <c:v>4.226914174405199E-2</c:v>
                </c:pt>
                <c:pt idx="1">
                  <c:v>0.16129034095099304</c:v>
                </c:pt>
                <c:pt idx="2">
                  <c:v>0.17463854342760804</c:v>
                </c:pt>
                <c:pt idx="3">
                  <c:v>0.23359290267487973</c:v>
                </c:pt>
                <c:pt idx="4">
                  <c:v>0.25250279686250254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82-447C-AEBD-3B8B56BE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193280"/>
        <c:axId val="340194816"/>
      </c:barChart>
      <c:catAx>
        <c:axId val="340193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0194816"/>
        <c:crosses val="autoZero"/>
        <c:auto val="1"/>
        <c:lblAlgn val="ctr"/>
        <c:lblOffset val="100"/>
        <c:noMultiLvlLbl val="0"/>
      </c:catAx>
      <c:valAx>
        <c:axId val="340194816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019328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'32.Rivers'!$CP$7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('32.Rivers'!$CK$14,'32.Rivers'!$CK$13,'32.Rivers'!$CK$12,'32.Rivers'!$CK$11,'32.Rivers'!$CK$18)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('32.Rivers'!$CP$14,'32.Rivers'!$CP$13,'32.Rivers'!$CP$12,'32.Rivers'!$CP$11,'32.Rivers'!$CP$18)</c:f>
              <c:numCache>
                <c:formatCode>0.0%</c:formatCode>
                <c:ptCount val="5"/>
                <c:pt idx="0">
                  <c:v>0.27252502939232698</c:v>
                </c:pt>
                <c:pt idx="1">
                  <c:v>0.5406007054158477</c:v>
                </c:pt>
                <c:pt idx="2">
                  <c:v>0.6974415506278383</c:v>
                </c:pt>
                <c:pt idx="3">
                  <c:v>0.76640709732512025</c:v>
                </c:pt>
                <c:pt idx="4">
                  <c:v>0.98665179752338505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0-4888-9A44-E127F363BCF3}"/>
            </c:ext>
          </c:extLst>
        </c:ser>
        <c:ser>
          <c:idx val="1"/>
          <c:order val="1"/>
          <c:tx>
            <c:strRef>
              <c:f>'32.Rivers'!$CN$7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B0-4888-9A44-E127F363BCF3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('32.Rivers'!$CK$14,'32.Rivers'!$CK$13,'32.Rivers'!$CK$12,'32.Rivers'!$CK$11,'32.Rivers'!$CK$18)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('32.Rivers'!$CO$14,'32.Rivers'!$CO$13,'32.Rivers'!$CO$12,'32.Rivers'!$CO$11,'32.Rivers'!$CO$18)</c:f>
              <c:numCache>
                <c:formatCode>0.0%</c:formatCode>
                <c:ptCount val="5"/>
                <c:pt idx="0">
                  <c:v>-0.11123468844133394</c:v>
                </c:pt>
                <c:pt idx="1">
                  <c:v>-0.19911012932623876</c:v>
                </c:pt>
                <c:pt idx="2">
                  <c:v>-0.31256949445197585</c:v>
                </c:pt>
                <c:pt idx="3">
                  <c:v>-0.35038928282722154</c:v>
                </c:pt>
                <c:pt idx="4">
                  <c:v>-0.25027812017809942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0-4888-9A44-E127F363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299136"/>
        <c:axId val="340309120"/>
      </c:barChart>
      <c:catAx>
        <c:axId val="34029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40309120"/>
        <c:crosses val="autoZero"/>
        <c:auto val="1"/>
        <c:lblAlgn val="ctr"/>
        <c:lblOffset val="100"/>
        <c:noMultiLvlLbl val="0"/>
      </c:catAx>
      <c:valAx>
        <c:axId val="340309120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40299136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D0-4FC7-9447-C1401E871A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0-4FC7-9447-C1401E871A3D}"/>
            </c:ext>
          </c:extLst>
        </c:ser>
        <c:ser>
          <c:idx val="0"/>
          <c:order val="1"/>
          <c:tx>
            <c:strRef>
              <c:f>'33.Sokoto'!$L$1</c:f>
              <c:strCache>
                <c:ptCount val="1"/>
                <c:pt idx="0">
                  <c:v>Sokoto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'33.Sokoto'!$L$7</c:f>
              <c:numCache>
                <c:formatCode>0.0%</c:formatCode>
                <c:ptCount val="1"/>
                <c:pt idx="0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0-4FC7-9447-C1401E87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0369408"/>
        <c:axId val="340370944"/>
      </c:barChart>
      <c:catAx>
        <c:axId val="3403694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0370944"/>
        <c:crosses val="autoZero"/>
        <c:auto val="1"/>
        <c:lblAlgn val="ctr"/>
        <c:lblOffset val="100"/>
        <c:noMultiLvlLbl val="0"/>
      </c:catAx>
      <c:valAx>
        <c:axId val="34037094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0369408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72-4A88-8310-C9C3573A30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2-4A88-8310-C9C3573A300F}"/>
            </c:ext>
          </c:extLst>
        </c:ser>
        <c:ser>
          <c:idx val="0"/>
          <c:order val="1"/>
          <c:tx>
            <c:strRef>
              <c:f>'33.Sokoto'!$L$1</c:f>
              <c:strCache>
                <c:ptCount val="1"/>
                <c:pt idx="0">
                  <c:v>Sokoto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72-4A88-8310-C9C3573A30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'33.Sokoto'!$L$8</c:f>
              <c:numCache>
                <c:formatCode>0.0%</c:formatCode>
                <c:ptCount val="1"/>
                <c:pt idx="0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2-4A88-8310-C9C3573A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0746624"/>
        <c:axId val="340748160"/>
      </c:barChart>
      <c:catAx>
        <c:axId val="3407466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0748160"/>
        <c:crosses val="autoZero"/>
        <c:auto val="1"/>
        <c:lblAlgn val="ctr"/>
        <c:lblOffset val="100"/>
        <c:noMultiLvlLbl val="0"/>
      </c:catAx>
      <c:valAx>
        <c:axId val="340748160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0746624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37-4F48-8330-B0FFAC6F4FC8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37-4F48-8330-B0FFAC6F4F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7-4F48-8330-B0FFAC6F4FC8}"/>
            </c:ext>
          </c:extLst>
        </c:ser>
        <c:ser>
          <c:idx val="0"/>
          <c:order val="1"/>
          <c:tx>
            <c:strRef>
              <c:f>'33.Sokoto'!$L$1</c:f>
              <c:strCache>
                <c:ptCount val="1"/>
                <c:pt idx="0">
                  <c:v>Sokoto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37-4F48-8330-B0FFAC6F4FC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'33.Sokoto'!$L$9:$L$10</c:f>
              <c:numCache>
                <c:formatCode>0.0</c:formatCode>
                <c:ptCount val="2"/>
                <c:pt idx="0">
                  <c:v>5.23</c:v>
                </c:pt>
                <c:pt idx="1">
                  <c:v>0.91200000000000003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7-4F48-8330-B0FFAC6F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0534400"/>
        <c:axId val="340535936"/>
      </c:barChart>
      <c:catAx>
        <c:axId val="3405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535936"/>
        <c:crosses val="autoZero"/>
        <c:auto val="1"/>
        <c:lblAlgn val="ctr"/>
        <c:lblOffset val="100"/>
        <c:noMultiLvlLbl val="0"/>
      </c:catAx>
      <c:valAx>
        <c:axId val="340535936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40534400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E9-4A4D-9E92-B3FA4FECCF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9-4A4D-9E92-B3FA4FECCF6B}"/>
            </c:ext>
          </c:extLst>
        </c:ser>
        <c:ser>
          <c:idx val="1"/>
          <c:order val="1"/>
          <c:tx>
            <c:strRef>
              <c:f>'33.Sokoto'!$L$1</c:f>
              <c:strCache>
                <c:ptCount val="1"/>
                <c:pt idx="0">
                  <c:v>Sokoto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'33.Sokoto'!$L$14</c:f>
              <c:numCache>
                <c:formatCode>0.0%</c:formatCode>
                <c:ptCount val="1"/>
                <c:pt idx="0">
                  <c:v>2.5477948854251701E-2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9-4A4D-9E92-B3FA4FEC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0571264"/>
        <c:axId val="340572800"/>
      </c:barChart>
      <c:catAx>
        <c:axId val="3405712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0572800"/>
        <c:crosses val="autoZero"/>
        <c:auto val="1"/>
        <c:lblAlgn val="ctr"/>
        <c:lblOffset val="100"/>
        <c:noMultiLvlLbl val="0"/>
      </c:catAx>
      <c:valAx>
        <c:axId val="340572800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4057126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'2.Adamawa'!$EH$7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('2.Adamawa'!$ED$10,'2.Adamawa'!$ED$15,'2.Adamawa'!$ED$12,'2.Adamawa'!$ED$11,'2.Adamawa'!$ED$18)</c:f>
              <c:strCache>
                <c:ptCount val="5"/>
                <c:pt idx="0">
                  <c:v>CCT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('2.Adamawa'!$EH$10,'2.Adamawa'!$EH$15,'2.Adamawa'!$EH$12,'2.Adamawa'!$EH$11,'2.Adamawa'!$EH$18)</c:f>
              <c:numCache>
                <c:formatCode>0.0%</c:formatCode>
                <c:ptCount val="5"/>
                <c:pt idx="0">
                  <c:v>0.30937109803084167</c:v>
                </c:pt>
                <c:pt idx="1">
                  <c:v>0.3543003804260324</c:v>
                </c:pt>
                <c:pt idx="2">
                  <c:v>0.4480103879022479</c:v>
                </c:pt>
                <c:pt idx="3">
                  <c:v>0.7432605833199164</c:v>
                </c:pt>
                <c:pt idx="4">
                  <c:v>0.88446742057919514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9-4F73-86A0-F43371CEBCF4}"/>
            </c:ext>
          </c:extLst>
        </c:ser>
        <c:ser>
          <c:idx val="1"/>
          <c:order val="1"/>
          <c:tx>
            <c:strRef>
              <c:f>'2.Adamawa'!$EF$7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('2.Adamawa'!$ED$10,'2.Adamawa'!$ED$15,'2.Adamawa'!$ED$12,'2.Adamawa'!$ED$11,'2.Adamawa'!$ED$18)</c:f>
              <c:strCache>
                <c:ptCount val="5"/>
                <c:pt idx="0">
                  <c:v>CCT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('2.Adamawa'!$EG$10,'2.Adamawa'!$EG$15,'2.Adamawa'!$EG$12,'2.Adamawa'!$EG$11,'2.Adamawa'!$EG$18)</c:f>
              <c:numCache>
                <c:formatCode>0.0%</c:formatCode>
                <c:ptCount val="5"/>
                <c:pt idx="0">
                  <c:v>-0.27599492765290123</c:v>
                </c:pt>
                <c:pt idx="1">
                  <c:v>-0.32349175743596453</c:v>
                </c:pt>
                <c:pt idx="2">
                  <c:v>-0.36842103983115526</c:v>
                </c:pt>
                <c:pt idx="3">
                  <c:v>-0.69576375353685305</c:v>
                </c:pt>
                <c:pt idx="4">
                  <c:v>-0.27214372817511756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9-4F73-86A0-F43371CE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046400"/>
        <c:axId val="215072768"/>
      </c:barChart>
      <c:catAx>
        <c:axId val="215046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15072768"/>
        <c:crosses val="autoZero"/>
        <c:auto val="1"/>
        <c:lblAlgn val="ctr"/>
        <c:lblOffset val="100"/>
        <c:noMultiLvlLbl val="0"/>
      </c:catAx>
      <c:valAx>
        <c:axId val="2150727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15046400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6F-42D7-A0B7-226ECEF0E46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F-42D7-A0B7-226ECEF0E46D}"/>
            </c:ext>
          </c:extLst>
        </c:ser>
        <c:ser>
          <c:idx val="0"/>
          <c:order val="1"/>
          <c:tx>
            <c:strRef>
              <c:f>'33.Sokoto'!$L$1</c:f>
              <c:strCache>
                <c:ptCount val="1"/>
                <c:pt idx="0">
                  <c:v>Sokoto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'33.Sokoto'!$L$12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F-42D7-A0B7-226ECEF0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0686336"/>
        <c:axId val="340687872"/>
      </c:barChart>
      <c:catAx>
        <c:axId val="3406863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0687872"/>
        <c:crosses val="autoZero"/>
        <c:auto val="1"/>
        <c:lblAlgn val="ctr"/>
        <c:lblOffset val="100"/>
        <c:noMultiLvlLbl val="0"/>
      </c:catAx>
      <c:valAx>
        <c:axId val="340687872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4068633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'33.Sokoto'!$X$33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'33.Sokoto'!$U$34:$U$38</c:f>
              <c:strCache>
                <c:ptCount val="5"/>
                <c:pt idx="0">
                  <c:v>Judges/Magistrates at the court/Prosecutors</c:v>
                </c:pt>
                <c:pt idx="1">
                  <c:v>Public utilities officers</c:v>
                </c:pt>
                <c:pt idx="2">
                  <c:v>Tax/revenues officers</c:v>
                </c:pt>
                <c:pt idx="3">
                  <c:v>Police officers</c:v>
                </c:pt>
                <c:pt idx="4">
                  <c:v>Immigration Service officers</c:v>
                </c:pt>
              </c:strCache>
            </c:strRef>
          </c:cat>
          <c:val>
            <c:numRef>
              <c:f>'33.Sokoto'!$X$34:$X$38</c:f>
              <c:numCache>
                <c:formatCode>0.0%</c:formatCode>
                <c:ptCount val="5"/>
                <c:pt idx="0">
                  <c:v>0.33700000000000002</c:v>
                </c:pt>
                <c:pt idx="1">
                  <c:v>0.22435422164453778</c:v>
                </c:pt>
                <c:pt idx="2">
                  <c:v>0.27268793526705104</c:v>
                </c:pt>
                <c:pt idx="3">
                  <c:v>0.4636029800014988</c:v>
                </c:pt>
                <c:pt idx="4">
                  <c:v>0.30681236094856507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6-4C2E-838A-A6C2FD4D816C}"/>
            </c:ext>
          </c:extLst>
        </c:ser>
        <c:ser>
          <c:idx val="0"/>
          <c:order val="1"/>
          <c:tx>
            <c:strRef>
              <c:f>'33.Sokoto'!$V$33</c:f>
              <c:strCache>
                <c:ptCount val="1"/>
                <c:pt idx="0">
                  <c:v>Sokoto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'33.Sokoto'!$W$34:$W$38</c:f>
                <c:numCache>
                  <c:formatCode>General</c:formatCode>
                  <c:ptCount val="5"/>
                  <c:pt idx="0">
                    <c:v>2.1170475955124592E-2</c:v>
                  </c:pt>
                  <c:pt idx="1">
                    <c:v>3.0637665573047798E-2</c:v>
                  </c:pt>
                  <c:pt idx="2">
                    <c:v>3.2610106757929407E-2</c:v>
                  </c:pt>
                  <c:pt idx="3">
                    <c:v>3.1629363994027236E-2</c:v>
                  </c:pt>
                  <c:pt idx="4">
                    <c:v>2.4348371352363896E-2</c:v>
                  </c:pt>
                </c:numCache>
              </c:numRef>
            </c:plus>
            <c:minus>
              <c:numRef>
                <c:f>'33.Sokoto'!$W$34:$W$38</c:f>
                <c:numCache>
                  <c:formatCode>General</c:formatCode>
                  <c:ptCount val="5"/>
                  <c:pt idx="0">
                    <c:v>2.1170475955124592E-2</c:v>
                  </c:pt>
                  <c:pt idx="1">
                    <c:v>3.0637665573047798E-2</c:v>
                  </c:pt>
                  <c:pt idx="2">
                    <c:v>3.2610106757929407E-2</c:v>
                  </c:pt>
                  <c:pt idx="3">
                    <c:v>3.1629363994027236E-2</c:v>
                  </c:pt>
                  <c:pt idx="4">
                    <c:v>2.4348371352363896E-2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'33.Sokoto'!$U$34:$U$38</c:f>
              <c:strCache>
                <c:ptCount val="5"/>
                <c:pt idx="0">
                  <c:v>Judges/Magistrates at the court/Prosecutors</c:v>
                </c:pt>
                <c:pt idx="1">
                  <c:v>Public utilities officers</c:v>
                </c:pt>
                <c:pt idx="2">
                  <c:v>Tax/revenues officers</c:v>
                </c:pt>
                <c:pt idx="3">
                  <c:v>Police officers</c:v>
                </c:pt>
                <c:pt idx="4">
                  <c:v>Immigration Service officers</c:v>
                </c:pt>
              </c:strCache>
            </c:strRef>
          </c:cat>
          <c:val>
            <c:numRef>
              <c:f>'33.Sokoto'!$V$34:$V$38</c:f>
              <c:numCache>
                <c:formatCode>0.0%</c:formatCode>
                <c:ptCount val="5"/>
                <c:pt idx="0">
                  <c:v>0.30435029118035362</c:v>
                </c:pt>
                <c:pt idx="1">
                  <c:v>0.32653053465587445</c:v>
                </c:pt>
                <c:pt idx="2">
                  <c:v>0.47058973937501142</c:v>
                </c:pt>
                <c:pt idx="3">
                  <c:v>0.625</c:v>
                </c:pt>
                <c:pt idx="4">
                  <c:v>0.83333203964884228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6-4C2E-838A-A6C2FD4D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40788352"/>
        <c:axId val="340789888"/>
      </c:barChart>
      <c:catAx>
        <c:axId val="34078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40789888"/>
        <c:crosses val="autoZero"/>
        <c:auto val="1"/>
        <c:lblAlgn val="ctr"/>
        <c:lblOffset val="100"/>
        <c:noMultiLvlLbl val="0"/>
      </c:catAx>
      <c:valAx>
        <c:axId val="3407898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0788352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8377-41B0-B5FB-0F0C2E63053B}"/>
              </c:ext>
            </c:extLst>
          </c:dPt>
          <c:dPt>
            <c:idx val="1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3-8377-41B0-B5FB-0F0C2E63053B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8377-41B0-B5FB-0F0C2E63053B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8377-41B0-B5FB-0F0C2E63053B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8377-41B0-B5FB-0F0C2E63053B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'33.Sokoto'!$AF$26:$AF$30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'33.Sokoto'!$AH$26:$AH$30</c:f>
              <c:numCache>
                <c:formatCode>0.0%</c:formatCode>
                <c:ptCount val="5"/>
                <c:pt idx="0">
                  <c:v>0.55413945474911241</c:v>
                </c:pt>
                <c:pt idx="1">
                  <c:v>0.28025506426442393</c:v>
                </c:pt>
                <c:pt idx="2">
                  <c:v>3.1847436067814629E-2</c:v>
                </c:pt>
                <c:pt idx="3">
                  <c:v>1.2738974427125852E-2</c:v>
                </c:pt>
                <c:pt idx="4">
                  <c:v>0.12101907049152316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77-41B0-B5FB-0F0C2E6305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1-01E9-4569-9B99-64293911412F}"/>
              </c:ext>
            </c:extLst>
          </c:dPt>
          <c:dPt>
            <c:idx val="1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3-01E9-4569-9B99-64293911412F}"/>
              </c:ext>
            </c:extLst>
          </c:dPt>
          <c:dPt>
            <c:idx val="2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5-01E9-4569-9B99-64293911412F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01E9-4569-9B99-64293911412F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01E9-4569-9B99-64293911412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'33.Sokoto'!$AO$26:$AO$30</c:f>
              <c:strCache>
                <c:ptCount val="5"/>
                <c:pt idx="0">
                  <c:v>Traditional/Village leader</c:v>
                </c:pt>
                <c:pt idx="1">
                  <c:v>I would not report it</c:v>
                </c:pt>
                <c:pt idx="2">
                  <c:v>Supervisor to the official</c:v>
                </c:pt>
                <c:pt idx="3">
                  <c:v>Police</c:v>
                </c:pt>
                <c:pt idx="4">
                  <c:v>Other</c:v>
                </c:pt>
              </c:strCache>
            </c:strRef>
          </c:cat>
          <c:val>
            <c:numRef>
              <c:f>'33.Sokoto'!$AQ$26:$AQ$30</c:f>
              <c:numCache>
                <c:formatCode>0.0%</c:formatCode>
                <c:ptCount val="5"/>
                <c:pt idx="0">
                  <c:v>0.59111118838736598</c:v>
                </c:pt>
                <c:pt idx="1">
                  <c:v>0.19222226913994842</c:v>
                </c:pt>
                <c:pt idx="2">
                  <c:v>0.12666668322586414</c:v>
                </c:pt>
                <c:pt idx="3">
                  <c:v>5.6666608709475506E-2</c:v>
                </c:pt>
                <c:pt idx="4">
                  <c:v>3.3333250537345926E-2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E9-4569-9B99-6429391141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AA16-4624-9D02-FF13EC217D6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A16-4624-9D02-FF13EC217D6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A16-4624-9D02-FF13EC217D6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A16-4624-9D02-FF13EC217D6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A16-4624-9D02-FF13EC217D6A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A16-4624-9D02-FF13EC217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'33.Sokoto'!$AX$28:$AX$32</c:f>
              <c:strCache>
                <c:ptCount val="5"/>
                <c:pt idx="0">
                  <c:v>Corruption</c:v>
                </c:pt>
                <c:pt idx="1">
                  <c:v>High cost of living</c:v>
                </c:pt>
                <c:pt idx="2">
                  <c:v>Crime and insecurity</c:v>
                </c:pt>
                <c:pt idx="3">
                  <c:v>Infrastructure</c:v>
                </c:pt>
                <c:pt idx="4">
                  <c:v>Health care</c:v>
                </c:pt>
              </c:strCache>
            </c:strRef>
          </c:cat>
          <c:val>
            <c:numRef>
              <c:f>'33.Sokoto'!$AZ$28:$AZ$32</c:f>
              <c:numCache>
                <c:formatCode>0.0%</c:formatCode>
                <c:ptCount val="5"/>
                <c:pt idx="0">
                  <c:v>7.3333233978148477E-2</c:v>
                </c:pt>
                <c:pt idx="1">
                  <c:v>0.10888893580661507</c:v>
                </c:pt>
                <c:pt idx="2">
                  <c:v>0.11888882817183148</c:v>
                </c:pt>
                <c:pt idx="3">
                  <c:v>0.16444442236551449</c:v>
                </c:pt>
                <c:pt idx="4">
                  <c:v>0.25555561075288047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16-4624-9D02-FF13EC21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155840"/>
        <c:axId val="341157376"/>
      </c:barChart>
      <c:catAx>
        <c:axId val="34115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1157376"/>
        <c:crosses val="autoZero"/>
        <c:auto val="1"/>
        <c:lblAlgn val="ctr"/>
        <c:lblOffset val="100"/>
        <c:noMultiLvlLbl val="0"/>
      </c:catAx>
      <c:valAx>
        <c:axId val="341157376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115584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'33.Sokoto'!$CO$7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('33.Sokoto'!$CJ$14,'33.Sokoto'!$CJ$15,'33.Sokoto'!$CJ$12,'33.Sokoto'!$CJ$11,'33.Sokoto'!$CJ$18)</c:f>
              <c:strCache>
                <c:ptCount val="5"/>
                <c:pt idx="0">
                  <c:v>HC FCT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('33.Sokoto'!$CO$14,'33.Sokoto'!$CO$15,'33.Sokoto'!$CO$12,'33.Sokoto'!$CO$11,'33.Sokoto'!$CO$18)</c:f>
              <c:numCache>
                <c:formatCode>0.0%</c:formatCode>
                <c:ptCount val="5"/>
                <c:pt idx="0">
                  <c:v>0.1466666749462654</c:v>
                </c:pt>
                <c:pt idx="1">
                  <c:v>0.22333327537614217</c:v>
                </c:pt>
                <c:pt idx="2">
                  <c:v>0.23222225258075094</c:v>
                </c:pt>
                <c:pt idx="3">
                  <c:v>0.53777773913965032</c:v>
                </c:pt>
                <c:pt idx="4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4-4AF2-8EA9-F32A1817B76E}"/>
            </c:ext>
          </c:extLst>
        </c:ser>
        <c:ser>
          <c:idx val="1"/>
          <c:order val="1"/>
          <c:tx>
            <c:strRef>
              <c:f>'33.Sokoto'!$CM$7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24-4AF2-8EA9-F32A1817B76E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('33.Sokoto'!$CJ$14,'33.Sokoto'!$CJ$15,'33.Sokoto'!$CJ$12,'33.Sokoto'!$CJ$11,'33.Sokoto'!$CJ$18)</c:f>
              <c:strCache>
                <c:ptCount val="5"/>
                <c:pt idx="0">
                  <c:v>HC FCT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('33.Sokoto'!$CN$14,'33.Sokoto'!$CN$15,'33.Sokoto'!$CN$12,'33.Sokoto'!$CN$11,'33.Sokoto'!$CN$18)</c:f>
              <c:numCache>
                <c:formatCode>0.0%</c:formatCode>
                <c:ptCount val="5"/>
                <c:pt idx="0">
                  <c:v>-5.6666608709475506E-2</c:v>
                </c:pt>
                <c:pt idx="1">
                  <c:v>-0.16666666666666666</c:v>
                </c:pt>
                <c:pt idx="2">
                  <c:v>-0.14333330849453713</c:v>
                </c:pt>
                <c:pt idx="3">
                  <c:v>-0.46000001655919748</c:v>
                </c:pt>
                <c:pt idx="4">
                  <c:v>-0.43111104763418745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4-4AF2-8EA9-F32A1817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864384"/>
        <c:axId val="340898944"/>
      </c:barChart>
      <c:catAx>
        <c:axId val="34086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40898944"/>
        <c:crosses val="autoZero"/>
        <c:auto val="1"/>
        <c:lblAlgn val="ctr"/>
        <c:lblOffset val="100"/>
        <c:noMultiLvlLbl val="0"/>
      </c:catAx>
      <c:valAx>
        <c:axId val="340898944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40864384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A3-4841-85EB-DD8822F459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3-4841-85EB-DD8822F459C2}"/>
            </c:ext>
          </c:extLst>
        </c:ser>
        <c:ser>
          <c:idx val="0"/>
          <c:order val="1"/>
          <c:tx>
            <c:strRef>
              <c:f>'34.Taraba'!$L$1</c:f>
              <c:strCache>
                <c:ptCount val="1"/>
                <c:pt idx="0">
                  <c:v>Taraba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'34.Taraba'!$L$7</c:f>
              <c:numCache>
                <c:formatCode>0.0%</c:formatCode>
                <c:ptCount val="1"/>
                <c:pt idx="0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3-4841-85EB-DD8822F4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045248"/>
        <c:axId val="341046784"/>
      </c:barChart>
      <c:catAx>
        <c:axId val="3410452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1046784"/>
        <c:crosses val="autoZero"/>
        <c:auto val="1"/>
        <c:lblAlgn val="ctr"/>
        <c:lblOffset val="100"/>
        <c:noMultiLvlLbl val="0"/>
      </c:catAx>
      <c:valAx>
        <c:axId val="34104678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1045248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D1-43DC-933B-7AC637F030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1-43DC-933B-7AC637F030CA}"/>
            </c:ext>
          </c:extLst>
        </c:ser>
        <c:ser>
          <c:idx val="0"/>
          <c:order val="1"/>
          <c:tx>
            <c:strRef>
              <c:f>'34.Taraba'!$L$1</c:f>
              <c:strCache>
                <c:ptCount val="1"/>
                <c:pt idx="0">
                  <c:v>Taraba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D1-43DC-933B-7AC637F030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'34.Taraba'!$L$8</c:f>
              <c:numCache>
                <c:formatCode>0.0%</c:formatCode>
                <c:ptCount val="1"/>
                <c:pt idx="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1-43DC-933B-7AC637F0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086592"/>
        <c:axId val="341088128"/>
      </c:barChart>
      <c:catAx>
        <c:axId val="3410865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1088128"/>
        <c:crosses val="autoZero"/>
        <c:auto val="1"/>
        <c:lblAlgn val="ctr"/>
        <c:lblOffset val="100"/>
        <c:noMultiLvlLbl val="0"/>
      </c:catAx>
      <c:valAx>
        <c:axId val="341088128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108659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F5-4205-B550-C52B52FB4BB1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5-4205-B550-C52B52FB4B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5-4205-B550-C52B52FB4BB1}"/>
            </c:ext>
          </c:extLst>
        </c:ser>
        <c:ser>
          <c:idx val="0"/>
          <c:order val="1"/>
          <c:tx>
            <c:strRef>
              <c:f>'34.Taraba'!$L$1</c:f>
              <c:strCache>
                <c:ptCount val="1"/>
                <c:pt idx="0">
                  <c:v>Taraba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F5-4205-B550-C52B52FB4BB1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'34.Taraba'!$L$9:$L$10</c:f>
              <c:numCache>
                <c:formatCode>0.0</c:formatCode>
                <c:ptCount val="2"/>
                <c:pt idx="0">
                  <c:v>11.76</c:v>
                </c:pt>
                <c:pt idx="1">
                  <c:v>2.6339999999999999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5-4205-B550-C52B52FB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468288"/>
        <c:axId val="341469824"/>
      </c:barChart>
      <c:catAx>
        <c:axId val="3414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469824"/>
        <c:crosses val="autoZero"/>
        <c:auto val="1"/>
        <c:lblAlgn val="ctr"/>
        <c:lblOffset val="100"/>
        <c:noMultiLvlLbl val="0"/>
      </c:catAx>
      <c:valAx>
        <c:axId val="341469824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41468288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90-4050-ACFE-98BB1C5F55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0-4050-ACFE-98BB1C5F552F}"/>
            </c:ext>
          </c:extLst>
        </c:ser>
        <c:ser>
          <c:idx val="1"/>
          <c:order val="1"/>
          <c:tx>
            <c:strRef>
              <c:f>'34.Taraba'!$L$1</c:f>
              <c:strCache>
                <c:ptCount val="1"/>
                <c:pt idx="0">
                  <c:v>Taraba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'34.Taraba'!$L$14</c:f>
              <c:numCache>
                <c:formatCode>0.0%</c:formatCode>
                <c:ptCount val="1"/>
                <c:pt idx="0">
                  <c:v>9.9502330476620104E-2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0-4050-ACFE-98BB1C5F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251200"/>
        <c:axId val="341252736"/>
      </c:barChart>
      <c:catAx>
        <c:axId val="341251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1252736"/>
        <c:crosses val="autoZero"/>
        <c:auto val="1"/>
        <c:lblAlgn val="ctr"/>
        <c:lblOffset val="100"/>
        <c:noMultiLvlLbl val="0"/>
      </c:catAx>
      <c:valAx>
        <c:axId val="341252736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41251200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First most important issue</c:v>
          </c:tx>
          <c:spPr>
            <a:solidFill>
              <a:srgbClr val="6EAB27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A3D0-4550-9A7D-321A588E6A9A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D0-4550-9A7D-321A588E6A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'1.Abia'!$BS$61:$BS$65</c:f>
              <c:strCache>
                <c:ptCount val="5"/>
                <c:pt idx="0">
                  <c:v>Health care</c:v>
                </c:pt>
                <c:pt idx="1">
                  <c:v>Infrastructure (transport, energy, communication, etc)</c:v>
                </c:pt>
                <c:pt idx="2">
                  <c:v>Corruption</c:v>
                </c:pt>
                <c:pt idx="3">
                  <c:v>High cost of living</c:v>
                </c:pt>
                <c:pt idx="4">
                  <c:v>Unemployment</c:v>
                </c:pt>
              </c:strCache>
            </c:strRef>
          </c:cat>
          <c:val>
            <c:numRef>
              <c:f>'1.Abia'!$BT$61:$BT$65</c:f>
              <c:numCache>
                <c:formatCode>0.0%</c:formatCode>
                <c:ptCount val="5"/>
                <c:pt idx="0">
                  <c:v>7.8888789956370761E-2</c:v>
                </c:pt>
                <c:pt idx="1">
                  <c:v>8.6666729344411067E-2</c:v>
                </c:pt>
                <c:pt idx="2">
                  <c:v>0.16444446410805053</c:v>
                </c:pt>
                <c:pt idx="3">
                  <c:v>0.16444446410805053</c:v>
                </c:pt>
                <c:pt idx="4">
                  <c:v>0.2444443092571526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0-4550-9A7D-321A588E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12672"/>
        <c:axId val="216014208"/>
      </c:barChart>
      <c:catAx>
        <c:axId val="21601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6014208"/>
        <c:crosses val="autoZero"/>
        <c:auto val="1"/>
        <c:lblAlgn val="ctr"/>
        <c:lblOffset val="100"/>
        <c:noMultiLvlLbl val="0"/>
      </c:catAx>
      <c:valAx>
        <c:axId val="2160142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601267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60-4000-A398-216B7FDE9AD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0-4000-A398-216B7FDE9AD4}"/>
            </c:ext>
          </c:extLst>
        </c:ser>
        <c:ser>
          <c:idx val="0"/>
          <c:order val="1"/>
          <c:tx>
            <c:strRef>
              <c:f>'34.Taraba'!$L$1</c:f>
              <c:strCache>
                <c:ptCount val="1"/>
                <c:pt idx="0">
                  <c:v>Taraba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'34.Taraba'!$L$12</c:f>
              <c:numCache>
                <c:formatCode>General</c:formatCode>
                <c:ptCount val="1"/>
                <c:pt idx="0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0-4000-A398-216B7FDE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292160"/>
        <c:axId val="341293696"/>
      </c:barChart>
      <c:catAx>
        <c:axId val="341292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1293696"/>
        <c:crosses val="autoZero"/>
        <c:auto val="1"/>
        <c:lblAlgn val="ctr"/>
        <c:lblOffset val="100"/>
        <c:noMultiLvlLbl val="0"/>
      </c:catAx>
      <c:valAx>
        <c:axId val="341293696"/>
        <c:scaling>
          <c:orientation val="minMax"/>
          <c:max val="8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41292160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'34.Taraba'!$X$35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'34.Taraba'!$U$36:$U$40</c:f>
              <c:strCache>
                <c:ptCount val="5"/>
                <c:pt idx="0">
                  <c:v>Customs officers</c:v>
                </c:pt>
                <c:pt idx="1">
                  <c:v>Judges/Magistrates at the court/Prosecutors</c:v>
                </c:pt>
                <c:pt idx="2">
                  <c:v>Police officers</c:v>
                </c:pt>
                <c:pt idx="3">
                  <c:v>Tax/revenues officers</c:v>
                </c:pt>
                <c:pt idx="4">
                  <c:v>Car registration/driving license agency officers</c:v>
                </c:pt>
              </c:strCache>
            </c:strRef>
          </c:cat>
          <c:val>
            <c:numRef>
              <c:f>'34.Taraba'!$X$36:$X$40</c:f>
              <c:numCache>
                <c:formatCode>0.0%</c:formatCode>
                <c:ptCount val="5"/>
                <c:pt idx="0">
                  <c:v>0.26481777328727685</c:v>
                </c:pt>
                <c:pt idx="1">
                  <c:v>0.33700000000000002</c:v>
                </c:pt>
                <c:pt idx="2">
                  <c:v>0.4636029800014988</c:v>
                </c:pt>
                <c:pt idx="3">
                  <c:v>0.27268793526705104</c:v>
                </c:pt>
                <c:pt idx="4">
                  <c:v>0.28533999859497072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9A4-9B7D-FC6BE7D4906D}"/>
            </c:ext>
          </c:extLst>
        </c:ser>
        <c:ser>
          <c:idx val="0"/>
          <c:order val="1"/>
          <c:tx>
            <c:strRef>
              <c:f>'34.Taraba'!$V$35</c:f>
              <c:strCache>
                <c:ptCount val="1"/>
                <c:pt idx="0">
                  <c:v>Taraba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'33.Sokoto'!$W$34:$W$38</c:f>
                <c:numCache>
                  <c:formatCode>General</c:formatCode>
                  <c:ptCount val="5"/>
                  <c:pt idx="0">
                    <c:v>2.1170475955124592E-2</c:v>
                  </c:pt>
                  <c:pt idx="1">
                    <c:v>3.0637665573047798E-2</c:v>
                  </c:pt>
                  <c:pt idx="2">
                    <c:v>3.2610106757929407E-2</c:v>
                  </c:pt>
                  <c:pt idx="3">
                    <c:v>3.1629363994027236E-2</c:v>
                  </c:pt>
                  <c:pt idx="4">
                    <c:v>2.4348371352363896E-2</c:v>
                  </c:pt>
                </c:numCache>
              </c:numRef>
            </c:plus>
            <c:minus>
              <c:numRef>
                <c:f>'33.Sokoto'!$W$34:$W$38</c:f>
                <c:numCache>
                  <c:formatCode>General</c:formatCode>
                  <c:ptCount val="5"/>
                  <c:pt idx="0">
                    <c:v>2.1170475955124592E-2</c:v>
                  </c:pt>
                  <c:pt idx="1">
                    <c:v>3.0637665573047798E-2</c:v>
                  </c:pt>
                  <c:pt idx="2">
                    <c:v>3.2610106757929407E-2</c:v>
                  </c:pt>
                  <c:pt idx="3">
                    <c:v>3.1629363994027236E-2</c:v>
                  </c:pt>
                  <c:pt idx="4">
                    <c:v>2.4348371352363896E-2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'34.Taraba'!$U$36:$U$40</c:f>
              <c:strCache>
                <c:ptCount val="5"/>
                <c:pt idx="0">
                  <c:v>Customs officers</c:v>
                </c:pt>
                <c:pt idx="1">
                  <c:v>Judges/Magistrates at the court/Prosecutors</c:v>
                </c:pt>
                <c:pt idx="2">
                  <c:v>Police officers</c:v>
                </c:pt>
                <c:pt idx="3">
                  <c:v>Tax/revenues officers</c:v>
                </c:pt>
                <c:pt idx="4">
                  <c:v>Car registration/driving license agency officers</c:v>
                </c:pt>
              </c:strCache>
            </c:strRef>
          </c:cat>
          <c:val>
            <c:numRef>
              <c:f>'34.Taraba'!$V$36:$V$40</c:f>
              <c:numCache>
                <c:formatCode>0.0%</c:formatCode>
                <c:ptCount val="5"/>
                <c:pt idx="0">
                  <c:v>0.25806703191717523</c:v>
                </c:pt>
                <c:pt idx="1">
                  <c:v>0.35897714064316155</c:v>
                </c:pt>
                <c:pt idx="2">
                  <c:v>0.53666718378218292</c:v>
                </c:pt>
                <c:pt idx="3">
                  <c:v>0.65000226658003291</c:v>
                </c:pt>
                <c:pt idx="4">
                  <c:v>0.8260846713793919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F-49A4-9B7D-FC6BE7D4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41337216"/>
        <c:axId val="341338752"/>
      </c:barChart>
      <c:catAx>
        <c:axId val="34133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41338752"/>
        <c:crosses val="autoZero"/>
        <c:auto val="1"/>
        <c:lblAlgn val="ctr"/>
        <c:lblOffset val="100"/>
        <c:noMultiLvlLbl val="0"/>
      </c:catAx>
      <c:valAx>
        <c:axId val="3413387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1337216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F18A-4323-ADF2-232D5B3870FA}"/>
              </c:ext>
            </c:extLst>
          </c:dPt>
          <c:dPt>
            <c:idx val="1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3-F18A-4323-ADF2-232D5B3870FA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F18A-4323-ADF2-232D5B3870FA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F18A-4323-ADF2-232D5B3870FA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F18A-4323-ADF2-232D5B3870F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'34.Taraba'!$AF$26:$AF$30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want to incure additional expenses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'34.Taraba'!$AH$26:$AH$30</c:f>
              <c:numCache>
                <c:formatCode>0.0%</c:formatCode>
                <c:ptCount val="5"/>
                <c:pt idx="0">
                  <c:v>0.61691474966170501</c:v>
                </c:pt>
                <c:pt idx="1">
                  <c:v>0.12437828897910089</c:v>
                </c:pt>
                <c:pt idx="2">
                  <c:v>2.9851150202976996E-2</c:v>
                </c:pt>
                <c:pt idx="3">
                  <c:v>1.9900766801984663E-2</c:v>
                </c:pt>
                <c:pt idx="4">
                  <c:v>0.2089550443542324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8A-4323-ADF2-232D5B3870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1-50DB-42CE-9B24-D63AF9FEBF62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50DB-42CE-9B24-D63AF9FEBF62}"/>
              </c:ext>
            </c:extLst>
          </c:dPt>
          <c:dPt>
            <c:idx val="2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5-50DB-42CE-9B24-D63AF9FEBF62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50DB-42CE-9B24-D63AF9FEBF62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50DB-42CE-9B24-D63AF9FEBF6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'34.Taraba'!$AO$26:$AO$30</c:f>
              <c:strCache>
                <c:ptCount val="5"/>
                <c:pt idx="0">
                  <c:v>Police</c:v>
                </c:pt>
                <c:pt idx="1">
                  <c:v>Supervisor to the official</c:v>
                </c:pt>
                <c:pt idx="2">
                  <c:v>Anti-Corruption Agencies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'34.Taraba'!$AQ$26:$AQ$30</c:f>
              <c:numCache>
                <c:formatCode>0.0%</c:formatCode>
                <c:ptCount val="5"/>
                <c:pt idx="0">
                  <c:v>0.24526200317236566</c:v>
                </c:pt>
                <c:pt idx="1">
                  <c:v>0.20178381554459168</c:v>
                </c:pt>
                <c:pt idx="2">
                  <c:v>0.19732444513923236</c:v>
                </c:pt>
                <c:pt idx="3">
                  <c:v>7.1348915749030031E-2</c:v>
                </c:pt>
                <c:pt idx="4">
                  <c:v>0.28428082039478031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DB-42CE-9B24-D63AF9FEBF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25-4F34-BA00-9E047D8A11A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25-4F34-BA00-9E047D8A11A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925-4F34-BA00-9E047D8A11A3}"/>
              </c:ext>
            </c:extLst>
          </c:dPt>
          <c:dPt>
            <c:idx val="3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4-8925-4F34-BA00-9E047D8A11A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925-4F34-BA00-9E047D8A11A3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925-4F34-BA00-9E047D8A11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'34.Taraba'!$AX$28:$AX$32</c:f>
              <c:strCache>
                <c:ptCount val="5"/>
                <c:pt idx="0">
                  <c:v>Infrastructure</c:v>
                </c:pt>
                <c:pt idx="1">
                  <c:v>Crime and insecurity</c:v>
                </c:pt>
                <c:pt idx="2">
                  <c:v>Health care</c:v>
                </c:pt>
                <c:pt idx="3">
                  <c:v>Corruption</c:v>
                </c:pt>
                <c:pt idx="4">
                  <c:v>Unemployment</c:v>
                </c:pt>
              </c:strCache>
            </c:strRef>
          </c:cat>
          <c:val>
            <c:numRef>
              <c:f>'34.Taraba'!$AZ$28:$AZ$32</c:f>
              <c:numCache>
                <c:formatCode>0.0%</c:formatCode>
                <c:ptCount val="5"/>
                <c:pt idx="0">
                  <c:v>8.1382499161088528E-2</c:v>
                </c:pt>
                <c:pt idx="1">
                  <c:v>0.11817163118082349</c:v>
                </c:pt>
                <c:pt idx="2">
                  <c:v>0.16722403181529663</c:v>
                </c:pt>
                <c:pt idx="3">
                  <c:v>0.2107022194430706</c:v>
                </c:pt>
                <c:pt idx="4">
                  <c:v>0.22296548805780875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5-4F34-BA00-9E047D8A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778432"/>
        <c:axId val="341779968"/>
      </c:barChart>
      <c:catAx>
        <c:axId val="341778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1779968"/>
        <c:crosses val="autoZero"/>
        <c:auto val="1"/>
        <c:lblAlgn val="ctr"/>
        <c:lblOffset val="100"/>
        <c:noMultiLvlLbl val="0"/>
      </c:catAx>
      <c:valAx>
        <c:axId val="341779968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177843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'34.Taraba'!$CO$7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('34.Taraba'!$CJ$15,'34.Taraba'!$CJ$13,'34.Taraba'!$CJ$12,'34.Taraba'!$CJ$11,'34.Taraba'!$CJ$18)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('34.Taraba'!$CO$15,'34.Taraba'!$CO$13,'34.Taraba'!$CO$12,'34.Taraba'!$CO$11,'34.Taraba'!$CO$18)</c:f>
              <c:numCache>
                <c:formatCode>0.0%</c:formatCode>
                <c:ptCount val="5"/>
                <c:pt idx="0">
                  <c:v>0.26421399048290306</c:v>
                </c:pt>
                <c:pt idx="1">
                  <c:v>0.39576373287980454</c:v>
                </c:pt>
                <c:pt idx="2">
                  <c:v>0.44593097611561749</c:v>
                </c:pt>
                <c:pt idx="3">
                  <c:v>0.67558518286922553</c:v>
                </c:pt>
                <c:pt idx="4">
                  <c:v>0.9431437011561481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5-49D2-994D-21AE62A35453}"/>
            </c:ext>
          </c:extLst>
        </c:ser>
        <c:ser>
          <c:idx val="1"/>
          <c:order val="1"/>
          <c:tx>
            <c:strRef>
              <c:f>'34.Taraba'!$CM$7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65-49D2-994D-21AE62A35453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('34.Taraba'!$CJ$15,'34.Taraba'!$CJ$13,'34.Taraba'!$CJ$12,'34.Taraba'!$CJ$11,'34.Taraba'!$CJ$18)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('34.Taraba'!$CN$15,'34.Taraba'!$CN$13,'34.Taraba'!$CN$12,'34.Taraba'!$CN$11,'34.Taraba'!$CN$18)</c:f>
              <c:numCache>
                <c:formatCode>0.0%</c:formatCode>
                <c:ptCount val="5"/>
                <c:pt idx="0">
                  <c:v>-0.18506151343673394</c:v>
                </c:pt>
                <c:pt idx="1">
                  <c:v>-0.31884060412407533</c:v>
                </c:pt>
                <c:pt idx="2">
                  <c:v>-0.36454847695452897</c:v>
                </c:pt>
                <c:pt idx="3">
                  <c:v>-0.58528427980965803</c:v>
                </c:pt>
                <c:pt idx="4">
                  <c:v>-0.50278693804722974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5-49D2-994D-21AE62A3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1818752"/>
        <c:axId val="341574784"/>
      </c:barChart>
      <c:catAx>
        <c:axId val="34181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41574784"/>
        <c:crosses val="autoZero"/>
        <c:auto val="1"/>
        <c:lblAlgn val="ctr"/>
        <c:lblOffset val="100"/>
        <c:noMultiLvlLbl val="0"/>
      </c:catAx>
      <c:valAx>
        <c:axId val="341574784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41818752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88-4E9C-AB1E-28318EBF36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8-4E9C-AB1E-28318EBF36DE}"/>
            </c:ext>
          </c:extLst>
        </c:ser>
        <c:ser>
          <c:idx val="0"/>
          <c:order val="1"/>
          <c:tx>
            <c:strRef>
              <c:f>'35.Yobe'!$L$1</c:f>
              <c:strCache>
                <c:ptCount val="1"/>
                <c:pt idx="0">
                  <c:v>Yobe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'35.Yobe'!$L$7</c:f>
              <c:numCache>
                <c:formatCode>0.0%</c:formatCode>
                <c:ptCount val="1"/>
                <c:pt idx="0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8-4E9C-AB1E-28318EBF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635072"/>
        <c:axId val="341636608"/>
      </c:barChart>
      <c:catAx>
        <c:axId val="3416350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1636608"/>
        <c:crosses val="autoZero"/>
        <c:auto val="1"/>
        <c:lblAlgn val="ctr"/>
        <c:lblOffset val="100"/>
        <c:noMultiLvlLbl val="0"/>
      </c:catAx>
      <c:valAx>
        <c:axId val="34163660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163507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08-42CD-9D42-92F6038094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8-42CD-9D42-92F6038094C9}"/>
            </c:ext>
          </c:extLst>
        </c:ser>
        <c:ser>
          <c:idx val="0"/>
          <c:order val="1"/>
          <c:tx>
            <c:strRef>
              <c:f>'35.Yobe'!$L$1</c:f>
              <c:strCache>
                <c:ptCount val="1"/>
                <c:pt idx="0">
                  <c:v>Yobe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08-42CD-9D42-92F6038094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'35.Yobe'!$L$8</c:f>
              <c:numCache>
                <c:formatCode>0.0%</c:formatCode>
                <c:ptCount val="1"/>
                <c:pt idx="0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8-42CD-9D42-92F6038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684992"/>
        <c:axId val="341686528"/>
      </c:barChart>
      <c:catAx>
        <c:axId val="341684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1686528"/>
        <c:crosses val="autoZero"/>
        <c:auto val="1"/>
        <c:lblAlgn val="ctr"/>
        <c:lblOffset val="100"/>
        <c:noMultiLvlLbl val="0"/>
      </c:catAx>
      <c:valAx>
        <c:axId val="341686528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168499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C4-4460-B1F7-9F38298EBE09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C4-4460-B1F7-9F38298EBE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4-4460-B1F7-9F38298EBE09}"/>
            </c:ext>
          </c:extLst>
        </c:ser>
        <c:ser>
          <c:idx val="0"/>
          <c:order val="1"/>
          <c:tx>
            <c:strRef>
              <c:f>'35.Yobe'!$L$1</c:f>
              <c:strCache>
                <c:ptCount val="1"/>
                <c:pt idx="0">
                  <c:v>Yobe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C4-4460-B1F7-9F38298EBE0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'35.Yobe'!$L$9:$L$10</c:f>
              <c:numCache>
                <c:formatCode>0.0</c:formatCode>
                <c:ptCount val="2"/>
                <c:pt idx="0">
                  <c:v>5.35</c:v>
                </c:pt>
                <c:pt idx="1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4-4460-B1F7-9F38298E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723008"/>
        <c:axId val="341724544"/>
      </c:barChart>
      <c:catAx>
        <c:axId val="34172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724544"/>
        <c:crosses val="autoZero"/>
        <c:auto val="1"/>
        <c:lblAlgn val="ctr"/>
        <c:lblOffset val="100"/>
        <c:noMultiLvlLbl val="0"/>
      </c:catAx>
      <c:valAx>
        <c:axId val="341724544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41723008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CA-48C2-BCD9-92A060F255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A-48C2-BCD9-92A060F2551A}"/>
            </c:ext>
          </c:extLst>
        </c:ser>
        <c:ser>
          <c:idx val="1"/>
          <c:order val="1"/>
          <c:tx>
            <c:strRef>
              <c:f>'35.Yobe'!$L$1</c:f>
              <c:strCache>
                <c:ptCount val="1"/>
                <c:pt idx="0">
                  <c:v>Yobe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'35.Yobe'!$L$14</c:f>
              <c:numCache>
                <c:formatCode>0.0%</c:formatCode>
                <c:ptCount val="1"/>
                <c:pt idx="0">
                  <c:v>4.6510399820453699E-2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A-48C2-BCD9-92A060F25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760256"/>
        <c:axId val="341848064"/>
      </c:barChart>
      <c:catAx>
        <c:axId val="3417602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1848064"/>
        <c:crosses val="autoZero"/>
        <c:auto val="1"/>
        <c:lblAlgn val="ctr"/>
        <c:lblOffset val="100"/>
        <c:noMultiLvlLbl val="0"/>
      </c:catAx>
      <c:valAx>
        <c:axId val="341848064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4176025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First most important issue</c:v>
          </c:tx>
          <c:spPr>
            <a:solidFill>
              <a:srgbClr val="6EAB03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5DE0-4C6C-B29C-8CB28468B906}"/>
              </c:ext>
            </c:extLst>
          </c:dPt>
          <c:dLbls>
            <c:dLbl>
              <c:idx val="0"/>
              <c:layout>
                <c:manualLayout>
                  <c:x val="-5.721035996626548E-2"/>
                  <c:y val="3.6049026676279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E0-4C6C-B29C-8CB28468B906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DE0-4C6C-B29C-8CB28468B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'3.Akwa-Ibom'!$AA$61:$AA$65</c:f>
              <c:strCache>
                <c:ptCount val="5"/>
                <c:pt idx="0">
                  <c:v>Crime and insecurity</c:v>
                </c:pt>
                <c:pt idx="1">
                  <c:v>Infrastructure</c:v>
                </c:pt>
                <c:pt idx="2">
                  <c:v>Corruption</c:v>
                </c:pt>
                <c:pt idx="3">
                  <c:v>Unemployment</c:v>
                </c:pt>
                <c:pt idx="4">
                  <c:v>High cost of living</c:v>
                </c:pt>
              </c:strCache>
            </c:strRef>
          </c:cat>
          <c:val>
            <c:numRef>
              <c:f>'3.Akwa-Ibom'!$AD$61:$AD$65</c:f>
              <c:numCache>
                <c:formatCode>0.0%</c:formatCode>
                <c:ptCount val="5"/>
                <c:pt idx="0">
                  <c:v>4.3333411102253042E-2</c:v>
                </c:pt>
                <c:pt idx="1">
                  <c:v>4.5555515722694243E-2</c:v>
                </c:pt>
                <c:pt idx="2">
                  <c:v>0.14333324038999026</c:v>
                </c:pt>
                <c:pt idx="3">
                  <c:v>0.25666664580183457</c:v>
                </c:pt>
                <c:pt idx="4">
                  <c:v>0.38555554227793509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0-4C6C-B29C-8CB28468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34976"/>
        <c:axId val="213544960"/>
      </c:barChart>
      <c:catAx>
        <c:axId val="213534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3544960"/>
        <c:crosses val="autoZero"/>
        <c:auto val="1"/>
        <c:lblAlgn val="ctr"/>
        <c:lblOffset val="100"/>
        <c:noMultiLvlLbl val="0"/>
      </c:catAx>
      <c:valAx>
        <c:axId val="213544960"/>
        <c:scaling>
          <c:orientation val="minMax"/>
          <c:max val="0.5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3534976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4D-49FC-806D-A8A3C890ED2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49FC-806D-A8A3C890ED24}"/>
            </c:ext>
          </c:extLst>
        </c:ser>
        <c:ser>
          <c:idx val="0"/>
          <c:order val="1"/>
          <c:tx>
            <c:strRef>
              <c:f>'35.Yobe'!$L$1</c:f>
              <c:strCache>
                <c:ptCount val="1"/>
                <c:pt idx="0">
                  <c:v>Yobe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'35.Yobe'!$L$12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D-49FC-806D-A8A3C890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1866368"/>
        <c:axId val="341867904"/>
      </c:barChart>
      <c:catAx>
        <c:axId val="3418663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1867904"/>
        <c:crosses val="autoZero"/>
        <c:auto val="1"/>
        <c:lblAlgn val="ctr"/>
        <c:lblOffset val="100"/>
        <c:noMultiLvlLbl val="0"/>
      </c:catAx>
      <c:valAx>
        <c:axId val="341867904"/>
        <c:scaling>
          <c:orientation val="minMax"/>
          <c:max val="8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41866368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'35.Yobe'!$X$34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'35.Yobe'!$U$35:$U$38</c:f>
              <c:strCache>
                <c:ptCount val="4"/>
                <c:pt idx="0">
                  <c:v>Nurses</c:v>
                </c:pt>
                <c:pt idx="1">
                  <c:v>Doctors</c:v>
                </c:pt>
                <c:pt idx="2">
                  <c:v>Public utilities officers</c:v>
                </c:pt>
                <c:pt idx="3">
                  <c:v>Police officers</c:v>
                </c:pt>
              </c:strCache>
            </c:strRef>
          </c:cat>
          <c:val>
            <c:numRef>
              <c:f>'35.Yobe'!$X$35:$X$38</c:f>
              <c:numCache>
                <c:formatCode>0.0%</c:formatCode>
                <c:ptCount val="4"/>
                <c:pt idx="0">
                  <c:v>5.0069729986300791E-2</c:v>
                </c:pt>
                <c:pt idx="1">
                  <c:v>7.0136527242600152E-2</c:v>
                </c:pt>
                <c:pt idx="2">
                  <c:v>0.22435422164453778</c:v>
                </c:pt>
                <c:pt idx="3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2-45CE-BEA2-6DB289C024DC}"/>
            </c:ext>
          </c:extLst>
        </c:ser>
        <c:ser>
          <c:idx val="0"/>
          <c:order val="1"/>
          <c:tx>
            <c:strRef>
              <c:f>'35.Yobe'!$V$34</c:f>
              <c:strCache>
                <c:ptCount val="1"/>
                <c:pt idx="0">
                  <c:v>Yobe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'35.Yobe'!$W$35:$W$38</c:f>
                <c:numCache>
                  <c:formatCode>General</c:formatCode>
                  <c:ptCount val="4"/>
                  <c:pt idx="0">
                    <c:v>9.0250561149107823E-3</c:v>
                  </c:pt>
                  <c:pt idx="1">
                    <c:v>1.0503239425237903E-2</c:v>
                  </c:pt>
                  <c:pt idx="2">
                    <c:v>2.4934132321761629E-2</c:v>
                  </c:pt>
                  <c:pt idx="3">
                    <c:v>3.0003411262028004E-2</c:v>
                  </c:pt>
                </c:numCache>
              </c:numRef>
            </c:plus>
            <c:minus>
              <c:numRef>
                <c:f>'35.Yobe'!$W$35:$W$38</c:f>
                <c:numCache>
                  <c:formatCode>General</c:formatCode>
                  <c:ptCount val="4"/>
                  <c:pt idx="0">
                    <c:v>9.0250561149107823E-3</c:v>
                  </c:pt>
                  <c:pt idx="1">
                    <c:v>1.0503239425237903E-2</c:v>
                  </c:pt>
                  <c:pt idx="2">
                    <c:v>2.4934132321761629E-2</c:v>
                  </c:pt>
                  <c:pt idx="3">
                    <c:v>3.0003411262028004E-2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'35.Yobe'!$U$35:$U$38</c:f>
              <c:strCache>
                <c:ptCount val="4"/>
                <c:pt idx="0">
                  <c:v>Nurses</c:v>
                </c:pt>
                <c:pt idx="1">
                  <c:v>Doctors</c:v>
                </c:pt>
                <c:pt idx="2">
                  <c:v>Public utilities officers</c:v>
                </c:pt>
                <c:pt idx="3">
                  <c:v>Police officers</c:v>
                </c:pt>
              </c:strCache>
            </c:strRef>
          </c:cat>
          <c:val>
            <c:numRef>
              <c:f>'35.Yobe'!$V$35:$V$38</c:f>
              <c:numCache>
                <c:formatCode>0.0%</c:formatCode>
                <c:ptCount val="4"/>
                <c:pt idx="0">
                  <c:v>1.941688712522046E-2</c:v>
                </c:pt>
                <c:pt idx="1">
                  <c:v>2.6489269514971173E-2</c:v>
                </c:pt>
                <c:pt idx="2">
                  <c:v>0.17647124300136913</c:v>
                </c:pt>
                <c:pt idx="3">
                  <c:v>0.30107523599949948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5CE-BEA2-6DB289C0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42246528"/>
        <c:axId val="342248064"/>
      </c:barChart>
      <c:catAx>
        <c:axId val="34224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42248064"/>
        <c:crosses val="autoZero"/>
        <c:auto val="1"/>
        <c:lblAlgn val="ctr"/>
        <c:lblOffset val="100"/>
        <c:noMultiLvlLbl val="0"/>
      </c:catAx>
      <c:valAx>
        <c:axId val="3422480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2246528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B409-4414-A777-CB0D1AAEF744}"/>
              </c:ext>
            </c:extLst>
          </c:dPt>
          <c:dPt>
            <c:idx val="1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3-B409-4414-A777-CB0D1AAEF744}"/>
              </c:ext>
            </c:extLst>
          </c:dPt>
          <c:dPt>
            <c:idx val="2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5-B409-4414-A777-CB0D1AAEF744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B409-4414-A777-CB0D1AAEF744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B409-4414-A777-CB0D1AAEF74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'35.Yobe'!$AG$26:$AG$30</c:f>
              <c:strCache>
                <c:ptCount val="5"/>
                <c:pt idx="0">
                  <c:v>Common practice</c:v>
                </c:pt>
                <c:pt idx="1">
                  <c:v>Fear of reprisals</c:v>
                </c:pt>
                <c:pt idx="2">
                  <c:v>Pointless, nobody would care</c:v>
                </c:pt>
                <c:pt idx="3">
                  <c:v>Do not know to whom to report</c:v>
                </c:pt>
                <c:pt idx="4">
                  <c:v>All other reasons</c:v>
                </c:pt>
              </c:strCache>
            </c:strRef>
          </c:cat>
          <c:val>
            <c:numRef>
              <c:f>'35.Yobe'!$AI$26:$AI$30</c:f>
              <c:numCache>
                <c:formatCode>0.0%</c:formatCode>
                <c:ptCount val="5"/>
                <c:pt idx="0">
                  <c:v>0.30232419979801045</c:v>
                </c:pt>
                <c:pt idx="1">
                  <c:v>0.1860482002468761</c:v>
                </c:pt>
                <c:pt idx="2">
                  <c:v>0.16279300033664923</c:v>
                </c:pt>
                <c:pt idx="3">
                  <c:v>0.11628260051619546</c:v>
                </c:pt>
                <c:pt idx="4">
                  <c:v>0.23255199910226876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09-4414-A777-CB0D1AAEF7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1-4F6E-4A2D-B59E-B86EE8B51C13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4F6E-4A2D-B59E-B86EE8B51C13}"/>
              </c:ext>
            </c:extLst>
          </c:dPt>
          <c:dPt>
            <c:idx val="2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5-4F6E-4A2D-B59E-B86EE8B51C13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4F6E-4A2D-B59E-B86EE8B51C13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4F6E-4A2D-B59E-B86EE8B51C1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'35.Yobe'!$AP$26:$AP$30</c:f>
              <c:strCache>
                <c:ptCount val="5"/>
                <c:pt idx="0">
                  <c:v>Traditional/Village leader</c:v>
                </c:pt>
                <c:pt idx="1">
                  <c:v>Police</c:v>
                </c:pt>
                <c:pt idx="2">
                  <c:v>Supervisor to the official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'35.Yobe'!$AR$26:$AR$30</c:f>
              <c:numCache>
                <c:formatCode>0.0%</c:formatCode>
                <c:ptCount val="5"/>
                <c:pt idx="0">
                  <c:v>0.46659230336686214</c:v>
                </c:pt>
                <c:pt idx="1">
                  <c:v>0.19599101950946141</c:v>
                </c:pt>
                <c:pt idx="2">
                  <c:v>8.351900452216944E-2</c:v>
                </c:pt>
                <c:pt idx="3">
                  <c:v>7.9064476394604247E-2</c:v>
                </c:pt>
                <c:pt idx="4">
                  <c:v>0.17483319620690274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6E-4A2D-B59E-B86EE8B51C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CEBE-4D25-8BE9-157B9B61826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EBE-4D25-8BE9-157B9B61826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EBE-4D25-8BE9-157B9B61826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EBE-4D25-8BE9-157B9B61826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EBE-4D25-8BE9-157B9B61826A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BE-4D25-8BE9-157B9B618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'35.Yobe'!$AY$28:$AY$32</c:f>
              <c:strCache>
                <c:ptCount val="5"/>
                <c:pt idx="0">
                  <c:v>Corruption</c:v>
                </c:pt>
                <c:pt idx="1">
                  <c:v>Housing</c:v>
                </c:pt>
                <c:pt idx="2">
                  <c:v>Health care</c:v>
                </c:pt>
                <c:pt idx="3">
                  <c:v>Unemployment</c:v>
                </c:pt>
                <c:pt idx="4">
                  <c:v>High cost of living</c:v>
                </c:pt>
              </c:strCache>
            </c:strRef>
          </c:cat>
          <c:val>
            <c:numRef>
              <c:f>'35.Yobe'!$BA$28:$BA$32</c:f>
              <c:numCache>
                <c:formatCode>0.0%</c:formatCode>
                <c:ptCount val="5"/>
                <c:pt idx="0">
                  <c:v>7.795092338293802E-2</c:v>
                </c:pt>
                <c:pt idx="1">
                  <c:v>0.13251660135908466</c:v>
                </c:pt>
                <c:pt idx="2">
                  <c:v>0.13697112948664986</c:v>
                </c:pt>
                <c:pt idx="3">
                  <c:v>0.15256118773087735</c:v>
                </c:pt>
                <c:pt idx="4">
                  <c:v>0.16481058694010614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BE-4D25-8BE9-157B9B61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024192"/>
        <c:axId val="342025728"/>
      </c:barChart>
      <c:catAx>
        <c:axId val="34202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2025728"/>
        <c:crosses val="autoZero"/>
        <c:auto val="1"/>
        <c:lblAlgn val="ctr"/>
        <c:lblOffset val="100"/>
        <c:noMultiLvlLbl val="0"/>
      </c:catAx>
      <c:valAx>
        <c:axId val="342025728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202419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'35.Yobe'!$CP$7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('35.Yobe'!$CK$15,'35.Yobe'!$CK$13,'35.Yobe'!$CK$12,'35.Yobe'!$CK$18,'35.Yobe'!$CK$11)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NPF</c:v>
                </c:pt>
                <c:pt idx="4">
                  <c:v>EFCC</c:v>
                </c:pt>
              </c:strCache>
            </c:strRef>
          </c:cat>
          <c:val>
            <c:numRef>
              <c:f>('35.Yobe'!$CP$15,'35.Yobe'!$CP$13,'35.Yobe'!$CP$12,'35.Yobe'!$CP$18,'35.Yobe'!$CP$11)</c:f>
              <c:numCache>
                <c:formatCode>0.0%</c:formatCode>
                <c:ptCount val="5"/>
                <c:pt idx="0">
                  <c:v>7.0156052301274405E-2</c:v>
                </c:pt>
                <c:pt idx="1">
                  <c:v>6.6815077185375438E-2</c:v>
                </c:pt>
                <c:pt idx="2">
                  <c:v>9.910906276639693E-2</c:v>
                </c:pt>
                <c:pt idx="3">
                  <c:v>0.4209353655649456</c:v>
                </c:pt>
                <c:pt idx="4">
                  <c:v>0.47216038450609354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4AF0-870D-09ABECF98E16}"/>
            </c:ext>
          </c:extLst>
        </c:ser>
        <c:ser>
          <c:idx val="1"/>
          <c:order val="1"/>
          <c:tx>
            <c:strRef>
              <c:f>'35.Yobe'!$CN$7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EA-4AF0-870D-09ABECF98E16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('35.Yobe'!$CK$15,'35.Yobe'!$CK$13,'35.Yobe'!$CK$12,'35.Yobe'!$CK$18,'35.Yobe'!$CK$11)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NPF</c:v>
                </c:pt>
                <c:pt idx="4">
                  <c:v>EFCC</c:v>
                </c:pt>
              </c:strCache>
            </c:strRef>
          </c:cat>
          <c:val>
            <c:numRef>
              <c:f>('35.Yobe'!$CO$15,'35.Yobe'!$CO$13,'35.Yobe'!$CO$12,'35.Yobe'!$CO$18,'35.Yobe'!$CO$11)</c:f>
              <c:numCache>
                <c:formatCode>0.0%</c:formatCode>
                <c:ptCount val="5"/>
                <c:pt idx="0">
                  <c:v>-5.9020206103711829E-2</c:v>
                </c:pt>
                <c:pt idx="1">
                  <c:v>-4.2316278766917834E-2</c:v>
                </c:pt>
                <c:pt idx="2">
                  <c:v>-8.0178345487170746E-2</c:v>
                </c:pt>
                <c:pt idx="3">
                  <c:v>-0.12138075516152208</c:v>
                </c:pt>
                <c:pt idx="4">
                  <c:v>-0.45322935114596713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A-4AF0-870D-09ABECF9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199680"/>
        <c:axId val="342213760"/>
      </c:barChart>
      <c:catAx>
        <c:axId val="34219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42213760"/>
        <c:crosses val="autoZero"/>
        <c:auto val="1"/>
        <c:lblAlgn val="ctr"/>
        <c:lblOffset val="100"/>
        <c:noMultiLvlLbl val="0"/>
      </c:catAx>
      <c:valAx>
        <c:axId val="342213760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42199680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9B-4153-92E4-8EFD846220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B-4153-92E4-8EFD846220E0}"/>
            </c:ext>
          </c:extLst>
        </c:ser>
        <c:ser>
          <c:idx val="0"/>
          <c:order val="1"/>
          <c:tx>
            <c:strRef>
              <c:f>'36.Zamfara'!$L$1</c:f>
              <c:strCache>
                <c:ptCount val="1"/>
                <c:pt idx="0">
                  <c:v>Zamfara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'36.Zamfara'!$L$7</c:f>
              <c:numCache>
                <c:formatCode>0.0%</c:formatCode>
                <c:ptCount val="1"/>
                <c:pt idx="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B-4153-92E4-8EFD8462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087360"/>
        <c:axId val="339088896"/>
      </c:barChart>
      <c:catAx>
        <c:axId val="339087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9088896"/>
        <c:crosses val="autoZero"/>
        <c:auto val="1"/>
        <c:lblAlgn val="ctr"/>
        <c:lblOffset val="100"/>
        <c:noMultiLvlLbl val="0"/>
      </c:catAx>
      <c:valAx>
        <c:axId val="339088896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9087360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F3-460C-BFBD-44675E86BE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3-460C-BFBD-44675E86BE19}"/>
            </c:ext>
          </c:extLst>
        </c:ser>
        <c:ser>
          <c:idx val="0"/>
          <c:order val="1"/>
          <c:tx>
            <c:strRef>
              <c:f>'36.Zamfara'!$L$1</c:f>
              <c:strCache>
                <c:ptCount val="1"/>
                <c:pt idx="0">
                  <c:v>Zamfara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F3-460C-BFBD-44675E86BE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'36.Zamfara'!$L$8</c:f>
              <c:numCache>
                <c:formatCode>0.0%</c:formatCode>
                <c:ptCount val="1"/>
                <c:pt idx="0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3-460C-BFBD-44675E86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112320"/>
        <c:axId val="339113856"/>
      </c:barChart>
      <c:catAx>
        <c:axId val="339112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9113856"/>
        <c:crosses val="autoZero"/>
        <c:auto val="1"/>
        <c:lblAlgn val="ctr"/>
        <c:lblOffset val="100"/>
        <c:noMultiLvlLbl val="0"/>
      </c:catAx>
      <c:valAx>
        <c:axId val="339113856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911232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0B-46FE-A5BA-E645302F839D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B-46FE-A5BA-E645302F839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B-46FE-A5BA-E645302F839D}"/>
            </c:ext>
          </c:extLst>
        </c:ser>
        <c:ser>
          <c:idx val="0"/>
          <c:order val="1"/>
          <c:tx>
            <c:strRef>
              <c:f>'36.Zamfara'!$L$1</c:f>
              <c:strCache>
                <c:ptCount val="1"/>
                <c:pt idx="0">
                  <c:v>Zamfara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B-46FE-A5BA-E645302F839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'36.Zamfara'!$L$9:$L$10</c:f>
              <c:numCache>
                <c:formatCode>0.0</c:formatCode>
                <c:ptCount val="2"/>
                <c:pt idx="0">
                  <c:v>6.03</c:v>
                </c:pt>
                <c:pt idx="1">
                  <c:v>2.234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B-46FE-A5BA-E645302F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149952"/>
        <c:axId val="339151488"/>
      </c:barChart>
      <c:catAx>
        <c:axId val="3391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151488"/>
        <c:crosses val="autoZero"/>
        <c:auto val="1"/>
        <c:lblAlgn val="ctr"/>
        <c:lblOffset val="100"/>
        <c:noMultiLvlLbl val="0"/>
      </c:catAx>
      <c:valAx>
        <c:axId val="339151488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9149952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B7-4E6B-B06E-FFF2EF2779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7-4E6B-B06E-FFF2EF277954}"/>
            </c:ext>
          </c:extLst>
        </c:ser>
        <c:ser>
          <c:idx val="1"/>
          <c:order val="1"/>
          <c:tx>
            <c:strRef>
              <c:f>'36.Zamfara'!$L$1</c:f>
              <c:strCache>
                <c:ptCount val="1"/>
                <c:pt idx="0">
                  <c:v>Zamfara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'36.Zamfara'!$L$14</c:f>
              <c:numCache>
                <c:formatCode>0.0%</c:formatCode>
                <c:ptCount val="1"/>
                <c:pt idx="0">
                  <c:v>9.03641345450488E-3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7-4E6B-B06E-FFF2EF27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190912"/>
        <c:axId val="339192448"/>
      </c:barChart>
      <c:catAx>
        <c:axId val="3391909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9192448"/>
        <c:crosses val="autoZero"/>
        <c:auto val="1"/>
        <c:lblAlgn val="ctr"/>
        <c:lblOffset val="100"/>
        <c:noMultiLvlLbl val="0"/>
      </c:catAx>
      <c:valAx>
        <c:axId val="339192448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39190912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5-4FDA-817C-30CBD3BF28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'3.Akwa-Ibom'!$C$1</c:f>
              <c:strCache>
                <c:ptCount val="1"/>
                <c:pt idx="0">
                  <c:v>Akwa-Ibom</c:v>
                </c:pt>
              </c:strCache>
            </c:strRef>
          </c:cat>
          <c:val>
            <c:numRef>
              <c:f>'3.Akwa-Ibom'!$D$7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5-4FDA-817C-30CBD3BF2809}"/>
            </c:ext>
          </c:extLst>
        </c:ser>
        <c:ser>
          <c:idx val="0"/>
          <c:order val="1"/>
          <c:tx>
            <c:strRef>
              <c:f>'3.Akwa-Ibom'!$C$1</c:f>
              <c:strCache>
                <c:ptCount val="1"/>
                <c:pt idx="0">
                  <c:v>Akwa-Ibom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'3.Akwa-Ibom'!$C$1</c:f>
              <c:strCache>
                <c:ptCount val="1"/>
                <c:pt idx="0">
                  <c:v>Akwa-Ibom</c:v>
                </c:pt>
              </c:strCache>
            </c:strRef>
          </c:cat>
          <c:val>
            <c:numRef>
              <c:f>'3.Akwa-Ibom'!$C$7</c:f>
              <c:numCache>
                <c:formatCode>0.0%</c:formatCode>
                <c:ptCount val="1"/>
                <c:pt idx="0">
                  <c:v>0.47899999999999998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5-4FDA-817C-30CBD3BF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3567744"/>
        <c:axId val="213577728"/>
      </c:barChart>
      <c:catAx>
        <c:axId val="213567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3577728"/>
        <c:crosses val="autoZero"/>
        <c:auto val="1"/>
        <c:lblAlgn val="ctr"/>
        <c:lblOffset val="100"/>
        <c:noMultiLvlLbl val="0"/>
      </c:catAx>
      <c:valAx>
        <c:axId val="21357772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3567744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38-48A8-94A2-64D4D4605E3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8-48A8-94A2-64D4D4605E33}"/>
            </c:ext>
          </c:extLst>
        </c:ser>
        <c:ser>
          <c:idx val="0"/>
          <c:order val="1"/>
          <c:tx>
            <c:strRef>
              <c:f>'36.Zamfara'!$L$1</c:f>
              <c:strCache>
                <c:ptCount val="1"/>
                <c:pt idx="0">
                  <c:v>Zamfara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'36.Zamfara'!$L$12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8-48A8-94A2-64D4D460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9227776"/>
        <c:axId val="339229312"/>
      </c:barChart>
      <c:catAx>
        <c:axId val="3392277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39229312"/>
        <c:crosses val="autoZero"/>
        <c:auto val="1"/>
        <c:lblAlgn val="ctr"/>
        <c:lblOffset val="100"/>
        <c:noMultiLvlLbl val="0"/>
      </c:catAx>
      <c:valAx>
        <c:axId val="339229312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3922777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'36.Zamfara'!$X$35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'36.Zamfara'!$U$36:$U$40</c:f>
              <c:strCache>
                <c:ptCount val="5"/>
                <c:pt idx="0">
                  <c:v>Tax/revenues officers</c:v>
                </c:pt>
                <c:pt idx="1">
                  <c:v>Members of the Armed forces</c:v>
                </c:pt>
                <c:pt idx="2">
                  <c:v>Police officers</c:v>
                </c:pt>
                <c:pt idx="3">
                  <c:v>Judges/Magistrates at the court/Prosecutors</c:v>
                </c:pt>
                <c:pt idx="4">
                  <c:v>Prosecutors</c:v>
                </c:pt>
              </c:strCache>
            </c:strRef>
          </c:cat>
          <c:val>
            <c:numRef>
              <c:f>'36.Zamfara'!$X$36:$X$40</c:f>
              <c:numCache>
                <c:formatCode>0.0%</c:formatCode>
                <c:ptCount val="5"/>
                <c:pt idx="0">
                  <c:v>0.27268793526705104</c:v>
                </c:pt>
                <c:pt idx="1">
                  <c:v>0.19291913224158527</c:v>
                </c:pt>
                <c:pt idx="2">
                  <c:v>0.4636029800014988</c:v>
                </c:pt>
                <c:pt idx="3">
                  <c:v>0.33700000000000002</c:v>
                </c:pt>
                <c:pt idx="4">
                  <c:v>0.33041787413096407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F91-A843-36CB3236AF54}"/>
            </c:ext>
          </c:extLst>
        </c:ser>
        <c:ser>
          <c:idx val="0"/>
          <c:order val="1"/>
          <c:tx>
            <c:strRef>
              <c:f>'36.Zamfara'!$V$35</c:f>
              <c:strCache>
                <c:ptCount val="1"/>
                <c:pt idx="0">
                  <c:v>Zamfara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'36.Zamfara'!$W$36:$W$40</c:f>
                <c:numCache>
                  <c:formatCode>General</c:formatCode>
                  <c:ptCount val="5"/>
                  <c:pt idx="0">
                    <c:v>3.1027380664324464E-2</c:v>
                  </c:pt>
                  <c:pt idx="1">
                    <c:v>3.1920886928127758E-2</c:v>
                  </c:pt>
                  <c:pt idx="2">
                    <c:v>3.2639719244768738E-2</c:v>
                  </c:pt>
                  <c:pt idx="3">
                    <c:v>2.2936525146130655E-2</c:v>
                  </c:pt>
                  <c:pt idx="4">
                    <c:v>3.2337373720821766E-2</c:v>
                  </c:pt>
                </c:numCache>
              </c:numRef>
            </c:plus>
            <c:minus>
              <c:numRef>
                <c:f>'36.Zamfara'!$W$36:$W$40</c:f>
                <c:numCache>
                  <c:formatCode>General</c:formatCode>
                  <c:ptCount val="5"/>
                  <c:pt idx="0">
                    <c:v>3.1027380664324464E-2</c:v>
                  </c:pt>
                  <c:pt idx="1">
                    <c:v>3.1920886928127758E-2</c:v>
                  </c:pt>
                  <c:pt idx="2">
                    <c:v>3.2639719244768738E-2</c:v>
                  </c:pt>
                  <c:pt idx="3">
                    <c:v>2.2936525146130655E-2</c:v>
                  </c:pt>
                  <c:pt idx="4">
                    <c:v>3.2337373720821766E-2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'36.Zamfara'!$U$36:$U$40</c:f>
              <c:strCache>
                <c:ptCount val="5"/>
                <c:pt idx="0">
                  <c:v>Tax/revenues officers</c:v>
                </c:pt>
                <c:pt idx="1">
                  <c:v>Members of the Armed forces</c:v>
                </c:pt>
                <c:pt idx="2">
                  <c:v>Police officers</c:v>
                </c:pt>
                <c:pt idx="3">
                  <c:v>Judges/Magistrates at the court/Prosecutors</c:v>
                </c:pt>
                <c:pt idx="4">
                  <c:v>Prosecutors</c:v>
                </c:pt>
              </c:strCache>
            </c:strRef>
          </c:cat>
          <c:val>
            <c:numRef>
              <c:f>'36.Zamfara'!$V$36:$V$40</c:f>
              <c:numCache>
                <c:formatCode>0.0%</c:formatCode>
                <c:ptCount val="5"/>
                <c:pt idx="0">
                  <c:v>0.34042574930885799</c:v>
                </c:pt>
                <c:pt idx="1">
                  <c:v>0.38888901593196384</c:v>
                </c:pt>
                <c:pt idx="2">
                  <c:v>0.53900729578965545</c:v>
                </c:pt>
                <c:pt idx="3">
                  <c:v>0.57777780318639282</c:v>
                </c:pt>
                <c:pt idx="4">
                  <c:v>0.57812565320435927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F91-A843-36CB3236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39268352"/>
        <c:axId val="339269888"/>
      </c:barChart>
      <c:catAx>
        <c:axId val="33926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9269888"/>
        <c:crosses val="autoZero"/>
        <c:auto val="1"/>
        <c:lblAlgn val="ctr"/>
        <c:lblOffset val="100"/>
        <c:noMultiLvlLbl val="0"/>
      </c:catAx>
      <c:valAx>
        <c:axId val="3392698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9268352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FD32-484E-9425-6672D7CFF563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FD32-484E-9425-6672D7CFF563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FD32-484E-9425-6672D7CFF563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FD32-484E-9425-6672D7CFF563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FD32-484E-9425-6672D7CFF56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'36.Zamfara'!$AF$26:$AF$30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Do not want to incure additional expenses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'36.Zamfara'!$AH$26:$AH$30</c:f>
              <c:numCache>
                <c:formatCode>0.0%</c:formatCode>
                <c:ptCount val="5"/>
                <c:pt idx="0">
                  <c:v>0.48192779299998761</c:v>
                </c:pt>
                <c:pt idx="1">
                  <c:v>0.38554186245459166</c:v>
                </c:pt>
                <c:pt idx="2">
                  <c:v>5.1205103090866261E-2</c:v>
                </c:pt>
                <c:pt idx="3">
                  <c:v>1.5060069181844105E-2</c:v>
                </c:pt>
                <c:pt idx="4">
                  <c:v>6.6265172272710338E-2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32-484E-9425-6672D7CFF5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1-6958-4B5D-8079-D09FEE805F1A}"/>
              </c:ext>
            </c:extLst>
          </c:dPt>
          <c:dPt>
            <c:idx val="1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3-6958-4B5D-8079-D09FEE805F1A}"/>
              </c:ext>
            </c:extLst>
          </c:dPt>
          <c:dPt>
            <c:idx val="2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5-6958-4B5D-8079-D09FEE805F1A}"/>
              </c:ext>
            </c:extLst>
          </c:dPt>
          <c:dPt>
            <c:idx val="3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7-6958-4B5D-8079-D09FEE805F1A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6958-4B5D-8079-D09FEE805F1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'36.Zamfara'!$AO$26:$AO$30</c:f>
              <c:strCache>
                <c:ptCount val="5"/>
                <c:pt idx="0">
                  <c:v>Traditional/Village leader</c:v>
                </c:pt>
                <c:pt idx="1">
                  <c:v>I would not report it</c:v>
                </c:pt>
                <c:pt idx="2">
                  <c:v>Supervisor to the official</c:v>
                </c:pt>
                <c:pt idx="3">
                  <c:v>Anti-Corruption Agencies</c:v>
                </c:pt>
                <c:pt idx="4">
                  <c:v>Other</c:v>
                </c:pt>
              </c:strCache>
            </c:strRef>
          </c:cat>
          <c:val>
            <c:numRef>
              <c:f>'36.Zamfara'!$AQ$26:$AQ$30</c:f>
              <c:numCache>
                <c:formatCode>0.0%</c:formatCode>
                <c:ptCount val="5"/>
                <c:pt idx="0">
                  <c:v>0.44084815711744918</c:v>
                </c:pt>
                <c:pt idx="1">
                  <c:v>0.249999942575375</c:v>
                </c:pt>
                <c:pt idx="2">
                  <c:v>0.13839288688060938</c:v>
                </c:pt>
                <c:pt idx="3">
                  <c:v>6.2500043068468764E-2</c:v>
                </c:pt>
                <c:pt idx="4">
                  <c:v>0.10825897035809773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58-4B5D-8079-D09FEE805F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E91E-477C-BFD6-757B6376C8F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91E-477C-BFD6-757B6376C8F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91E-477C-BFD6-757B6376C8F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91E-477C-BFD6-757B6376C8F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91E-477C-BFD6-757B6376C8F4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91E-477C-BFD6-757B6376C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'36.Zamfara'!$AX$29:$AX$33</c:f>
              <c:strCache>
                <c:ptCount val="5"/>
                <c:pt idx="0">
                  <c:v>Corruption</c:v>
                </c:pt>
                <c:pt idx="1">
                  <c:v>Infrastructure</c:v>
                </c:pt>
                <c:pt idx="2">
                  <c:v>Unemployment</c:v>
                </c:pt>
                <c:pt idx="3">
                  <c:v>Health care</c:v>
                </c:pt>
                <c:pt idx="4">
                  <c:v>Crime and insecurity</c:v>
                </c:pt>
              </c:strCache>
            </c:strRef>
          </c:cat>
          <c:val>
            <c:numRef>
              <c:f>'36.Zamfara'!$AZ$29:$AZ$33</c:f>
              <c:numCache>
                <c:formatCode>0.0%</c:formatCode>
                <c:ptCount val="5"/>
                <c:pt idx="0">
                  <c:v>5.1339222649742174E-2</c:v>
                </c:pt>
                <c:pt idx="1">
                  <c:v>0.10044646497453907</c:v>
                </c:pt>
                <c:pt idx="2">
                  <c:v>0.12053566609004686</c:v>
                </c:pt>
                <c:pt idx="3">
                  <c:v>0.1328125915204961</c:v>
                </c:pt>
                <c:pt idx="4">
                  <c:v>0.38281253409587113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1E-477C-BFD6-757B6376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732160"/>
        <c:axId val="342738048"/>
      </c:barChart>
      <c:catAx>
        <c:axId val="34273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2738048"/>
        <c:crosses val="autoZero"/>
        <c:auto val="1"/>
        <c:lblAlgn val="ctr"/>
        <c:lblOffset val="100"/>
        <c:noMultiLvlLbl val="0"/>
      </c:catAx>
      <c:valAx>
        <c:axId val="342738048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273216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'36.Zamfara'!$CO$7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('36.Zamfara'!$CJ$15,'36.Zamfara'!$CJ$10,'36.Zamfara'!$CJ$19,'36.Zamfara'!$CJ$11,'36.Zamfara'!$CJ$18)</c:f>
              <c:strCache>
                <c:ptCount val="5"/>
                <c:pt idx="0">
                  <c:v>ICPC</c:v>
                </c:pt>
                <c:pt idx="1">
                  <c:v>CCT</c:v>
                </c:pt>
                <c:pt idx="2">
                  <c:v>PCC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('36.Zamfara'!$CO$15,'36.Zamfara'!$CO$10,'36.Zamfara'!$CO$19,'36.Zamfara'!$CO$11,'36.Zamfara'!$CO$18)</c:f>
              <c:numCache>
                <c:formatCode>0.0%</c:formatCode>
                <c:ptCount val="5"/>
                <c:pt idx="0">
                  <c:v>0.4029017352113789</c:v>
                </c:pt>
                <c:pt idx="1">
                  <c:v>0.45535706287284372</c:v>
                </c:pt>
                <c:pt idx="2">
                  <c:v>0.48772318941880077</c:v>
                </c:pt>
                <c:pt idx="3">
                  <c:v>0.83482151163204688</c:v>
                </c:pt>
                <c:pt idx="4">
                  <c:v>0.94084827196669918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2-4264-987A-4658AC9668C7}"/>
            </c:ext>
          </c:extLst>
        </c:ser>
        <c:ser>
          <c:idx val="1"/>
          <c:order val="1"/>
          <c:tx>
            <c:strRef>
              <c:f>'36.Zamfara'!$CM$7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A2-4264-987A-4658AC9668C7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('36.Zamfara'!$CJ$15,'36.Zamfara'!$CJ$10,'36.Zamfara'!$CJ$19,'36.Zamfara'!$CJ$11,'36.Zamfara'!$CJ$18)</c:f>
              <c:strCache>
                <c:ptCount val="5"/>
                <c:pt idx="0">
                  <c:v>ICPC</c:v>
                </c:pt>
                <c:pt idx="1">
                  <c:v>CCT</c:v>
                </c:pt>
                <c:pt idx="2">
                  <c:v>PCC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('36.Zamfara'!$CN$15,'36.Zamfara'!$CN$10,'36.Zamfara'!$CN$19,'36.Zamfara'!$CN$11,'36.Zamfara'!$CN$18)</c:f>
              <c:numCache>
                <c:formatCode>0.0%</c:formatCode>
                <c:ptCount val="5"/>
                <c:pt idx="0">
                  <c:v>-0.23325882679653515</c:v>
                </c:pt>
                <c:pt idx="1">
                  <c:v>-0.35267861757335939</c:v>
                </c:pt>
                <c:pt idx="2">
                  <c:v>-0.31919638601567968</c:v>
                </c:pt>
                <c:pt idx="3">
                  <c:v>-0.7488839524129024</c:v>
                </c:pt>
                <c:pt idx="4">
                  <c:v>-0.32924110142268359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2-4264-987A-4658AC966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834176"/>
        <c:axId val="342856448"/>
      </c:barChart>
      <c:catAx>
        <c:axId val="34283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42856448"/>
        <c:crosses val="autoZero"/>
        <c:auto val="1"/>
        <c:lblAlgn val="ctr"/>
        <c:lblOffset val="100"/>
        <c:noMultiLvlLbl val="0"/>
      </c:catAx>
      <c:valAx>
        <c:axId val="342856448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42834176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00-4F36-B062-2D5A074CEF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F36-B062-2D5A074CEF58}"/>
            </c:ext>
          </c:extLst>
        </c:ser>
        <c:ser>
          <c:idx val="0"/>
          <c:order val="1"/>
          <c:tx>
            <c:strRef>
              <c:f>'37.FCT'!$L$1</c:f>
              <c:strCache>
                <c:ptCount val="1"/>
                <c:pt idx="0">
                  <c:v>FCT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'37.FCT'!$L$7</c:f>
              <c:numCache>
                <c:formatCode>0.0%</c:formatCode>
                <c:ptCount val="1"/>
                <c:pt idx="0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0-4F36-B062-2D5A074C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050624"/>
        <c:axId val="342889216"/>
      </c:barChart>
      <c:catAx>
        <c:axId val="3370506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2889216"/>
        <c:crosses val="autoZero"/>
        <c:auto val="1"/>
        <c:lblAlgn val="ctr"/>
        <c:lblOffset val="100"/>
        <c:noMultiLvlLbl val="0"/>
      </c:catAx>
      <c:valAx>
        <c:axId val="342889216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37050624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D9-40D1-9ECC-5FA2E14639C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'24.Lagos'!$M$8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9-40D1-9ECC-5FA2E14639CF}"/>
            </c:ext>
          </c:extLst>
        </c:ser>
        <c:ser>
          <c:idx val="0"/>
          <c:order val="1"/>
          <c:tx>
            <c:strRef>
              <c:f>'37.FCT'!$L$1</c:f>
              <c:strCache>
                <c:ptCount val="1"/>
                <c:pt idx="0">
                  <c:v>FCT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D9-40D1-9ECC-5FA2E14639C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'37.FCT'!$L$8</c:f>
              <c:numCache>
                <c:formatCode>0.0%</c:formatCode>
                <c:ptCount val="1"/>
                <c:pt idx="0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9-40D1-9ECC-5FA2E146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2904192"/>
        <c:axId val="342930560"/>
      </c:barChart>
      <c:catAx>
        <c:axId val="342904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2930560"/>
        <c:crosses val="autoZero"/>
        <c:auto val="1"/>
        <c:lblAlgn val="ctr"/>
        <c:lblOffset val="100"/>
        <c:noMultiLvlLbl val="0"/>
      </c:catAx>
      <c:valAx>
        <c:axId val="342930560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290419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'24.Lagos'!$M$1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9.4978367896615179E-2"/>
                  <c:y val="8.6187264298890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91-4D4D-835B-E25EFAD6773C}"/>
                </c:ext>
              </c:extLst>
            </c:dLbl>
            <c:dLbl>
              <c:idx val="1"/>
              <c:layout>
                <c:manualLayout>
                  <c:x val="-9.2679165459989138E-2"/>
                  <c:y val="7.8846928629452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91-4D4D-835B-E25EFAD677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'24.Lagos'!$M$9:$M$10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1-4D4D-835B-E25EFAD6773C}"/>
            </c:ext>
          </c:extLst>
        </c:ser>
        <c:ser>
          <c:idx val="0"/>
          <c:order val="1"/>
          <c:tx>
            <c:strRef>
              <c:f>'37.FCT'!$L$1</c:f>
              <c:strCache>
                <c:ptCount val="1"/>
                <c:pt idx="0">
                  <c:v>FCT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3.6060163116870135E-3"/>
                  <c:y val="0.119455158348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91-4D4D-835B-E25EFAD6773C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'21.Kebbi'!$C$9:$C$10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'37.FCT'!$L$9:$L$10</c:f>
              <c:numCache>
                <c:formatCode>0.0</c:formatCode>
                <c:ptCount val="2"/>
                <c:pt idx="0">
                  <c:v>4.1500000000000004</c:v>
                </c:pt>
                <c:pt idx="1">
                  <c:v>0.78300000000000003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1-4D4D-835B-E25EFAD6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37072512"/>
        <c:axId val="337074048"/>
      </c:barChart>
      <c:catAx>
        <c:axId val="33707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074048"/>
        <c:crosses val="autoZero"/>
        <c:auto val="1"/>
        <c:lblAlgn val="ctr"/>
        <c:lblOffset val="100"/>
        <c:noMultiLvlLbl val="0"/>
      </c:catAx>
      <c:valAx>
        <c:axId val="337074048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337072512"/>
        <c:crosses val="autoZero"/>
        <c:crossBetween val="between"/>
        <c:majorUnit val="3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C9-4226-AA97-5B550A06D4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9-4226-AA97-5B550A06D450}"/>
            </c:ext>
          </c:extLst>
        </c:ser>
        <c:ser>
          <c:idx val="1"/>
          <c:order val="1"/>
          <c:tx>
            <c:strRef>
              <c:f>'37.FCT'!$L$1</c:f>
              <c:strCache>
                <c:ptCount val="1"/>
                <c:pt idx="0">
                  <c:v>FCT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'37.FCT'!$L$14</c:f>
              <c:numCache>
                <c:formatCode>0.0%</c:formatCode>
                <c:ptCount val="1"/>
                <c:pt idx="0">
                  <c:v>0.117647158296314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9-4226-AA97-5B550A06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2557056"/>
        <c:axId val="342558592"/>
      </c:barChart>
      <c:catAx>
        <c:axId val="342557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2558592"/>
        <c:crosses val="autoZero"/>
        <c:auto val="1"/>
        <c:lblAlgn val="ctr"/>
        <c:lblOffset val="100"/>
        <c:noMultiLvlLbl val="0"/>
      </c:catAx>
      <c:valAx>
        <c:axId val="34255859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34255705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54-4CBA-AADD-749924E4C9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'3.Akwa-Ibom'!$D$8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4-4CBA-AADD-749924E4C926}"/>
            </c:ext>
          </c:extLst>
        </c:ser>
        <c:ser>
          <c:idx val="0"/>
          <c:order val="1"/>
          <c:tx>
            <c:strRef>
              <c:f>'3.Akwa-Ibom'!$C$1</c:f>
              <c:strCache>
                <c:ptCount val="1"/>
                <c:pt idx="0">
                  <c:v>Akwa-Ibom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54-4CBA-AADD-749924E4C9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'3.Akwa-Ibom'!$C$8</c:f>
              <c:numCache>
                <c:formatCode>0.0%</c:formatCode>
                <c:ptCount val="1"/>
                <c:pt idx="0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4-4CBA-AADD-749924E4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6042112"/>
        <c:axId val="213602688"/>
      </c:barChart>
      <c:catAx>
        <c:axId val="2160421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3602688"/>
        <c:crosses val="autoZero"/>
        <c:auto val="1"/>
        <c:lblAlgn val="ctr"/>
        <c:lblOffset val="100"/>
        <c:noMultiLvlLbl val="0"/>
      </c:catAx>
      <c:valAx>
        <c:axId val="213602688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604211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ED-4CCF-AD84-05C7FBF05FE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D-4CCF-AD84-05C7FBF05FED}"/>
            </c:ext>
          </c:extLst>
        </c:ser>
        <c:ser>
          <c:idx val="0"/>
          <c:order val="1"/>
          <c:tx>
            <c:strRef>
              <c:f>'37.FCT'!$L$1</c:f>
              <c:strCache>
                <c:ptCount val="1"/>
                <c:pt idx="0">
                  <c:v>FCT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'37.FCT'!$L$12</c:f>
              <c:numCache>
                <c:formatCode>General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D-4CCF-AD84-05C7FBF0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342614016"/>
        <c:axId val="342615552"/>
      </c:barChart>
      <c:catAx>
        <c:axId val="3426140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2615552"/>
        <c:crosses val="autoZero"/>
        <c:auto val="1"/>
        <c:lblAlgn val="ctr"/>
        <c:lblOffset val="100"/>
        <c:noMultiLvlLbl val="0"/>
      </c:catAx>
      <c:valAx>
        <c:axId val="342615552"/>
        <c:scaling>
          <c:orientation val="minMax"/>
          <c:max val="1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342614016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'37.FCT'!$X$35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'37.FCT'!$U$36:$U$40</c:f>
              <c:strCache>
                <c:ptCount val="5"/>
                <c:pt idx="0">
                  <c:v>Public utilities officers</c:v>
                </c:pt>
                <c:pt idx="1">
                  <c:v>Tax/revenues officers</c:v>
                </c:pt>
                <c:pt idx="2">
                  <c:v>Judges/Magistrates at the court/Prosecutors</c:v>
                </c:pt>
                <c:pt idx="3">
                  <c:v>Prosecutors</c:v>
                </c:pt>
                <c:pt idx="4">
                  <c:v>Police officers</c:v>
                </c:pt>
              </c:strCache>
            </c:strRef>
          </c:cat>
          <c:val>
            <c:numRef>
              <c:f>'37.FCT'!$X$36:$X$40</c:f>
              <c:numCache>
                <c:formatCode>0.0%</c:formatCode>
                <c:ptCount val="5"/>
                <c:pt idx="0">
                  <c:v>0.22435422164453778</c:v>
                </c:pt>
                <c:pt idx="1">
                  <c:v>0.27268793526705104</c:v>
                </c:pt>
                <c:pt idx="2">
                  <c:v>0.33700000000000002</c:v>
                </c:pt>
                <c:pt idx="3">
                  <c:v>0.33041787413096407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B-4BA8-AE1A-0AC4A10F63EF}"/>
            </c:ext>
          </c:extLst>
        </c:ser>
        <c:ser>
          <c:idx val="0"/>
          <c:order val="1"/>
          <c:tx>
            <c:strRef>
              <c:f>'37.FCT'!$V$35</c:f>
              <c:strCache>
                <c:ptCount val="1"/>
                <c:pt idx="0">
                  <c:v>FCT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'37.FCT'!$W$36:$W$40</c:f>
                <c:numCache>
                  <c:formatCode>General</c:formatCode>
                  <c:ptCount val="5"/>
                  <c:pt idx="0">
                    <c:v>2.5710438163750061E-2</c:v>
                  </c:pt>
                  <c:pt idx="1">
                    <c:v>2.6417236519194722E-2</c:v>
                  </c:pt>
                  <c:pt idx="2">
                    <c:v>1.9257126252554338E-2</c:v>
                  </c:pt>
                  <c:pt idx="3">
                    <c:v>2.6533104085969195E-2</c:v>
                  </c:pt>
                  <c:pt idx="4">
                    <c:v>3.1428307125585725E-2</c:v>
                  </c:pt>
                </c:numCache>
              </c:numRef>
            </c:plus>
            <c:minus>
              <c:numRef>
                <c:f>'37.FCT'!$W$36:$W$40</c:f>
                <c:numCache>
                  <c:formatCode>General</c:formatCode>
                  <c:ptCount val="5"/>
                  <c:pt idx="0">
                    <c:v>2.5710438163750061E-2</c:v>
                  </c:pt>
                  <c:pt idx="1">
                    <c:v>2.6417236519194722E-2</c:v>
                  </c:pt>
                  <c:pt idx="2">
                    <c:v>1.9257126252554338E-2</c:v>
                  </c:pt>
                  <c:pt idx="3">
                    <c:v>2.6533104085969195E-2</c:v>
                  </c:pt>
                  <c:pt idx="4">
                    <c:v>3.1428307125585725E-2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'37.FCT'!$U$36:$U$40</c:f>
              <c:strCache>
                <c:ptCount val="5"/>
                <c:pt idx="0">
                  <c:v>Public utilities officers</c:v>
                </c:pt>
                <c:pt idx="1">
                  <c:v>Tax/revenues officers</c:v>
                </c:pt>
                <c:pt idx="2">
                  <c:v>Judges/Magistrates at the court/Prosecutors</c:v>
                </c:pt>
                <c:pt idx="3">
                  <c:v>Prosecutors</c:v>
                </c:pt>
                <c:pt idx="4">
                  <c:v>Police officers</c:v>
                </c:pt>
              </c:strCache>
            </c:strRef>
          </c:cat>
          <c:val>
            <c:numRef>
              <c:f>'37.FCT'!$V$36:$V$40</c:f>
              <c:numCache>
                <c:formatCode>0.0%</c:formatCode>
                <c:ptCount val="5"/>
                <c:pt idx="0">
                  <c:v>0.19155809306202298</c:v>
                </c:pt>
                <c:pt idx="1">
                  <c:v>0.20588309898453552</c:v>
                </c:pt>
                <c:pt idx="2">
                  <c:v>0.20689677960837183</c:v>
                </c:pt>
                <c:pt idx="3">
                  <c:v>0.20833682697490566</c:v>
                </c:pt>
                <c:pt idx="4">
                  <c:v>0.36363574385306674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B-4BA8-AE1A-0AC4A10F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343285120"/>
        <c:axId val="343299200"/>
      </c:barChart>
      <c:catAx>
        <c:axId val="343285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43299200"/>
        <c:crosses val="autoZero"/>
        <c:auto val="1"/>
        <c:lblAlgn val="ctr"/>
        <c:lblOffset val="100"/>
        <c:noMultiLvlLbl val="0"/>
      </c:catAx>
      <c:valAx>
        <c:axId val="3432992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3285120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8F63-40E7-A9BF-EAAEC619EB36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8F63-40E7-A9BF-EAAEC619EB36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8F63-40E7-A9BF-EAAEC619EB36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8F63-40E7-A9BF-EAAEC619EB36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8F63-40E7-A9BF-EAAEC619EB3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'37.FCT'!$AG$26:$AG$30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'37.FCT'!$AI$26:$AI$30</c:f>
              <c:numCache>
                <c:formatCode>0.0%</c:formatCode>
                <c:ptCount val="5"/>
                <c:pt idx="0">
                  <c:v>0.33529380928142749</c:v>
                </c:pt>
                <c:pt idx="1">
                  <c:v>0.18823612968903514</c:v>
                </c:pt>
                <c:pt idx="2">
                  <c:v>9.4118064844517568E-2</c:v>
                </c:pt>
                <c:pt idx="3">
                  <c:v>4.1176759059309752E-2</c:v>
                </c:pt>
                <c:pt idx="4">
                  <c:v>0.34117523712571007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63-40E7-A9BF-EAAEC619EB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1-B5BF-4B1C-A1CD-96EEC61ACAB2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B5BF-4B1C-A1CD-96EEC61ACAB2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B5BF-4B1C-A1CD-96EEC61ACAB2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B5BF-4B1C-A1CD-96EEC61ACAB2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B5BF-4B1C-A1CD-96EEC61ACAB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'37.FCT'!$AP$26:$AP$30</c:f>
              <c:strCache>
                <c:ptCount val="5"/>
                <c:pt idx="0">
                  <c:v>Traditional/Village leader</c:v>
                </c:pt>
                <c:pt idx="1">
                  <c:v>Supervisor to the official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'37.FCT'!$AR$26:$AR$30</c:f>
              <c:numCache>
                <c:formatCode>0.0%</c:formatCode>
                <c:ptCount val="5"/>
                <c:pt idx="0">
                  <c:v>0.28999991695132132</c:v>
                </c:pt>
                <c:pt idx="1">
                  <c:v>0.18333347174779777</c:v>
                </c:pt>
                <c:pt idx="2">
                  <c:v>0.15999998722328021</c:v>
                </c:pt>
                <c:pt idx="3">
                  <c:v>0.10333331842716025</c:v>
                </c:pt>
                <c:pt idx="4">
                  <c:v>0.26333330565044044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BF-4B1C-A1CD-96EEC61ACA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336-4678-A01F-F50A0765086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336-4678-A01F-F50A0765086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336-4678-A01F-F50A0765086D}"/>
              </c:ext>
            </c:extLst>
          </c:dPt>
          <c:dPt>
            <c:idx val="3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4-0336-4678-A01F-F50A0765086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336-4678-A01F-F50A0765086D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336-4678-A01F-F50A076508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'37.FCT'!$AY$28:$AY$32</c:f>
              <c:strCache>
                <c:ptCount val="5"/>
                <c:pt idx="0">
                  <c:v>Health care</c:v>
                </c:pt>
                <c:pt idx="1">
                  <c:v>Infrastructure</c:v>
                </c:pt>
                <c:pt idx="2">
                  <c:v>High cost of living</c:v>
                </c:pt>
                <c:pt idx="3">
                  <c:v>Corruption</c:v>
                </c:pt>
                <c:pt idx="4">
                  <c:v>Unemployment</c:v>
                </c:pt>
              </c:strCache>
            </c:strRef>
          </c:cat>
          <c:val>
            <c:numRef>
              <c:f>'37.FCT'!$BA$28:$BA$32</c:f>
              <c:numCache>
                <c:formatCode>0.0%</c:formatCode>
                <c:ptCount val="5"/>
                <c:pt idx="0">
                  <c:v>9.3333299262080546E-2</c:v>
                </c:pt>
                <c:pt idx="1">
                  <c:v>0.10555550941740074</c:v>
                </c:pt>
                <c:pt idx="2">
                  <c:v>0.12999992972804114</c:v>
                </c:pt>
                <c:pt idx="3">
                  <c:v>0.18888878951440161</c:v>
                </c:pt>
                <c:pt idx="4">
                  <c:v>0.22333322899012167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36-4678-A01F-F50A0765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546112"/>
        <c:axId val="343552000"/>
      </c:barChart>
      <c:catAx>
        <c:axId val="343546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3552000"/>
        <c:crosses val="autoZero"/>
        <c:auto val="1"/>
        <c:lblAlgn val="ctr"/>
        <c:lblOffset val="100"/>
        <c:noMultiLvlLbl val="0"/>
      </c:catAx>
      <c:valAx>
        <c:axId val="343552000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34354611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'37.FCT'!$CP$7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('37.FCT'!$CK$13,'37.FCT'!$CK$14,'37.FCT'!$CK$12,'37.FCT'!$CK$11,'37.FCT'!$CK$18)</c:f>
              <c:strCache>
                <c:ptCount val="5"/>
                <c:pt idx="0">
                  <c:v>FMoJ</c:v>
                </c:pt>
                <c:pt idx="1">
                  <c:v>HC FCT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('37.FCT'!$CP$13,'37.FCT'!$CP$14,'37.FCT'!$CP$12,'37.FCT'!$CP$11,'37.FCT'!$CP$18)</c:f>
              <c:numCache>
                <c:formatCode>0.0%</c:formatCode>
                <c:ptCount val="5"/>
                <c:pt idx="0">
                  <c:v>0.49666655380564184</c:v>
                </c:pt>
                <c:pt idx="1">
                  <c:v>0.58888891728159953</c:v>
                </c:pt>
                <c:pt idx="2">
                  <c:v>0.69000004471851928</c:v>
                </c:pt>
                <c:pt idx="3">
                  <c:v>0.7333332481552014</c:v>
                </c:pt>
                <c:pt idx="4">
                  <c:v>0.96777775151452039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5-4535-9FA8-FB56F9F4171B}"/>
            </c:ext>
          </c:extLst>
        </c:ser>
        <c:ser>
          <c:idx val="1"/>
          <c:order val="1"/>
          <c:tx>
            <c:strRef>
              <c:f>'37.FCT'!$CN$7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8.7777516013390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25-4535-9FA8-FB56F9F4171B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('37.FCT'!$CK$13,'37.FCT'!$CK$14,'37.FCT'!$CK$12,'37.FCT'!$CK$11,'37.FCT'!$CK$18)</c:f>
              <c:strCache>
                <c:ptCount val="5"/>
                <c:pt idx="0">
                  <c:v>FMoJ</c:v>
                </c:pt>
                <c:pt idx="1">
                  <c:v>HC FCT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('37.FCT'!$CO$13,'37.FCT'!$CO$14,'37.FCT'!$CO$12,'37.FCT'!$CO$11,'37.FCT'!$CO$18)</c:f>
              <c:numCache>
                <c:formatCode>0.0%</c:formatCode>
                <c:ptCount val="5"/>
                <c:pt idx="0">
                  <c:v>-0.29444429893180235</c:v>
                </c:pt>
                <c:pt idx="1">
                  <c:v>-0.34888877673768182</c:v>
                </c:pt>
                <c:pt idx="2">
                  <c:v>-0.45444428615508253</c:v>
                </c:pt>
                <c:pt idx="3">
                  <c:v>-0.55777792400023762</c:v>
                </c:pt>
                <c:pt idx="4">
                  <c:v>-0.34333313955308314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5-4535-9FA8-FB56F9F4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578496"/>
        <c:axId val="343580032"/>
      </c:barChart>
      <c:catAx>
        <c:axId val="34357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43580032"/>
        <c:crosses val="autoZero"/>
        <c:auto val="1"/>
        <c:lblAlgn val="ctr"/>
        <c:lblOffset val="100"/>
        <c:noMultiLvlLbl val="0"/>
      </c:catAx>
      <c:valAx>
        <c:axId val="343580032"/>
        <c:scaling>
          <c:orientation val="minMax"/>
          <c:max val="1"/>
          <c:min val="-0.70000000000000007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343578496"/>
        <c:crosses val="autoZero"/>
        <c:crossBetween val="between"/>
        <c:majorUnit val="0.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21-4584-87CD-391B95E2C7A0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21-4584-87CD-391B95E2C7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'3.Akwa-Ibom'!$D$9:$D$10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1-4584-87CD-391B95E2C7A0}"/>
            </c:ext>
          </c:extLst>
        </c:ser>
        <c:ser>
          <c:idx val="0"/>
          <c:order val="1"/>
          <c:tx>
            <c:strRef>
              <c:f>'3.Akwa-Ibom'!$C$1</c:f>
              <c:strCache>
                <c:ptCount val="1"/>
                <c:pt idx="0">
                  <c:v>Akwa-Ibom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6.5154871784520163E-4"/>
                  <c:y val="6.7143086393259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21-4584-87CD-391B95E2C7A0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'3.Akwa-Ibom'!$C$9:$C$10</c:f>
              <c:numCache>
                <c:formatCode>0.0</c:formatCode>
                <c:ptCount val="2"/>
                <c:pt idx="0">
                  <c:v>4.26</c:v>
                </c:pt>
                <c:pt idx="1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1-4584-87CD-391B95E2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3634432"/>
        <c:axId val="213640320"/>
      </c:barChart>
      <c:catAx>
        <c:axId val="2136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40320"/>
        <c:crosses val="autoZero"/>
        <c:auto val="1"/>
        <c:lblAlgn val="ctr"/>
        <c:lblOffset val="100"/>
        <c:noMultiLvlLbl val="0"/>
      </c:catAx>
      <c:valAx>
        <c:axId val="213640320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13634432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'22.Kogi'!$M$1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24-4CBF-8A79-2C92E84BDE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'21.Kebbi'!$C$14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'22.Kogi'!$M$14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4-4CBF-8A79-2C92E84B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06775808"/>
        <c:axId val="206777728"/>
      </c:barChart>
      <c:catAx>
        <c:axId val="2067758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06777728"/>
        <c:crosses val="autoZero"/>
        <c:auto val="1"/>
        <c:lblAlgn val="ctr"/>
        <c:lblOffset val="100"/>
        <c:noMultiLvlLbl val="0"/>
      </c:catAx>
      <c:valAx>
        <c:axId val="206777728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06775808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1A-4936-9C8F-77F621B36BF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'3.Akwa-Ibom'!$D$12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A-4936-9C8F-77F621B36BF8}"/>
            </c:ext>
          </c:extLst>
        </c:ser>
        <c:ser>
          <c:idx val="0"/>
          <c:order val="1"/>
          <c:tx>
            <c:strRef>
              <c:f>'3.Akwa-Ibom'!$C$1</c:f>
              <c:strCache>
                <c:ptCount val="1"/>
                <c:pt idx="0">
                  <c:v>Akwa-Ibom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'3.Akwa-Ibom'!$C$12</c:f>
              <c:numCache>
                <c:formatCode>0</c:formatCode>
                <c:ptCount val="1"/>
                <c:pt idx="0">
                  <c:v>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A-4936-9C8F-77F621B3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3679488"/>
        <c:axId val="213685376"/>
      </c:barChart>
      <c:catAx>
        <c:axId val="2136794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3685376"/>
        <c:crosses val="autoZero"/>
        <c:auto val="1"/>
        <c:lblAlgn val="ctr"/>
        <c:lblOffset val="100"/>
        <c:noMultiLvlLbl val="0"/>
      </c:catAx>
      <c:valAx>
        <c:axId val="213685376"/>
        <c:scaling>
          <c:orientation val="minMax"/>
          <c:max val="76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13679488"/>
        <c:crosses val="autoZero"/>
        <c:crossBetween val="between"/>
        <c:majorUnit val="19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'3.Akwa-Ibom'!$D$1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0D-4483-B056-827E7D88E1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'3.Akwa-Ibom'!$D$14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D-4483-B056-827E7D88E160}"/>
            </c:ext>
          </c:extLst>
        </c:ser>
        <c:ser>
          <c:idx val="1"/>
          <c:order val="1"/>
          <c:tx>
            <c:strRef>
              <c:f>'3.Akwa-Ibom'!$C$1</c:f>
              <c:strCache>
                <c:ptCount val="1"/>
                <c:pt idx="0">
                  <c:v>Akwa-Ibom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'3.Akwa-Ibom'!$B$14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'3.Akwa-Ibom'!$C$14</c:f>
              <c:numCache>
                <c:formatCode>0.0%</c:formatCode>
                <c:ptCount val="1"/>
                <c:pt idx="0">
                  <c:v>4.0539542952583524E-2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D-4483-B056-827E7D88E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3712256"/>
        <c:axId val="215811200"/>
      </c:barChart>
      <c:catAx>
        <c:axId val="2137122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5811200"/>
        <c:crosses val="autoZero"/>
        <c:auto val="1"/>
        <c:lblAlgn val="ctr"/>
        <c:lblOffset val="100"/>
        <c:noMultiLvlLbl val="0"/>
      </c:catAx>
      <c:valAx>
        <c:axId val="215811200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1371225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'3.Akwa-Ibom'!$S$8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'3.Akwa-Ibom'!$P$12:$P$16</c:f>
              <c:strCache>
                <c:ptCount val="5"/>
                <c:pt idx="0">
                  <c:v>Doctors/Nurses</c:v>
                </c:pt>
                <c:pt idx="1">
                  <c:v>Teacher/Lecturers</c:v>
                </c:pt>
                <c:pt idx="2">
                  <c:v>Tax/revenues officers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'3.Akwa-Ibom'!$S$12:$S$16</c:f>
              <c:numCache>
                <c:formatCode>0.0%</c:formatCode>
                <c:ptCount val="5"/>
                <c:pt idx="0">
                  <c:v>8.2623335966029221E-2</c:v>
                </c:pt>
                <c:pt idx="1">
                  <c:v>0.11694161191872102</c:v>
                </c:pt>
                <c:pt idx="2">
                  <c:v>0.27268793526705104</c:v>
                </c:pt>
                <c:pt idx="3">
                  <c:v>0.22435422164453778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D-499A-BDF1-24B5BCE053AA}"/>
            </c:ext>
          </c:extLst>
        </c:ser>
        <c:ser>
          <c:idx val="0"/>
          <c:order val="1"/>
          <c:tx>
            <c:strRef>
              <c:f>'3.Akwa-Ibom'!$Q$8</c:f>
              <c:strCache>
                <c:ptCount val="1"/>
                <c:pt idx="0">
                  <c:v>Akwa-ibom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'3.Akwa-Ibom'!$R$12:$R$16</c:f>
                <c:numCache>
                  <c:formatCode>General</c:formatCode>
                  <c:ptCount val="5"/>
                  <c:pt idx="0">
                    <c:v>1.252564596243195E-2</c:v>
                  </c:pt>
                  <c:pt idx="1">
                    <c:v>1.4629143450388092E-2</c:v>
                  </c:pt>
                  <c:pt idx="2">
                    <c:v>1.7013695920346652E-2</c:v>
                  </c:pt>
                  <c:pt idx="3">
                    <c:v>2.382329853878112E-2</c:v>
                  </c:pt>
                  <c:pt idx="4">
                    <c:v>2.840851162766268E-2</c:v>
                  </c:pt>
                </c:numCache>
              </c:numRef>
            </c:plus>
            <c:minus>
              <c:numRef>
                <c:f>'3.Akwa-Ibom'!$R$12:$R$16</c:f>
                <c:numCache>
                  <c:formatCode>General</c:formatCode>
                  <c:ptCount val="5"/>
                  <c:pt idx="0">
                    <c:v>1.252564596243195E-2</c:v>
                  </c:pt>
                  <c:pt idx="1">
                    <c:v>1.4629143450388092E-2</c:v>
                  </c:pt>
                  <c:pt idx="2">
                    <c:v>1.7013695920346652E-2</c:v>
                  </c:pt>
                  <c:pt idx="3">
                    <c:v>2.382329853878112E-2</c:v>
                  </c:pt>
                  <c:pt idx="4">
                    <c:v>2.840851162766268E-2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'3.Akwa-Ibom'!$P$12:$P$16</c:f>
              <c:strCache>
                <c:ptCount val="5"/>
                <c:pt idx="0">
                  <c:v>Doctors/Nurses</c:v>
                </c:pt>
                <c:pt idx="1">
                  <c:v>Teacher/Lecturers</c:v>
                </c:pt>
                <c:pt idx="2">
                  <c:v>Tax/revenues officers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'3.Akwa-Ibom'!$Q$12:$Q$16</c:f>
              <c:numCache>
                <c:formatCode>0.0%</c:formatCode>
                <c:ptCount val="5"/>
                <c:pt idx="0">
                  <c:v>3.8216719801321332E-2</c:v>
                </c:pt>
                <c:pt idx="1">
                  <c:v>5.2940869306747754E-2</c:v>
                </c:pt>
                <c:pt idx="2">
                  <c:v>7.3169005287921057E-2</c:v>
                </c:pt>
                <c:pt idx="3">
                  <c:v>0.15789478938509674</c:v>
                </c:pt>
                <c:pt idx="4">
                  <c:v>0.25316411930842087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99A-BDF1-24B5BCE0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15845888"/>
        <c:axId val="215868160"/>
      </c:barChart>
      <c:catAx>
        <c:axId val="21584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5868160"/>
        <c:crosses val="autoZero"/>
        <c:auto val="1"/>
        <c:lblAlgn val="ctr"/>
        <c:lblOffset val="100"/>
        <c:noMultiLvlLbl val="0"/>
      </c:catAx>
      <c:valAx>
        <c:axId val="21586816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584588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C9D5-4AB6-B331-E9D7D1EBBD44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C9D5-4AB6-B331-E9D7D1EBBD44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C9D5-4AB6-B331-E9D7D1EBBD44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C9D5-4AB6-B331-E9D7D1EBBD44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C9D5-4AB6-B331-E9D7D1EBBD4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'3.Akwa-Ibom'!$AZ$57:$AZ$61</c:f>
              <c:strCache>
                <c:ptCount val="5"/>
                <c:pt idx="0">
                  <c:v>Traditional/Village leader</c:v>
                </c:pt>
                <c:pt idx="1">
                  <c:v>Supervisor to the official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'3.Akwa-Ibom'!$BC$57:$BC$61</c:f>
              <c:numCache>
                <c:formatCode>0.0%</c:formatCode>
                <c:ptCount val="5"/>
                <c:pt idx="0">
                  <c:v>0.36666660976257909</c:v>
                </c:pt>
                <c:pt idx="1">
                  <c:v>0.24111115473757827</c:v>
                </c:pt>
                <c:pt idx="2">
                  <c:v>0.12888889647610058</c:v>
                </c:pt>
                <c:pt idx="3">
                  <c:v>7.3333246080399025E-2</c:v>
                </c:pt>
                <c:pt idx="4">
                  <c:v>0.19000009294334297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D5-4AB6-B331-E9D7D1EB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'3.Akwa-Ibom'!$DC$7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('3.Akwa-Ibom'!$CY$14,'3.Akwa-Ibom'!$CY$13,'3.Akwa-Ibom'!$CY$12,'3.Akwa-Ibom'!$CY$11,'3.Akwa-Ibom'!$CY$18)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('3.Akwa-Ibom'!$DC$14,'3.Akwa-Ibom'!$DC$13,'3.Akwa-Ibom'!$DC$12,'3.Akwa-Ibom'!$DC$11,'3.Akwa-Ibom'!$DC$18)</c:f>
              <c:numCache>
                <c:formatCode>0.0%</c:formatCode>
                <c:ptCount val="5"/>
                <c:pt idx="0">
                  <c:v>0.19111105041341769</c:v>
                </c:pt>
                <c:pt idx="1">
                  <c:v>0.28555552330990591</c:v>
                </c:pt>
                <c:pt idx="2">
                  <c:v>0.37000005121367885</c:v>
                </c:pt>
                <c:pt idx="3">
                  <c:v>0.40222218049255798</c:v>
                </c:pt>
                <c:pt idx="4">
                  <c:v>0.9522221899765726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6-44E5-94FA-2C92EDDC5877}"/>
            </c:ext>
          </c:extLst>
        </c:ser>
        <c:ser>
          <c:idx val="1"/>
          <c:order val="1"/>
          <c:tx>
            <c:strRef>
              <c:f>'3.Akwa-Ibom'!$DA$7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7.641263918665218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16-44E5-94FA-2C92EDDC5877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('3.Akwa-Ibom'!$CY$14,'3.Akwa-Ibom'!$CY$13,'3.Akwa-Ibom'!$CY$12,'3.Akwa-Ibom'!$CY$11,'3.Akwa-Ibom'!$CY$18)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('3.Akwa-Ibom'!$DB$14,'3.Akwa-Ibom'!$DB$13,'3.Akwa-Ibom'!$DB$12,'3.Akwa-Ibom'!$DB$11,'3.Akwa-Ibom'!$DB$18)</c:f>
              <c:numCache>
                <c:formatCode>0.0%</c:formatCode>
                <c:ptCount val="5"/>
                <c:pt idx="0">
                  <c:v>-0.13222233792720031</c:v>
                </c:pt>
                <c:pt idx="1">
                  <c:v>-0.18222225257106894</c:v>
                </c:pt>
                <c:pt idx="2">
                  <c:v>-0.24777765827919385</c:v>
                </c:pt>
                <c:pt idx="3">
                  <c:v>-0.27666653578726519</c:v>
                </c:pt>
                <c:pt idx="4">
                  <c:v>-0.32333338834061798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6-44E5-94FA-2C92EDDC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934464"/>
        <c:axId val="215936000"/>
      </c:barChart>
      <c:catAx>
        <c:axId val="215934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15936000"/>
        <c:crosses val="autoZero"/>
        <c:auto val="1"/>
        <c:lblAlgn val="ctr"/>
        <c:lblOffset val="100"/>
        <c:noMultiLvlLbl val="0"/>
      </c:catAx>
      <c:valAx>
        <c:axId val="215936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15934464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568B-4C73-9406-C2C9F5AAA26F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568B-4C73-9406-C2C9F5AAA26F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568B-4C73-9406-C2C9F5AAA26F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568B-4C73-9406-C2C9F5AAA26F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568B-4C73-9406-C2C9F5AAA26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'3.Akwa-Ibom'!$AO$52:$AO$56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'3.Akwa-Ibom'!$AR$52:$AR$56</c:f>
              <c:numCache>
                <c:formatCode>0.0%</c:formatCode>
                <c:ptCount val="5"/>
                <c:pt idx="0">
                  <c:v>0.40540465721443764</c:v>
                </c:pt>
                <c:pt idx="1">
                  <c:v>0.22973022852370825</c:v>
                </c:pt>
                <c:pt idx="2">
                  <c:v>6.7567442869072944E-2</c:v>
                </c:pt>
                <c:pt idx="3">
                  <c:v>4.0539542952583524E-2</c:v>
                </c:pt>
                <c:pt idx="4">
                  <c:v>0.29729767139278118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8B-4C73-9406-C2C9F5AAA2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5973388743073785"/>
          <c:w val="0.3374106916044784"/>
          <c:h val="0.8177231086448113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'4.Anambra'!$N$38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'4.Anambra'!$K$43:$K$47</c:f>
              <c:strCache>
                <c:ptCount val="5"/>
                <c:pt idx="0">
                  <c:v>Car registration/driving license agency officers</c:v>
                </c:pt>
                <c:pt idx="1">
                  <c:v>Teacher/Lecturers</c:v>
                </c:pt>
                <c:pt idx="2">
                  <c:v>Public utilities officers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'4.Anambra'!$N$43:$N$47</c:f>
              <c:numCache>
                <c:formatCode>0.0%</c:formatCode>
                <c:ptCount val="5"/>
                <c:pt idx="0">
                  <c:v>0.28533999859497072</c:v>
                </c:pt>
                <c:pt idx="1">
                  <c:v>0.11694161191872102</c:v>
                </c:pt>
                <c:pt idx="2">
                  <c:v>0.22435422164453778</c:v>
                </c:pt>
                <c:pt idx="3">
                  <c:v>0.27268793526705104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5-4784-AD47-8D4184EBF350}"/>
            </c:ext>
          </c:extLst>
        </c:ser>
        <c:ser>
          <c:idx val="0"/>
          <c:order val="1"/>
          <c:tx>
            <c:strRef>
              <c:f>'4.Anambra'!$L$38</c:f>
              <c:strCache>
                <c:ptCount val="1"/>
                <c:pt idx="0">
                  <c:v>Anambra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'4.Anambra'!$M$43:$M$48</c:f>
                <c:numCache>
                  <c:formatCode>General</c:formatCode>
                  <c:ptCount val="6"/>
                  <c:pt idx="0">
                    <c:v>2.2861751836432673E-2</c:v>
                  </c:pt>
                  <c:pt idx="1">
                    <c:v>2.3713846163444959E-2</c:v>
                  </c:pt>
                  <c:pt idx="2">
                    <c:v>2.4788626942187194E-2</c:v>
                  </c:pt>
                  <c:pt idx="3">
                    <c:v>3.2666666666666663E-2</c:v>
                  </c:pt>
                  <c:pt idx="4">
                    <c:v>3.2618035294249295E-2</c:v>
                  </c:pt>
                  <c:pt idx="5">
                    <c:v>2.9018413691528935E-2</c:v>
                  </c:pt>
                </c:numCache>
              </c:numRef>
            </c:plus>
            <c:minus>
              <c:numRef>
                <c:f>'4.Anambra'!$M$43:$M$48</c:f>
                <c:numCache>
                  <c:formatCode>General</c:formatCode>
                  <c:ptCount val="6"/>
                  <c:pt idx="0">
                    <c:v>2.2861751836432673E-2</c:v>
                  </c:pt>
                  <c:pt idx="1">
                    <c:v>2.3713846163444959E-2</c:v>
                  </c:pt>
                  <c:pt idx="2">
                    <c:v>2.4788626942187194E-2</c:v>
                  </c:pt>
                  <c:pt idx="3">
                    <c:v>3.2666666666666663E-2</c:v>
                  </c:pt>
                  <c:pt idx="4">
                    <c:v>3.2618035294249295E-2</c:v>
                  </c:pt>
                  <c:pt idx="5">
                    <c:v>2.9018413691528935E-2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'4.Anambra'!$K$43:$K$47</c:f>
              <c:strCache>
                <c:ptCount val="5"/>
                <c:pt idx="0">
                  <c:v>Car registration/driving license agency officers</c:v>
                </c:pt>
                <c:pt idx="1">
                  <c:v>Teacher/Lecturers</c:v>
                </c:pt>
                <c:pt idx="2">
                  <c:v>Public utilities officers</c:v>
                </c:pt>
                <c:pt idx="3">
                  <c:v>Tax/revenues officers</c:v>
                </c:pt>
                <c:pt idx="4">
                  <c:v>Police officers</c:v>
                </c:pt>
              </c:strCache>
            </c:strRef>
          </c:cat>
          <c:val>
            <c:numRef>
              <c:f>'4.Anambra'!$L$43:$L$47</c:f>
              <c:numCache>
                <c:formatCode>0.0%</c:formatCode>
                <c:ptCount val="5"/>
                <c:pt idx="0">
                  <c:v>0.14285485690511812</c:v>
                </c:pt>
                <c:pt idx="1">
                  <c:v>0.15611785031430578</c:v>
                </c:pt>
                <c:pt idx="2">
                  <c:v>0.17435884180097277</c:v>
                </c:pt>
                <c:pt idx="3">
                  <c:v>0.5</c:v>
                </c:pt>
                <c:pt idx="4">
                  <c:v>0.52727276430132319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5-4784-AD47-8D4184EB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16187264"/>
        <c:axId val="216188800"/>
      </c:barChart>
      <c:catAx>
        <c:axId val="216187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6187264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'4.Anambra'!$D$1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7B-4B58-85B5-462B57EC41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cat>
          <c:val>
            <c:numRef>
              <c:f>'4.Anambra'!$D$7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B-4B58-85B5-462B57EC412D}"/>
            </c:ext>
          </c:extLst>
        </c:ser>
        <c:ser>
          <c:idx val="0"/>
          <c:order val="1"/>
          <c:tx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cat>
          <c:val>
            <c:numRef>
              <c:f>'4.Anambra'!$C$7</c:f>
              <c:numCache>
                <c:formatCode>0.0%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B-4B58-85B5-462B57EC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6359296"/>
        <c:axId val="216360832"/>
      </c:barChart>
      <c:catAx>
        <c:axId val="2163592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6360832"/>
        <c:crosses val="autoZero"/>
        <c:auto val="1"/>
        <c:lblAlgn val="ctr"/>
        <c:lblOffset val="100"/>
        <c:noMultiLvlLbl val="0"/>
      </c:catAx>
      <c:valAx>
        <c:axId val="216360832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6359296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'4.Anambra'!$D$1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F4-448A-B1B3-2AE402EC72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cat>
          <c:val>
            <c:numRef>
              <c:f>'4.Anambra'!$D$8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4-448A-B1B3-2AE402EC7249}"/>
            </c:ext>
          </c:extLst>
        </c:ser>
        <c:ser>
          <c:idx val="0"/>
          <c:order val="1"/>
          <c:tx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F4-448A-B1B3-2AE402EC72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cat>
          <c:val>
            <c:numRef>
              <c:f>'4.Anambra'!$C$8</c:f>
              <c:numCache>
                <c:formatCode>0.0%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4-448A-B1B3-2AE402EC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0371328"/>
        <c:axId val="210372864"/>
      </c:barChart>
      <c:catAx>
        <c:axId val="2103713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0372864"/>
        <c:crosses val="autoZero"/>
        <c:auto val="1"/>
        <c:lblAlgn val="ctr"/>
        <c:lblOffset val="100"/>
        <c:noMultiLvlLbl val="0"/>
      </c:catAx>
      <c:valAx>
        <c:axId val="21037286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037132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'4.Anambra'!$D$1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3A-4D0F-A7CB-46261F194447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3A-4D0F-A7CB-46261F1944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'4.Anambra'!$D$9:$D$10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A-4D0F-A7CB-46261F194447}"/>
            </c:ext>
          </c:extLst>
        </c:ser>
        <c:ser>
          <c:idx val="0"/>
          <c:order val="1"/>
          <c:tx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6.5154871784520163E-4"/>
                  <c:y val="6.7143086393259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3A-4D0F-A7CB-46261F194447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'4.Anambra'!$C$9:$C$10</c:f>
              <c:numCache>
                <c:formatCode>0.0</c:formatCode>
                <c:ptCount val="2"/>
                <c:pt idx="0">
                  <c:v>5.83</c:v>
                </c:pt>
                <c:pt idx="1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A-4D0F-A7CB-46261F19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0408960"/>
        <c:axId val="210410496"/>
      </c:barChart>
      <c:catAx>
        <c:axId val="21040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410496"/>
        <c:crosses val="autoZero"/>
        <c:auto val="1"/>
        <c:lblAlgn val="ctr"/>
        <c:lblOffset val="100"/>
        <c:noMultiLvlLbl val="0"/>
      </c:catAx>
      <c:valAx>
        <c:axId val="210410496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10408960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'23.Kwara'!$M$1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2-4FC0-8C4D-FBD57A15CBA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'21.Kebbi'!$D$1</c:f>
              <c:strCache>
                <c:ptCount val="1"/>
                <c:pt idx="0">
                  <c:v>Kebbi</c:v>
                </c:pt>
              </c:strCache>
            </c:strRef>
          </c:cat>
          <c:val>
            <c:numRef>
              <c:f>'23.Kwara'!$M$12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2-4FC0-8C4D-FBD57A15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185460224"/>
        <c:axId val="185461760"/>
      </c:barChart>
      <c:catAx>
        <c:axId val="1854602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5461760"/>
        <c:crosses val="autoZero"/>
        <c:auto val="1"/>
        <c:lblAlgn val="ctr"/>
        <c:lblOffset val="100"/>
        <c:noMultiLvlLbl val="0"/>
      </c:catAx>
      <c:valAx>
        <c:axId val="185461760"/>
        <c:scaling>
          <c:orientation val="minMax"/>
          <c:max val="1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185460224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'4.Anambra'!$D$1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47-43CE-881A-AF6DB3B5C23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cat>
          <c:val>
            <c:numRef>
              <c:f>'4.Anambra'!$D$12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7-43CE-881A-AF6DB3B5C239}"/>
            </c:ext>
          </c:extLst>
        </c:ser>
        <c:ser>
          <c:idx val="0"/>
          <c:order val="1"/>
          <c:tx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cat>
          <c:val>
            <c:numRef>
              <c:f>'4.Anambra'!$C$12</c:f>
              <c:numCache>
                <c:formatCode>General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7-43CE-881A-AF6DB3B5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8117632"/>
        <c:axId val="218119168"/>
      </c:barChart>
      <c:catAx>
        <c:axId val="2181176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8119168"/>
        <c:crosses val="autoZero"/>
        <c:auto val="1"/>
        <c:lblAlgn val="ctr"/>
        <c:lblOffset val="100"/>
        <c:noMultiLvlLbl val="0"/>
      </c:catAx>
      <c:valAx>
        <c:axId val="218119168"/>
        <c:scaling>
          <c:orientation val="minMax"/>
          <c:max val="78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18117632"/>
        <c:crosses val="autoZero"/>
        <c:crossBetween val="between"/>
        <c:majorUnit val="13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'4.Anambra'!$D$1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99-4CE4-B9AB-E1710C7D91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'4.Anambra'!$D$14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9-4CE4-B9AB-E1710C7D9106}"/>
            </c:ext>
          </c:extLst>
        </c:ser>
        <c:ser>
          <c:idx val="1"/>
          <c:order val="1"/>
          <c:tx>
            <c:strRef>
              <c:f>'4.Anambra'!$C$1</c:f>
              <c:strCache>
                <c:ptCount val="1"/>
                <c:pt idx="0">
                  <c:v>Anambra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'4.Anambra'!$B$14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'4.Anambra'!$C$14</c:f>
              <c:numCache>
                <c:formatCode>0.0%</c:formatCode>
                <c:ptCount val="1"/>
                <c:pt idx="0">
                  <c:v>2.5209633171952149E-2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9-4CE4-B9AB-E1710C7D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8166784"/>
        <c:axId val="218168320"/>
      </c:barChart>
      <c:catAx>
        <c:axId val="2181667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8168320"/>
        <c:crosses val="autoZero"/>
        <c:auto val="1"/>
        <c:lblAlgn val="ctr"/>
        <c:lblOffset val="100"/>
        <c:noMultiLvlLbl val="0"/>
      </c:catAx>
      <c:valAx>
        <c:axId val="218168320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1816678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97FD-4D6D-8ED8-C36448969A1D}"/>
              </c:ext>
            </c:extLst>
          </c:dPt>
          <c:dPt>
            <c:idx val="1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3-97FD-4D6D-8ED8-C36448969A1D}"/>
              </c:ext>
            </c:extLst>
          </c:dPt>
          <c:dPt>
            <c:idx val="2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5-97FD-4D6D-8ED8-C36448969A1D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97FD-4D6D-8ED8-C36448969A1D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97FD-4D6D-8ED8-C36448969A1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'4.Anambra'!$V$46:$V$50</c:f>
              <c:strCache>
                <c:ptCount val="5"/>
                <c:pt idx="0">
                  <c:v>Pointless, nobody would care</c:v>
                </c:pt>
                <c:pt idx="1">
                  <c:v>Fear of reprisals</c:v>
                </c:pt>
                <c:pt idx="2">
                  <c:v>Common practice</c:v>
                </c:pt>
                <c:pt idx="3">
                  <c:v>Sign of gratitude or benefit received from the bribe</c:v>
                </c:pt>
                <c:pt idx="4">
                  <c:v>All other reasons</c:v>
                </c:pt>
              </c:strCache>
            </c:strRef>
          </c:cat>
          <c:val>
            <c:numRef>
              <c:f>'4.Anambra'!$X$46:$X$50</c:f>
              <c:numCache>
                <c:formatCode>0.0%</c:formatCode>
                <c:ptCount val="5"/>
                <c:pt idx="0">
                  <c:v>0.44537818685484587</c:v>
                </c:pt>
                <c:pt idx="1">
                  <c:v>0.19327761940866431</c:v>
                </c:pt>
                <c:pt idx="2">
                  <c:v>0.10924362629030823</c:v>
                </c:pt>
                <c:pt idx="3">
                  <c:v>7.5630311424743135E-2</c:v>
                </c:pt>
                <c:pt idx="4">
                  <c:v>0.1764702560214384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D-4D6D-8ED8-C36448969A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0509-470F-B792-FE415642EA65}"/>
              </c:ext>
            </c:extLst>
          </c:dPt>
          <c:dPt>
            <c:idx val="1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3-0509-470F-B792-FE415642EA65}"/>
              </c:ext>
            </c:extLst>
          </c:dPt>
          <c:dPt>
            <c:idx val="2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5-0509-470F-B792-FE415642EA65}"/>
              </c:ext>
            </c:extLst>
          </c:dPt>
          <c:dPt>
            <c:idx val="3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7-0509-470F-B792-FE415642EA65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0509-470F-B792-FE415642EA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'4.Anambra'!$AF$46:$AF$50</c:f>
              <c:strCache>
                <c:ptCount val="5"/>
                <c:pt idx="0">
                  <c:v>Supervisor to the official</c:v>
                </c:pt>
                <c:pt idx="1">
                  <c:v>I would not report it</c:v>
                </c:pt>
                <c:pt idx="2">
                  <c:v>Anti- Corruption Agencies</c:v>
                </c:pt>
                <c:pt idx="3">
                  <c:v>Traditional/Village leader</c:v>
                </c:pt>
                <c:pt idx="4">
                  <c:v>Other</c:v>
                </c:pt>
              </c:strCache>
            </c:strRef>
          </c:cat>
          <c:val>
            <c:numRef>
              <c:f>'4.Anambra'!$AH$46:$AH$50</c:f>
              <c:numCache>
                <c:formatCode>0.0%</c:formatCode>
                <c:ptCount val="5"/>
                <c:pt idx="0">
                  <c:v>0.50222230851257665</c:v>
                </c:pt>
                <c:pt idx="1">
                  <c:v>0.1444444527415939</c:v>
                </c:pt>
                <c:pt idx="2">
                  <c:v>0.11888883827627715</c:v>
                </c:pt>
                <c:pt idx="3">
                  <c:v>6.2222211435927918E-2</c:v>
                </c:pt>
                <c:pt idx="4">
                  <c:v>0.17222218903362441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09-470F-B792-FE415642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First most important issue</c:v>
          </c:tx>
          <c:spPr>
            <a:solidFill>
              <a:srgbClr val="6EAB03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8705-47AE-90A3-D995D2519119}"/>
              </c:ext>
            </c:extLst>
          </c:dPt>
          <c:dPt>
            <c:idx val="3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8705-47AE-90A3-D995D2519119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705-47AE-90A3-D995D2519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('4.Anambra'!$AP$55,'4.Anambra'!$AP$54,'4.Anambra'!$AP$53,'4.Anambra'!$AP$52,'4.Anambra'!$AP$51)</c:f>
              <c:strCache>
                <c:ptCount val="5"/>
                <c:pt idx="0">
                  <c:v>Religious conflict</c:v>
                </c:pt>
                <c:pt idx="1">
                  <c:v>Ethnic or communal conflict</c:v>
                </c:pt>
                <c:pt idx="2">
                  <c:v>Unemployment</c:v>
                </c:pt>
                <c:pt idx="3">
                  <c:v>Corruption</c:v>
                </c:pt>
                <c:pt idx="4">
                  <c:v>High cost of living</c:v>
                </c:pt>
              </c:strCache>
            </c:strRef>
          </c:cat>
          <c:val>
            <c:numRef>
              <c:f>('4.Anambra'!$AR$55,'4.Anambra'!$AR$54,'4.Anambra'!$AR$53,'4.Anambra'!$AR$52,'4.Anambra'!$AR$51)</c:f>
              <c:numCache>
                <c:formatCode>0.0%</c:formatCode>
                <c:ptCount val="5"/>
                <c:pt idx="0">
                  <c:v>8.4444363132379699E-2</c:v>
                </c:pt>
                <c:pt idx="1">
                  <c:v>8.5555517388668012E-2</c:v>
                </c:pt>
                <c:pt idx="2">
                  <c:v>0.15222215916388629</c:v>
                </c:pt>
                <c:pt idx="3">
                  <c:v>0.15222215916388629</c:v>
                </c:pt>
                <c:pt idx="4">
                  <c:v>0.27666658203574213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5-47AE-90A3-D995D251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75200"/>
        <c:axId val="218276992"/>
      </c:barChart>
      <c:catAx>
        <c:axId val="218275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8276992"/>
        <c:crosses val="autoZero"/>
        <c:auto val="1"/>
        <c:lblAlgn val="ctr"/>
        <c:lblOffset val="100"/>
        <c:noMultiLvlLbl val="0"/>
      </c:catAx>
      <c:valAx>
        <c:axId val="218276992"/>
        <c:scaling>
          <c:orientation val="minMax"/>
          <c:max val="0.5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827520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'4.Anambra'!$CR$6</c:f>
              <c:strCache>
                <c:ptCount val="1"/>
                <c:pt idx="0">
                  <c:v>Awarereness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('4.Anambra'!$CP$13,'4.Anambra'!$CP$12,'4.Anambra'!$CP$10,'4.Anambra'!$CP$11,'4.Anambra'!$CP$17)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('4.Anambra'!$CR$13,'4.Anambra'!$CR$12,'4.Anambra'!$CR$10,'4.Anambra'!$CR$11,'4.Anambra'!$CR$17)</c:f>
              <c:numCache>
                <c:formatCode>0.0%</c:formatCode>
                <c:ptCount val="5"/>
                <c:pt idx="0">
                  <c:v>0.39555560699788223</c:v>
                </c:pt>
                <c:pt idx="1">
                  <c:v>0.53111119906089543</c:v>
                </c:pt>
                <c:pt idx="2">
                  <c:v>0.64666676125417055</c:v>
                </c:pt>
                <c:pt idx="3">
                  <c:v>0.68777778856407212</c:v>
                </c:pt>
                <c:pt idx="4">
                  <c:v>0.96999995519539284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D8A-8080-2AB046C7B3AB}"/>
            </c:ext>
          </c:extLst>
        </c:ser>
        <c:ser>
          <c:idx val="1"/>
          <c:order val="1"/>
          <c:tx>
            <c:strRef>
              <c:f>'4.Anambra'!$CS$6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7.641263918665218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F1-4D8A-8080-2AB046C7B3AB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('4.Anambra'!$CP$13,'4.Anambra'!$CP$12,'4.Anambra'!$CP$10,'4.Anambra'!$CP$11,'4.Anambra'!$CP$17)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EFCC</c:v>
                </c:pt>
                <c:pt idx="3">
                  <c:v>FHC</c:v>
                </c:pt>
                <c:pt idx="4">
                  <c:v>NPF</c:v>
                </c:pt>
              </c:strCache>
            </c:strRef>
          </c:cat>
          <c:val>
            <c:numRef>
              <c:f>('4.Anambra'!$CT$13,'4.Anambra'!$CT$12,'4.Anambra'!$CT$10,'4.Anambra'!$CT$11,'4.Anambra'!$CT$17)</c:f>
              <c:numCache>
                <c:formatCode>0.0%</c:formatCode>
                <c:ptCount val="5"/>
                <c:pt idx="0">
                  <c:v>-0.21888898762496753</c:v>
                </c:pt>
                <c:pt idx="1">
                  <c:v>-0.28444447514389748</c:v>
                </c:pt>
                <c:pt idx="2">
                  <c:v>-0.38444443780672488</c:v>
                </c:pt>
                <c:pt idx="3">
                  <c:v>-0.35999997759769642</c:v>
                </c:pt>
                <c:pt idx="4">
                  <c:v>-0.16888891295062233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1-4D8A-8080-2AB046C7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180608"/>
        <c:axId val="218194688"/>
      </c:barChart>
      <c:catAx>
        <c:axId val="21818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18194688"/>
        <c:crosses val="autoZero"/>
        <c:auto val="1"/>
        <c:lblAlgn val="ctr"/>
        <c:lblOffset val="100"/>
        <c:noMultiLvlLbl val="0"/>
      </c:catAx>
      <c:valAx>
        <c:axId val="218194688"/>
        <c:scaling>
          <c:orientation val="minMax"/>
          <c:max val="1"/>
          <c:min val="-0.4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18180608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'5.Bauchi'!$R$9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'5.Bauchi'!$O$10:$O$14</c:f>
              <c:strCache>
                <c:ptCount val="5"/>
                <c:pt idx="0">
                  <c:v>Teacher/Lecturers</c:v>
                </c:pt>
                <c:pt idx="1">
                  <c:v>Members of the Armed forces</c:v>
                </c:pt>
                <c:pt idx="2">
                  <c:v>Judges/Magistrates at the court/Prosecutors</c:v>
                </c:pt>
                <c:pt idx="3">
                  <c:v>Police officers</c:v>
                </c:pt>
                <c:pt idx="4">
                  <c:v>Tax/revenues officers</c:v>
                </c:pt>
              </c:strCache>
            </c:strRef>
          </c:cat>
          <c:val>
            <c:numRef>
              <c:f>'5.Bauchi'!$R$10:$R$14</c:f>
              <c:numCache>
                <c:formatCode>0.0%</c:formatCode>
                <c:ptCount val="5"/>
                <c:pt idx="0">
                  <c:v>0.11694161191872102</c:v>
                </c:pt>
                <c:pt idx="1">
                  <c:v>0.19291913224158527</c:v>
                </c:pt>
                <c:pt idx="2">
                  <c:v>0.33700000000000002</c:v>
                </c:pt>
                <c:pt idx="3">
                  <c:v>0.4636029800014988</c:v>
                </c:pt>
                <c:pt idx="4">
                  <c:v>0.27268793526705104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B29-8952-35D6B5949154}"/>
            </c:ext>
          </c:extLst>
        </c:ser>
        <c:ser>
          <c:idx val="0"/>
          <c:order val="1"/>
          <c:tx>
            <c:strRef>
              <c:f>'5.Bauchi'!$P$9</c:f>
              <c:strCache>
                <c:ptCount val="1"/>
                <c:pt idx="0">
                  <c:v>Bauchi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'5.Bauchi'!$Q$10:$Q$14</c:f>
                <c:numCache>
                  <c:formatCode>General</c:formatCode>
                  <c:ptCount val="5"/>
                  <c:pt idx="0">
                    <c:v>1.9274841506557214E-2</c:v>
                  </c:pt>
                  <c:pt idx="1">
                    <c:v>2.5325597403783574E-2</c:v>
                  </c:pt>
                  <c:pt idx="2">
                    <c:v>2.1704514266055682E-2</c:v>
                  </c:pt>
                  <c:pt idx="3">
                    <c:v>3.178871083863391E-2</c:v>
                  </c:pt>
                  <c:pt idx="4">
                    <c:v>3.2823804916765141E-2</c:v>
                  </c:pt>
                </c:numCache>
              </c:numRef>
            </c:plus>
            <c:minus>
              <c:numRef>
                <c:f>'5.Bauchi'!$Q$10:$Q$14</c:f>
                <c:numCache>
                  <c:formatCode>General</c:formatCode>
                  <c:ptCount val="5"/>
                  <c:pt idx="0">
                    <c:v>1.9274841506557214E-2</c:v>
                  </c:pt>
                  <c:pt idx="1">
                    <c:v>2.5325597403783574E-2</c:v>
                  </c:pt>
                  <c:pt idx="2">
                    <c:v>2.1704514266055682E-2</c:v>
                  </c:pt>
                  <c:pt idx="3">
                    <c:v>3.178871083863391E-2</c:v>
                  </c:pt>
                  <c:pt idx="4">
                    <c:v>3.2823804916765141E-2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'5.Bauchi'!$O$10:$O$14</c:f>
              <c:strCache>
                <c:ptCount val="5"/>
                <c:pt idx="0">
                  <c:v>Teacher/Lecturers</c:v>
                </c:pt>
                <c:pt idx="1">
                  <c:v>Members of the Armed forces</c:v>
                </c:pt>
                <c:pt idx="2">
                  <c:v>Judges/Magistrates at the court/Prosecutors</c:v>
                </c:pt>
                <c:pt idx="3">
                  <c:v>Police officers</c:v>
                </c:pt>
                <c:pt idx="4">
                  <c:v>Tax/revenues officers</c:v>
                </c:pt>
              </c:strCache>
            </c:strRef>
          </c:cat>
          <c:val>
            <c:numRef>
              <c:f>'5.Bauchi'!$P$10:$P$14</c:f>
              <c:numCache>
                <c:formatCode>0.0%</c:formatCode>
                <c:ptCount val="5"/>
                <c:pt idx="0">
                  <c:v>9.5238630867349808E-2</c:v>
                </c:pt>
                <c:pt idx="1">
                  <c:v>0.18181701051682209</c:v>
                </c:pt>
                <c:pt idx="2">
                  <c:v>0.32432535958477776</c:v>
                </c:pt>
                <c:pt idx="3">
                  <c:v>0.37500023310414532</c:v>
                </c:pt>
                <c:pt idx="4">
                  <c:v>0.51063707885158749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6-4B29-8952-35D6B5949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16005632"/>
        <c:axId val="217953024"/>
      </c:barChart>
      <c:catAx>
        <c:axId val="216005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7953024"/>
        <c:crosses val="autoZero"/>
        <c:auto val="1"/>
        <c:lblAlgn val="ctr"/>
        <c:lblOffset val="100"/>
        <c:noMultiLvlLbl val="0"/>
      </c:catAx>
      <c:valAx>
        <c:axId val="2179530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600563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'5.Bauchi'!$D$1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06-4CCA-B55C-8C5146CDEDA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cat>
          <c:val>
            <c:numRef>
              <c:f>'5.Bauchi'!$D$7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6-4CCA-B55C-8C5146CDEDA2}"/>
            </c:ext>
          </c:extLst>
        </c:ser>
        <c:ser>
          <c:idx val="0"/>
          <c:order val="1"/>
          <c:tx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cat>
          <c:val>
            <c:numRef>
              <c:f>'5.Bauchi'!$C$7</c:f>
              <c:numCache>
                <c:formatCode>0.0%</c:formatCode>
                <c:ptCount val="1"/>
                <c:pt idx="0">
                  <c:v>0.53900000000000003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6-4CCA-B55C-8C5146CD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7971712"/>
        <c:axId val="217580288"/>
      </c:barChart>
      <c:catAx>
        <c:axId val="2179717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7580288"/>
        <c:crosses val="autoZero"/>
        <c:auto val="1"/>
        <c:lblAlgn val="ctr"/>
        <c:lblOffset val="100"/>
        <c:noMultiLvlLbl val="0"/>
      </c:catAx>
      <c:valAx>
        <c:axId val="21758028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797171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'5.Bauchi'!$D$1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61-471B-8C11-3D1140ABE0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cat>
          <c:val>
            <c:numRef>
              <c:f>'5.Bauchi'!$D$8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1-471B-8C11-3D1140ABE02A}"/>
            </c:ext>
          </c:extLst>
        </c:ser>
        <c:ser>
          <c:idx val="0"/>
          <c:order val="1"/>
          <c:tx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61-471B-8C11-3D1140ABE0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cat>
          <c:val>
            <c:numRef>
              <c:f>'5.Bauchi'!$C$8</c:f>
              <c:numCache>
                <c:formatCode>0.0%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1-471B-8C11-3D1140ABE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7603456"/>
        <c:axId val="217609344"/>
      </c:barChart>
      <c:catAx>
        <c:axId val="217603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7609344"/>
        <c:crosses val="autoZero"/>
        <c:auto val="1"/>
        <c:lblAlgn val="ctr"/>
        <c:lblOffset val="100"/>
        <c:noMultiLvlLbl val="0"/>
      </c:catAx>
      <c:valAx>
        <c:axId val="21760934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760345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'5.Bauchi'!$D$1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3E-4ED5-87D5-FF972E9F73D6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3E-4ED5-87D5-FF972E9F73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'5.Bauchi'!$D$9:$D$10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E-4ED5-87D5-FF972E9F73D6}"/>
            </c:ext>
          </c:extLst>
        </c:ser>
        <c:ser>
          <c:idx val="0"/>
          <c:order val="1"/>
          <c:tx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6.5154871784520163E-4"/>
                  <c:y val="6.7143086393259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3E-4ED5-87D5-FF972E9F73D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'5.Bauchi'!$C$9:$C$10</c:f>
              <c:numCache>
                <c:formatCode>0.0</c:formatCode>
                <c:ptCount val="2"/>
                <c:pt idx="0">
                  <c:v>5.09</c:v>
                </c:pt>
                <c:pt idx="1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E-4ED5-87D5-FF972E9F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8059136"/>
        <c:axId val="218060672"/>
      </c:barChart>
      <c:catAx>
        <c:axId val="21805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060672"/>
        <c:crosses val="autoZero"/>
        <c:auto val="1"/>
        <c:lblAlgn val="ctr"/>
        <c:lblOffset val="100"/>
        <c:noMultiLvlLbl val="0"/>
      </c:catAx>
      <c:valAx>
        <c:axId val="218060672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18059136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C452-4B56-80AD-3F57416CDD3C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C452-4B56-80AD-3F57416CDD3C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C452-4B56-80AD-3F57416CDD3C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C452-4B56-80AD-3F57416CDD3C}"/>
              </c:ext>
            </c:extLst>
          </c:dPt>
          <c:dPt>
            <c:idx val="4"/>
            <c:bubble3D val="0"/>
            <c:spPr>
              <a:solidFill>
                <a:srgbClr val="F4F7F5"/>
              </a:solidFill>
            </c:spPr>
            <c:extLst>
              <c:ext xmlns:c16="http://schemas.microsoft.com/office/drawing/2014/chart" uri="{C3380CC4-5D6E-409C-BE32-E72D297353CC}">
                <c16:uniqueId val="{00000009-C452-4B56-80AD-3F57416CDD3C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NIGERIA!$W$26:$W$30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NIGERIA!$Y$26:$Y$30</c:f>
              <c:numCache>
                <c:formatCode>0.0%</c:formatCode>
                <c:ptCount val="5"/>
                <c:pt idx="0">
                  <c:v>0.32302037617513352</c:v>
                </c:pt>
                <c:pt idx="1">
                  <c:v>0.31149588496382546</c:v>
                </c:pt>
                <c:pt idx="2">
                  <c:v>6.049668548857564E-2</c:v>
                </c:pt>
                <c:pt idx="3">
                  <c:v>5.4270970345629145E-2</c:v>
                </c:pt>
                <c:pt idx="4">
                  <c:v>0.25071608302683623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52-4B56-80AD-3F57416CD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'5.Bauchi'!$D$1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27-4B31-B834-8F168AE4EB1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cat>
          <c:val>
            <c:numRef>
              <c:f>'5.Bauchi'!$D$12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7-4B31-B834-8F168AE4EB1D}"/>
            </c:ext>
          </c:extLst>
        </c:ser>
        <c:ser>
          <c:idx val="0"/>
          <c:order val="1"/>
          <c:tx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cat>
          <c:val>
            <c:numRef>
              <c:f>'5.Bauchi'!$C$12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7-4B31-B834-8F168AE4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3216000"/>
        <c:axId val="223217536"/>
      </c:barChart>
      <c:catAx>
        <c:axId val="2232160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3217536"/>
        <c:crosses val="autoZero"/>
        <c:auto val="1"/>
        <c:lblAlgn val="ctr"/>
        <c:lblOffset val="100"/>
        <c:noMultiLvlLbl val="0"/>
      </c:catAx>
      <c:valAx>
        <c:axId val="223217536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23216000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'5.Bauchi'!$D$1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EF-4B4F-9538-FA5C21BFC9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'5.Bauchi'!$D$14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F-4B4F-9538-FA5C21BFC9B3}"/>
            </c:ext>
          </c:extLst>
        </c:ser>
        <c:ser>
          <c:idx val="1"/>
          <c:order val="1"/>
          <c:tx>
            <c:strRef>
              <c:f>'5.Bauchi'!$C$1</c:f>
              <c:strCache>
                <c:ptCount val="1"/>
                <c:pt idx="0">
                  <c:v>Bauchi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'5.Bauchi'!$B$14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'5.Bauchi'!$C$14</c:f>
              <c:numCache>
                <c:formatCode>0.0%</c:formatCode>
                <c:ptCount val="1"/>
                <c:pt idx="0">
                  <c:v>1.08698666222999E-2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F-4B4F-9538-FA5C21BF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4338304"/>
        <c:axId val="224339840"/>
      </c:barChart>
      <c:catAx>
        <c:axId val="2243383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4339840"/>
        <c:crosses val="autoZero"/>
        <c:auto val="1"/>
        <c:lblAlgn val="ctr"/>
        <c:lblOffset val="100"/>
        <c:noMultiLvlLbl val="0"/>
      </c:catAx>
      <c:valAx>
        <c:axId val="224339840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2433830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A83A-4CEC-A6AA-1B38FE5C7931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A83A-4CEC-A6AA-1B38FE5C7931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A83A-4CEC-A6AA-1B38FE5C7931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A83A-4CEC-A6AA-1B38FE5C7931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A83A-4CEC-A6AA-1B38FE5C793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'5.Bauchi'!$AC$46:$AC$50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want to incure additional expenses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'5.Bauchi'!$AE$46:$AE$50</c:f>
              <c:numCache>
                <c:formatCode>0.0%</c:formatCode>
                <c:ptCount val="5"/>
                <c:pt idx="0">
                  <c:v>0.44565220740247774</c:v>
                </c:pt>
                <c:pt idx="1">
                  <c:v>0.21739117039008896</c:v>
                </c:pt>
                <c:pt idx="2">
                  <c:v>0.1304353184396442</c:v>
                </c:pt>
                <c:pt idx="3">
                  <c:v>3.2608059352922512E-2</c:v>
                </c:pt>
                <c:pt idx="4">
                  <c:v>0.17391324441486655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3A-4CEC-A6AA-1B38FE5C793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13560804899395E-2"/>
          <c:y val="0.10879629629629629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v>Report</c:v>
          </c:tx>
          <c:dPt>
            <c:idx val="0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1-A790-4F8B-B93F-631F8E7301AF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A790-4F8B-B93F-631F8E7301AF}"/>
              </c:ext>
            </c:extLst>
          </c:dPt>
          <c:dPt>
            <c:idx val="2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5-A790-4F8B-B93F-631F8E7301AF}"/>
              </c:ext>
            </c:extLst>
          </c:dPt>
          <c:dPt>
            <c:idx val="3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7-A790-4F8B-B93F-631F8E7301AF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A790-4F8B-B93F-631F8E7301A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'5.Bauchi'!$AM$50:$AM$54</c:f>
              <c:strCache>
                <c:ptCount val="5"/>
                <c:pt idx="0">
                  <c:v>I would not report it</c:v>
                </c:pt>
                <c:pt idx="1">
                  <c:v>Supervisor to the official</c:v>
                </c:pt>
                <c:pt idx="2">
                  <c:v>Traditional/Village leader</c:v>
                </c:pt>
                <c:pt idx="3">
                  <c:v>Police</c:v>
                </c:pt>
                <c:pt idx="4">
                  <c:v>Other</c:v>
                </c:pt>
              </c:strCache>
            </c:strRef>
          </c:cat>
          <c:val>
            <c:numRef>
              <c:f>'5.Bauchi'!$AO$50:$AO$54</c:f>
              <c:numCache>
                <c:formatCode>0.0%</c:formatCode>
                <c:ptCount val="5"/>
                <c:pt idx="0">
                  <c:v>0.33557806544240326</c:v>
                </c:pt>
                <c:pt idx="1">
                  <c:v>0.24915826522546974</c:v>
                </c:pt>
                <c:pt idx="2">
                  <c:v>0.233445617658432</c:v>
                </c:pt>
                <c:pt idx="3">
                  <c:v>8.7542007205984554E-2</c:v>
                </c:pt>
                <c:pt idx="4">
                  <c:v>9.4276044467710429E-2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90-4F8B-B93F-631F8E73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03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BE9B-4DF2-91A1-72A7A50D65FD}"/>
              </c:ext>
            </c:extLst>
          </c:dPt>
          <c:dPt>
            <c:idx val="2"/>
            <c:invertIfNegative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BE9B-4DF2-91A1-72A7A50D65FD}"/>
              </c:ext>
            </c:extLst>
          </c:dPt>
          <c:dPt>
            <c:idx val="3"/>
            <c:invertIfNegative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5-BE9B-4DF2-91A1-72A7A50D65FD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E9B-4DF2-91A1-72A7A50D6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('5.Bauchi'!$AX$63,'5.Bauchi'!$AX$62,'5.Bauchi'!$AX$61,'5.Bauchi'!$AX$60,'5.Bauchi'!$AX$59)</c:f>
              <c:strCache>
                <c:ptCount val="5"/>
                <c:pt idx="0">
                  <c:v>Infrastructure</c:v>
                </c:pt>
                <c:pt idx="1">
                  <c:v>Corruption</c:v>
                </c:pt>
                <c:pt idx="2">
                  <c:v>Health care</c:v>
                </c:pt>
                <c:pt idx="3">
                  <c:v>Unemployment</c:v>
                </c:pt>
                <c:pt idx="4">
                  <c:v>High cost of living</c:v>
                </c:pt>
              </c:strCache>
            </c:strRef>
          </c:cat>
          <c:val>
            <c:numRef>
              <c:f>('5.Bauchi'!$AZ$63,'5.Bauchi'!$AZ$62,'5.Bauchi'!$AZ$61,'5.Bauchi'!$AZ$60,'5.Bauchi'!$AZ$59)</c:f>
              <c:numCache>
                <c:formatCode>0.0%</c:formatCode>
                <c:ptCount val="5"/>
                <c:pt idx="0">
                  <c:v>9.0909105369589446E-2</c:v>
                </c:pt>
                <c:pt idx="1">
                  <c:v>0.10325481383850622</c:v>
                </c:pt>
                <c:pt idx="2">
                  <c:v>0.13580247502711668</c:v>
                </c:pt>
                <c:pt idx="3">
                  <c:v>0.15712679380134534</c:v>
                </c:pt>
                <c:pt idx="4">
                  <c:v>0.32210999091895154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9B-4DF2-91A1-72A7A50D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87872"/>
        <c:axId val="225497856"/>
      </c:barChart>
      <c:catAx>
        <c:axId val="22548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5497856"/>
        <c:crosses val="autoZero"/>
        <c:auto val="1"/>
        <c:lblAlgn val="ctr"/>
        <c:lblOffset val="100"/>
        <c:noMultiLvlLbl val="0"/>
      </c:catAx>
      <c:valAx>
        <c:axId val="225497856"/>
        <c:scaling>
          <c:orientation val="minMax"/>
          <c:max val="0.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548787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'5.Bauchi'!$CO$7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('5.Bauchi'!$CJ$10,'5.Bauchi'!$CJ$15,'5.Bauchi'!$CJ$12,'5.Bauchi'!$CJ$11,'5.Bauchi'!$CJ$18)</c:f>
              <c:strCache>
                <c:ptCount val="5"/>
                <c:pt idx="0">
                  <c:v>CCT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('5.Bauchi'!$CO$10,'5.Bauchi'!$CO$15,'5.Bauchi'!$CO$12,'5.Bauchi'!$CO$11,'5.Bauchi'!$CO$18)</c:f>
              <c:numCache>
                <c:formatCode>0.0%</c:formatCode>
                <c:ptCount val="5"/>
                <c:pt idx="0">
                  <c:v>0.19416391920809567</c:v>
                </c:pt>
                <c:pt idx="1">
                  <c:v>0.21212113981871944</c:v>
                </c:pt>
                <c:pt idx="2">
                  <c:v>0.22558921434217116</c:v>
                </c:pt>
                <c:pt idx="3">
                  <c:v>0.65432095819774994</c:v>
                </c:pt>
                <c:pt idx="4">
                  <c:v>0.86531989102741824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0-4234-81F3-56EFBA2A03AC}"/>
            </c:ext>
          </c:extLst>
        </c:ser>
        <c:ser>
          <c:idx val="1"/>
          <c:order val="1"/>
          <c:tx>
            <c:strRef>
              <c:f>'5.Bauchi'!$CM$7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('5.Bauchi'!$CJ$10,'5.Bauchi'!$CJ$15,'5.Bauchi'!$CJ$12,'5.Bauchi'!$CJ$11,'5.Bauchi'!$CJ$18)</c:f>
              <c:strCache>
                <c:ptCount val="5"/>
                <c:pt idx="0">
                  <c:v>CCT</c:v>
                </c:pt>
                <c:pt idx="1">
                  <c:v>ICPC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('5.Bauchi'!$CN$10,'5.Bauchi'!$CN$15,'5.Bauchi'!$CN$12,'5.Bauchi'!$CN$11,'5.Bauchi'!$CN$18)</c:f>
              <c:numCache>
                <c:formatCode>0.0%</c:formatCode>
                <c:ptCount val="5"/>
                <c:pt idx="0">
                  <c:v>-0.15824915985588031</c:v>
                </c:pt>
                <c:pt idx="1">
                  <c:v>-0.15488206169227542</c:v>
                </c:pt>
                <c:pt idx="2">
                  <c:v>-0.16610540410665722</c:v>
                </c:pt>
                <c:pt idx="3">
                  <c:v>-0.58249159855880306</c:v>
                </c:pt>
                <c:pt idx="4">
                  <c:v>-0.29180690277392707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0-4234-81F3-56EFBA2A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89504"/>
        <c:axId val="225603584"/>
      </c:barChart>
      <c:catAx>
        <c:axId val="22558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25603584"/>
        <c:crosses val="autoZero"/>
        <c:auto val="1"/>
        <c:lblAlgn val="ctr"/>
        <c:lblOffset val="100"/>
        <c:noMultiLvlLbl val="0"/>
      </c:catAx>
      <c:valAx>
        <c:axId val="225603584"/>
        <c:scaling>
          <c:orientation val="minMax"/>
          <c:max val="1"/>
          <c:min val="-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25589504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'6.Bayelsa'!$D$1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DE-4EA4-A3BB-3FC9395FC8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cat>
          <c:val>
            <c:numRef>
              <c:f>'6.Bayelsa'!$D$7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E-4EA4-A3BB-3FC9395FC8A5}"/>
            </c:ext>
          </c:extLst>
        </c:ser>
        <c:ser>
          <c:idx val="0"/>
          <c:order val="1"/>
          <c:tx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cat>
          <c:val>
            <c:numRef>
              <c:f>'6.Bayelsa'!$C$7</c:f>
              <c:numCache>
                <c:formatCode>0.0%</c:formatCode>
                <c:ptCount val="1"/>
                <c:pt idx="0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E-4EA4-A3BB-3FC9395F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7754240"/>
        <c:axId val="217768320"/>
      </c:barChart>
      <c:catAx>
        <c:axId val="2177542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7768320"/>
        <c:crosses val="autoZero"/>
        <c:auto val="1"/>
        <c:lblAlgn val="ctr"/>
        <c:lblOffset val="100"/>
        <c:noMultiLvlLbl val="0"/>
      </c:catAx>
      <c:valAx>
        <c:axId val="217768320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7754240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'6.Bayelsa'!$D$1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0B-4A73-A216-383A51BD65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cat>
          <c:val>
            <c:numRef>
              <c:f>'6.Bayelsa'!$D$8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B-4A73-A216-383A51BD6564}"/>
            </c:ext>
          </c:extLst>
        </c:ser>
        <c:ser>
          <c:idx val="0"/>
          <c:order val="1"/>
          <c:tx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0B-4A73-A216-383A51BD65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cat>
          <c:val>
            <c:numRef>
              <c:f>'6.Bayelsa'!$C$8</c:f>
              <c:numCache>
                <c:formatCode>0.0%</c:formatCode>
                <c:ptCount val="1"/>
                <c:pt idx="0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B-4A73-A216-383A51BD6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3267840"/>
        <c:axId val="225637120"/>
      </c:barChart>
      <c:catAx>
        <c:axId val="2232678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5637120"/>
        <c:crosses val="autoZero"/>
        <c:auto val="1"/>
        <c:lblAlgn val="ctr"/>
        <c:lblOffset val="100"/>
        <c:noMultiLvlLbl val="0"/>
      </c:catAx>
      <c:valAx>
        <c:axId val="225637120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326784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'6.Bayelsa'!$D$1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E9-4A50-8368-3F96967510BD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E9-4A50-8368-3F96967510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'6.Bayelsa'!$D$9:$D$10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9-4A50-8368-3F96967510BD}"/>
            </c:ext>
          </c:extLst>
        </c:ser>
        <c:ser>
          <c:idx val="0"/>
          <c:order val="1"/>
          <c:tx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6.5154871784520163E-4"/>
                  <c:y val="6.7143086393259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E9-4A50-8368-3F96967510B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'6.Bayelsa'!$C$9:$C$10</c:f>
              <c:numCache>
                <c:formatCode>0.0</c:formatCode>
                <c:ptCount val="2"/>
                <c:pt idx="0">
                  <c:v>3.59</c:v>
                </c:pt>
                <c:pt idx="1">
                  <c:v>0.46700000000000003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9-4A50-8368-3F969675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7690112"/>
        <c:axId val="217691648"/>
      </c:barChart>
      <c:catAx>
        <c:axId val="21769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691648"/>
        <c:crosses val="autoZero"/>
        <c:auto val="1"/>
        <c:lblAlgn val="ctr"/>
        <c:lblOffset val="100"/>
        <c:noMultiLvlLbl val="0"/>
      </c:catAx>
      <c:valAx>
        <c:axId val="217691648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17690112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'6.Bayelsa'!$D$1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E9-42D3-A0C0-2A7FFA5895D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cat>
          <c:val>
            <c:numRef>
              <c:f>'6.Bayelsa'!$D$12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9-42D3-A0C0-2A7FFA5895D7}"/>
            </c:ext>
          </c:extLst>
        </c:ser>
        <c:ser>
          <c:idx val="0"/>
          <c:order val="1"/>
          <c:tx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cat>
          <c:val>
            <c:numRef>
              <c:f>'6.Bayelsa'!$C$12</c:f>
              <c:numCache>
                <c:formatCode>General</c:formatCode>
                <c:ptCount val="1"/>
                <c:pt idx="0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9-42D3-A0C0-2A7FFA58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7788416"/>
        <c:axId val="217789952"/>
      </c:barChart>
      <c:catAx>
        <c:axId val="2177884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7789952"/>
        <c:crosses val="autoZero"/>
        <c:auto val="1"/>
        <c:lblAlgn val="ctr"/>
        <c:lblOffset val="100"/>
        <c:noMultiLvlLbl val="0"/>
      </c:catAx>
      <c:valAx>
        <c:axId val="217789952"/>
        <c:scaling>
          <c:orientation val="minMax"/>
          <c:max val="8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17788416"/>
        <c:crosses val="autoZero"/>
        <c:crossBetween val="between"/>
        <c:majorUnit val="14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NIGERIA!$I$7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NIGERIA!$J$8:$J$12</c:f>
                <c:numCache>
                  <c:formatCode>General</c:formatCode>
                  <c:ptCount val="5"/>
                  <c:pt idx="0">
                    <c:v>3.1176905981463787E-2</c:v>
                  </c:pt>
                  <c:pt idx="1">
                    <c:v>4.4619849955819156E-2</c:v>
                  </c:pt>
                  <c:pt idx="2">
                    <c:v>2.9114478355111054E-2</c:v>
                  </c:pt>
                  <c:pt idx="3">
                    <c:v>4.5618035825541206E-2</c:v>
                  </c:pt>
                  <c:pt idx="4">
                    <c:v>1.2952606259008096E-2</c:v>
                  </c:pt>
                </c:numCache>
              </c:numRef>
            </c:plus>
            <c:minus>
              <c:numRef>
                <c:f>NIGERIA!$J$8:$J$12</c:f>
                <c:numCache>
                  <c:formatCode>General</c:formatCode>
                  <c:ptCount val="5"/>
                  <c:pt idx="0">
                    <c:v>3.1176905981463787E-2</c:v>
                  </c:pt>
                  <c:pt idx="1">
                    <c:v>4.4619849955819156E-2</c:v>
                  </c:pt>
                  <c:pt idx="2">
                    <c:v>2.9114478355111054E-2</c:v>
                  </c:pt>
                  <c:pt idx="3">
                    <c:v>4.5618035825541206E-2</c:v>
                  </c:pt>
                  <c:pt idx="4">
                    <c:v>1.2952606259008096E-2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NIGERIA!$H$8:$H$12</c:f>
              <c:strCache>
                <c:ptCount val="5"/>
                <c:pt idx="0">
                  <c:v>Car registration/driving license agency officers</c:v>
                </c:pt>
                <c:pt idx="1">
                  <c:v>Immigration Service officers</c:v>
                </c:pt>
                <c:pt idx="2">
                  <c:v>Judges/Magistrates at the court</c:v>
                </c:pt>
                <c:pt idx="3">
                  <c:v>Prosecutors</c:v>
                </c:pt>
                <c:pt idx="4">
                  <c:v>Police officers</c:v>
                </c:pt>
              </c:strCache>
            </c:strRef>
          </c:cat>
          <c:val>
            <c:numRef>
              <c:f>NIGERIA!$I$8:$I$12</c:f>
              <c:numCache>
                <c:formatCode>0.0%</c:formatCode>
                <c:ptCount val="5"/>
                <c:pt idx="0">
                  <c:v>0.28533999859497072</c:v>
                </c:pt>
                <c:pt idx="1">
                  <c:v>0.30681236094856507</c:v>
                </c:pt>
                <c:pt idx="2">
                  <c:v>0.3145452263411691</c:v>
                </c:pt>
                <c:pt idx="3">
                  <c:v>0.33041787413096407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A-4ED3-A30E-67E5FCDBD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09414016"/>
        <c:axId val="209415552"/>
      </c:barChart>
      <c:catAx>
        <c:axId val="209414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09415552"/>
        <c:crosses val="autoZero"/>
        <c:auto val="1"/>
        <c:lblAlgn val="ctr"/>
        <c:lblOffset val="100"/>
        <c:noMultiLvlLbl val="0"/>
      </c:catAx>
      <c:valAx>
        <c:axId val="2094155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09414016"/>
        <c:crosses val="autoZero"/>
        <c:crossBetween val="between"/>
        <c:majorUnit val="0.1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'6.Bayelsa'!$D$1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67-408B-893D-27C55D28F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'6.Bayelsa'!$D$14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7-408B-893D-27C55D28FFC6}"/>
            </c:ext>
          </c:extLst>
        </c:ser>
        <c:ser>
          <c:idx val="1"/>
          <c:order val="1"/>
          <c:tx>
            <c:strRef>
              <c:f>'6.Bayelsa'!$C$1</c:f>
              <c:strCache>
                <c:ptCount val="1"/>
                <c:pt idx="0">
                  <c:v>Bayelsa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'6.Bayelsa'!$C$14</c:f>
              <c:numCache>
                <c:formatCode>0.0%</c:formatCode>
                <c:ptCount val="1"/>
                <c:pt idx="0">
                  <c:v>2.56416518959959E-2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7-408B-893D-27C55D28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7829376"/>
        <c:axId val="217830912"/>
      </c:barChart>
      <c:catAx>
        <c:axId val="2178293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7830912"/>
        <c:crosses val="autoZero"/>
        <c:auto val="1"/>
        <c:lblAlgn val="ctr"/>
        <c:lblOffset val="100"/>
        <c:noMultiLvlLbl val="0"/>
      </c:catAx>
      <c:valAx>
        <c:axId val="21783091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17829376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'6.Bayelsa'!$R$36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'6.Bayelsa'!$O$37:$O$41</c:f>
              <c:strCache>
                <c:ptCount val="5"/>
                <c:pt idx="0">
                  <c:v>Members of the Armed forces</c:v>
                </c:pt>
                <c:pt idx="1">
                  <c:v>Tax/revenues officers</c:v>
                </c:pt>
                <c:pt idx="2">
                  <c:v>Teacher/Lecturers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'6.Bayelsa'!$R$37:$R$41</c:f>
              <c:numCache>
                <c:formatCode>0.0%</c:formatCode>
                <c:ptCount val="5"/>
                <c:pt idx="0">
                  <c:v>0.19291913224158527</c:v>
                </c:pt>
                <c:pt idx="1">
                  <c:v>0.27268793526705104</c:v>
                </c:pt>
                <c:pt idx="2">
                  <c:v>0.11694161191872102</c:v>
                </c:pt>
                <c:pt idx="3">
                  <c:v>0.22435422164453778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8-458B-BA23-528FCD7365B0}"/>
            </c:ext>
          </c:extLst>
        </c:ser>
        <c:ser>
          <c:idx val="0"/>
          <c:order val="1"/>
          <c:tx>
            <c:strRef>
              <c:f>'6.Bayelsa'!$P$36</c:f>
              <c:strCache>
                <c:ptCount val="1"/>
                <c:pt idx="0">
                  <c:v>Bayelsa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'6.Bayelsa'!$Q$37:$Q$41</c:f>
                <c:numCache>
                  <c:formatCode>General</c:formatCode>
                  <c:ptCount val="5"/>
                  <c:pt idx="0">
                    <c:v>2.2862089439916522E-2</c:v>
                  </c:pt>
                  <c:pt idx="1">
                    <c:v>2.5198350699083983E-2</c:v>
                  </c:pt>
                  <c:pt idx="2">
                    <c:v>2.9247860755545516E-2</c:v>
                  </c:pt>
                  <c:pt idx="3">
                    <c:v>3.2238966621647241E-2</c:v>
                  </c:pt>
                  <c:pt idx="4">
                    <c:v>3.2660626195879935E-2</c:v>
                  </c:pt>
                </c:numCache>
              </c:numRef>
            </c:plus>
            <c:minus>
              <c:numRef>
                <c:f>'6.Bayelsa'!$Q$37:$Q$41</c:f>
                <c:numCache>
                  <c:formatCode>General</c:formatCode>
                  <c:ptCount val="5"/>
                  <c:pt idx="0">
                    <c:v>2.2862089439916522E-2</c:v>
                  </c:pt>
                  <c:pt idx="1">
                    <c:v>2.5198350699083983E-2</c:v>
                  </c:pt>
                  <c:pt idx="2">
                    <c:v>2.9247860755545516E-2</c:v>
                  </c:pt>
                  <c:pt idx="3">
                    <c:v>3.2238966621647241E-2</c:v>
                  </c:pt>
                  <c:pt idx="4">
                    <c:v>3.2660626195879935E-2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'6.Bayelsa'!$O$37:$O$41</c:f>
              <c:strCache>
                <c:ptCount val="5"/>
                <c:pt idx="0">
                  <c:v>Members of the Armed forces</c:v>
                </c:pt>
                <c:pt idx="1">
                  <c:v>Tax/revenues officers</c:v>
                </c:pt>
                <c:pt idx="2">
                  <c:v>Teacher/Lecturers</c:v>
                </c:pt>
                <c:pt idx="3">
                  <c:v>Public utilities officers</c:v>
                </c:pt>
                <c:pt idx="4">
                  <c:v>Police officers</c:v>
                </c:pt>
              </c:strCache>
            </c:strRef>
          </c:cat>
          <c:val>
            <c:numRef>
              <c:f>'6.Bayelsa'!$P$37:$P$41</c:f>
              <c:numCache>
                <c:formatCode>0.0%</c:formatCode>
                <c:ptCount val="5"/>
                <c:pt idx="0">
                  <c:v>0.14285991990980132</c:v>
                </c:pt>
                <c:pt idx="1">
                  <c:v>0.18181143419123788</c:v>
                </c:pt>
                <c:pt idx="2">
                  <c:v>0.27731103968055215</c:v>
                </c:pt>
                <c:pt idx="3">
                  <c:v>0.41935526350443786</c:v>
                </c:pt>
                <c:pt idx="4">
                  <c:v>0.49038503055829236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8-458B-BA23-528FCD73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17865600"/>
        <c:axId val="217867392"/>
      </c:barChart>
      <c:catAx>
        <c:axId val="217865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7867392"/>
        <c:crosses val="autoZero"/>
        <c:auto val="1"/>
        <c:lblAlgn val="ctr"/>
        <c:lblOffset val="100"/>
        <c:noMultiLvlLbl val="0"/>
      </c:catAx>
      <c:valAx>
        <c:axId val="2178673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7865600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ADB2-49DD-BFB9-E35618101E86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ADB2-49DD-BFB9-E35618101E86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ADB2-49DD-BFB9-E35618101E86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ADB2-49DD-BFB9-E35618101E86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ADB2-49DD-BFB9-E35618101E8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'6.Bayelsa'!$AD$9:$AD$13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Sign of gratitude or benefit received from the bribe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'6.Bayelsa'!$AF$9:$AF$13</c:f>
              <c:numCache>
                <c:formatCode>0.0%</c:formatCode>
                <c:ptCount val="5"/>
                <c:pt idx="0">
                  <c:v>0.35897614827427393</c:v>
                </c:pt>
                <c:pt idx="1">
                  <c:v>0.2820511925862863</c:v>
                </c:pt>
                <c:pt idx="2">
                  <c:v>7.6924955687987601E-2</c:v>
                </c:pt>
                <c:pt idx="3">
                  <c:v>4.2734923448381743E-2</c:v>
                </c:pt>
                <c:pt idx="4">
                  <c:v>0.23931278000307044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B2-49DD-BFB9-E35618101E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13560804899395E-2"/>
          <c:y val="0.10879629629629629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v>Report</c:v>
          </c:tx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B30C-4C56-A3E8-E009455F7F7E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B30C-4C56-A3E8-E009455F7F7E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B30C-4C56-A3E8-E009455F7F7E}"/>
              </c:ext>
            </c:extLst>
          </c:dPt>
          <c:dPt>
            <c:idx val="3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7-B30C-4C56-A3E8-E009455F7F7E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B30C-4C56-A3E8-E009455F7F7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'6.Bayelsa'!$AQ$9:$AQ$13</c:f>
              <c:strCache>
                <c:ptCount val="5"/>
                <c:pt idx="0">
                  <c:v>Traditional/Village leader</c:v>
                </c:pt>
                <c:pt idx="1">
                  <c:v>Police</c:v>
                </c:pt>
                <c:pt idx="2">
                  <c:v>I would not report it</c:v>
                </c:pt>
                <c:pt idx="3">
                  <c:v>Supervisor to the official</c:v>
                </c:pt>
                <c:pt idx="4">
                  <c:v>Other</c:v>
                </c:pt>
              </c:strCache>
            </c:strRef>
          </c:cat>
          <c:val>
            <c:numRef>
              <c:f>'6.Bayelsa'!$AS$9:$AS$13</c:f>
              <c:numCache>
                <c:formatCode>0.0%</c:formatCode>
                <c:ptCount val="5"/>
                <c:pt idx="0">
                  <c:v>0.29888898363820438</c:v>
                </c:pt>
                <c:pt idx="1">
                  <c:v>0.25444424688204192</c:v>
                </c:pt>
                <c:pt idx="2">
                  <c:v>0.12111094378785185</c:v>
                </c:pt>
                <c:pt idx="3">
                  <c:v>0.11222199643661936</c:v>
                </c:pt>
                <c:pt idx="4">
                  <c:v>0.21333382925528255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0C-4C56-A3E8-E009455F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'6.Bayelsa'!$CS$7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('6.Bayelsa'!$CN$14,'6.Bayelsa'!$CN$13,'6.Bayelsa'!$CN$12,'6.Bayelsa'!$CN$11,'6.Bayelsa'!$CN$18)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('6.Bayelsa'!$CS$14,'6.Bayelsa'!$CS$13,'6.Bayelsa'!$CS$12,'6.Bayelsa'!$CS$11,'6.Bayelsa'!$CS$18)</c:f>
              <c:numCache>
                <c:formatCode>0.0%</c:formatCode>
                <c:ptCount val="5"/>
                <c:pt idx="0">
                  <c:v>0.37777776769806337</c:v>
                </c:pt>
                <c:pt idx="1">
                  <c:v>0.46333337566813387</c:v>
                </c:pt>
                <c:pt idx="2">
                  <c:v>0.59777796727640875</c:v>
                </c:pt>
                <c:pt idx="3">
                  <c:v>0.69222206901056316</c:v>
                </c:pt>
                <c:pt idx="4">
                  <c:v>0.9477776044066899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D-432F-A07F-6BDAD7B5ABFC}"/>
            </c:ext>
          </c:extLst>
        </c:ser>
        <c:ser>
          <c:idx val="1"/>
          <c:order val="1"/>
          <c:tx>
            <c:strRef>
              <c:f>'6.Bayelsa'!$CQ$7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6.147712785901762E-2"/>
                  <c:y val="4.3290043290043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0D-432F-A07F-6BDAD7B5ABFC}"/>
                </c:ext>
              </c:extLst>
            </c:dLbl>
            <c:dLbl>
              <c:idx val="2"/>
              <c:layout>
                <c:manualLayout>
                  <c:x val="-8.0930258717660297E-2"/>
                  <c:y val="2.16450216450216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0D-432F-A07F-6BDAD7B5ABFC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('6.Bayelsa'!$CN$14,'6.Bayelsa'!$CN$13,'6.Bayelsa'!$CN$12,'6.Bayelsa'!$CN$11,'6.Bayelsa'!$CN$18)</c:f>
              <c:strCache>
                <c:ptCount val="5"/>
                <c:pt idx="0">
                  <c:v>HC FCT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('6.Bayelsa'!$CR$14,'6.Bayelsa'!$CR$13,'6.Bayelsa'!$CR$12,'6.Bayelsa'!$CR$11,'6.Bayelsa'!$CR$18)</c:f>
              <c:numCache>
                <c:formatCode>0.0%</c:formatCode>
                <c:ptCount val="5"/>
                <c:pt idx="0">
                  <c:v>-6.2222177871478802E-2</c:v>
                </c:pt>
                <c:pt idx="1">
                  <c:v>-0.26555577126144403</c:v>
                </c:pt>
                <c:pt idx="2">
                  <c:v>-0.10222221415845069</c:v>
                </c:pt>
                <c:pt idx="3">
                  <c:v>-0.26222235930633825</c:v>
                </c:pt>
                <c:pt idx="4">
                  <c:v>-0.42999970970422491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D-432F-A07F-6BDAD7B5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91968"/>
        <c:axId val="227093504"/>
      </c:barChart>
      <c:catAx>
        <c:axId val="22709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27093504"/>
        <c:crosses val="autoZero"/>
        <c:auto val="1"/>
        <c:lblAlgn val="ctr"/>
        <c:lblOffset val="100"/>
        <c:noMultiLvlLbl val="0"/>
      </c:catAx>
      <c:valAx>
        <c:axId val="227093504"/>
        <c:scaling>
          <c:orientation val="minMax"/>
          <c:max val="1"/>
          <c:min val="-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27091968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03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614E-4D85-AA96-7DC83F4B88F9}"/>
              </c:ext>
            </c:extLst>
          </c:dPt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614E-4D85-AA96-7DC83F4B88F9}"/>
              </c:ext>
            </c:extLst>
          </c:dPt>
          <c:dPt>
            <c:idx val="3"/>
            <c:invertIfNegative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5-614E-4D85-AA96-7DC83F4B88F9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14E-4D85-AA96-7DC83F4B8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'6.Bayelsa'!$BD$8:$BD$12</c:f>
              <c:strCache>
                <c:ptCount val="5"/>
                <c:pt idx="0">
                  <c:v>High cost of living</c:v>
                </c:pt>
                <c:pt idx="1">
                  <c:v>Health care</c:v>
                </c:pt>
                <c:pt idx="2">
                  <c:v>Corruption</c:v>
                </c:pt>
                <c:pt idx="3">
                  <c:v>Crime and insecurity</c:v>
                </c:pt>
                <c:pt idx="4">
                  <c:v>Unemployment</c:v>
                </c:pt>
              </c:strCache>
            </c:strRef>
          </c:cat>
          <c:val>
            <c:numRef>
              <c:f>'6.Bayelsa'!$BF$8:$BF$12</c:f>
              <c:numCache>
                <c:formatCode>0.0%</c:formatCode>
                <c:ptCount val="5"/>
                <c:pt idx="0">
                  <c:v>0.11333328495070415</c:v>
                </c:pt>
                <c:pt idx="1">
                  <c:v>0.11444457346478894</c:v>
                </c:pt>
                <c:pt idx="2">
                  <c:v>0.12000010886091567</c:v>
                </c:pt>
                <c:pt idx="3">
                  <c:v>0.12888905621214816</c:v>
                </c:pt>
                <c:pt idx="4">
                  <c:v>0.24888871148591521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E-4D85-AA96-7DC83F4B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42272"/>
        <c:axId val="226820480"/>
      </c:barChart>
      <c:catAx>
        <c:axId val="227142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6820480"/>
        <c:crosses val="autoZero"/>
        <c:auto val="1"/>
        <c:lblAlgn val="ctr"/>
        <c:lblOffset val="100"/>
        <c:noMultiLvlLbl val="0"/>
      </c:catAx>
      <c:valAx>
        <c:axId val="226820480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7142272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'7.Benue'!$C$1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5F-409A-A8D6-D3CC00088E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cat>
          <c:val>
            <c:numRef>
              <c:f>'7.Benue'!$C$7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F-409A-A8D6-D3CC00088E30}"/>
            </c:ext>
          </c:extLst>
        </c:ser>
        <c:ser>
          <c:idx val="0"/>
          <c:order val="1"/>
          <c:tx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cat>
          <c:val>
            <c:numRef>
              <c:f>'7.Benue'!$B$7</c:f>
              <c:numCache>
                <c:formatCode>0.0%</c:formatCode>
                <c:ptCount val="1"/>
                <c:pt idx="0">
                  <c:v>0.63500000000000001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F-409A-A8D6-D3CC0008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09664640"/>
        <c:axId val="209670528"/>
      </c:barChart>
      <c:catAx>
        <c:axId val="2096646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09670528"/>
        <c:crosses val="autoZero"/>
        <c:auto val="1"/>
        <c:lblAlgn val="ctr"/>
        <c:lblOffset val="100"/>
        <c:noMultiLvlLbl val="0"/>
      </c:catAx>
      <c:valAx>
        <c:axId val="20967052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09664640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'7.Benue'!$C$1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EE-446B-B578-9C97944082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cat>
          <c:val>
            <c:numRef>
              <c:f>'7.Benue'!$C$8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E-446B-B578-9C979440824F}"/>
            </c:ext>
          </c:extLst>
        </c:ser>
        <c:ser>
          <c:idx val="0"/>
          <c:order val="1"/>
          <c:tx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EE-446B-B578-9C97944082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cat>
          <c:val>
            <c:numRef>
              <c:f>'7.Benue'!$B$8</c:f>
              <c:numCache>
                <c:formatCode>0.0%</c:formatCode>
                <c:ptCount val="1"/>
                <c:pt idx="0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E-446B-B578-9C979440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09693696"/>
        <c:axId val="226886400"/>
      </c:barChart>
      <c:catAx>
        <c:axId val="2096936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6886400"/>
        <c:crosses val="autoZero"/>
        <c:auto val="1"/>
        <c:lblAlgn val="ctr"/>
        <c:lblOffset val="100"/>
        <c:noMultiLvlLbl val="0"/>
      </c:catAx>
      <c:valAx>
        <c:axId val="226886400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0969369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'7.Benue'!$C$1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BC-479E-AAF2-1B786E7D898B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BC-479E-AAF2-1B786E7D89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'7.Benue'!$A$9:$A$10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'7.Benue'!$C$9:$C$10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C-479E-AAF2-1B786E7D898B}"/>
            </c:ext>
          </c:extLst>
        </c:ser>
        <c:ser>
          <c:idx val="0"/>
          <c:order val="1"/>
          <c:tx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'7.Benue'!$A$9:$A$10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'7.Benue'!$B$9:$B$10</c:f>
              <c:numCache>
                <c:formatCode>0.0</c:formatCode>
                <c:ptCount val="2"/>
                <c:pt idx="0">
                  <c:v>11.14</c:v>
                </c:pt>
                <c:pt idx="1">
                  <c:v>2.4529999999999998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C-479E-AAF2-1B786E7D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6913664"/>
        <c:axId val="226915456"/>
      </c:barChart>
      <c:catAx>
        <c:axId val="2269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915456"/>
        <c:crosses val="autoZero"/>
        <c:auto val="1"/>
        <c:lblAlgn val="ctr"/>
        <c:lblOffset val="100"/>
        <c:noMultiLvlLbl val="0"/>
      </c:catAx>
      <c:valAx>
        <c:axId val="226915456"/>
        <c:scaling>
          <c:orientation val="minMax"/>
          <c:max val="12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26913664"/>
        <c:crosses val="autoZero"/>
        <c:crossBetween val="between"/>
        <c:majorUnit val="2"/>
      </c:valAx>
      <c:spPr>
        <a:solidFill>
          <a:srgbClr val="FBF3F6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'7.Benue'!$C$1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7E-4DC8-BCF8-F8C90C8FF77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cat>
          <c:val>
            <c:numRef>
              <c:f>'7.Benue'!$C$12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E-4DC8-BCF8-F8C90C8FF77D}"/>
            </c:ext>
          </c:extLst>
        </c:ser>
        <c:ser>
          <c:idx val="0"/>
          <c:order val="1"/>
          <c:tx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cat>
          <c:val>
            <c:numRef>
              <c:f>'7.Benue'!$B$12</c:f>
              <c:numCache>
                <c:formatCode>General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E-4DC8-BCF8-F8C90C8F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6950528"/>
        <c:axId val="226964608"/>
      </c:barChart>
      <c:catAx>
        <c:axId val="2269505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6964608"/>
        <c:crosses val="autoZero"/>
        <c:auto val="1"/>
        <c:lblAlgn val="ctr"/>
        <c:lblOffset val="100"/>
        <c:noMultiLvlLbl val="0"/>
      </c:catAx>
      <c:valAx>
        <c:axId val="226964608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26950528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03"/>
              </a:solidFill>
            </c:spPr>
            <c:extLst>
              <c:ext xmlns:c16="http://schemas.microsoft.com/office/drawing/2014/chart" uri="{C3380CC4-5D6E-409C-BE32-E72D297353CC}">
                <c16:uniqueId val="{00000001-CC2D-4751-88FF-1638F376CB82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CC2D-4751-88FF-1638F376CB82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CC2D-4751-88FF-1638F376CB82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CC2D-4751-88FF-1638F376CB82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CC2D-4751-88FF-1638F376CB8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NIGERIA!$AD$34:$AD$38</c:f>
              <c:strCache>
                <c:ptCount val="5"/>
                <c:pt idx="0">
                  <c:v>Traditional leader/Village leader</c:v>
                </c:pt>
                <c:pt idx="1">
                  <c:v>Supervisor to the official (in the same organisation)</c:v>
                </c:pt>
                <c:pt idx="2">
                  <c:v>Police</c:v>
                </c:pt>
                <c:pt idx="3">
                  <c:v>I would not report it to anyone</c:v>
                </c:pt>
                <c:pt idx="4">
                  <c:v>Other</c:v>
                </c:pt>
              </c:strCache>
            </c:strRef>
          </c:cat>
          <c:val>
            <c:numRef>
              <c:f>NIGERIA!$AE$34:$AE$38</c:f>
              <c:numCache>
                <c:formatCode>0%</c:formatCode>
                <c:ptCount val="5"/>
                <c:pt idx="0">
                  <c:v>0.2538298971622458</c:v>
                </c:pt>
                <c:pt idx="1">
                  <c:v>0.24368603106738007</c:v>
                </c:pt>
                <c:pt idx="2">
                  <c:v>0.14228141414967546</c:v>
                </c:pt>
                <c:pt idx="3">
                  <c:v>0.13656018789430088</c:v>
                </c:pt>
                <c:pt idx="4">
                  <c:v>0.22364246972639779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2D-4751-88FF-1638F376CB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'7.Benue'!$C$1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86-407E-BD19-45BB4131C36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'7.Benue'!$A$14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'7.Benue'!$C$14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6-407E-BD19-45BB4131C366}"/>
            </c:ext>
          </c:extLst>
        </c:ser>
        <c:ser>
          <c:idx val="1"/>
          <c:order val="1"/>
          <c:tx>
            <c:strRef>
              <c:f>'7.Benue'!$B$1</c:f>
              <c:strCache>
                <c:ptCount val="1"/>
                <c:pt idx="0">
                  <c:v>Benue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'7.Benue'!$A$14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'7.Benue'!$B$14</c:f>
              <c:numCache>
                <c:formatCode>0.0%</c:formatCode>
                <c:ptCount val="1"/>
                <c:pt idx="0">
                  <c:v>1.01520266398609E-2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6-407E-BD19-45BB4131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7016064"/>
        <c:axId val="227411072"/>
      </c:barChart>
      <c:catAx>
        <c:axId val="2270160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7411072"/>
        <c:crosses val="autoZero"/>
        <c:auto val="1"/>
        <c:lblAlgn val="ctr"/>
        <c:lblOffset val="100"/>
        <c:noMultiLvlLbl val="0"/>
      </c:catAx>
      <c:valAx>
        <c:axId val="22741107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27016064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'7.Benue'!$N$34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'7.Benue'!$K$35:$K$39</c:f>
              <c:strCache>
                <c:ptCount val="5"/>
                <c:pt idx="0">
                  <c:v>Judges/Magistrates at the court</c:v>
                </c:pt>
                <c:pt idx="1">
                  <c:v>Tax/revenues officers</c:v>
                </c:pt>
                <c:pt idx="2">
                  <c:v>Officials from Traffic Management Authority</c:v>
                </c:pt>
                <c:pt idx="3">
                  <c:v>Car registration/driving license agency officers</c:v>
                </c:pt>
                <c:pt idx="4">
                  <c:v>Police officers</c:v>
                </c:pt>
              </c:strCache>
            </c:strRef>
          </c:cat>
          <c:val>
            <c:numRef>
              <c:f>'7.Benue'!$N$35:$N$39</c:f>
              <c:numCache>
                <c:formatCode>0.0%</c:formatCode>
                <c:ptCount val="5"/>
                <c:pt idx="0">
                  <c:v>0.3145452263411691</c:v>
                </c:pt>
                <c:pt idx="1">
                  <c:v>0.27268793526705104</c:v>
                </c:pt>
                <c:pt idx="2">
                  <c:v>0.25457267048150523</c:v>
                </c:pt>
                <c:pt idx="3">
                  <c:v>0.28533999859497072</c:v>
                </c:pt>
                <c:pt idx="4">
                  <c:v>0.4636029800014988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6-414C-8235-937CAAD421F4}"/>
            </c:ext>
          </c:extLst>
        </c:ser>
        <c:ser>
          <c:idx val="0"/>
          <c:order val="1"/>
          <c:tx>
            <c:strRef>
              <c:f>'7.Benue'!$L$34</c:f>
              <c:strCache>
                <c:ptCount val="1"/>
                <c:pt idx="0">
                  <c:v>Benue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'7.Benue'!$M$35:$M$39</c:f>
                <c:numCache>
                  <c:formatCode>General</c:formatCode>
                  <c:ptCount val="5"/>
                  <c:pt idx="0">
                    <c:v>3.0179267668733405E-2</c:v>
                  </c:pt>
                  <c:pt idx="1">
                    <c:v>3.0399635718830174E-2</c:v>
                  </c:pt>
                  <c:pt idx="2">
                    <c:v>3.1515972559389233E-2</c:v>
                  </c:pt>
                  <c:pt idx="3">
                    <c:v>3.2367819161129741E-2</c:v>
                  </c:pt>
                  <c:pt idx="4">
                    <c:v>3.2357287809738414E-2</c:v>
                  </c:pt>
                </c:numCache>
              </c:numRef>
            </c:plus>
            <c:minus>
              <c:numRef>
                <c:f>'7.Benue'!$M$35:$M$39</c:f>
                <c:numCache>
                  <c:formatCode>General</c:formatCode>
                  <c:ptCount val="5"/>
                  <c:pt idx="0">
                    <c:v>3.0179267668733405E-2</c:v>
                  </c:pt>
                  <c:pt idx="1">
                    <c:v>3.0399635718830174E-2</c:v>
                  </c:pt>
                  <c:pt idx="2">
                    <c:v>3.1515972559389233E-2</c:v>
                  </c:pt>
                  <c:pt idx="3">
                    <c:v>3.2367819161129741E-2</c:v>
                  </c:pt>
                  <c:pt idx="4">
                    <c:v>3.2357287809738414E-2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'7.Benue'!$K$35:$K$39</c:f>
              <c:strCache>
                <c:ptCount val="5"/>
                <c:pt idx="0">
                  <c:v>Judges/Magistrates at the court</c:v>
                </c:pt>
                <c:pt idx="1">
                  <c:v>Tax/revenues officers</c:v>
                </c:pt>
                <c:pt idx="2">
                  <c:v>Officials from Traffic Management Authority</c:v>
                </c:pt>
                <c:pt idx="3">
                  <c:v>Car registration/driving license agency officers</c:v>
                </c:pt>
                <c:pt idx="4">
                  <c:v>Police officers</c:v>
                </c:pt>
              </c:strCache>
            </c:strRef>
          </c:cat>
          <c:val>
            <c:numRef>
              <c:f>'7.Benue'!$L$35:$L$39</c:f>
              <c:numCache>
                <c:formatCode>0.0%</c:formatCode>
                <c:ptCount val="5"/>
                <c:pt idx="0">
                  <c:v>0.30555630212952761</c:v>
                </c:pt>
                <c:pt idx="1">
                  <c:v>0.31372545919641814</c:v>
                </c:pt>
                <c:pt idx="2">
                  <c:v>0.36363569726956202</c:v>
                </c:pt>
                <c:pt idx="3">
                  <c:v>0.42307883148297465</c:v>
                </c:pt>
                <c:pt idx="4">
                  <c:v>0.57794660020050215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6-414C-8235-937CAAD4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27437568"/>
        <c:axId val="227447552"/>
      </c:barChart>
      <c:catAx>
        <c:axId val="227437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7447552"/>
        <c:crosses val="autoZero"/>
        <c:auto val="1"/>
        <c:lblAlgn val="ctr"/>
        <c:lblOffset val="100"/>
        <c:noMultiLvlLbl val="0"/>
      </c:catAx>
      <c:valAx>
        <c:axId val="2274475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743756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BE63-4E19-AE83-C5343A589B06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BE63-4E19-AE83-C5343A589B06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BE63-4E19-AE83-C5343A589B06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BE63-4E19-AE83-C5343A589B06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BE63-4E19-AE83-C5343A589B0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'7.Benue'!$X$26:$X$30</c:f>
              <c:strCache>
                <c:ptCount val="5"/>
                <c:pt idx="0">
                  <c:v>Common practice</c:v>
                </c:pt>
                <c:pt idx="1">
                  <c:v>Pointless, nobody would care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'7.Benue'!$Z$26:$Z$30</c:f>
              <c:numCache>
                <c:formatCode>0.0%</c:formatCode>
                <c:ptCount val="5"/>
                <c:pt idx="0">
                  <c:v>0.34517791013303561</c:v>
                </c:pt>
                <c:pt idx="1">
                  <c:v>0.32487303827351699</c:v>
                </c:pt>
                <c:pt idx="2">
                  <c:v>8.6294682178208099E-2</c:v>
                </c:pt>
                <c:pt idx="3">
                  <c:v>8.1218668858277637E-2</c:v>
                </c:pt>
                <c:pt idx="4">
                  <c:v>0.16243570055696155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63-4E19-AE83-C5343A589B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13560804899395E-2"/>
          <c:y val="0.10879629629629629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v>Report</c:v>
          </c:tx>
          <c:dPt>
            <c:idx val="0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1-1023-449D-AEA4-332BBFAF2318}"/>
              </c:ext>
            </c:extLst>
          </c:dPt>
          <c:dPt>
            <c:idx val="1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3-1023-449D-AEA4-332BBFAF2318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1023-449D-AEA4-332BBFAF2318}"/>
              </c:ext>
            </c:extLst>
          </c:dPt>
          <c:dPt>
            <c:idx val="3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7-1023-449D-AEA4-332BBFAF2318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1023-449D-AEA4-332BBFAF231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'7.Benue'!$AH$26:$AH$30</c:f>
              <c:strCache>
                <c:ptCount val="5"/>
                <c:pt idx="0">
                  <c:v>Traditional/Village leader</c:v>
                </c:pt>
                <c:pt idx="1">
                  <c:v>Supervisor to the official</c:v>
                </c:pt>
                <c:pt idx="2">
                  <c:v>Police</c:v>
                </c:pt>
                <c:pt idx="3">
                  <c:v>I would not report it</c:v>
                </c:pt>
                <c:pt idx="4">
                  <c:v>Other</c:v>
                </c:pt>
              </c:strCache>
            </c:strRef>
          </c:cat>
          <c:val>
            <c:numRef>
              <c:f>'7.Benue'!$AJ$26:$AJ$30</c:f>
              <c:numCache>
                <c:formatCode>0.0%</c:formatCode>
                <c:ptCount val="5"/>
                <c:pt idx="0">
                  <c:v>0.29162003784839635</c:v>
                </c:pt>
                <c:pt idx="1">
                  <c:v>0.28491611857722748</c:v>
                </c:pt>
                <c:pt idx="2">
                  <c:v>0.17877088026620364</c:v>
                </c:pt>
                <c:pt idx="3">
                  <c:v>9.832402919115675E-2</c:v>
                </c:pt>
                <c:pt idx="4">
                  <c:v>0.14636893411701568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23-449D-AEA4-332BBFAF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71-4834-A515-1F291FD63F6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071-4834-A515-1F291FD63F6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71-4834-A515-1F291FD63F66}"/>
              </c:ext>
            </c:extLst>
          </c:dPt>
          <c:dPt>
            <c:idx val="4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4-B071-4834-A515-1F291FD63F66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071-4834-A515-1F291FD63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'7.Benue'!$AQ$27:$AQ$31</c:f>
              <c:strCache>
                <c:ptCount val="5"/>
                <c:pt idx="0">
                  <c:v>Ethnic or communal conflict</c:v>
                </c:pt>
                <c:pt idx="1">
                  <c:v>Infrastructure</c:v>
                </c:pt>
                <c:pt idx="2">
                  <c:v>Crime and insecurity</c:v>
                </c:pt>
                <c:pt idx="3">
                  <c:v>Unemployment</c:v>
                </c:pt>
                <c:pt idx="4">
                  <c:v>Corruption</c:v>
                </c:pt>
              </c:strCache>
            </c:strRef>
          </c:cat>
          <c:val>
            <c:numRef>
              <c:f>'7.Benue'!$AS$27:$AS$31</c:f>
              <c:numCache>
                <c:formatCode>0.0%</c:formatCode>
                <c:ptCount val="5"/>
                <c:pt idx="0">
                  <c:v>0.10167589873725166</c:v>
                </c:pt>
                <c:pt idx="1">
                  <c:v>0.11061457788479609</c:v>
                </c:pt>
                <c:pt idx="2">
                  <c:v>0.12625699612453034</c:v>
                </c:pt>
                <c:pt idx="3">
                  <c:v>0.19106142895984296</c:v>
                </c:pt>
                <c:pt idx="4">
                  <c:v>0.20111739795608569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71-4834-A515-1F291FD6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88576"/>
        <c:axId val="227290112"/>
      </c:barChart>
      <c:catAx>
        <c:axId val="22728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7290112"/>
        <c:crosses val="autoZero"/>
        <c:auto val="1"/>
        <c:lblAlgn val="ctr"/>
        <c:lblOffset val="100"/>
        <c:noMultiLvlLbl val="0"/>
      </c:catAx>
      <c:valAx>
        <c:axId val="227290112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7288576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'7.Benue'!$CH$7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('7.Benue'!$CC$15,'7.Benue'!$CC$13,'7.Benue'!$CC$12,'7.Benue'!$CC$11,'7.Benue'!$CC$18)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('7.Benue'!$CH$15,'7.Benue'!$CH$13,'7.Benue'!$CH$12,'7.Benue'!$CH$11,'7.Benue'!$CH$18)</c:f>
              <c:numCache>
                <c:formatCode>0.0%</c:formatCode>
                <c:ptCount val="5"/>
                <c:pt idx="0">
                  <c:v>0.20446926750218061</c:v>
                </c:pt>
                <c:pt idx="1">
                  <c:v>0.24581007297789187</c:v>
                </c:pt>
                <c:pt idx="2">
                  <c:v>0.3463686818664452</c:v>
                </c:pt>
                <c:pt idx="3">
                  <c:v>0.51508377331538513</c:v>
                </c:pt>
                <c:pt idx="4">
                  <c:v>0.96648040364415588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8-48BC-AAAF-260CE4DA621C}"/>
            </c:ext>
          </c:extLst>
        </c:ser>
        <c:ser>
          <c:idx val="1"/>
          <c:order val="1"/>
          <c:tx>
            <c:strRef>
              <c:f>'7.Benue'!$CF$7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dLbl>
              <c:idx val="0"/>
              <c:layout>
                <c:manualLayout>
                  <c:x val="-6.147712785901762E-2"/>
                  <c:y val="4.3290043290043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8-48BC-AAAF-260CE4DA621C}"/>
                </c:ext>
              </c:extLst>
            </c:dLbl>
            <c:dLbl>
              <c:idx val="2"/>
              <c:layout>
                <c:manualLayout>
                  <c:x val="-8.0930258717660297E-2"/>
                  <c:y val="2.16450216450216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8-48BC-AAAF-260CE4DA621C}"/>
                </c:ext>
              </c:extLst>
            </c:dLbl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('7.Benue'!$CC$15,'7.Benue'!$CC$13,'7.Benue'!$CC$12,'7.Benue'!$CC$11,'7.Benue'!$CC$18)</c:f>
              <c:strCache>
                <c:ptCount val="5"/>
                <c:pt idx="0">
                  <c:v>ICPC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('7.Benue'!$CG$15,'7.Benue'!$CG$13,'7.Benue'!$CG$12,'7.Benue'!$CG$11,'7.Benue'!$CG$18)</c:f>
              <c:numCache>
                <c:formatCode>0.0%</c:formatCode>
                <c:ptCount val="5"/>
                <c:pt idx="0">
                  <c:v>-0.10837999818739948</c:v>
                </c:pt>
                <c:pt idx="1">
                  <c:v>-0.1474860437867351</c:v>
                </c:pt>
                <c:pt idx="2">
                  <c:v>-0.19888281825868909</c:v>
                </c:pt>
                <c:pt idx="3">
                  <c:v>-0.10614523831102388</c:v>
                </c:pt>
                <c:pt idx="4">
                  <c:v>-0.31061450581320449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8-48BC-AAAF-260CE4DA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25440"/>
        <c:axId val="227326976"/>
      </c:barChart>
      <c:catAx>
        <c:axId val="227325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27326976"/>
        <c:crosses val="autoZero"/>
        <c:auto val="1"/>
        <c:lblAlgn val="ctr"/>
        <c:lblOffset val="100"/>
        <c:noMultiLvlLbl val="0"/>
      </c:catAx>
      <c:valAx>
        <c:axId val="227326976"/>
        <c:scaling>
          <c:orientation val="minMax"/>
          <c:max val="1"/>
          <c:min val="-0.4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27325440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'8.Borno'!$D$1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D3-40C9-8978-89AA44EA4D3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cat>
          <c:val>
            <c:numRef>
              <c:f>'8.Borno'!$D$7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3-40C9-8978-89AA44EA4D3B}"/>
            </c:ext>
          </c:extLst>
        </c:ser>
        <c:ser>
          <c:idx val="0"/>
          <c:order val="1"/>
          <c:tx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cat>
          <c:val>
            <c:numRef>
              <c:f>'8.Borno'!$C$7</c:f>
              <c:numCache>
                <c:formatCode>0.0%</c:formatCode>
                <c:ptCount val="1"/>
                <c:pt idx="0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3-40C9-8978-89AA44EA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7485952"/>
        <c:axId val="227491840"/>
      </c:barChart>
      <c:catAx>
        <c:axId val="2274859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7491840"/>
        <c:crosses val="autoZero"/>
        <c:auto val="1"/>
        <c:lblAlgn val="ctr"/>
        <c:lblOffset val="100"/>
        <c:noMultiLvlLbl val="0"/>
      </c:catAx>
      <c:valAx>
        <c:axId val="227491840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7485952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'8.Borno'!$D$1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13-4401-9644-F33404A008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cat>
          <c:val>
            <c:numRef>
              <c:f>'8.Borno'!$D$8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401-9644-F33404A00850}"/>
            </c:ext>
          </c:extLst>
        </c:ser>
        <c:ser>
          <c:idx val="0"/>
          <c:order val="1"/>
          <c:tx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13-4401-9644-F33404A008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cat>
          <c:val>
            <c:numRef>
              <c:f>'8.Borno'!$C$8</c:f>
              <c:numCache>
                <c:formatCode>0.0%</c:formatCode>
                <c:ptCount val="1"/>
                <c:pt idx="0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3-4401-9644-F33404A0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7721472"/>
        <c:axId val="227512704"/>
      </c:barChart>
      <c:catAx>
        <c:axId val="2177214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7512704"/>
        <c:crosses val="autoZero"/>
        <c:auto val="1"/>
        <c:lblAlgn val="ctr"/>
        <c:lblOffset val="100"/>
        <c:noMultiLvlLbl val="0"/>
      </c:catAx>
      <c:valAx>
        <c:axId val="22751270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7721472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'8.Borno'!$D$1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43-4146-A13E-15E97CC2AE83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43-4146-A13E-15E97CC2AE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'8.Borno'!$D$9:$D$10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3-4146-A13E-15E97CC2AE83}"/>
            </c:ext>
          </c:extLst>
        </c:ser>
        <c:ser>
          <c:idx val="0"/>
          <c:order val="1"/>
          <c:tx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9.09878063084497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43-4146-A13E-15E97CC2AE83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'8.Borno'!$C$9:$C$10</c:f>
              <c:numCache>
                <c:formatCode>0.0</c:formatCode>
                <c:ptCount val="2"/>
                <c:pt idx="0">
                  <c:v>3.54</c:v>
                </c:pt>
                <c:pt idx="1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3-4146-A13E-15E97CC2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7609984"/>
        <c:axId val="229000320"/>
      </c:barChart>
      <c:catAx>
        <c:axId val="2276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000320"/>
        <c:crosses val="autoZero"/>
        <c:auto val="1"/>
        <c:lblAlgn val="ctr"/>
        <c:lblOffset val="100"/>
        <c:noMultiLvlLbl val="0"/>
      </c:catAx>
      <c:valAx>
        <c:axId val="229000320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27609984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'8.Borno'!$D$1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DD-41E4-B98F-7BF627BACEE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cat>
          <c:val>
            <c:numRef>
              <c:f>'8.Borno'!$D$12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D-41E4-B98F-7BF627BACEE4}"/>
            </c:ext>
          </c:extLst>
        </c:ser>
        <c:ser>
          <c:idx val="0"/>
          <c:order val="1"/>
          <c:tx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cat>
          <c:val>
            <c:numRef>
              <c:f>'8.Borno'!$C$12</c:f>
              <c:numCache>
                <c:formatCode>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D-41E4-B98F-7BF627BA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9019008"/>
        <c:axId val="229041280"/>
      </c:barChart>
      <c:catAx>
        <c:axId val="2290190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9041280"/>
        <c:crosses val="autoZero"/>
        <c:auto val="1"/>
        <c:lblAlgn val="ctr"/>
        <c:lblOffset val="100"/>
        <c:noMultiLvlLbl val="0"/>
      </c:catAx>
      <c:valAx>
        <c:axId val="229041280"/>
        <c:scaling>
          <c:orientation val="minMax"/>
          <c:max val="6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29019008"/>
        <c:crosses val="autoZero"/>
        <c:crossBetween val="between"/>
        <c:majorUnit val="16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97C2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D4B-4236-8E24-4866A6553F7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D4B-4236-8E24-4866A6553F77}"/>
              </c:ext>
            </c:extLst>
          </c:dPt>
          <c:dPt>
            <c:idx val="2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3-CD4B-4236-8E24-4866A6553F7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D4B-4236-8E24-4866A6553F7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D4B-4236-8E24-4866A6553F77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4B-4236-8E24-4866A6553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NIGERIA!$AR$9:$AR$13</c:f>
              <c:strCache>
                <c:ptCount val="5"/>
                <c:pt idx="0">
                  <c:v>Health care</c:v>
                </c:pt>
                <c:pt idx="1">
                  <c:v>Infrastructure (transport, energy, communication, etc)</c:v>
                </c:pt>
                <c:pt idx="2">
                  <c:v>Corruption</c:v>
                </c:pt>
                <c:pt idx="3">
                  <c:v>High cost of living</c:v>
                </c:pt>
                <c:pt idx="4">
                  <c:v>Unemployment</c:v>
                </c:pt>
              </c:strCache>
            </c:strRef>
          </c:cat>
          <c:val>
            <c:numRef>
              <c:f>NIGERIA!$AT$9:$AT$13</c:f>
              <c:numCache>
                <c:formatCode>0.0%</c:formatCode>
                <c:ptCount val="5"/>
                <c:pt idx="0">
                  <c:v>0.10199999999999999</c:v>
                </c:pt>
                <c:pt idx="1">
                  <c:v>0.114</c:v>
                </c:pt>
                <c:pt idx="2">
                  <c:v>0.14000000000000001</c:v>
                </c:pt>
                <c:pt idx="3">
                  <c:v>0.16500000000000001</c:v>
                </c:pt>
                <c:pt idx="4">
                  <c:v>0.17300000000000001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4B-4236-8E24-4866A655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42784"/>
        <c:axId val="209956864"/>
      </c:barChart>
      <c:catAx>
        <c:axId val="20994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956864"/>
        <c:crosses val="autoZero"/>
        <c:auto val="1"/>
        <c:lblAlgn val="ctr"/>
        <c:lblOffset val="100"/>
        <c:noMultiLvlLbl val="0"/>
      </c:catAx>
      <c:valAx>
        <c:axId val="209956864"/>
        <c:scaling>
          <c:orientation val="minMax"/>
          <c:max val="0.2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09942784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'8.Borno'!$D$1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6388888888888889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EE-463D-A018-F766A16394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'8.Borno'!$D$14</c:f>
              <c:numCache>
                <c:formatCode>0.0%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E-463D-A018-F766A16394EB}"/>
            </c:ext>
          </c:extLst>
        </c:ser>
        <c:ser>
          <c:idx val="1"/>
          <c:order val="1"/>
          <c:tx>
            <c:strRef>
              <c:f>'8.Borno'!$C$1</c:f>
              <c:strCache>
                <c:ptCount val="1"/>
                <c:pt idx="0">
                  <c:v>Borno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'8.Borno'!$B$14</c:f>
              <c:strCache>
                <c:ptCount val="1"/>
                <c:pt idx="0">
                  <c:v>Reported (at least) to official authority</c:v>
                </c:pt>
              </c:strCache>
            </c:strRef>
          </c:cat>
          <c:val>
            <c:numRef>
              <c:f>'8.Borno'!$C$14</c:f>
              <c:numCache>
                <c:formatCode>0.0%</c:formatCode>
                <c:ptCount val="1"/>
                <c:pt idx="0">
                  <c:v>2.3529533336088999E-2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E-463D-A018-F766A163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8801920"/>
        <c:axId val="228803712"/>
      </c:barChart>
      <c:catAx>
        <c:axId val="2288019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28803712"/>
        <c:crosses val="autoZero"/>
        <c:auto val="1"/>
        <c:lblAlgn val="ctr"/>
        <c:lblOffset val="100"/>
        <c:noMultiLvlLbl val="0"/>
      </c:catAx>
      <c:valAx>
        <c:axId val="228803712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</c:spPr>
        <c:crossAx val="228801920"/>
        <c:crosses val="autoZero"/>
        <c:crossBetween val="between"/>
        <c:majorUnit val="2.0000000000000004E-2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706979741304794"/>
          <c:y val="3.4591194968553458E-2"/>
          <c:w val="0.55371870432363623"/>
          <c:h val="0.848633437329767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'8.Borno'!$P$35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cat>
            <c:strRef>
              <c:f>'8.Borno'!$M$36:$M$40</c:f>
              <c:strCache>
                <c:ptCount val="5"/>
                <c:pt idx="0">
                  <c:v>Teacher/Lecturers</c:v>
                </c:pt>
                <c:pt idx="1">
                  <c:v>Members of the Armed forces</c:v>
                </c:pt>
                <c:pt idx="2">
                  <c:v>Public utilities officers</c:v>
                </c:pt>
                <c:pt idx="3">
                  <c:v>Police officers</c:v>
                </c:pt>
                <c:pt idx="4">
                  <c:v>Immigration Service officers</c:v>
                </c:pt>
              </c:strCache>
            </c:strRef>
          </c:cat>
          <c:val>
            <c:numRef>
              <c:f>'8.Borno'!$P$36:$P$40</c:f>
              <c:numCache>
                <c:formatCode>0.0%</c:formatCode>
                <c:ptCount val="5"/>
                <c:pt idx="0">
                  <c:v>0.11694161191872102</c:v>
                </c:pt>
                <c:pt idx="1">
                  <c:v>0.19291913224158527</c:v>
                </c:pt>
                <c:pt idx="2">
                  <c:v>0.22435422164453778</c:v>
                </c:pt>
                <c:pt idx="3">
                  <c:v>0.4636029800014988</c:v>
                </c:pt>
                <c:pt idx="4">
                  <c:v>0.30681236094856507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B-46C4-ABBF-BEEA9F85C7D7}"/>
            </c:ext>
          </c:extLst>
        </c:ser>
        <c:ser>
          <c:idx val="0"/>
          <c:order val="1"/>
          <c:tx>
            <c:strRef>
              <c:f>'8.Borno'!$N$35</c:f>
              <c:strCache>
                <c:ptCount val="1"/>
                <c:pt idx="0">
                  <c:v>Borno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'8.Borno'!$O$36:$O$40</c:f>
                <c:numCache>
                  <c:formatCode>General</c:formatCode>
                  <c:ptCount val="5"/>
                  <c:pt idx="0">
                    <c:v>3.0225394302625157E-2</c:v>
                  </c:pt>
                  <c:pt idx="1">
                    <c:v>3.0798383149357574E-2</c:v>
                  </c:pt>
                  <c:pt idx="2">
                    <c:v>3.0995088308665892E-2</c:v>
                  </c:pt>
                  <c:pt idx="3">
                    <c:v>3.2468433955339382E-2</c:v>
                  </c:pt>
                  <c:pt idx="4">
                    <c:v>3.130493581376706E-2</c:v>
                  </c:pt>
                </c:numCache>
              </c:numRef>
            </c:plus>
            <c:minus>
              <c:numRef>
                <c:f>'8.Borno'!$O$36:$O$40</c:f>
                <c:numCache>
                  <c:formatCode>General</c:formatCode>
                  <c:ptCount val="5"/>
                  <c:pt idx="0">
                    <c:v>3.0225394302625157E-2</c:v>
                  </c:pt>
                  <c:pt idx="1">
                    <c:v>3.0798383149357574E-2</c:v>
                  </c:pt>
                  <c:pt idx="2">
                    <c:v>3.0995088308665892E-2</c:v>
                  </c:pt>
                  <c:pt idx="3">
                    <c:v>3.2468433955339382E-2</c:v>
                  </c:pt>
                  <c:pt idx="4">
                    <c:v>3.130493581376706E-2</c:v>
                  </c:pt>
                </c:numCache>
              </c:numRef>
            </c:minus>
            <c:spPr>
              <a:ln>
                <a:solidFill>
                  <a:srgbClr val="C30064"/>
                </a:solidFill>
              </a:ln>
            </c:spPr>
          </c:errBars>
          <c:cat>
            <c:strRef>
              <c:f>'8.Borno'!$M$36:$M$40</c:f>
              <c:strCache>
                <c:ptCount val="5"/>
                <c:pt idx="0">
                  <c:v>Teacher/Lecturers</c:v>
                </c:pt>
                <c:pt idx="1">
                  <c:v>Members of the Armed forces</c:v>
                </c:pt>
                <c:pt idx="2">
                  <c:v>Public utilities officers</c:v>
                </c:pt>
                <c:pt idx="3">
                  <c:v>Police officers</c:v>
                </c:pt>
                <c:pt idx="4">
                  <c:v>Immigration Service officers</c:v>
                </c:pt>
              </c:strCache>
            </c:strRef>
          </c:cat>
          <c:val>
            <c:numRef>
              <c:f>'8.Borno'!$N$36:$N$40</c:f>
              <c:numCache>
                <c:formatCode>0.0%</c:formatCode>
                <c:ptCount val="5"/>
                <c:pt idx="0">
                  <c:v>0.31034197918387574</c:v>
                </c:pt>
                <c:pt idx="1">
                  <c:v>0.333331361716726</c:v>
                </c:pt>
                <c:pt idx="2">
                  <c:v>0.34210518942726342</c:v>
                </c:pt>
                <c:pt idx="3">
                  <c:v>0.55499970854630076</c:v>
                </c:pt>
                <c:pt idx="4">
                  <c:v>0.64285795765650666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B-46C4-ABBF-BEEA9F85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50"/>
        <c:axId val="228842496"/>
        <c:axId val="228918016"/>
      </c:barChart>
      <c:catAx>
        <c:axId val="22884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8918016"/>
        <c:crosses val="autoZero"/>
        <c:auto val="1"/>
        <c:lblAlgn val="ctr"/>
        <c:lblOffset val="100"/>
        <c:noMultiLvlLbl val="0"/>
      </c:catAx>
      <c:valAx>
        <c:axId val="22891801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8842496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layout>
        <c:manualLayout>
          <c:xMode val="edge"/>
          <c:yMode val="edge"/>
          <c:x val="7.8858974963458922E-2"/>
          <c:y val="0.8896763730005447"/>
          <c:w val="0.23150344979332674"/>
          <c:h val="8.20217402070024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0271216097988"/>
          <c:y val="0.16453266258384366"/>
          <c:w val="0.43860258092738408"/>
          <c:h val="0.731004301545640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2D0E-445D-B1A2-E9BE21CCF6C4}"/>
              </c:ext>
            </c:extLst>
          </c:dPt>
          <c:dPt>
            <c:idx val="1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3-2D0E-445D-B1A2-E9BE21CCF6C4}"/>
              </c:ext>
            </c:extLst>
          </c:dPt>
          <c:dPt>
            <c:idx val="2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5-2D0E-445D-B1A2-E9BE21CCF6C4}"/>
              </c:ext>
            </c:extLst>
          </c:dPt>
          <c:dPt>
            <c:idx val="3"/>
            <c:bubble3D val="0"/>
            <c:spPr>
              <a:solidFill>
                <a:srgbClr val="E7EFDF"/>
              </a:solidFill>
            </c:spPr>
            <c:extLst>
              <c:ext xmlns:c16="http://schemas.microsoft.com/office/drawing/2014/chart" uri="{C3380CC4-5D6E-409C-BE32-E72D297353CC}">
                <c16:uniqueId val="{00000007-2D0E-445D-B1A2-E9BE21CCF6C4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2D0E-445D-B1A2-E9BE21CCF6C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'8.Borno'!$AA$24:$AA$28</c:f>
              <c:strCache>
                <c:ptCount val="5"/>
                <c:pt idx="0">
                  <c:v>Pointless, nobody would care</c:v>
                </c:pt>
                <c:pt idx="1">
                  <c:v>Common practice</c:v>
                </c:pt>
                <c:pt idx="2">
                  <c:v>Do not know to whom to report</c:v>
                </c:pt>
                <c:pt idx="3">
                  <c:v>Fear of reprisals</c:v>
                </c:pt>
                <c:pt idx="4">
                  <c:v>All other reasons</c:v>
                </c:pt>
              </c:strCache>
            </c:strRef>
          </c:cat>
          <c:val>
            <c:numRef>
              <c:f>'8.Borno'!$AC$24:$AC$28</c:f>
              <c:numCache>
                <c:formatCode>0.0%</c:formatCode>
                <c:ptCount val="5"/>
                <c:pt idx="0">
                  <c:v>0.38823495150738568</c:v>
                </c:pt>
                <c:pt idx="1">
                  <c:v>0.38235233331955526</c:v>
                </c:pt>
                <c:pt idx="2">
                  <c:v>9.4117193929123003E-2</c:v>
                </c:pt>
                <c:pt idx="3">
                  <c:v>2.9412151523919391E-2</c:v>
                </c:pt>
                <c:pt idx="4">
                  <c:v>0.10588336972001666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0E-445D-B1A2-E9BE21CCF6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720800524934385"/>
          <c:y val="0.10455563279547611"/>
          <c:w val="0.3374106916044784"/>
          <c:h val="0.8729014879082389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13560804899395E-2"/>
          <c:y val="0.10879629629629629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v>Report</c:v>
          </c:tx>
          <c:dPt>
            <c:idx val="0"/>
            <c:bubble3D val="0"/>
            <c:spPr>
              <a:solidFill>
                <a:srgbClr val="397C23"/>
              </a:solidFill>
            </c:spPr>
            <c:extLst>
              <c:ext xmlns:c16="http://schemas.microsoft.com/office/drawing/2014/chart" uri="{C3380CC4-5D6E-409C-BE32-E72D297353CC}">
                <c16:uniqueId val="{00000001-AD8B-4D2B-B046-342386A68F21}"/>
              </c:ext>
            </c:extLst>
          </c:dPt>
          <c:dPt>
            <c:idx val="1"/>
            <c:bubble3D val="0"/>
            <c:spPr>
              <a:solidFill>
                <a:srgbClr val="B2CD80"/>
              </a:solidFill>
            </c:spPr>
            <c:extLst>
              <c:ext xmlns:c16="http://schemas.microsoft.com/office/drawing/2014/chart" uri="{C3380CC4-5D6E-409C-BE32-E72D297353CC}">
                <c16:uniqueId val="{00000003-AD8B-4D2B-B046-342386A68F21}"/>
              </c:ext>
            </c:extLst>
          </c:dPt>
          <c:dPt>
            <c:idx val="2"/>
            <c:bubble3D val="0"/>
            <c:spPr>
              <a:solidFill>
                <a:srgbClr val="E6BBCC"/>
              </a:solidFill>
            </c:spPr>
            <c:extLst>
              <c:ext xmlns:c16="http://schemas.microsoft.com/office/drawing/2014/chart" uri="{C3380CC4-5D6E-409C-BE32-E72D297353CC}">
                <c16:uniqueId val="{00000005-AD8B-4D2B-B046-342386A68F21}"/>
              </c:ext>
            </c:extLst>
          </c:dPt>
          <c:dPt>
            <c:idx val="3"/>
            <c:bubble3D val="0"/>
            <c:spPr>
              <a:solidFill>
                <a:srgbClr val="6EAB27"/>
              </a:solidFill>
            </c:spPr>
            <c:extLst>
              <c:ext xmlns:c16="http://schemas.microsoft.com/office/drawing/2014/chart" uri="{C3380CC4-5D6E-409C-BE32-E72D297353CC}">
                <c16:uniqueId val="{00000007-AD8B-4D2B-B046-342386A68F21}"/>
              </c:ext>
            </c:extLst>
          </c:dPt>
          <c:dPt>
            <c:idx val="4"/>
            <c:bubble3D val="0"/>
            <c:spPr>
              <a:solidFill>
                <a:srgbClr val="E6E6E6"/>
              </a:solidFill>
            </c:spPr>
            <c:extLst>
              <c:ext xmlns:c16="http://schemas.microsoft.com/office/drawing/2014/chart" uri="{C3380CC4-5D6E-409C-BE32-E72D297353CC}">
                <c16:uniqueId val="{00000009-AD8B-4D2B-B046-342386A68F2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'8.Borno'!$AK$25:$AK$29</c:f>
              <c:strCache>
                <c:ptCount val="5"/>
                <c:pt idx="0">
                  <c:v>Supervisor to the official</c:v>
                </c:pt>
                <c:pt idx="1">
                  <c:v>Police</c:v>
                </c:pt>
                <c:pt idx="2">
                  <c:v>I would not report it</c:v>
                </c:pt>
                <c:pt idx="3">
                  <c:v>Traditional/Village leader</c:v>
                </c:pt>
                <c:pt idx="4">
                  <c:v>Other</c:v>
                </c:pt>
              </c:strCache>
            </c:strRef>
          </c:cat>
          <c:val>
            <c:numRef>
              <c:f>'8.Borno'!$AM$25:$AM$29</c:f>
              <c:numCache>
                <c:formatCode>0.0%</c:formatCode>
                <c:ptCount val="5"/>
                <c:pt idx="0">
                  <c:v>0.30111112609536894</c:v>
                </c:pt>
                <c:pt idx="1">
                  <c:v>0.22888881712218023</c:v>
                </c:pt>
                <c:pt idx="2">
                  <c:v>0.11666664300731217</c:v>
                </c:pt>
                <c:pt idx="3">
                  <c:v>0.1055555594987813</c:v>
                </c:pt>
                <c:pt idx="4">
                  <c:v>0.24777785427635746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8B-4D2B-B046-342386A6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EAB27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30064"/>
              </a:solidFill>
            </c:spPr>
            <c:extLst>
              <c:ext xmlns:c16="http://schemas.microsoft.com/office/drawing/2014/chart" uri="{C3380CC4-5D6E-409C-BE32-E72D297353CC}">
                <c16:uniqueId val="{00000001-F236-451F-9B7E-FF40F57EC77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236-451F-9B7E-FF40F57EC77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236-451F-9B7E-FF40F57EC77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236-451F-9B7E-FF40F57EC77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236-451F-9B7E-FF40F57EC77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236-451F-9B7E-FF40F57EC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'8.Borno'!$AT$28:$AT$32</c:f>
              <c:strCache>
                <c:ptCount val="5"/>
                <c:pt idx="0">
                  <c:v>Corruption</c:v>
                </c:pt>
                <c:pt idx="1">
                  <c:v>High cost of living</c:v>
                </c:pt>
                <c:pt idx="2">
                  <c:v>Unemployment</c:v>
                </c:pt>
                <c:pt idx="3">
                  <c:v>Crime and insecurity</c:v>
                </c:pt>
                <c:pt idx="4">
                  <c:v>Housing</c:v>
                </c:pt>
              </c:strCache>
            </c:strRef>
          </c:cat>
          <c:val>
            <c:numRef>
              <c:f>'8.Borno'!$AV$28:$AV$32</c:f>
              <c:numCache>
                <c:formatCode>0.0%</c:formatCode>
                <c:ptCount val="5"/>
                <c:pt idx="0">
                  <c:v>8.6666699789762977E-2</c:v>
                </c:pt>
                <c:pt idx="1">
                  <c:v>0.14666658622486134</c:v>
                </c:pt>
                <c:pt idx="2">
                  <c:v>0.15888883131779291</c:v>
                </c:pt>
                <c:pt idx="3">
                  <c:v>0.17222223799512523</c:v>
                </c:pt>
                <c:pt idx="4">
                  <c:v>0.17777769102681126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36-451F-9B7E-FF40F57E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57440"/>
        <c:axId val="229358976"/>
      </c:barChart>
      <c:catAx>
        <c:axId val="22935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9358976"/>
        <c:crosses val="autoZero"/>
        <c:auto val="1"/>
        <c:lblAlgn val="ctr"/>
        <c:lblOffset val="100"/>
        <c:noMultiLvlLbl val="0"/>
      </c:catAx>
      <c:valAx>
        <c:axId val="229358976"/>
        <c:scaling>
          <c:orientation val="minMax"/>
          <c:max val="0.30000000000000004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29357440"/>
        <c:crosses val="autoZero"/>
        <c:crossBetween val="between"/>
        <c:majorUnit val="0.1"/>
      </c:valAx>
      <c:spPr>
        <a:solidFill>
          <a:srgbClr val="E7EFD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'8.Borno'!$CM$8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('8.Borno'!$CH$20,'8.Borno'!$CH$14,'8.Borno'!$CH$13,'8.Borno'!$CH$12,'8.Borno'!$CH$19)</c:f>
              <c:strCache>
                <c:ptCount val="5"/>
                <c:pt idx="0">
                  <c:v>PCC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('8.Borno'!$CM$20,'8.Borno'!$CM$14,'8.Borno'!$CM$13,'8.Borno'!$CM$12,'8.Borno'!$CM$19)</c:f>
              <c:numCache>
                <c:formatCode>0.0%</c:formatCode>
                <c:ptCount val="5"/>
                <c:pt idx="0">
                  <c:v>0.30111112609536894</c:v>
                </c:pt>
                <c:pt idx="1">
                  <c:v>0.37666656493144229</c:v>
                </c:pt>
                <c:pt idx="2">
                  <c:v>0.49444436952315518</c:v>
                </c:pt>
                <c:pt idx="3">
                  <c:v>0.63111103382388634</c:v>
                </c:pt>
                <c:pt idx="4">
                  <c:v>0.78666655783363593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1-4A19-B88A-F873CFE436F9}"/>
            </c:ext>
          </c:extLst>
        </c:ser>
        <c:ser>
          <c:idx val="1"/>
          <c:order val="1"/>
          <c:tx>
            <c:strRef>
              <c:f>'8.Borno'!$CK$8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0.0%;0.0%;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('8.Borno'!$CH$20,'8.Borno'!$CH$14,'8.Borno'!$CH$13,'8.Borno'!$CH$12,'8.Borno'!$CH$19)</c:f>
              <c:strCache>
                <c:ptCount val="5"/>
                <c:pt idx="0">
                  <c:v>PCC</c:v>
                </c:pt>
                <c:pt idx="1">
                  <c:v>FMoJ</c:v>
                </c:pt>
                <c:pt idx="2">
                  <c:v>FHC</c:v>
                </c:pt>
                <c:pt idx="3">
                  <c:v>EFCC</c:v>
                </c:pt>
                <c:pt idx="4">
                  <c:v>NPF</c:v>
                </c:pt>
              </c:strCache>
            </c:strRef>
          </c:cat>
          <c:val>
            <c:numRef>
              <c:f>('8.Borno'!$CL$20,'8.Borno'!$CL$14,'8.Borno'!$CL$13,'8.Borno'!$CL$12,'8.Borno'!$CL$19)</c:f>
              <c:numCache>
                <c:formatCode>0.0%</c:formatCode>
                <c:ptCount val="5"/>
                <c:pt idx="0">
                  <c:v>-0.20000003548903175</c:v>
                </c:pt>
                <c:pt idx="1">
                  <c:v>-0.27000002129341905</c:v>
                </c:pt>
                <c:pt idx="2">
                  <c:v>-0.36999995031535554</c:v>
                </c:pt>
                <c:pt idx="3">
                  <c:v>-0.57999990772851739</c:v>
                </c:pt>
                <c:pt idx="4">
                  <c:v>-0.50555545303168603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1-4A19-B88A-F873CFE4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463168"/>
        <c:axId val="229464704"/>
      </c:barChart>
      <c:catAx>
        <c:axId val="229463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29464704"/>
        <c:crosses val="autoZero"/>
        <c:auto val="1"/>
        <c:lblAlgn val="ctr"/>
        <c:lblOffset val="100"/>
        <c:noMultiLvlLbl val="0"/>
      </c:catAx>
      <c:valAx>
        <c:axId val="229464704"/>
        <c:scaling>
          <c:orientation val="minMax"/>
          <c:max val="0.8"/>
          <c:min val="-0.60000000000000009"/>
        </c:scaling>
        <c:delete val="0"/>
        <c:axPos val="b"/>
        <c:majorGridlines>
          <c:spPr>
            <a:ln>
              <a:noFill/>
            </a:ln>
          </c:spPr>
        </c:majorGridlines>
        <c:numFmt formatCode="0%;0%;0%" sourceLinked="0"/>
        <c:majorTickMark val="out"/>
        <c:minorTickMark val="none"/>
        <c:tickLblPos val="nextTo"/>
        <c:crossAx val="229463168"/>
        <c:crosses val="autoZero"/>
        <c:crossBetween val="between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1931770247469"/>
          <c:y val="5.6189851268591426E-2"/>
          <c:w val="0.79844544894851111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'9.Cross River'!$D$1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803840877914952"/>
                  <c:y val="8.3333333333333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2D-4B6F-81FD-9552B3CBFC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cat>
          <c:val>
            <c:numRef>
              <c:f>'9.Cross River'!$D$7</c:f>
              <c:numCache>
                <c:formatCode>0.0%</c:formatCode>
                <c:ptCount val="1"/>
                <c:pt idx="0">
                  <c:v>0.52200000000000002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D-4B6F-81FD-9552B3CBFC61}"/>
            </c:ext>
          </c:extLst>
        </c:ser>
        <c:ser>
          <c:idx val="0"/>
          <c:order val="1"/>
          <c:tx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tx>
          <c:spPr>
            <a:solidFill>
              <a:srgbClr val="B2CD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cat>
          <c:val>
            <c:numRef>
              <c:f>'9.Cross River'!$C$7</c:f>
              <c:numCache>
                <c:formatCode>0.0%</c:formatCode>
                <c:ptCount val="1"/>
                <c:pt idx="0">
                  <c:v>0.35599999999999998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D-4B6F-81FD-9552B3CB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1199488"/>
        <c:axId val="211201024"/>
      </c:barChart>
      <c:catAx>
        <c:axId val="2111994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1201024"/>
        <c:crosses val="autoZero"/>
        <c:auto val="1"/>
        <c:lblAlgn val="ctr"/>
        <c:lblOffset val="100"/>
        <c:noMultiLvlLbl val="0"/>
      </c:catAx>
      <c:valAx>
        <c:axId val="211201024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1199488"/>
        <c:crosses val="autoZero"/>
        <c:crossBetween val="between"/>
        <c:majorUnit val="0.30000000000000004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5866519771449"/>
          <c:y val="5.1400554097404488E-2"/>
          <c:w val="0.7885643267049246"/>
          <c:h val="0.7942742211571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'9.Cross River'!$D$1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6242937853107345"/>
                  <c:y val="8.6050724637681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78-463E-91B7-67ECCB7219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cat>
          <c:val>
            <c:numRef>
              <c:f>'9.Cross River'!$D$8</c:f>
              <c:numCache>
                <c:formatCode>0.0%</c:formatCode>
                <c:ptCount val="1"/>
                <c:pt idx="0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8-463E-91B7-67ECCB7219E4}"/>
            </c:ext>
          </c:extLst>
        </c:ser>
        <c:ser>
          <c:idx val="0"/>
          <c:order val="1"/>
          <c:tx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tx>
          <c:spPr>
            <a:solidFill>
              <a:srgbClr val="6EAB27"/>
            </a:solidFill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78-463E-91B7-67ECCB7219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cat>
          <c:val>
            <c:numRef>
              <c:f>'9.Cross River'!$C$8</c:f>
              <c:numCache>
                <c:formatCode>0.0%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8-463E-91B7-67ECCB72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7921408"/>
        <c:axId val="217922944"/>
      </c:barChart>
      <c:catAx>
        <c:axId val="2179214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7922944"/>
        <c:crosses val="autoZero"/>
        <c:auto val="1"/>
        <c:lblAlgn val="ctr"/>
        <c:lblOffset val="100"/>
        <c:noMultiLvlLbl val="0"/>
      </c:catAx>
      <c:valAx>
        <c:axId val="217922944"/>
        <c:scaling>
          <c:orientation val="minMax"/>
          <c:max val="0.60000000000000009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217921408"/>
        <c:crosses val="autoZero"/>
        <c:crossBetween val="between"/>
        <c:majorUnit val="0.2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'9.Cross River'!$D$1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9F004C"/>
            </a:solidFill>
          </c:spPr>
          <c:invertIfNegative val="0"/>
          <c:dLbls>
            <c:dLbl>
              <c:idx val="0"/>
              <c:layout>
                <c:manualLayout>
                  <c:x val="-0.10896309314586995"/>
                  <c:y val="8.61873440689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32-4E8B-8D30-B9B6DB453868}"/>
                </c:ext>
              </c:extLst>
            </c:dLbl>
            <c:dLbl>
              <c:idx val="1"/>
              <c:layout>
                <c:manualLayout>
                  <c:x val="-9.9671589094067869E-2"/>
                  <c:y val="6.7735668555449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32-4E8B-8D30-B9B6DB4538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'9.Cross River'!$D$9:$D$10</c:f>
              <c:numCache>
                <c:formatCode>0.0</c:formatCode>
                <c:ptCount val="2"/>
                <c:pt idx="0">
                  <c:v>5.77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2-4E8B-8D30-B9B6DB453868}"/>
            </c:ext>
          </c:extLst>
        </c:ser>
        <c:ser>
          <c:idx val="0"/>
          <c:order val="1"/>
          <c:tx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tx>
          <c:spPr>
            <a:solidFill>
              <a:srgbClr val="D78EAA"/>
            </a:solidFill>
          </c:spPr>
          <c:invertIfNegative val="0"/>
          <c:dLbls>
            <c:dLbl>
              <c:idx val="1"/>
              <c:layout>
                <c:manualLayout>
                  <c:x val="-6.5843621399176953E-3"/>
                  <c:y val="8.98059803520975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32-4E8B-8D30-B9B6DB45386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River'!$B$9:$B$10</c:f>
              <c:strCache>
                <c:ptCount val="2"/>
                <c:pt idx="0">
                  <c:v>Frequency - bribe payers</c:v>
                </c:pt>
                <c:pt idx="1">
                  <c:v>Frequency  - per adult</c:v>
                </c:pt>
              </c:strCache>
            </c:strRef>
          </c:cat>
          <c:val>
            <c:numRef>
              <c:f>'9.Cross River'!$C$9:$C$10</c:f>
              <c:numCache>
                <c:formatCode>0.0</c:formatCode>
                <c:ptCount val="2"/>
                <c:pt idx="0">
                  <c:v>5.18</c:v>
                </c:pt>
                <c:pt idx="1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2-4E8B-8D30-B9B6DB45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29526144"/>
        <c:axId val="229536128"/>
      </c:barChart>
      <c:catAx>
        <c:axId val="22952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536128"/>
        <c:crosses val="autoZero"/>
        <c:auto val="1"/>
        <c:lblAlgn val="ctr"/>
        <c:lblOffset val="100"/>
        <c:noMultiLvlLbl val="0"/>
      </c:catAx>
      <c:valAx>
        <c:axId val="229536128"/>
        <c:scaling>
          <c:orientation val="minMax"/>
          <c:max val="7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29526144"/>
        <c:crosses val="autoZero"/>
        <c:crossBetween val="between"/>
        <c:majorUnit val="1"/>
      </c:valAx>
      <c:spPr>
        <a:solidFill>
          <a:srgbClr val="F5EEF1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6842141080219"/>
          <c:y val="5.5715395283950329E-2"/>
          <c:w val="0.71179714796398219"/>
          <c:h val="0.814101049868766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'9.Cross River'!$D$1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rgbClr val="397C23"/>
            </a:solidFill>
          </c:spPr>
          <c:invertIfNegative val="0"/>
          <c:dLbls>
            <c:dLbl>
              <c:idx val="0"/>
              <c:layout>
                <c:manualLayout>
                  <c:x val="-0.14218418008181413"/>
                  <c:y val="8.333338996053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94-476F-85E4-8807873F4F9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cat>
          <c:val>
            <c:numRef>
              <c:f>'9.Cross River'!$D$12</c:f>
              <c:numCache>
                <c:formatCode>General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76F-85E4-8807873F4F92}"/>
            </c:ext>
          </c:extLst>
        </c:ser>
        <c:ser>
          <c:idx val="0"/>
          <c:order val="1"/>
          <c:tx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tx>
          <c:spPr>
            <a:solidFill>
              <a:srgbClr val="6EAB0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'9.Cross River'!$C$1</c:f>
              <c:strCache>
                <c:ptCount val="1"/>
                <c:pt idx="0">
                  <c:v>Cross River</c:v>
                </c:pt>
              </c:strCache>
            </c:strRef>
          </c:cat>
          <c:val>
            <c:numRef>
              <c:f>'9.Cross River'!$C$12</c:f>
              <c:numCache>
                <c:formatCode>0</c:formatCode>
                <c:ptCount val="1"/>
                <c:pt idx="0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76F-85E4-8807873F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77"/>
        <c:axId val="218774144"/>
        <c:axId val="218784128"/>
      </c:barChart>
      <c:catAx>
        <c:axId val="218774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8784128"/>
        <c:crosses val="autoZero"/>
        <c:auto val="1"/>
        <c:lblAlgn val="ctr"/>
        <c:lblOffset val="100"/>
        <c:noMultiLvlLbl val="0"/>
      </c:catAx>
      <c:valAx>
        <c:axId val="218784128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[$NGN]\ #,##0" sourceLinked="0"/>
        <c:majorTickMark val="out"/>
        <c:minorTickMark val="none"/>
        <c:tickLblPos val="nextTo"/>
        <c:crossAx val="218774144"/>
        <c:crosses val="autoZero"/>
        <c:crossBetween val="between"/>
        <c:majorUnit val="2400"/>
      </c:valAx>
      <c:spPr>
        <a:solidFill>
          <a:srgbClr val="E7EFDF"/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10" Type="http://schemas.openxmlformats.org/officeDocument/2006/relationships/chart" Target="../charts/chart105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10" Type="http://schemas.openxmlformats.org/officeDocument/2006/relationships/chart" Target="../charts/chart115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3.xml"/><Relationship Id="rId3" Type="http://schemas.openxmlformats.org/officeDocument/2006/relationships/chart" Target="../charts/chart128.xml"/><Relationship Id="rId7" Type="http://schemas.openxmlformats.org/officeDocument/2006/relationships/chart" Target="../charts/chart132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6" Type="http://schemas.openxmlformats.org/officeDocument/2006/relationships/chart" Target="../charts/chart131.xml"/><Relationship Id="rId5" Type="http://schemas.openxmlformats.org/officeDocument/2006/relationships/chart" Target="../charts/chart130.xml"/><Relationship Id="rId10" Type="http://schemas.openxmlformats.org/officeDocument/2006/relationships/chart" Target="../charts/chart135.xml"/><Relationship Id="rId4" Type="http://schemas.openxmlformats.org/officeDocument/2006/relationships/chart" Target="../charts/chart129.xml"/><Relationship Id="rId9" Type="http://schemas.openxmlformats.org/officeDocument/2006/relationships/chart" Target="../charts/chart13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3.xml"/><Relationship Id="rId3" Type="http://schemas.openxmlformats.org/officeDocument/2006/relationships/chart" Target="../charts/chart138.xml"/><Relationship Id="rId7" Type="http://schemas.openxmlformats.org/officeDocument/2006/relationships/chart" Target="../charts/chart142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Relationship Id="rId6" Type="http://schemas.openxmlformats.org/officeDocument/2006/relationships/chart" Target="../charts/chart141.xml"/><Relationship Id="rId5" Type="http://schemas.openxmlformats.org/officeDocument/2006/relationships/chart" Target="../charts/chart140.xml"/><Relationship Id="rId10" Type="http://schemas.openxmlformats.org/officeDocument/2006/relationships/chart" Target="../charts/chart145.xml"/><Relationship Id="rId4" Type="http://schemas.openxmlformats.org/officeDocument/2006/relationships/chart" Target="../charts/chart139.xml"/><Relationship Id="rId9" Type="http://schemas.openxmlformats.org/officeDocument/2006/relationships/chart" Target="../charts/chart14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3.xml"/><Relationship Id="rId3" Type="http://schemas.openxmlformats.org/officeDocument/2006/relationships/chart" Target="../charts/chart148.xml"/><Relationship Id="rId7" Type="http://schemas.openxmlformats.org/officeDocument/2006/relationships/chart" Target="../charts/chart152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Relationship Id="rId6" Type="http://schemas.openxmlformats.org/officeDocument/2006/relationships/chart" Target="../charts/chart151.xml"/><Relationship Id="rId5" Type="http://schemas.openxmlformats.org/officeDocument/2006/relationships/chart" Target="../charts/chart150.xml"/><Relationship Id="rId10" Type="http://schemas.openxmlformats.org/officeDocument/2006/relationships/chart" Target="../charts/chart155.xml"/><Relationship Id="rId4" Type="http://schemas.openxmlformats.org/officeDocument/2006/relationships/chart" Target="../charts/chart149.xml"/><Relationship Id="rId9" Type="http://schemas.openxmlformats.org/officeDocument/2006/relationships/chart" Target="../charts/chart154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3.xml"/><Relationship Id="rId3" Type="http://schemas.openxmlformats.org/officeDocument/2006/relationships/chart" Target="../charts/chart158.xml"/><Relationship Id="rId7" Type="http://schemas.openxmlformats.org/officeDocument/2006/relationships/chart" Target="../charts/chart162.xml"/><Relationship Id="rId2" Type="http://schemas.openxmlformats.org/officeDocument/2006/relationships/chart" Target="../charts/chart157.xml"/><Relationship Id="rId1" Type="http://schemas.openxmlformats.org/officeDocument/2006/relationships/chart" Target="../charts/chart156.xml"/><Relationship Id="rId6" Type="http://schemas.openxmlformats.org/officeDocument/2006/relationships/chart" Target="../charts/chart161.xml"/><Relationship Id="rId5" Type="http://schemas.openxmlformats.org/officeDocument/2006/relationships/chart" Target="../charts/chart160.xml"/><Relationship Id="rId10" Type="http://schemas.openxmlformats.org/officeDocument/2006/relationships/chart" Target="../charts/chart165.xml"/><Relationship Id="rId4" Type="http://schemas.openxmlformats.org/officeDocument/2006/relationships/chart" Target="../charts/chart159.xml"/><Relationship Id="rId9" Type="http://schemas.openxmlformats.org/officeDocument/2006/relationships/chart" Target="../charts/chart16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3.xml"/><Relationship Id="rId3" Type="http://schemas.openxmlformats.org/officeDocument/2006/relationships/chart" Target="../charts/chart168.xml"/><Relationship Id="rId7" Type="http://schemas.openxmlformats.org/officeDocument/2006/relationships/chart" Target="../charts/chart172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Relationship Id="rId6" Type="http://schemas.openxmlformats.org/officeDocument/2006/relationships/chart" Target="../charts/chart171.xml"/><Relationship Id="rId5" Type="http://schemas.openxmlformats.org/officeDocument/2006/relationships/chart" Target="../charts/chart170.xml"/><Relationship Id="rId10" Type="http://schemas.openxmlformats.org/officeDocument/2006/relationships/chart" Target="../charts/chart175.xml"/><Relationship Id="rId4" Type="http://schemas.openxmlformats.org/officeDocument/2006/relationships/chart" Target="../charts/chart169.xml"/><Relationship Id="rId9" Type="http://schemas.openxmlformats.org/officeDocument/2006/relationships/chart" Target="../charts/chart174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3.xml"/><Relationship Id="rId3" Type="http://schemas.openxmlformats.org/officeDocument/2006/relationships/chart" Target="../charts/chart178.xml"/><Relationship Id="rId7" Type="http://schemas.openxmlformats.org/officeDocument/2006/relationships/chart" Target="../charts/chart182.xml"/><Relationship Id="rId2" Type="http://schemas.openxmlformats.org/officeDocument/2006/relationships/chart" Target="../charts/chart177.xml"/><Relationship Id="rId1" Type="http://schemas.openxmlformats.org/officeDocument/2006/relationships/chart" Target="../charts/chart176.xml"/><Relationship Id="rId6" Type="http://schemas.openxmlformats.org/officeDocument/2006/relationships/chart" Target="../charts/chart181.xml"/><Relationship Id="rId5" Type="http://schemas.openxmlformats.org/officeDocument/2006/relationships/chart" Target="../charts/chart180.xml"/><Relationship Id="rId10" Type="http://schemas.openxmlformats.org/officeDocument/2006/relationships/chart" Target="../charts/chart185.xml"/><Relationship Id="rId4" Type="http://schemas.openxmlformats.org/officeDocument/2006/relationships/chart" Target="../charts/chart179.xml"/><Relationship Id="rId9" Type="http://schemas.openxmlformats.org/officeDocument/2006/relationships/chart" Target="../charts/chart184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3.xml"/><Relationship Id="rId3" Type="http://schemas.openxmlformats.org/officeDocument/2006/relationships/chart" Target="../charts/chart188.xml"/><Relationship Id="rId7" Type="http://schemas.openxmlformats.org/officeDocument/2006/relationships/chart" Target="../charts/chart192.xml"/><Relationship Id="rId2" Type="http://schemas.openxmlformats.org/officeDocument/2006/relationships/chart" Target="../charts/chart187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5" Type="http://schemas.openxmlformats.org/officeDocument/2006/relationships/chart" Target="../charts/chart190.xml"/><Relationship Id="rId10" Type="http://schemas.openxmlformats.org/officeDocument/2006/relationships/chart" Target="../charts/chart195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image" Target="../media/image1.png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3.xml"/><Relationship Id="rId3" Type="http://schemas.openxmlformats.org/officeDocument/2006/relationships/chart" Target="../charts/chart198.xml"/><Relationship Id="rId7" Type="http://schemas.openxmlformats.org/officeDocument/2006/relationships/chart" Target="../charts/chart202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Relationship Id="rId6" Type="http://schemas.openxmlformats.org/officeDocument/2006/relationships/chart" Target="../charts/chart201.xml"/><Relationship Id="rId5" Type="http://schemas.openxmlformats.org/officeDocument/2006/relationships/chart" Target="../charts/chart200.xml"/><Relationship Id="rId10" Type="http://schemas.openxmlformats.org/officeDocument/2006/relationships/chart" Target="../charts/chart205.xml"/><Relationship Id="rId4" Type="http://schemas.openxmlformats.org/officeDocument/2006/relationships/chart" Target="../charts/chart199.xml"/><Relationship Id="rId9" Type="http://schemas.openxmlformats.org/officeDocument/2006/relationships/chart" Target="../charts/chart204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3.xml"/><Relationship Id="rId3" Type="http://schemas.openxmlformats.org/officeDocument/2006/relationships/chart" Target="../charts/chart208.xml"/><Relationship Id="rId7" Type="http://schemas.openxmlformats.org/officeDocument/2006/relationships/chart" Target="../charts/chart212.xml"/><Relationship Id="rId2" Type="http://schemas.openxmlformats.org/officeDocument/2006/relationships/chart" Target="../charts/chart207.xml"/><Relationship Id="rId1" Type="http://schemas.openxmlformats.org/officeDocument/2006/relationships/chart" Target="../charts/chart206.xml"/><Relationship Id="rId6" Type="http://schemas.openxmlformats.org/officeDocument/2006/relationships/chart" Target="../charts/chart211.xml"/><Relationship Id="rId5" Type="http://schemas.openxmlformats.org/officeDocument/2006/relationships/chart" Target="../charts/chart210.xml"/><Relationship Id="rId10" Type="http://schemas.openxmlformats.org/officeDocument/2006/relationships/chart" Target="../charts/chart215.xml"/><Relationship Id="rId4" Type="http://schemas.openxmlformats.org/officeDocument/2006/relationships/chart" Target="../charts/chart209.xml"/><Relationship Id="rId9" Type="http://schemas.openxmlformats.org/officeDocument/2006/relationships/chart" Target="../charts/chart214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3.xml"/><Relationship Id="rId3" Type="http://schemas.openxmlformats.org/officeDocument/2006/relationships/chart" Target="../charts/chart218.xml"/><Relationship Id="rId7" Type="http://schemas.openxmlformats.org/officeDocument/2006/relationships/chart" Target="../charts/chart222.xml"/><Relationship Id="rId2" Type="http://schemas.openxmlformats.org/officeDocument/2006/relationships/chart" Target="../charts/chart217.xml"/><Relationship Id="rId1" Type="http://schemas.openxmlformats.org/officeDocument/2006/relationships/chart" Target="../charts/chart216.xml"/><Relationship Id="rId6" Type="http://schemas.openxmlformats.org/officeDocument/2006/relationships/chart" Target="../charts/chart221.xml"/><Relationship Id="rId5" Type="http://schemas.openxmlformats.org/officeDocument/2006/relationships/chart" Target="../charts/chart220.xml"/><Relationship Id="rId10" Type="http://schemas.openxmlformats.org/officeDocument/2006/relationships/chart" Target="../charts/chart225.xml"/><Relationship Id="rId4" Type="http://schemas.openxmlformats.org/officeDocument/2006/relationships/chart" Target="../charts/chart219.xml"/><Relationship Id="rId9" Type="http://schemas.openxmlformats.org/officeDocument/2006/relationships/chart" Target="../charts/chart22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3.xml"/><Relationship Id="rId3" Type="http://schemas.openxmlformats.org/officeDocument/2006/relationships/chart" Target="../charts/chart228.xml"/><Relationship Id="rId7" Type="http://schemas.openxmlformats.org/officeDocument/2006/relationships/chart" Target="../charts/chart232.xml"/><Relationship Id="rId2" Type="http://schemas.openxmlformats.org/officeDocument/2006/relationships/chart" Target="../charts/chart227.xml"/><Relationship Id="rId1" Type="http://schemas.openxmlformats.org/officeDocument/2006/relationships/chart" Target="../charts/chart226.xml"/><Relationship Id="rId6" Type="http://schemas.openxmlformats.org/officeDocument/2006/relationships/chart" Target="../charts/chart231.xml"/><Relationship Id="rId5" Type="http://schemas.openxmlformats.org/officeDocument/2006/relationships/chart" Target="../charts/chart230.xml"/><Relationship Id="rId10" Type="http://schemas.openxmlformats.org/officeDocument/2006/relationships/chart" Target="../charts/chart235.xml"/><Relationship Id="rId4" Type="http://schemas.openxmlformats.org/officeDocument/2006/relationships/chart" Target="../charts/chart229.xml"/><Relationship Id="rId9" Type="http://schemas.openxmlformats.org/officeDocument/2006/relationships/chart" Target="../charts/chart234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3.xml"/><Relationship Id="rId3" Type="http://schemas.openxmlformats.org/officeDocument/2006/relationships/chart" Target="../charts/chart238.xml"/><Relationship Id="rId7" Type="http://schemas.openxmlformats.org/officeDocument/2006/relationships/chart" Target="../charts/chart242.xml"/><Relationship Id="rId2" Type="http://schemas.openxmlformats.org/officeDocument/2006/relationships/chart" Target="../charts/chart237.xml"/><Relationship Id="rId1" Type="http://schemas.openxmlformats.org/officeDocument/2006/relationships/chart" Target="../charts/chart236.xml"/><Relationship Id="rId6" Type="http://schemas.openxmlformats.org/officeDocument/2006/relationships/chart" Target="../charts/chart241.xml"/><Relationship Id="rId5" Type="http://schemas.openxmlformats.org/officeDocument/2006/relationships/chart" Target="../charts/chart240.xml"/><Relationship Id="rId10" Type="http://schemas.openxmlformats.org/officeDocument/2006/relationships/chart" Target="../charts/chart245.xml"/><Relationship Id="rId4" Type="http://schemas.openxmlformats.org/officeDocument/2006/relationships/chart" Target="../charts/chart239.xml"/><Relationship Id="rId9" Type="http://schemas.openxmlformats.org/officeDocument/2006/relationships/chart" Target="../charts/chart244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3.xml"/><Relationship Id="rId3" Type="http://schemas.openxmlformats.org/officeDocument/2006/relationships/chart" Target="../charts/chart248.xml"/><Relationship Id="rId7" Type="http://schemas.openxmlformats.org/officeDocument/2006/relationships/chart" Target="../charts/chart252.xml"/><Relationship Id="rId2" Type="http://schemas.openxmlformats.org/officeDocument/2006/relationships/chart" Target="../charts/chart247.xml"/><Relationship Id="rId1" Type="http://schemas.openxmlformats.org/officeDocument/2006/relationships/chart" Target="../charts/chart246.xml"/><Relationship Id="rId6" Type="http://schemas.openxmlformats.org/officeDocument/2006/relationships/chart" Target="../charts/chart251.xml"/><Relationship Id="rId5" Type="http://schemas.openxmlformats.org/officeDocument/2006/relationships/chart" Target="../charts/chart250.xml"/><Relationship Id="rId10" Type="http://schemas.openxmlformats.org/officeDocument/2006/relationships/chart" Target="../charts/chart255.xml"/><Relationship Id="rId4" Type="http://schemas.openxmlformats.org/officeDocument/2006/relationships/chart" Target="../charts/chart249.xml"/><Relationship Id="rId9" Type="http://schemas.openxmlformats.org/officeDocument/2006/relationships/chart" Target="../charts/chart254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3.xml"/><Relationship Id="rId3" Type="http://schemas.openxmlformats.org/officeDocument/2006/relationships/chart" Target="../charts/chart258.xml"/><Relationship Id="rId7" Type="http://schemas.openxmlformats.org/officeDocument/2006/relationships/chart" Target="../charts/chart262.xml"/><Relationship Id="rId2" Type="http://schemas.openxmlformats.org/officeDocument/2006/relationships/chart" Target="../charts/chart257.xml"/><Relationship Id="rId1" Type="http://schemas.openxmlformats.org/officeDocument/2006/relationships/chart" Target="../charts/chart256.xml"/><Relationship Id="rId6" Type="http://schemas.openxmlformats.org/officeDocument/2006/relationships/chart" Target="../charts/chart261.xml"/><Relationship Id="rId5" Type="http://schemas.openxmlformats.org/officeDocument/2006/relationships/chart" Target="../charts/chart260.xml"/><Relationship Id="rId10" Type="http://schemas.openxmlformats.org/officeDocument/2006/relationships/chart" Target="../charts/chart265.xml"/><Relationship Id="rId4" Type="http://schemas.openxmlformats.org/officeDocument/2006/relationships/chart" Target="../charts/chart259.xml"/><Relationship Id="rId9" Type="http://schemas.openxmlformats.org/officeDocument/2006/relationships/chart" Target="../charts/chart264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3.xml"/><Relationship Id="rId3" Type="http://schemas.openxmlformats.org/officeDocument/2006/relationships/chart" Target="../charts/chart268.xml"/><Relationship Id="rId7" Type="http://schemas.openxmlformats.org/officeDocument/2006/relationships/chart" Target="../charts/chart272.xml"/><Relationship Id="rId2" Type="http://schemas.openxmlformats.org/officeDocument/2006/relationships/chart" Target="../charts/chart267.xml"/><Relationship Id="rId1" Type="http://schemas.openxmlformats.org/officeDocument/2006/relationships/chart" Target="../charts/chart266.xml"/><Relationship Id="rId6" Type="http://schemas.openxmlformats.org/officeDocument/2006/relationships/chart" Target="../charts/chart271.xml"/><Relationship Id="rId5" Type="http://schemas.openxmlformats.org/officeDocument/2006/relationships/chart" Target="../charts/chart270.xml"/><Relationship Id="rId10" Type="http://schemas.openxmlformats.org/officeDocument/2006/relationships/chart" Target="../charts/chart275.xml"/><Relationship Id="rId4" Type="http://schemas.openxmlformats.org/officeDocument/2006/relationships/chart" Target="../charts/chart269.xml"/><Relationship Id="rId9" Type="http://schemas.openxmlformats.org/officeDocument/2006/relationships/chart" Target="../charts/chart274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3.xml"/><Relationship Id="rId3" Type="http://schemas.openxmlformats.org/officeDocument/2006/relationships/chart" Target="../charts/chart278.xml"/><Relationship Id="rId7" Type="http://schemas.openxmlformats.org/officeDocument/2006/relationships/chart" Target="../charts/chart282.xml"/><Relationship Id="rId2" Type="http://schemas.openxmlformats.org/officeDocument/2006/relationships/chart" Target="../charts/chart277.xml"/><Relationship Id="rId1" Type="http://schemas.openxmlformats.org/officeDocument/2006/relationships/chart" Target="../charts/chart276.xml"/><Relationship Id="rId6" Type="http://schemas.openxmlformats.org/officeDocument/2006/relationships/chart" Target="../charts/chart281.xml"/><Relationship Id="rId5" Type="http://schemas.openxmlformats.org/officeDocument/2006/relationships/chart" Target="../charts/chart280.xml"/><Relationship Id="rId10" Type="http://schemas.openxmlformats.org/officeDocument/2006/relationships/chart" Target="../charts/chart285.xml"/><Relationship Id="rId4" Type="http://schemas.openxmlformats.org/officeDocument/2006/relationships/chart" Target="../charts/chart279.xml"/><Relationship Id="rId9" Type="http://schemas.openxmlformats.org/officeDocument/2006/relationships/chart" Target="../charts/chart284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3.xml"/><Relationship Id="rId3" Type="http://schemas.openxmlformats.org/officeDocument/2006/relationships/chart" Target="../charts/chart288.xml"/><Relationship Id="rId7" Type="http://schemas.openxmlformats.org/officeDocument/2006/relationships/chart" Target="../charts/chart292.xml"/><Relationship Id="rId2" Type="http://schemas.openxmlformats.org/officeDocument/2006/relationships/chart" Target="../charts/chart287.xml"/><Relationship Id="rId1" Type="http://schemas.openxmlformats.org/officeDocument/2006/relationships/chart" Target="../charts/chart286.xml"/><Relationship Id="rId6" Type="http://schemas.openxmlformats.org/officeDocument/2006/relationships/chart" Target="../charts/chart291.xml"/><Relationship Id="rId5" Type="http://schemas.openxmlformats.org/officeDocument/2006/relationships/chart" Target="../charts/chart290.xml"/><Relationship Id="rId10" Type="http://schemas.openxmlformats.org/officeDocument/2006/relationships/chart" Target="../charts/chart295.xml"/><Relationship Id="rId4" Type="http://schemas.openxmlformats.org/officeDocument/2006/relationships/chart" Target="../charts/chart289.xml"/><Relationship Id="rId9" Type="http://schemas.openxmlformats.org/officeDocument/2006/relationships/chart" Target="../charts/chart29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image" Target="../media/image2.png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5.xml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3.xml"/><Relationship Id="rId3" Type="http://schemas.openxmlformats.org/officeDocument/2006/relationships/chart" Target="../charts/chart298.xml"/><Relationship Id="rId7" Type="http://schemas.openxmlformats.org/officeDocument/2006/relationships/chart" Target="../charts/chart302.xml"/><Relationship Id="rId2" Type="http://schemas.openxmlformats.org/officeDocument/2006/relationships/chart" Target="../charts/chart297.xml"/><Relationship Id="rId1" Type="http://schemas.openxmlformats.org/officeDocument/2006/relationships/chart" Target="../charts/chart296.xml"/><Relationship Id="rId6" Type="http://schemas.openxmlformats.org/officeDocument/2006/relationships/chart" Target="../charts/chart301.xml"/><Relationship Id="rId5" Type="http://schemas.openxmlformats.org/officeDocument/2006/relationships/chart" Target="../charts/chart300.xml"/><Relationship Id="rId10" Type="http://schemas.openxmlformats.org/officeDocument/2006/relationships/chart" Target="../charts/chart305.xml"/><Relationship Id="rId4" Type="http://schemas.openxmlformats.org/officeDocument/2006/relationships/chart" Target="../charts/chart299.xml"/><Relationship Id="rId9" Type="http://schemas.openxmlformats.org/officeDocument/2006/relationships/chart" Target="../charts/chart304.xml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3.xml"/><Relationship Id="rId3" Type="http://schemas.openxmlformats.org/officeDocument/2006/relationships/chart" Target="../charts/chart308.xml"/><Relationship Id="rId7" Type="http://schemas.openxmlformats.org/officeDocument/2006/relationships/chart" Target="../charts/chart312.xml"/><Relationship Id="rId2" Type="http://schemas.openxmlformats.org/officeDocument/2006/relationships/chart" Target="../charts/chart307.xml"/><Relationship Id="rId1" Type="http://schemas.openxmlformats.org/officeDocument/2006/relationships/chart" Target="../charts/chart306.xml"/><Relationship Id="rId6" Type="http://schemas.openxmlformats.org/officeDocument/2006/relationships/chart" Target="../charts/chart311.xml"/><Relationship Id="rId5" Type="http://schemas.openxmlformats.org/officeDocument/2006/relationships/chart" Target="../charts/chart310.xml"/><Relationship Id="rId10" Type="http://schemas.openxmlformats.org/officeDocument/2006/relationships/chart" Target="../charts/chart315.xml"/><Relationship Id="rId4" Type="http://schemas.openxmlformats.org/officeDocument/2006/relationships/chart" Target="../charts/chart309.xml"/><Relationship Id="rId9" Type="http://schemas.openxmlformats.org/officeDocument/2006/relationships/chart" Target="../charts/chart314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3.xml"/><Relationship Id="rId3" Type="http://schemas.openxmlformats.org/officeDocument/2006/relationships/chart" Target="../charts/chart318.xml"/><Relationship Id="rId7" Type="http://schemas.openxmlformats.org/officeDocument/2006/relationships/chart" Target="../charts/chart322.xml"/><Relationship Id="rId2" Type="http://schemas.openxmlformats.org/officeDocument/2006/relationships/chart" Target="../charts/chart317.xml"/><Relationship Id="rId1" Type="http://schemas.openxmlformats.org/officeDocument/2006/relationships/chart" Target="../charts/chart316.xml"/><Relationship Id="rId6" Type="http://schemas.openxmlformats.org/officeDocument/2006/relationships/chart" Target="../charts/chart321.xml"/><Relationship Id="rId5" Type="http://schemas.openxmlformats.org/officeDocument/2006/relationships/chart" Target="../charts/chart320.xml"/><Relationship Id="rId10" Type="http://schemas.openxmlformats.org/officeDocument/2006/relationships/chart" Target="../charts/chart325.xml"/><Relationship Id="rId4" Type="http://schemas.openxmlformats.org/officeDocument/2006/relationships/chart" Target="../charts/chart319.xml"/><Relationship Id="rId9" Type="http://schemas.openxmlformats.org/officeDocument/2006/relationships/chart" Target="../charts/chart324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3.xml"/><Relationship Id="rId3" Type="http://schemas.openxmlformats.org/officeDocument/2006/relationships/chart" Target="../charts/chart328.xml"/><Relationship Id="rId7" Type="http://schemas.openxmlformats.org/officeDocument/2006/relationships/chart" Target="../charts/chart332.xml"/><Relationship Id="rId2" Type="http://schemas.openxmlformats.org/officeDocument/2006/relationships/chart" Target="../charts/chart327.xml"/><Relationship Id="rId1" Type="http://schemas.openxmlformats.org/officeDocument/2006/relationships/chart" Target="../charts/chart326.xml"/><Relationship Id="rId6" Type="http://schemas.openxmlformats.org/officeDocument/2006/relationships/chart" Target="../charts/chart331.xml"/><Relationship Id="rId5" Type="http://schemas.openxmlformats.org/officeDocument/2006/relationships/chart" Target="../charts/chart330.xml"/><Relationship Id="rId10" Type="http://schemas.openxmlformats.org/officeDocument/2006/relationships/chart" Target="../charts/chart335.xml"/><Relationship Id="rId4" Type="http://schemas.openxmlformats.org/officeDocument/2006/relationships/chart" Target="../charts/chart329.xml"/><Relationship Id="rId9" Type="http://schemas.openxmlformats.org/officeDocument/2006/relationships/chart" Target="../charts/chart334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3.xml"/><Relationship Id="rId3" Type="http://schemas.openxmlformats.org/officeDocument/2006/relationships/chart" Target="../charts/chart338.xml"/><Relationship Id="rId7" Type="http://schemas.openxmlformats.org/officeDocument/2006/relationships/chart" Target="../charts/chart342.xml"/><Relationship Id="rId2" Type="http://schemas.openxmlformats.org/officeDocument/2006/relationships/chart" Target="../charts/chart337.xml"/><Relationship Id="rId1" Type="http://schemas.openxmlformats.org/officeDocument/2006/relationships/chart" Target="../charts/chart336.xml"/><Relationship Id="rId6" Type="http://schemas.openxmlformats.org/officeDocument/2006/relationships/chart" Target="../charts/chart341.xml"/><Relationship Id="rId5" Type="http://schemas.openxmlformats.org/officeDocument/2006/relationships/chart" Target="../charts/chart340.xml"/><Relationship Id="rId10" Type="http://schemas.openxmlformats.org/officeDocument/2006/relationships/chart" Target="../charts/chart345.xml"/><Relationship Id="rId4" Type="http://schemas.openxmlformats.org/officeDocument/2006/relationships/chart" Target="../charts/chart339.xml"/><Relationship Id="rId9" Type="http://schemas.openxmlformats.org/officeDocument/2006/relationships/chart" Target="../charts/chart344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3.xml"/><Relationship Id="rId3" Type="http://schemas.openxmlformats.org/officeDocument/2006/relationships/chart" Target="../charts/chart348.xml"/><Relationship Id="rId7" Type="http://schemas.openxmlformats.org/officeDocument/2006/relationships/chart" Target="../charts/chart352.xml"/><Relationship Id="rId2" Type="http://schemas.openxmlformats.org/officeDocument/2006/relationships/chart" Target="../charts/chart347.xml"/><Relationship Id="rId1" Type="http://schemas.openxmlformats.org/officeDocument/2006/relationships/chart" Target="../charts/chart346.xml"/><Relationship Id="rId6" Type="http://schemas.openxmlformats.org/officeDocument/2006/relationships/chart" Target="../charts/chart351.xml"/><Relationship Id="rId5" Type="http://schemas.openxmlformats.org/officeDocument/2006/relationships/chart" Target="../charts/chart350.xml"/><Relationship Id="rId10" Type="http://schemas.openxmlformats.org/officeDocument/2006/relationships/chart" Target="../charts/chart355.xml"/><Relationship Id="rId4" Type="http://schemas.openxmlformats.org/officeDocument/2006/relationships/chart" Target="../charts/chart349.xml"/><Relationship Id="rId9" Type="http://schemas.openxmlformats.org/officeDocument/2006/relationships/chart" Target="../charts/chart354.xml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3.xml"/><Relationship Id="rId3" Type="http://schemas.openxmlformats.org/officeDocument/2006/relationships/chart" Target="../charts/chart358.xml"/><Relationship Id="rId7" Type="http://schemas.openxmlformats.org/officeDocument/2006/relationships/chart" Target="../charts/chart362.xml"/><Relationship Id="rId2" Type="http://schemas.openxmlformats.org/officeDocument/2006/relationships/chart" Target="../charts/chart357.xml"/><Relationship Id="rId1" Type="http://schemas.openxmlformats.org/officeDocument/2006/relationships/chart" Target="../charts/chart356.xml"/><Relationship Id="rId6" Type="http://schemas.openxmlformats.org/officeDocument/2006/relationships/chart" Target="../charts/chart361.xml"/><Relationship Id="rId5" Type="http://schemas.openxmlformats.org/officeDocument/2006/relationships/chart" Target="../charts/chart360.xml"/><Relationship Id="rId10" Type="http://schemas.openxmlformats.org/officeDocument/2006/relationships/chart" Target="../charts/chart365.xml"/><Relationship Id="rId4" Type="http://schemas.openxmlformats.org/officeDocument/2006/relationships/chart" Target="../charts/chart359.xml"/><Relationship Id="rId9" Type="http://schemas.openxmlformats.org/officeDocument/2006/relationships/chart" Target="../charts/chart364.xml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3.xml"/><Relationship Id="rId3" Type="http://schemas.openxmlformats.org/officeDocument/2006/relationships/chart" Target="../charts/chart368.xml"/><Relationship Id="rId7" Type="http://schemas.openxmlformats.org/officeDocument/2006/relationships/chart" Target="../charts/chart372.xml"/><Relationship Id="rId2" Type="http://schemas.openxmlformats.org/officeDocument/2006/relationships/chart" Target="../charts/chart367.xml"/><Relationship Id="rId1" Type="http://schemas.openxmlformats.org/officeDocument/2006/relationships/chart" Target="../charts/chart366.xml"/><Relationship Id="rId6" Type="http://schemas.openxmlformats.org/officeDocument/2006/relationships/chart" Target="../charts/chart371.xml"/><Relationship Id="rId5" Type="http://schemas.openxmlformats.org/officeDocument/2006/relationships/chart" Target="../charts/chart370.xml"/><Relationship Id="rId10" Type="http://schemas.openxmlformats.org/officeDocument/2006/relationships/chart" Target="../charts/chart375.xml"/><Relationship Id="rId4" Type="http://schemas.openxmlformats.org/officeDocument/2006/relationships/chart" Target="../charts/chart369.xml"/><Relationship Id="rId9" Type="http://schemas.openxmlformats.org/officeDocument/2006/relationships/chart" Target="../charts/chart374.xml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3.xml"/><Relationship Id="rId3" Type="http://schemas.openxmlformats.org/officeDocument/2006/relationships/chart" Target="../charts/chart378.xml"/><Relationship Id="rId7" Type="http://schemas.openxmlformats.org/officeDocument/2006/relationships/chart" Target="../charts/chart382.xml"/><Relationship Id="rId2" Type="http://schemas.openxmlformats.org/officeDocument/2006/relationships/chart" Target="../charts/chart377.xml"/><Relationship Id="rId1" Type="http://schemas.openxmlformats.org/officeDocument/2006/relationships/chart" Target="../charts/chart376.xml"/><Relationship Id="rId6" Type="http://schemas.openxmlformats.org/officeDocument/2006/relationships/chart" Target="../charts/chart381.xml"/><Relationship Id="rId5" Type="http://schemas.openxmlformats.org/officeDocument/2006/relationships/chart" Target="../charts/chart380.xml"/><Relationship Id="rId10" Type="http://schemas.openxmlformats.org/officeDocument/2006/relationships/chart" Target="../charts/chart385.xml"/><Relationship Id="rId4" Type="http://schemas.openxmlformats.org/officeDocument/2006/relationships/chart" Target="../charts/chart379.xml"/><Relationship Id="rId9" Type="http://schemas.openxmlformats.org/officeDocument/2006/relationships/chart" Target="../charts/chart38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image" Target="../media/image3.png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image" Target="../media/image4.png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4</xdr:col>
      <xdr:colOff>204562</xdr:colOff>
      <xdr:row>30</xdr:row>
      <xdr:rowOff>55685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173057</xdr:rowOff>
    </xdr:from>
    <xdr:to>
      <xdr:col>4</xdr:col>
      <xdr:colOff>328092</xdr:colOff>
      <xdr:row>43</xdr:row>
      <xdr:rowOff>164627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19669</xdr:rowOff>
    </xdr:from>
    <xdr:to>
      <xdr:col>4</xdr:col>
      <xdr:colOff>9782</xdr:colOff>
      <xdr:row>56</xdr:row>
      <xdr:rowOff>179052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492125</xdr:colOff>
      <xdr:row>43</xdr:row>
      <xdr:rowOff>189387</xdr:rowOff>
    </xdr:from>
    <xdr:to>
      <xdr:col>10</xdr:col>
      <xdr:colOff>168009</xdr:colOff>
      <xdr:row>59</xdr:row>
      <xdr:rowOff>77834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517071</xdr:colOff>
      <xdr:row>60</xdr:row>
      <xdr:rowOff>102055</xdr:rowOff>
    </xdr:from>
    <xdr:to>
      <xdr:col>5</xdr:col>
      <xdr:colOff>519233</xdr:colOff>
      <xdr:row>74</xdr:row>
      <xdr:rowOff>16229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654299</xdr:colOff>
      <xdr:row>51</xdr:row>
      <xdr:rowOff>74907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17</xdr:col>
      <xdr:colOff>440729</xdr:colOff>
      <xdr:row>43</xdr:row>
      <xdr:rowOff>6946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414618</xdr:colOff>
      <xdr:row>32</xdr:row>
      <xdr:rowOff>78441</xdr:rowOff>
    </xdr:from>
    <xdr:to>
      <xdr:col>35</xdr:col>
      <xdr:colOff>631319</xdr:colOff>
      <xdr:row>50</xdr:row>
      <xdr:rowOff>144288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32</xdr:row>
      <xdr:rowOff>0</xdr:rowOff>
    </xdr:from>
    <xdr:to>
      <xdr:col>43</xdr:col>
      <xdr:colOff>627371</xdr:colOff>
      <xdr:row>46</xdr:row>
      <xdr:rowOff>176754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0</xdr:colOff>
      <xdr:row>25</xdr:row>
      <xdr:rowOff>0</xdr:rowOff>
    </xdr:from>
    <xdr:to>
      <xdr:col>64</xdr:col>
      <xdr:colOff>341780</xdr:colOff>
      <xdr:row>42</xdr:row>
      <xdr:rowOff>78492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390525</xdr:colOff>
      <xdr:row>27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6</xdr:col>
      <xdr:colOff>523875</xdr:colOff>
      <xdr:row>41</xdr:row>
      <xdr:rowOff>34925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6</xdr:col>
      <xdr:colOff>523875</xdr:colOff>
      <xdr:row>53</xdr:row>
      <xdr:rowOff>65314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6</xdr:col>
      <xdr:colOff>516255</xdr:colOff>
      <xdr:row>68</xdr:row>
      <xdr:rowOff>113665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30480</xdr:colOff>
      <xdr:row>87</xdr:row>
      <xdr:rowOff>25400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40</xdr:row>
      <xdr:rowOff>25400</xdr:rowOff>
    </xdr:from>
    <xdr:to>
      <xdr:col>19</xdr:col>
      <xdr:colOff>41003</xdr:colOff>
      <xdr:row>57</xdr:row>
      <xdr:rowOff>73660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82</xdr:col>
      <xdr:colOff>97972</xdr:colOff>
      <xdr:row>22</xdr:row>
      <xdr:rowOff>130629</xdr:rowOff>
    </xdr:from>
    <xdr:to>
      <xdr:col>89</xdr:col>
      <xdr:colOff>286658</xdr:colOff>
      <xdr:row>40</xdr:row>
      <xdr:rowOff>43543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35</xdr:row>
      <xdr:rowOff>0</xdr:rowOff>
    </xdr:from>
    <xdr:to>
      <xdr:col>47</xdr:col>
      <xdr:colOff>421277</xdr:colOff>
      <xdr:row>49</xdr:row>
      <xdr:rowOff>35380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163287</xdr:colOff>
      <xdr:row>31</xdr:row>
      <xdr:rowOff>10884</xdr:rowOff>
    </xdr:from>
    <xdr:to>
      <xdr:col>39</xdr:col>
      <xdr:colOff>654051</xdr:colOff>
      <xdr:row>45</xdr:row>
      <xdr:rowOff>109763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31</xdr:col>
      <xdr:colOff>55880</xdr:colOff>
      <xdr:row>48</xdr:row>
      <xdr:rowOff>81099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0</xdr:rowOff>
    </xdr:from>
    <xdr:to>
      <xdr:col>6</xdr:col>
      <xdr:colOff>368301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30</xdr:row>
      <xdr:rowOff>0</xdr:rowOff>
    </xdr:from>
    <xdr:to>
      <xdr:col>6</xdr:col>
      <xdr:colOff>317500</xdr:colOff>
      <xdr:row>41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39</xdr:row>
      <xdr:rowOff>50800</xdr:rowOff>
    </xdr:from>
    <xdr:to>
      <xdr:col>21</xdr:col>
      <xdr:colOff>616132</xdr:colOff>
      <xdr:row>55</xdr:row>
      <xdr:rowOff>178888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333375</xdr:colOff>
      <xdr:row>54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7</xdr:col>
      <xdr:colOff>325755</xdr:colOff>
      <xdr:row>69</xdr:row>
      <xdr:rowOff>113665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254000</xdr:colOff>
      <xdr:row>30</xdr:row>
      <xdr:rowOff>38100</xdr:rowOff>
    </xdr:from>
    <xdr:to>
      <xdr:col>40</xdr:col>
      <xdr:colOff>322580</xdr:colOff>
      <xdr:row>46</xdr:row>
      <xdr:rowOff>13970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622300</xdr:colOff>
      <xdr:row>30</xdr:row>
      <xdr:rowOff>190500</xdr:rowOff>
    </xdr:from>
    <xdr:to>
      <xdr:col>31</xdr:col>
      <xdr:colOff>17780</xdr:colOff>
      <xdr:row>46</xdr:row>
      <xdr:rowOff>166370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6</xdr:col>
      <xdr:colOff>513080</xdr:colOff>
      <xdr:row>86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83</xdr:col>
      <xdr:colOff>0</xdr:colOff>
      <xdr:row>29</xdr:row>
      <xdr:rowOff>0</xdr:rowOff>
    </xdr:from>
    <xdr:to>
      <xdr:col>90</xdr:col>
      <xdr:colOff>201386</xdr:colOff>
      <xdr:row>46</xdr:row>
      <xdr:rowOff>39914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0</xdr:colOff>
      <xdr:row>37</xdr:row>
      <xdr:rowOff>0</xdr:rowOff>
    </xdr:from>
    <xdr:to>
      <xdr:col>48</xdr:col>
      <xdr:colOff>430349</xdr:colOff>
      <xdr:row>50</xdr:row>
      <xdr:rowOff>147865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42</xdr:row>
      <xdr:rowOff>0</xdr:rowOff>
    </xdr:from>
    <xdr:to>
      <xdr:col>22</xdr:col>
      <xdr:colOff>369752</xdr:colOff>
      <xdr:row>59</xdr:row>
      <xdr:rowOff>11248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522514</xdr:colOff>
      <xdr:row>14</xdr:row>
      <xdr:rowOff>163286</xdr:rowOff>
    </xdr:from>
    <xdr:to>
      <xdr:col>6</xdr:col>
      <xdr:colOff>215901</xdr:colOff>
      <xdr:row>27</xdr:row>
      <xdr:rowOff>119742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664028</xdr:colOff>
      <xdr:row>29</xdr:row>
      <xdr:rowOff>21771</xdr:rowOff>
    </xdr:from>
    <xdr:to>
      <xdr:col>5</xdr:col>
      <xdr:colOff>524329</xdr:colOff>
      <xdr:row>40</xdr:row>
      <xdr:rowOff>136072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315685</xdr:colOff>
      <xdr:row>29</xdr:row>
      <xdr:rowOff>185057</xdr:rowOff>
    </xdr:from>
    <xdr:to>
      <xdr:col>30</xdr:col>
      <xdr:colOff>371565</xdr:colOff>
      <xdr:row>46</xdr:row>
      <xdr:rowOff>59327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566057</xdr:colOff>
      <xdr:row>42</xdr:row>
      <xdr:rowOff>130628</xdr:rowOff>
    </xdr:from>
    <xdr:to>
      <xdr:col>7</xdr:col>
      <xdr:colOff>224518</xdr:colOff>
      <xdr:row>54</xdr:row>
      <xdr:rowOff>65314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7</xdr:col>
      <xdr:colOff>325755</xdr:colOff>
      <xdr:row>69</xdr:row>
      <xdr:rowOff>113665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513081</xdr:colOff>
      <xdr:row>87</xdr:row>
      <xdr:rowOff>25401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228600</xdr:colOff>
      <xdr:row>30</xdr:row>
      <xdr:rowOff>119742</xdr:rowOff>
    </xdr:from>
    <xdr:to>
      <xdr:col>38</xdr:col>
      <xdr:colOff>337458</xdr:colOff>
      <xdr:row>42</xdr:row>
      <xdr:rowOff>185057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2721</xdr:colOff>
      <xdr:row>30</xdr:row>
      <xdr:rowOff>160565</xdr:rowOff>
    </xdr:from>
    <xdr:to>
      <xdr:col>48</xdr:col>
      <xdr:colOff>334192</xdr:colOff>
      <xdr:row>45</xdr:row>
      <xdr:rowOff>2723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</xdr:col>
      <xdr:colOff>304799</xdr:colOff>
      <xdr:row>22</xdr:row>
      <xdr:rowOff>43543</xdr:rowOff>
    </xdr:from>
    <xdr:to>
      <xdr:col>89</xdr:col>
      <xdr:colOff>493485</xdr:colOff>
      <xdr:row>39</xdr:row>
      <xdr:rowOff>130629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7</xdr:col>
      <xdr:colOff>360137</xdr:colOff>
      <xdr:row>30</xdr:row>
      <xdr:rowOff>156481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598714</xdr:colOff>
      <xdr:row>31</xdr:row>
      <xdr:rowOff>32656</xdr:rowOff>
    </xdr:from>
    <xdr:to>
      <xdr:col>6</xdr:col>
      <xdr:colOff>450851</xdr:colOff>
      <xdr:row>42</xdr:row>
      <xdr:rowOff>146958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333376</xdr:colOff>
      <xdr:row>57</xdr:row>
      <xdr:rowOff>130628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325756</xdr:colOff>
      <xdr:row>75</xdr:row>
      <xdr:rowOff>113665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6</xdr:col>
      <xdr:colOff>513082</xdr:colOff>
      <xdr:row>94</xdr:row>
      <xdr:rowOff>25401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20</xdr:col>
      <xdr:colOff>369752</xdr:colOff>
      <xdr:row>60</xdr:row>
      <xdr:rowOff>11247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370114</xdr:colOff>
      <xdr:row>30</xdr:row>
      <xdr:rowOff>108857</xdr:rowOff>
    </xdr:from>
    <xdr:to>
      <xdr:col>29</xdr:col>
      <xdr:colOff>425994</xdr:colOff>
      <xdr:row>47</xdr:row>
      <xdr:rowOff>4899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65315</xdr:colOff>
      <xdr:row>31</xdr:row>
      <xdr:rowOff>108857</xdr:rowOff>
    </xdr:from>
    <xdr:to>
      <xdr:col>37</xdr:col>
      <xdr:colOff>653143</xdr:colOff>
      <xdr:row>45</xdr:row>
      <xdr:rowOff>163287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250373</xdr:colOff>
      <xdr:row>22</xdr:row>
      <xdr:rowOff>97970</xdr:rowOff>
    </xdr:from>
    <xdr:to>
      <xdr:col>52</xdr:col>
      <xdr:colOff>4901</xdr:colOff>
      <xdr:row>36</xdr:row>
      <xdr:rowOff>125185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0</xdr:colOff>
      <xdr:row>25</xdr:row>
      <xdr:rowOff>0</xdr:rowOff>
    </xdr:from>
    <xdr:to>
      <xdr:col>88</xdr:col>
      <xdr:colOff>188686</xdr:colOff>
      <xdr:row>42</xdr:row>
      <xdr:rowOff>130628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360136</xdr:colOff>
      <xdr:row>31</xdr:row>
      <xdr:rowOff>152398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5</xdr:col>
      <xdr:colOff>76201</xdr:colOff>
      <xdr:row>44</xdr:row>
      <xdr:rowOff>125187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6</xdr:col>
      <xdr:colOff>333376</xdr:colOff>
      <xdr:row>59</xdr:row>
      <xdr:rowOff>130628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370115</xdr:colOff>
      <xdr:row>61</xdr:row>
      <xdr:rowOff>174171</xdr:rowOff>
    </xdr:from>
    <xdr:to>
      <xdr:col>6</xdr:col>
      <xdr:colOff>20957</xdr:colOff>
      <xdr:row>75</xdr:row>
      <xdr:rowOff>91893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6</xdr:col>
      <xdr:colOff>0</xdr:colOff>
      <xdr:row>94</xdr:row>
      <xdr:rowOff>25401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20</xdr:col>
      <xdr:colOff>304437</xdr:colOff>
      <xdr:row>63</xdr:row>
      <xdr:rowOff>80644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28</xdr:col>
      <xdr:colOff>673644</xdr:colOff>
      <xdr:row>49</xdr:row>
      <xdr:rowOff>169545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500744</xdr:colOff>
      <xdr:row>30</xdr:row>
      <xdr:rowOff>97971</xdr:rowOff>
    </xdr:from>
    <xdr:to>
      <xdr:col>37</xdr:col>
      <xdr:colOff>372836</xdr:colOff>
      <xdr:row>45</xdr:row>
      <xdr:rowOff>21772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0</xdr:colOff>
      <xdr:row>24</xdr:row>
      <xdr:rowOff>0</xdr:rowOff>
    </xdr:from>
    <xdr:to>
      <xdr:col>87</xdr:col>
      <xdr:colOff>131536</xdr:colOff>
      <xdr:row>41</xdr:row>
      <xdr:rowOff>195942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598715</xdr:colOff>
      <xdr:row>31</xdr:row>
      <xdr:rowOff>108858</xdr:rowOff>
    </xdr:from>
    <xdr:to>
      <xdr:col>46</xdr:col>
      <xdr:colOff>304257</xdr:colOff>
      <xdr:row>46</xdr:row>
      <xdr:rowOff>14969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15</xdr:row>
      <xdr:rowOff>101600</xdr:rowOff>
    </xdr:from>
    <xdr:to>
      <xdr:col>5</xdr:col>
      <xdr:colOff>203200</xdr:colOff>
      <xdr:row>27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30</xdr:row>
      <xdr:rowOff>0</xdr:rowOff>
    </xdr:from>
    <xdr:to>
      <xdr:col>5</xdr:col>
      <xdr:colOff>279401</xdr:colOff>
      <xdr:row>41</xdr:row>
      <xdr:rowOff>125187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55880</xdr:colOff>
      <xdr:row>50</xdr:row>
      <xdr:rowOff>115116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42</xdr:row>
      <xdr:rowOff>190500</xdr:rowOff>
    </xdr:from>
    <xdr:to>
      <xdr:col>6</xdr:col>
      <xdr:colOff>79376</xdr:colOff>
      <xdr:row>54</xdr:row>
      <xdr:rowOff>117928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19</xdr:col>
      <xdr:colOff>369752</xdr:colOff>
      <xdr:row>60</xdr:row>
      <xdr:rowOff>11247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56</xdr:row>
      <xdr:rowOff>0</xdr:rowOff>
    </xdr:from>
    <xdr:to>
      <xdr:col>6</xdr:col>
      <xdr:colOff>139792</xdr:colOff>
      <xdr:row>69</xdr:row>
      <xdr:rowOff>117747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6</xdr:col>
      <xdr:colOff>0</xdr:colOff>
      <xdr:row>94</xdr:row>
      <xdr:rowOff>25401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32</xdr:row>
      <xdr:rowOff>0</xdr:rowOff>
    </xdr:from>
    <xdr:to>
      <xdr:col>36</xdr:col>
      <xdr:colOff>556078</xdr:colOff>
      <xdr:row>46</xdr:row>
      <xdr:rowOff>39915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35</xdr:row>
      <xdr:rowOff>0</xdr:rowOff>
    </xdr:from>
    <xdr:to>
      <xdr:col>46</xdr:col>
      <xdr:colOff>541928</xdr:colOff>
      <xdr:row>49</xdr:row>
      <xdr:rowOff>22226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0</xdr:colOff>
      <xdr:row>26</xdr:row>
      <xdr:rowOff>0</xdr:rowOff>
    </xdr:from>
    <xdr:to>
      <xdr:col>88</xdr:col>
      <xdr:colOff>144236</xdr:colOff>
      <xdr:row>43</xdr:row>
      <xdr:rowOff>126999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</xdr:colOff>
      <xdr:row>14</xdr:row>
      <xdr:rowOff>185058</xdr:rowOff>
    </xdr:from>
    <xdr:to>
      <xdr:col>4</xdr:col>
      <xdr:colOff>534307</xdr:colOff>
      <xdr:row>28</xdr:row>
      <xdr:rowOff>10886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620485</xdr:colOff>
      <xdr:row>30</xdr:row>
      <xdr:rowOff>163284</xdr:rowOff>
    </xdr:from>
    <xdr:to>
      <xdr:col>4</xdr:col>
      <xdr:colOff>620485</xdr:colOff>
      <xdr:row>42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674913</xdr:colOff>
      <xdr:row>48</xdr:row>
      <xdr:rowOff>185057</xdr:rowOff>
    </xdr:from>
    <xdr:to>
      <xdr:col>6</xdr:col>
      <xdr:colOff>0</xdr:colOff>
      <xdr:row>60</xdr:row>
      <xdr:rowOff>119742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</xdr:col>
      <xdr:colOff>1</xdr:colOff>
      <xdr:row>76</xdr:row>
      <xdr:rowOff>117747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6</xdr:col>
      <xdr:colOff>1</xdr:colOff>
      <xdr:row>95</xdr:row>
      <xdr:rowOff>25402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279400</xdr:colOff>
      <xdr:row>38</xdr:row>
      <xdr:rowOff>0</xdr:rowOff>
    </xdr:from>
    <xdr:to>
      <xdr:col>17</xdr:col>
      <xdr:colOff>63137</xdr:colOff>
      <xdr:row>55</xdr:row>
      <xdr:rowOff>134618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635000</xdr:colOff>
      <xdr:row>32</xdr:row>
      <xdr:rowOff>0</xdr:rowOff>
    </xdr:from>
    <xdr:to>
      <xdr:col>27</xdr:col>
      <xdr:colOff>652780</xdr:colOff>
      <xdr:row>48</xdr:row>
      <xdr:rowOff>115116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254000</xdr:colOff>
      <xdr:row>31</xdr:row>
      <xdr:rowOff>0</xdr:rowOff>
    </xdr:from>
    <xdr:to>
      <xdr:col>37</xdr:col>
      <xdr:colOff>556078</xdr:colOff>
      <xdr:row>48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33</xdr:row>
      <xdr:rowOff>0</xdr:rowOff>
    </xdr:from>
    <xdr:to>
      <xdr:col>46</xdr:col>
      <xdr:colOff>389528</xdr:colOff>
      <xdr:row>47</xdr:row>
      <xdr:rowOff>22226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80</xdr:col>
      <xdr:colOff>0</xdr:colOff>
      <xdr:row>23</xdr:row>
      <xdr:rowOff>190500</xdr:rowOff>
    </xdr:from>
    <xdr:to>
      <xdr:col>87</xdr:col>
      <xdr:colOff>144236</xdr:colOff>
      <xdr:row>41</xdr:row>
      <xdr:rowOff>114299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523422</xdr:colOff>
      <xdr:row>29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5</xdr:col>
      <xdr:colOff>0</xdr:colOff>
      <xdr:row>42</xdr:row>
      <xdr:rowOff>125188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6</xdr:col>
      <xdr:colOff>7621</xdr:colOff>
      <xdr:row>59</xdr:row>
      <xdr:rowOff>130627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</xdr:col>
      <xdr:colOff>1</xdr:colOff>
      <xdr:row>76</xdr:row>
      <xdr:rowOff>117747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10886</xdr:colOff>
      <xdr:row>79</xdr:row>
      <xdr:rowOff>174170</xdr:rowOff>
    </xdr:from>
    <xdr:to>
      <xdr:col>6</xdr:col>
      <xdr:colOff>10887</xdr:colOff>
      <xdr:row>95</xdr:row>
      <xdr:rowOff>3629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43180</xdr:colOff>
      <xdr:row>50</xdr:row>
      <xdr:rowOff>35288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141514</xdr:colOff>
      <xdr:row>41</xdr:row>
      <xdr:rowOff>39190</xdr:rowOff>
    </xdr:from>
    <xdr:to>
      <xdr:col>19</xdr:col>
      <xdr:colOff>579483</xdr:colOff>
      <xdr:row>59</xdr:row>
      <xdr:rowOff>101236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35</xdr:row>
      <xdr:rowOff>0</xdr:rowOff>
    </xdr:from>
    <xdr:to>
      <xdr:col>46</xdr:col>
      <xdr:colOff>421278</xdr:colOff>
      <xdr:row>49</xdr:row>
      <xdr:rowOff>180976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655320</xdr:colOff>
      <xdr:row>24</xdr:row>
      <xdr:rowOff>121920</xdr:rowOff>
    </xdr:from>
    <xdr:to>
      <xdr:col>87</xdr:col>
      <xdr:colOff>146776</xdr:colOff>
      <xdr:row>42</xdr:row>
      <xdr:rowOff>60959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33</xdr:row>
      <xdr:rowOff>45720</xdr:rowOff>
    </xdr:from>
    <xdr:to>
      <xdr:col>38</xdr:col>
      <xdr:colOff>472440</xdr:colOff>
      <xdr:row>51</xdr:row>
      <xdr:rowOff>96520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620485</xdr:colOff>
      <xdr:row>15</xdr:row>
      <xdr:rowOff>87086</xdr:rowOff>
    </xdr:from>
    <xdr:to>
      <xdr:col>5</xdr:col>
      <xdr:colOff>44450</xdr:colOff>
      <xdr:row>28</xdr:row>
      <xdr:rowOff>119742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446313</xdr:colOff>
      <xdr:row>31</xdr:row>
      <xdr:rowOff>10886</xdr:rowOff>
    </xdr:from>
    <xdr:to>
      <xdr:col>5</xdr:col>
      <xdr:colOff>21770</xdr:colOff>
      <xdr:row>42</xdr:row>
      <xdr:rowOff>136074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446313</xdr:colOff>
      <xdr:row>45</xdr:row>
      <xdr:rowOff>130629</xdr:rowOff>
    </xdr:from>
    <xdr:to>
      <xdr:col>6</xdr:col>
      <xdr:colOff>29392</xdr:colOff>
      <xdr:row>57</xdr:row>
      <xdr:rowOff>65312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283028</xdr:colOff>
      <xdr:row>61</xdr:row>
      <xdr:rowOff>152401</xdr:rowOff>
    </xdr:from>
    <xdr:to>
      <xdr:col>5</xdr:col>
      <xdr:colOff>533401</xdr:colOff>
      <xdr:row>75</xdr:row>
      <xdr:rowOff>74205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250372</xdr:colOff>
      <xdr:row>95</xdr:row>
      <xdr:rowOff>25402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18</xdr:col>
      <xdr:colOff>403134</xdr:colOff>
      <xdr:row>65</xdr:row>
      <xdr:rowOff>101235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0</xdr:colOff>
      <xdr:row>26</xdr:row>
      <xdr:rowOff>0</xdr:rowOff>
    </xdr:from>
    <xdr:to>
      <xdr:col>88</xdr:col>
      <xdr:colOff>131536</xdr:colOff>
      <xdr:row>44</xdr:row>
      <xdr:rowOff>32656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34</xdr:row>
      <xdr:rowOff>0</xdr:rowOff>
    </xdr:from>
    <xdr:to>
      <xdr:col>48</xdr:col>
      <xdr:colOff>59872</xdr:colOff>
      <xdr:row>49</xdr:row>
      <xdr:rowOff>19868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29</xdr:col>
      <xdr:colOff>673644</xdr:colOff>
      <xdr:row>51</xdr:row>
      <xdr:rowOff>169545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642257</xdr:colOff>
      <xdr:row>33</xdr:row>
      <xdr:rowOff>185057</xdr:rowOff>
    </xdr:from>
    <xdr:to>
      <xdr:col>38</xdr:col>
      <xdr:colOff>413657</xdr:colOff>
      <xdr:row>52</xdr:row>
      <xdr:rowOff>83457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544286</xdr:colOff>
      <xdr:row>16</xdr:row>
      <xdr:rowOff>97972</xdr:rowOff>
    </xdr:from>
    <xdr:to>
      <xdr:col>4</xdr:col>
      <xdr:colOff>643165</xdr:colOff>
      <xdr:row>29</xdr:row>
      <xdr:rowOff>130628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457201</xdr:colOff>
      <xdr:row>31</xdr:row>
      <xdr:rowOff>108857</xdr:rowOff>
    </xdr:from>
    <xdr:to>
      <xdr:col>5</xdr:col>
      <xdr:colOff>32657</xdr:colOff>
      <xdr:row>43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424543</xdr:colOff>
      <xdr:row>46</xdr:row>
      <xdr:rowOff>97972</xdr:rowOff>
    </xdr:from>
    <xdr:to>
      <xdr:col>6</xdr:col>
      <xdr:colOff>7621</xdr:colOff>
      <xdr:row>58</xdr:row>
      <xdr:rowOff>32654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26</xdr:col>
      <xdr:colOff>151129</xdr:colOff>
      <xdr:row>51</xdr:row>
      <xdr:rowOff>180430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511628</xdr:colOff>
      <xdr:row>61</xdr:row>
      <xdr:rowOff>76200</xdr:rowOff>
    </xdr:from>
    <xdr:to>
      <xdr:col>6</xdr:col>
      <xdr:colOff>87086</xdr:colOff>
      <xdr:row>74</xdr:row>
      <xdr:rowOff>193948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239485</xdr:colOff>
      <xdr:row>78</xdr:row>
      <xdr:rowOff>130628</xdr:rowOff>
    </xdr:from>
    <xdr:to>
      <xdr:col>5</xdr:col>
      <xdr:colOff>489857</xdr:colOff>
      <xdr:row>93</xdr:row>
      <xdr:rowOff>156031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403134</xdr:colOff>
      <xdr:row>62</xdr:row>
      <xdr:rowOff>101235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163286</xdr:colOff>
      <xdr:row>38</xdr:row>
      <xdr:rowOff>141514</xdr:rowOff>
    </xdr:from>
    <xdr:to>
      <xdr:col>44</xdr:col>
      <xdr:colOff>223159</xdr:colOff>
      <xdr:row>53</xdr:row>
      <xdr:rowOff>161383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36</xdr:row>
      <xdr:rowOff>0</xdr:rowOff>
    </xdr:from>
    <xdr:to>
      <xdr:col>36</xdr:col>
      <xdr:colOff>446314</xdr:colOff>
      <xdr:row>54</xdr:row>
      <xdr:rowOff>94342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0</xdr:colOff>
      <xdr:row>26</xdr:row>
      <xdr:rowOff>0</xdr:rowOff>
    </xdr:from>
    <xdr:to>
      <xdr:col>85</xdr:col>
      <xdr:colOff>131536</xdr:colOff>
      <xdr:row>44</xdr:row>
      <xdr:rowOff>32656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624840</xdr:colOff>
      <xdr:row>29</xdr:row>
      <xdr:rowOff>99060</xdr:rowOff>
    </xdr:from>
    <xdr:to>
      <xdr:col>38</xdr:col>
      <xdr:colOff>1463040</xdr:colOff>
      <xdr:row>50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558800</xdr:colOff>
      <xdr:row>16</xdr:row>
      <xdr:rowOff>152400</xdr:rowOff>
    </xdr:from>
    <xdr:to>
      <xdr:col>53</xdr:col>
      <xdr:colOff>317500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0</xdr:colOff>
      <xdr:row>16</xdr:row>
      <xdr:rowOff>45720</xdr:rowOff>
    </xdr:from>
    <xdr:to>
      <xdr:col>74</xdr:col>
      <xdr:colOff>655320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132</xdr:col>
      <xdr:colOff>304800</xdr:colOff>
      <xdr:row>39</xdr:row>
      <xdr:rowOff>30480</xdr:rowOff>
    </xdr:from>
    <xdr:to>
      <xdr:col>140</xdr:col>
      <xdr:colOff>624840</xdr:colOff>
      <xdr:row>59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474345</xdr:colOff>
      <xdr:row>17</xdr:row>
      <xdr:rowOff>83820</xdr:rowOff>
    </xdr:from>
    <xdr:to>
      <xdr:col>7</xdr:col>
      <xdr:colOff>175260</xdr:colOff>
      <xdr:row>31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565785</xdr:colOff>
      <xdr:row>31</xdr:row>
      <xdr:rowOff>121920</xdr:rowOff>
    </xdr:from>
    <xdr:to>
      <xdr:col>7</xdr:col>
      <xdr:colOff>133350</xdr:colOff>
      <xdr:row>45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581024</xdr:colOff>
      <xdr:row>46</xdr:row>
      <xdr:rowOff>106680</xdr:rowOff>
    </xdr:from>
    <xdr:to>
      <xdr:col>7</xdr:col>
      <xdr:colOff>180974</xdr:colOff>
      <xdr:row>60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609600</xdr:colOff>
      <xdr:row>61</xdr:row>
      <xdr:rowOff>161925</xdr:rowOff>
    </xdr:from>
    <xdr:to>
      <xdr:col>7</xdr:col>
      <xdr:colOff>38101</xdr:colOff>
      <xdr:row>76</xdr:row>
      <xdr:rowOff>104776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676275</xdr:colOff>
      <xdr:row>77</xdr:row>
      <xdr:rowOff>95250</xdr:rowOff>
    </xdr:from>
    <xdr:to>
      <xdr:col>4</xdr:col>
      <xdr:colOff>857250</xdr:colOff>
      <xdr:row>93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230414</xdr:colOff>
      <xdr:row>17</xdr:row>
      <xdr:rowOff>186871</xdr:rowOff>
    </xdr:from>
    <xdr:to>
      <xdr:col>87</xdr:col>
      <xdr:colOff>273957</xdr:colOff>
      <xdr:row>31</xdr:row>
      <xdr:rowOff>186871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96</xdr:col>
      <xdr:colOff>579120</xdr:colOff>
      <xdr:row>20</xdr:row>
      <xdr:rowOff>76200</xdr:rowOff>
    </xdr:from>
    <xdr:to>
      <xdr:col>103</xdr:col>
      <xdr:colOff>274320</xdr:colOff>
      <xdr:row>34</xdr:row>
      <xdr:rowOff>45720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158</xdr:col>
      <xdr:colOff>548640</xdr:colOff>
      <xdr:row>27</xdr:row>
      <xdr:rowOff>45720</xdr:rowOff>
    </xdr:from>
    <xdr:to>
      <xdr:col>165</xdr:col>
      <xdr:colOff>457200</xdr:colOff>
      <xdr:row>52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0</xdr:colOff>
      <xdr:row>2</xdr:row>
      <xdr:rowOff>0</xdr:rowOff>
    </xdr:from>
    <xdr:to>
      <xdr:col>7</xdr:col>
      <xdr:colOff>320040</xdr:colOff>
      <xdr:row>12</xdr:row>
      <xdr:rowOff>45720</xdr:rowOff>
    </xdr:to>
    <xdr:pic>
      <xdr:nvPicPr>
        <xdr:cNvPr id="17" name="Picture 16" descr="G:\RAB\DDDU\02_Crime\09_Projects\Technical Support\Nigeria\Corruption\Report Chapters\Maps\New maps\Abia_map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426720"/>
          <a:ext cx="2087880" cy="2026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337457</xdr:colOff>
      <xdr:row>16</xdr:row>
      <xdr:rowOff>174172</xdr:rowOff>
    </xdr:from>
    <xdr:to>
      <xdr:col>4</xdr:col>
      <xdr:colOff>436336</xdr:colOff>
      <xdr:row>30</xdr:row>
      <xdr:rowOff>10885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0</xdr:rowOff>
    </xdr:from>
    <xdr:to>
      <xdr:col>4</xdr:col>
      <xdr:colOff>446313</xdr:colOff>
      <xdr:row>42</xdr:row>
      <xdr:rowOff>125187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359228</xdr:colOff>
      <xdr:row>46</xdr:row>
      <xdr:rowOff>0</xdr:rowOff>
    </xdr:from>
    <xdr:to>
      <xdr:col>4</xdr:col>
      <xdr:colOff>617220</xdr:colOff>
      <xdr:row>57</xdr:row>
      <xdr:rowOff>130625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478972</xdr:colOff>
      <xdr:row>42</xdr:row>
      <xdr:rowOff>43542</xdr:rowOff>
    </xdr:from>
    <xdr:to>
      <xdr:col>19</xdr:col>
      <xdr:colOff>207192</xdr:colOff>
      <xdr:row>60</xdr:row>
      <xdr:rowOff>144777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10885</xdr:colOff>
      <xdr:row>23</xdr:row>
      <xdr:rowOff>32657</xdr:rowOff>
    </xdr:from>
    <xdr:to>
      <xdr:col>83</xdr:col>
      <xdr:colOff>142421</xdr:colOff>
      <xdr:row>41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468086</xdr:colOff>
      <xdr:row>61</xdr:row>
      <xdr:rowOff>0</xdr:rowOff>
    </xdr:from>
    <xdr:to>
      <xdr:col>5</xdr:col>
      <xdr:colOff>43544</xdr:colOff>
      <xdr:row>74</xdr:row>
      <xdr:rowOff>117748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239486</xdr:colOff>
      <xdr:row>78</xdr:row>
      <xdr:rowOff>163286</xdr:rowOff>
    </xdr:from>
    <xdr:to>
      <xdr:col>5</xdr:col>
      <xdr:colOff>1</xdr:colOff>
      <xdr:row>93</xdr:row>
      <xdr:rowOff>188689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43544</xdr:colOff>
      <xdr:row>36</xdr:row>
      <xdr:rowOff>152400</xdr:rowOff>
    </xdr:from>
    <xdr:to>
      <xdr:col>26</xdr:col>
      <xdr:colOff>42273</xdr:colOff>
      <xdr:row>53</xdr:row>
      <xdr:rowOff>136887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34</xdr:col>
      <xdr:colOff>272143</xdr:colOff>
      <xdr:row>53</xdr:row>
      <xdr:rowOff>94343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38</xdr:row>
      <xdr:rowOff>0</xdr:rowOff>
    </xdr:from>
    <xdr:to>
      <xdr:col>44</xdr:col>
      <xdr:colOff>59873</xdr:colOff>
      <xdr:row>53</xdr:row>
      <xdr:rowOff>19870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250372</xdr:colOff>
      <xdr:row>16</xdr:row>
      <xdr:rowOff>32658</xdr:rowOff>
    </xdr:from>
    <xdr:to>
      <xdr:col>5</xdr:col>
      <xdr:colOff>349251</xdr:colOff>
      <xdr:row>29</xdr:row>
      <xdr:rowOff>65314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272143</xdr:colOff>
      <xdr:row>31</xdr:row>
      <xdr:rowOff>119742</xdr:rowOff>
    </xdr:from>
    <xdr:to>
      <xdr:col>5</xdr:col>
      <xdr:colOff>489856</xdr:colOff>
      <xdr:row>43</xdr:row>
      <xdr:rowOff>48986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511628</xdr:colOff>
      <xdr:row>40</xdr:row>
      <xdr:rowOff>108856</xdr:rowOff>
    </xdr:from>
    <xdr:to>
      <xdr:col>18</xdr:col>
      <xdr:colOff>239848</xdr:colOff>
      <xdr:row>59</xdr:row>
      <xdr:rowOff>14148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5</xdr:col>
      <xdr:colOff>257992</xdr:colOff>
      <xdr:row>58</xdr:row>
      <xdr:rowOff>130625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5</xdr:col>
      <xdr:colOff>250372</xdr:colOff>
      <xdr:row>74</xdr:row>
      <xdr:rowOff>117748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27</xdr:col>
      <xdr:colOff>347072</xdr:colOff>
      <xdr:row>49</xdr:row>
      <xdr:rowOff>180429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359228</xdr:colOff>
      <xdr:row>32</xdr:row>
      <xdr:rowOff>43543</xdr:rowOff>
    </xdr:from>
    <xdr:to>
      <xdr:col>36</xdr:col>
      <xdr:colOff>130628</xdr:colOff>
      <xdr:row>50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77</xdr:row>
      <xdr:rowOff>114300</xdr:rowOff>
    </xdr:from>
    <xdr:to>
      <xdr:col>4</xdr:col>
      <xdr:colOff>473529</xdr:colOff>
      <xdr:row>92</xdr:row>
      <xdr:rowOff>139703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34</xdr:row>
      <xdr:rowOff>152400</xdr:rowOff>
    </xdr:from>
    <xdr:to>
      <xdr:col>45</xdr:col>
      <xdr:colOff>59874</xdr:colOff>
      <xdr:row>49</xdr:row>
      <xdr:rowOff>172271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0</xdr:colOff>
      <xdr:row>27</xdr:row>
      <xdr:rowOff>0</xdr:rowOff>
    </xdr:from>
    <xdr:to>
      <xdr:col>85</xdr:col>
      <xdr:colOff>144236</xdr:colOff>
      <xdr:row>44</xdr:row>
      <xdr:rowOff>170542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664936</xdr:colOff>
      <xdr:row>29</xdr:row>
      <xdr:rowOff>32656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116113</xdr:colOff>
      <xdr:row>42</xdr:row>
      <xdr:rowOff>132444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6</xdr:col>
      <xdr:colOff>156392</xdr:colOff>
      <xdr:row>58</xdr:row>
      <xdr:rowOff>130625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148772</xdr:colOff>
      <xdr:row>74</xdr:row>
      <xdr:rowOff>117748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333829</xdr:colOff>
      <xdr:row>94</xdr:row>
      <xdr:rowOff>25403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95250</xdr:colOff>
      <xdr:row>41</xdr:row>
      <xdr:rowOff>127000</xdr:rowOff>
    </xdr:from>
    <xdr:to>
      <xdr:col>17</xdr:col>
      <xdr:colOff>188595</xdr:colOff>
      <xdr:row>60</xdr:row>
      <xdr:rowOff>32292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523875</xdr:colOff>
      <xdr:row>35</xdr:row>
      <xdr:rowOff>95250</xdr:rowOff>
    </xdr:from>
    <xdr:to>
      <xdr:col>27</xdr:col>
      <xdr:colOff>4626</xdr:colOff>
      <xdr:row>52</xdr:row>
      <xdr:rowOff>82911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459441</xdr:colOff>
      <xdr:row>34</xdr:row>
      <xdr:rowOff>134469</xdr:rowOff>
    </xdr:from>
    <xdr:to>
      <xdr:col>36</xdr:col>
      <xdr:colOff>449356</xdr:colOff>
      <xdr:row>53</xdr:row>
      <xdr:rowOff>43435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324971</xdr:colOff>
      <xdr:row>36</xdr:row>
      <xdr:rowOff>22412</xdr:rowOff>
    </xdr:from>
    <xdr:to>
      <xdr:col>45</xdr:col>
      <xdr:colOff>552934</xdr:colOff>
      <xdr:row>51</xdr:row>
      <xdr:rowOff>44685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156883</xdr:colOff>
      <xdr:row>24</xdr:row>
      <xdr:rowOff>44824</xdr:rowOff>
    </xdr:from>
    <xdr:to>
      <xdr:col>85</xdr:col>
      <xdr:colOff>261898</xdr:colOff>
      <xdr:row>42</xdr:row>
      <xdr:rowOff>9658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123263</xdr:colOff>
      <xdr:row>23</xdr:row>
      <xdr:rowOff>56030</xdr:rowOff>
    </xdr:from>
    <xdr:to>
      <xdr:col>94</xdr:col>
      <xdr:colOff>493058</xdr:colOff>
      <xdr:row>41</xdr:row>
      <xdr:rowOff>20864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12</xdr:col>
      <xdr:colOff>664937</xdr:colOff>
      <xdr:row>32</xdr:row>
      <xdr:rowOff>21450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116114</xdr:colOff>
      <xdr:row>44</xdr:row>
      <xdr:rowOff>143650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27</xdr:col>
      <xdr:colOff>395905</xdr:colOff>
      <xdr:row>61</xdr:row>
      <xdr:rowOff>84586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582706</xdr:colOff>
      <xdr:row>32</xdr:row>
      <xdr:rowOff>100853</xdr:rowOff>
    </xdr:from>
    <xdr:to>
      <xdr:col>35</xdr:col>
      <xdr:colOff>377221</xdr:colOff>
      <xdr:row>49</xdr:row>
      <xdr:rowOff>110926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7</xdr:col>
      <xdr:colOff>156392</xdr:colOff>
      <xdr:row>29</xdr:row>
      <xdr:rowOff>40978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7</xdr:col>
      <xdr:colOff>148772</xdr:colOff>
      <xdr:row>47</xdr:row>
      <xdr:rowOff>39307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504265</xdr:colOff>
      <xdr:row>1</xdr:row>
      <xdr:rowOff>112059</xdr:rowOff>
    </xdr:from>
    <xdr:to>
      <xdr:col>5</xdr:col>
      <xdr:colOff>165741</xdr:colOff>
      <xdr:row>17</xdr:row>
      <xdr:rowOff>115051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34</xdr:row>
      <xdr:rowOff>0</xdr:rowOff>
    </xdr:from>
    <xdr:to>
      <xdr:col>45</xdr:col>
      <xdr:colOff>23533</xdr:colOff>
      <xdr:row>52</xdr:row>
      <xdr:rowOff>110671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53</xdr:col>
      <xdr:colOff>26256</xdr:colOff>
      <xdr:row>57</xdr:row>
      <xdr:rowOff>156743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379187</xdr:colOff>
      <xdr:row>14</xdr:row>
      <xdr:rowOff>55068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502717</xdr:colOff>
      <xdr:row>28</xdr:row>
      <xdr:rowOff>127641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184407</xdr:colOff>
      <xdr:row>42</xdr:row>
      <xdr:rowOff>22568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163287</xdr:rowOff>
    </xdr:from>
    <xdr:to>
      <xdr:col>10</xdr:col>
      <xdr:colOff>1022991</xdr:colOff>
      <xdr:row>44</xdr:row>
      <xdr:rowOff>111850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25</xdr:col>
      <xdr:colOff>440729</xdr:colOff>
      <xdr:row>61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34</xdr:row>
      <xdr:rowOff>0</xdr:rowOff>
    </xdr:from>
    <xdr:to>
      <xdr:col>36</xdr:col>
      <xdr:colOff>264361</xdr:colOff>
      <xdr:row>51</xdr:row>
      <xdr:rowOff>63701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612321</xdr:colOff>
      <xdr:row>34</xdr:row>
      <xdr:rowOff>54428</xdr:rowOff>
    </xdr:from>
    <xdr:to>
      <xdr:col>44</xdr:col>
      <xdr:colOff>506186</xdr:colOff>
      <xdr:row>53</xdr:row>
      <xdr:rowOff>50639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37</xdr:row>
      <xdr:rowOff>0</xdr:rowOff>
    </xdr:from>
    <xdr:to>
      <xdr:col>53</xdr:col>
      <xdr:colOff>481695</xdr:colOff>
      <xdr:row>52</xdr:row>
      <xdr:rowOff>87107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0</xdr:colOff>
      <xdr:row>26</xdr:row>
      <xdr:rowOff>0</xdr:rowOff>
    </xdr:from>
    <xdr:to>
      <xdr:col>95</xdr:col>
      <xdr:colOff>409015</xdr:colOff>
      <xdr:row>43</xdr:row>
      <xdr:rowOff>156934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15</xdr:col>
      <xdr:colOff>285644</xdr:colOff>
      <xdr:row>44</xdr:row>
      <xdr:rowOff>32102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9</xdr:col>
      <xdr:colOff>379187</xdr:colOff>
      <xdr:row>28</xdr:row>
      <xdr:rowOff>41461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149679</xdr:rowOff>
    </xdr:from>
    <xdr:to>
      <xdr:col>9</xdr:col>
      <xdr:colOff>502717</xdr:colOff>
      <xdr:row>42</xdr:row>
      <xdr:rowOff>86819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163285</xdr:rowOff>
    </xdr:from>
    <xdr:to>
      <xdr:col>9</xdr:col>
      <xdr:colOff>184407</xdr:colOff>
      <xdr:row>56</xdr:row>
      <xdr:rowOff>36175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42</xdr:row>
      <xdr:rowOff>122465</xdr:rowOff>
    </xdr:from>
    <xdr:to>
      <xdr:col>13</xdr:col>
      <xdr:colOff>301812</xdr:colOff>
      <xdr:row>58</xdr:row>
      <xdr:rowOff>125457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517071</xdr:colOff>
      <xdr:row>59</xdr:row>
      <xdr:rowOff>149678</xdr:rowOff>
    </xdr:from>
    <xdr:to>
      <xdr:col>10</xdr:col>
      <xdr:colOff>693858</xdr:colOff>
      <xdr:row>74</xdr:row>
      <xdr:rowOff>32102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176893</xdr:colOff>
      <xdr:row>41</xdr:row>
      <xdr:rowOff>122464</xdr:rowOff>
    </xdr:from>
    <xdr:to>
      <xdr:col>25</xdr:col>
      <xdr:colOff>662446</xdr:colOff>
      <xdr:row>61</xdr:row>
      <xdr:rowOff>5345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35</xdr:col>
      <xdr:colOff>544508</xdr:colOff>
      <xdr:row>58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204106</xdr:colOff>
      <xdr:row>34</xdr:row>
      <xdr:rowOff>0</xdr:rowOff>
    </xdr:from>
    <xdr:to>
      <xdr:col>44</xdr:col>
      <xdr:colOff>18730</xdr:colOff>
      <xdr:row>52</xdr:row>
      <xdr:rowOff>184310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204108</xdr:colOff>
      <xdr:row>34</xdr:row>
      <xdr:rowOff>163286</xdr:rowOff>
    </xdr:from>
    <xdr:to>
      <xdr:col>52</xdr:col>
      <xdr:colOff>579347</xdr:colOff>
      <xdr:row>50</xdr:row>
      <xdr:rowOff>57492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27</xdr:row>
      <xdr:rowOff>0</xdr:rowOff>
    </xdr:from>
    <xdr:to>
      <xdr:col>95</xdr:col>
      <xdr:colOff>448236</xdr:colOff>
      <xdr:row>44</xdr:row>
      <xdr:rowOff>147328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379187</xdr:colOff>
      <xdr:row>28</xdr:row>
      <xdr:rowOff>16968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133350</xdr:rowOff>
    </xdr:from>
    <xdr:to>
      <xdr:col>6</xdr:col>
      <xdr:colOff>502717</xdr:colOff>
      <xdr:row>42</xdr:row>
      <xdr:rowOff>59605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136071</xdr:rowOff>
    </xdr:from>
    <xdr:to>
      <xdr:col>6</xdr:col>
      <xdr:colOff>184407</xdr:colOff>
      <xdr:row>56</xdr:row>
      <xdr:rowOff>8961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95251</xdr:rowOff>
    </xdr:from>
    <xdr:to>
      <xdr:col>11</xdr:col>
      <xdr:colOff>489591</xdr:colOff>
      <xdr:row>58</xdr:row>
      <xdr:rowOff>98243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517071</xdr:colOff>
      <xdr:row>59</xdr:row>
      <xdr:rowOff>122464</xdr:rowOff>
    </xdr:from>
    <xdr:to>
      <xdr:col>8</xdr:col>
      <xdr:colOff>27108</xdr:colOff>
      <xdr:row>74</xdr:row>
      <xdr:rowOff>4888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68036</xdr:colOff>
      <xdr:row>43</xdr:row>
      <xdr:rowOff>27214</xdr:rowOff>
    </xdr:from>
    <xdr:to>
      <xdr:col>25</xdr:col>
      <xdr:colOff>553589</xdr:colOff>
      <xdr:row>62</xdr:row>
      <xdr:rowOff>100595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40</xdr:row>
      <xdr:rowOff>0</xdr:rowOff>
    </xdr:from>
    <xdr:to>
      <xdr:col>36</xdr:col>
      <xdr:colOff>435651</xdr:colOff>
      <xdr:row>57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40</xdr:row>
      <xdr:rowOff>0</xdr:rowOff>
    </xdr:from>
    <xdr:to>
      <xdr:col>45</xdr:col>
      <xdr:colOff>454159</xdr:colOff>
      <xdr:row>59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68035</xdr:colOff>
      <xdr:row>39</xdr:row>
      <xdr:rowOff>81643</xdr:rowOff>
    </xdr:from>
    <xdr:to>
      <xdr:col>53</xdr:col>
      <xdr:colOff>443274</xdr:colOff>
      <xdr:row>54</xdr:row>
      <xdr:rowOff>179956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24</xdr:row>
      <xdr:rowOff>0</xdr:rowOff>
    </xdr:from>
    <xdr:to>
      <xdr:col>95</xdr:col>
      <xdr:colOff>448236</xdr:colOff>
      <xdr:row>41</xdr:row>
      <xdr:rowOff>133721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379187</xdr:colOff>
      <xdr:row>29</xdr:row>
      <xdr:rowOff>25132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136071</xdr:rowOff>
    </xdr:from>
    <xdr:to>
      <xdr:col>6</xdr:col>
      <xdr:colOff>502717</xdr:colOff>
      <xdr:row>43</xdr:row>
      <xdr:rowOff>51441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127907</xdr:rowOff>
    </xdr:from>
    <xdr:to>
      <xdr:col>6</xdr:col>
      <xdr:colOff>184407</xdr:colOff>
      <xdr:row>57</xdr:row>
      <xdr:rowOff>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87087</xdr:rowOff>
    </xdr:from>
    <xdr:to>
      <xdr:col>12</xdr:col>
      <xdr:colOff>353520</xdr:colOff>
      <xdr:row>59</xdr:row>
      <xdr:rowOff>90079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517071</xdr:colOff>
      <xdr:row>60</xdr:row>
      <xdr:rowOff>114300</xdr:rowOff>
    </xdr:from>
    <xdr:to>
      <xdr:col>8</xdr:col>
      <xdr:colOff>27108</xdr:colOff>
      <xdr:row>74</xdr:row>
      <xdr:rowOff>187224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25</xdr:col>
      <xdr:colOff>485553</xdr:colOff>
      <xdr:row>65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37</xdr:col>
      <xdr:colOff>68258</xdr:colOff>
      <xdr:row>62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44</xdr:row>
      <xdr:rowOff>0</xdr:rowOff>
    </xdr:from>
    <xdr:to>
      <xdr:col>45</xdr:col>
      <xdr:colOff>454159</xdr:colOff>
      <xdr:row>63</xdr:row>
      <xdr:rowOff>7417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44</xdr:row>
      <xdr:rowOff>0</xdr:rowOff>
    </xdr:from>
    <xdr:to>
      <xdr:col>53</xdr:col>
      <xdr:colOff>538525</xdr:colOff>
      <xdr:row>59</xdr:row>
      <xdr:rowOff>98313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122465</xdr:colOff>
      <xdr:row>23</xdr:row>
      <xdr:rowOff>136071</xdr:rowOff>
    </xdr:from>
    <xdr:to>
      <xdr:col>94</xdr:col>
      <xdr:colOff>570701</xdr:colOff>
      <xdr:row>41</xdr:row>
      <xdr:rowOff>92899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379187</xdr:colOff>
      <xdr:row>28</xdr:row>
      <xdr:rowOff>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106135</xdr:rowOff>
    </xdr:from>
    <xdr:to>
      <xdr:col>6</xdr:col>
      <xdr:colOff>502717</xdr:colOff>
      <xdr:row>41</xdr:row>
      <xdr:rowOff>182070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68036</xdr:rowOff>
    </xdr:from>
    <xdr:to>
      <xdr:col>6</xdr:col>
      <xdr:colOff>184407</xdr:colOff>
      <xdr:row>55</xdr:row>
      <xdr:rowOff>131426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27216</xdr:rowOff>
    </xdr:from>
    <xdr:to>
      <xdr:col>11</xdr:col>
      <xdr:colOff>791670</xdr:colOff>
      <xdr:row>58</xdr:row>
      <xdr:rowOff>30208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517071</xdr:colOff>
      <xdr:row>59</xdr:row>
      <xdr:rowOff>54429</xdr:rowOff>
    </xdr:from>
    <xdr:to>
      <xdr:col>8</xdr:col>
      <xdr:colOff>27108</xdr:colOff>
      <xdr:row>73</xdr:row>
      <xdr:rowOff>127353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25</xdr:col>
      <xdr:colOff>485553</xdr:colOff>
      <xdr:row>65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285750</xdr:colOff>
      <xdr:row>42</xdr:row>
      <xdr:rowOff>27214</xdr:rowOff>
    </xdr:from>
    <xdr:to>
      <xdr:col>35</xdr:col>
      <xdr:colOff>653365</xdr:colOff>
      <xdr:row>59</xdr:row>
      <xdr:rowOff>102121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41</xdr:row>
      <xdr:rowOff>0</xdr:rowOff>
    </xdr:from>
    <xdr:to>
      <xdr:col>44</xdr:col>
      <xdr:colOff>18730</xdr:colOff>
      <xdr:row>60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598714</xdr:colOff>
      <xdr:row>40</xdr:row>
      <xdr:rowOff>81643</xdr:rowOff>
    </xdr:from>
    <xdr:to>
      <xdr:col>53</xdr:col>
      <xdr:colOff>116703</xdr:colOff>
      <xdr:row>55</xdr:row>
      <xdr:rowOff>179956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0</xdr:colOff>
      <xdr:row>28</xdr:row>
      <xdr:rowOff>0</xdr:rowOff>
    </xdr:from>
    <xdr:to>
      <xdr:col>94</xdr:col>
      <xdr:colOff>448236</xdr:colOff>
      <xdr:row>45</xdr:row>
      <xdr:rowOff>147328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34636</xdr:rowOff>
    </xdr:from>
    <xdr:to>
      <xdr:col>5</xdr:col>
      <xdr:colOff>379187</xdr:colOff>
      <xdr:row>18</xdr:row>
      <xdr:rowOff>59025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176397</xdr:rowOff>
    </xdr:from>
    <xdr:to>
      <xdr:col>5</xdr:col>
      <xdr:colOff>502717</xdr:colOff>
      <xdr:row>32</xdr:row>
      <xdr:rowOff>45503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104651</xdr:rowOff>
    </xdr:from>
    <xdr:to>
      <xdr:col>5</xdr:col>
      <xdr:colOff>184407</xdr:colOff>
      <xdr:row>45</xdr:row>
      <xdr:rowOff>133405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81149</xdr:rowOff>
    </xdr:from>
    <xdr:to>
      <xdr:col>11</xdr:col>
      <xdr:colOff>342634</xdr:colOff>
      <xdr:row>48</xdr:row>
      <xdr:rowOff>32187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49</xdr:row>
      <xdr:rowOff>56408</xdr:rowOff>
    </xdr:from>
    <xdr:to>
      <xdr:col>7</xdr:col>
      <xdr:colOff>27108</xdr:colOff>
      <xdr:row>63</xdr:row>
      <xdr:rowOff>129332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625929</xdr:colOff>
      <xdr:row>42</xdr:row>
      <xdr:rowOff>95250</xdr:rowOff>
    </xdr:from>
    <xdr:to>
      <xdr:col>27</xdr:col>
      <xdr:colOff>444732</xdr:colOff>
      <xdr:row>61</xdr:row>
      <xdr:rowOff>168631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612321</xdr:colOff>
      <xdr:row>36</xdr:row>
      <xdr:rowOff>108857</xdr:rowOff>
    </xdr:from>
    <xdr:to>
      <xdr:col>36</xdr:col>
      <xdr:colOff>13829</xdr:colOff>
      <xdr:row>53</xdr:row>
      <xdr:rowOff>170157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37</xdr:row>
      <xdr:rowOff>0</xdr:rowOff>
    </xdr:from>
    <xdr:to>
      <xdr:col>44</xdr:col>
      <xdr:colOff>209230</xdr:colOff>
      <xdr:row>55</xdr:row>
      <xdr:rowOff>184310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39</xdr:row>
      <xdr:rowOff>0</xdr:rowOff>
    </xdr:from>
    <xdr:to>
      <xdr:col>53</xdr:col>
      <xdr:colOff>456882</xdr:colOff>
      <xdr:row>54</xdr:row>
      <xdr:rowOff>84706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0</xdr:colOff>
      <xdr:row>27</xdr:row>
      <xdr:rowOff>0</xdr:rowOff>
    </xdr:from>
    <xdr:to>
      <xdr:col>94</xdr:col>
      <xdr:colOff>448236</xdr:colOff>
      <xdr:row>44</xdr:row>
      <xdr:rowOff>133721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213360</xdr:colOff>
      <xdr:row>30</xdr:row>
      <xdr:rowOff>0</xdr:rowOff>
    </xdr:from>
    <xdr:to>
      <xdr:col>36</xdr:col>
      <xdr:colOff>320040</xdr:colOff>
      <xdr:row>46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167640</xdr:colOff>
      <xdr:row>39</xdr:row>
      <xdr:rowOff>45720</xdr:rowOff>
    </xdr:from>
    <xdr:to>
      <xdr:col>64</xdr:col>
      <xdr:colOff>335280</xdr:colOff>
      <xdr:row>54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104</xdr:col>
      <xdr:colOff>365760</xdr:colOff>
      <xdr:row>37</xdr:row>
      <xdr:rowOff>182880</xdr:rowOff>
    </xdr:from>
    <xdr:to>
      <xdr:col>112</xdr:col>
      <xdr:colOff>487680</xdr:colOff>
      <xdr:row>55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304800</xdr:colOff>
      <xdr:row>21</xdr:row>
      <xdr:rowOff>137160</xdr:rowOff>
    </xdr:from>
    <xdr:to>
      <xdr:col>54</xdr:col>
      <xdr:colOff>853440</xdr:colOff>
      <xdr:row>29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96521</xdr:colOff>
      <xdr:row>16</xdr:row>
      <xdr:rowOff>76200</xdr:rowOff>
    </xdr:from>
    <xdr:to>
      <xdr:col>6</xdr:col>
      <xdr:colOff>548641</xdr:colOff>
      <xdr:row>27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175261</xdr:colOff>
      <xdr:row>27</xdr:row>
      <xdr:rowOff>274320</xdr:rowOff>
    </xdr:from>
    <xdr:to>
      <xdr:col>6</xdr:col>
      <xdr:colOff>533400</xdr:colOff>
      <xdr:row>40</xdr:row>
      <xdr:rowOff>182880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190500</xdr:colOff>
      <xdr:row>41</xdr:row>
      <xdr:rowOff>106680</xdr:rowOff>
    </xdr:from>
    <xdr:to>
      <xdr:col>6</xdr:col>
      <xdr:colOff>533400</xdr:colOff>
      <xdr:row>55</xdr:row>
      <xdr:rowOff>106680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246381</xdr:colOff>
      <xdr:row>56</xdr:row>
      <xdr:rowOff>66040</xdr:rowOff>
    </xdr:from>
    <xdr:to>
      <xdr:col>6</xdr:col>
      <xdr:colOff>365761</xdr:colOff>
      <xdr:row>72</xdr:row>
      <xdr:rowOff>182880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210821</xdr:colOff>
      <xdr:row>74</xdr:row>
      <xdr:rowOff>5081</xdr:rowOff>
    </xdr:from>
    <xdr:to>
      <xdr:col>6</xdr:col>
      <xdr:colOff>396241</xdr:colOff>
      <xdr:row>89</xdr:row>
      <xdr:rowOff>30481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69</xdr:col>
      <xdr:colOff>774700</xdr:colOff>
      <xdr:row>24</xdr:row>
      <xdr:rowOff>152400</xdr:rowOff>
    </xdr:from>
    <xdr:to>
      <xdr:col>74</xdr:col>
      <xdr:colOff>472440</xdr:colOff>
      <xdr:row>37</xdr:row>
      <xdr:rowOff>45720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419100</xdr:colOff>
      <xdr:row>25</xdr:row>
      <xdr:rowOff>152400</xdr:rowOff>
    </xdr:from>
    <xdr:to>
      <xdr:col>83</xdr:col>
      <xdr:colOff>571500</xdr:colOff>
      <xdr:row>33</xdr:row>
      <xdr:rowOff>121920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133</xdr:col>
      <xdr:colOff>0</xdr:colOff>
      <xdr:row>26</xdr:row>
      <xdr:rowOff>0</xdr:rowOff>
    </xdr:from>
    <xdr:to>
      <xdr:col>140</xdr:col>
      <xdr:colOff>408940</xdr:colOff>
      <xdr:row>45</xdr:row>
      <xdr:rowOff>81280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330200</xdr:colOff>
      <xdr:row>0</xdr:row>
      <xdr:rowOff>190500</xdr:rowOff>
    </xdr:from>
    <xdr:to>
      <xdr:col>7</xdr:col>
      <xdr:colOff>381000</xdr:colOff>
      <xdr:row>11</xdr:row>
      <xdr:rowOff>88900</xdr:rowOff>
    </xdr:to>
    <xdr:pic>
      <xdr:nvPicPr>
        <xdr:cNvPr id="21" name="Picture 20" descr="G:\RAB\DDDU\02_Crime\09_Projects\Technical Support\Nigeria\Corruption\Report Chapters\Maps\New maps\Adamawa_map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0" y="190500"/>
          <a:ext cx="2171700" cy="2159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57</xdr:col>
      <xdr:colOff>63500</xdr:colOff>
      <xdr:row>57</xdr:row>
      <xdr:rowOff>165100</xdr:rowOff>
    </xdr:from>
    <xdr:to>
      <xdr:col>65</xdr:col>
      <xdr:colOff>220980</xdr:colOff>
      <xdr:row>73</xdr:row>
      <xdr:rowOff>144780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379187</xdr:colOff>
      <xdr:row>16</xdr:row>
      <xdr:rowOff>24389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141761</xdr:rowOff>
    </xdr:from>
    <xdr:to>
      <xdr:col>6</xdr:col>
      <xdr:colOff>502717</xdr:colOff>
      <xdr:row>29</xdr:row>
      <xdr:rowOff>204088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67294</xdr:rowOff>
    </xdr:from>
    <xdr:to>
      <xdr:col>6</xdr:col>
      <xdr:colOff>184407</xdr:colOff>
      <xdr:row>43</xdr:row>
      <xdr:rowOff>66112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30184</xdr:rowOff>
    </xdr:from>
    <xdr:to>
      <xdr:col>12</xdr:col>
      <xdr:colOff>342634</xdr:colOff>
      <xdr:row>45</xdr:row>
      <xdr:rowOff>155394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517071</xdr:colOff>
      <xdr:row>46</xdr:row>
      <xdr:rowOff>179615</xdr:rowOff>
    </xdr:from>
    <xdr:to>
      <xdr:col>8</xdr:col>
      <xdr:colOff>27108</xdr:colOff>
      <xdr:row>61</xdr:row>
      <xdr:rowOff>62039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26</xdr:col>
      <xdr:colOff>485553</xdr:colOff>
      <xdr:row>62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408214</xdr:colOff>
      <xdr:row>38</xdr:row>
      <xdr:rowOff>163286</xdr:rowOff>
    </xdr:from>
    <xdr:to>
      <xdr:col>36</xdr:col>
      <xdr:colOff>122686</xdr:colOff>
      <xdr:row>56</xdr:row>
      <xdr:rowOff>34086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39</xdr:row>
      <xdr:rowOff>0</xdr:rowOff>
    </xdr:from>
    <xdr:to>
      <xdr:col>44</xdr:col>
      <xdr:colOff>413338</xdr:colOff>
      <xdr:row>58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39</xdr:row>
      <xdr:rowOff>0</xdr:rowOff>
    </xdr:from>
    <xdr:to>
      <xdr:col>52</xdr:col>
      <xdr:colOff>660989</xdr:colOff>
      <xdr:row>54</xdr:row>
      <xdr:rowOff>98313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27</xdr:row>
      <xdr:rowOff>0</xdr:rowOff>
    </xdr:from>
    <xdr:to>
      <xdr:col>95</xdr:col>
      <xdr:colOff>448236</xdr:colOff>
      <xdr:row>44</xdr:row>
      <xdr:rowOff>133721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379187</xdr:colOff>
      <xdr:row>16</xdr:row>
      <xdr:rowOff>24389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141761</xdr:rowOff>
    </xdr:from>
    <xdr:to>
      <xdr:col>5</xdr:col>
      <xdr:colOff>502717</xdr:colOff>
      <xdr:row>29</xdr:row>
      <xdr:rowOff>193202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31915</xdr:rowOff>
    </xdr:from>
    <xdr:to>
      <xdr:col>5</xdr:col>
      <xdr:colOff>184407</xdr:colOff>
      <xdr:row>43</xdr:row>
      <xdr:rowOff>33455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30</xdr:row>
      <xdr:rowOff>13855</xdr:rowOff>
    </xdr:from>
    <xdr:to>
      <xdr:col>11</xdr:col>
      <xdr:colOff>342634</xdr:colOff>
      <xdr:row>45</xdr:row>
      <xdr:rowOff>122737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46</xdr:row>
      <xdr:rowOff>146958</xdr:rowOff>
    </xdr:from>
    <xdr:to>
      <xdr:col>7</xdr:col>
      <xdr:colOff>27108</xdr:colOff>
      <xdr:row>61</xdr:row>
      <xdr:rowOff>29382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25</xdr:col>
      <xdr:colOff>485553</xdr:colOff>
      <xdr:row>62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36</xdr:col>
      <xdr:colOff>285972</xdr:colOff>
      <xdr:row>59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41</xdr:row>
      <xdr:rowOff>0</xdr:rowOff>
    </xdr:from>
    <xdr:to>
      <xdr:col>43</xdr:col>
      <xdr:colOff>263659</xdr:colOff>
      <xdr:row>60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40</xdr:row>
      <xdr:rowOff>0</xdr:rowOff>
    </xdr:from>
    <xdr:to>
      <xdr:col>53</xdr:col>
      <xdr:colOff>35061</xdr:colOff>
      <xdr:row>55</xdr:row>
      <xdr:rowOff>98313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26</xdr:row>
      <xdr:rowOff>0</xdr:rowOff>
    </xdr:from>
    <xdr:to>
      <xdr:col>95</xdr:col>
      <xdr:colOff>448236</xdr:colOff>
      <xdr:row>43</xdr:row>
      <xdr:rowOff>147328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379187</xdr:colOff>
      <xdr:row>19</xdr:row>
      <xdr:rowOff>5339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122711</xdr:rowOff>
    </xdr:from>
    <xdr:to>
      <xdr:col>5</xdr:col>
      <xdr:colOff>502717</xdr:colOff>
      <xdr:row>32</xdr:row>
      <xdr:rowOff>125166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162544</xdr:rowOff>
    </xdr:from>
    <xdr:to>
      <xdr:col>5</xdr:col>
      <xdr:colOff>184407</xdr:colOff>
      <xdr:row>45</xdr:row>
      <xdr:rowOff>172248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149926</xdr:rowOff>
    </xdr:from>
    <xdr:to>
      <xdr:col>11</xdr:col>
      <xdr:colOff>342634</xdr:colOff>
      <xdr:row>48</xdr:row>
      <xdr:rowOff>71030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49</xdr:row>
      <xdr:rowOff>95251</xdr:rowOff>
    </xdr:from>
    <xdr:to>
      <xdr:col>7</xdr:col>
      <xdr:colOff>27108</xdr:colOff>
      <xdr:row>63</xdr:row>
      <xdr:rowOff>168175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204107</xdr:colOff>
      <xdr:row>42</xdr:row>
      <xdr:rowOff>149678</xdr:rowOff>
    </xdr:from>
    <xdr:to>
      <xdr:col>26</xdr:col>
      <xdr:colOff>22910</xdr:colOff>
      <xdr:row>62</xdr:row>
      <xdr:rowOff>32559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35</xdr:col>
      <xdr:colOff>245151</xdr:colOff>
      <xdr:row>73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625929</xdr:colOff>
      <xdr:row>55</xdr:row>
      <xdr:rowOff>0</xdr:rowOff>
    </xdr:from>
    <xdr:to>
      <xdr:col>42</xdr:col>
      <xdr:colOff>508588</xdr:colOff>
      <xdr:row>74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38</xdr:row>
      <xdr:rowOff>0</xdr:rowOff>
    </xdr:from>
    <xdr:to>
      <xdr:col>52</xdr:col>
      <xdr:colOff>279989</xdr:colOff>
      <xdr:row>53</xdr:row>
      <xdr:rowOff>84706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0</xdr:colOff>
      <xdr:row>28</xdr:row>
      <xdr:rowOff>0</xdr:rowOff>
    </xdr:from>
    <xdr:to>
      <xdr:col>94</xdr:col>
      <xdr:colOff>448236</xdr:colOff>
      <xdr:row>45</xdr:row>
      <xdr:rowOff>147328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379187</xdr:colOff>
      <xdr:row>16</xdr:row>
      <xdr:rowOff>190396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117268</xdr:rowOff>
    </xdr:from>
    <xdr:to>
      <xdr:col>5</xdr:col>
      <xdr:colOff>502717</xdr:colOff>
      <xdr:row>30</xdr:row>
      <xdr:rowOff>117002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148937</xdr:rowOff>
    </xdr:from>
    <xdr:to>
      <xdr:col>5</xdr:col>
      <xdr:colOff>184407</xdr:colOff>
      <xdr:row>43</xdr:row>
      <xdr:rowOff>134148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30</xdr:row>
      <xdr:rowOff>141762</xdr:rowOff>
    </xdr:from>
    <xdr:to>
      <xdr:col>11</xdr:col>
      <xdr:colOff>342634</xdr:colOff>
      <xdr:row>46</xdr:row>
      <xdr:rowOff>32930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47</xdr:row>
      <xdr:rowOff>57151</xdr:rowOff>
    </xdr:from>
    <xdr:to>
      <xdr:col>7</xdr:col>
      <xdr:colOff>27108</xdr:colOff>
      <xdr:row>61</xdr:row>
      <xdr:rowOff>130075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28</xdr:col>
      <xdr:colOff>485553</xdr:colOff>
      <xdr:row>60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38</xdr:col>
      <xdr:colOff>68258</xdr:colOff>
      <xdr:row>58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449036</xdr:colOff>
      <xdr:row>40</xdr:row>
      <xdr:rowOff>0</xdr:rowOff>
    </xdr:from>
    <xdr:to>
      <xdr:col>45</xdr:col>
      <xdr:colOff>549409</xdr:colOff>
      <xdr:row>59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40</xdr:row>
      <xdr:rowOff>0</xdr:rowOff>
    </xdr:from>
    <xdr:to>
      <xdr:col>54</xdr:col>
      <xdr:colOff>388846</xdr:colOff>
      <xdr:row>55</xdr:row>
      <xdr:rowOff>98313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28</xdr:row>
      <xdr:rowOff>0</xdr:rowOff>
    </xdr:from>
    <xdr:to>
      <xdr:col>95</xdr:col>
      <xdr:colOff>366594</xdr:colOff>
      <xdr:row>45</xdr:row>
      <xdr:rowOff>147328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379187</xdr:colOff>
      <xdr:row>17</xdr:row>
      <xdr:rowOff>13503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130875</xdr:rowOff>
    </xdr:from>
    <xdr:to>
      <xdr:col>5</xdr:col>
      <xdr:colOff>502717</xdr:colOff>
      <xdr:row>30</xdr:row>
      <xdr:rowOff>114281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159823</xdr:rowOff>
    </xdr:from>
    <xdr:to>
      <xdr:col>5</xdr:col>
      <xdr:colOff>184407</xdr:colOff>
      <xdr:row>43</xdr:row>
      <xdr:rowOff>134148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30</xdr:row>
      <xdr:rowOff>139041</xdr:rowOff>
    </xdr:from>
    <xdr:to>
      <xdr:col>11</xdr:col>
      <xdr:colOff>342634</xdr:colOff>
      <xdr:row>46</xdr:row>
      <xdr:rowOff>32930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47</xdr:row>
      <xdr:rowOff>57151</xdr:rowOff>
    </xdr:from>
    <xdr:to>
      <xdr:col>7</xdr:col>
      <xdr:colOff>27108</xdr:colOff>
      <xdr:row>61</xdr:row>
      <xdr:rowOff>130075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27</xdr:col>
      <xdr:colOff>485553</xdr:colOff>
      <xdr:row>60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36</xdr:col>
      <xdr:colOff>503687</xdr:colOff>
      <xdr:row>60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217715</xdr:colOff>
      <xdr:row>42</xdr:row>
      <xdr:rowOff>0</xdr:rowOff>
    </xdr:from>
    <xdr:to>
      <xdr:col>44</xdr:col>
      <xdr:colOff>209231</xdr:colOff>
      <xdr:row>61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42</xdr:row>
      <xdr:rowOff>0</xdr:rowOff>
    </xdr:from>
    <xdr:to>
      <xdr:col>53</xdr:col>
      <xdr:colOff>320810</xdr:colOff>
      <xdr:row>57</xdr:row>
      <xdr:rowOff>98313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26</xdr:row>
      <xdr:rowOff>0</xdr:rowOff>
    </xdr:from>
    <xdr:to>
      <xdr:col>95</xdr:col>
      <xdr:colOff>448236</xdr:colOff>
      <xdr:row>43</xdr:row>
      <xdr:rowOff>147328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379187</xdr:colOff>
      <xdr:row>19</xdr:row>
      <xdr:rowOff>13503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130875</xdr:rowOff>
    </xdr:from>
    <xdr:to>
      <xdr:col>5</xdr:col>
      <xdr:colOff>502717</xdr:colOff>
      <xdr:row>32</xdr:row>
      <xdr:rowOff>78902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124444</xdr:rowOff>
    </xdr:from>
    <xdr:to>
      <xdr:col>5</xdr:col>
      <xdr:colOff>184407</xdr:colOff>
      <xdr:row>45</xdr:row>
      <xdr:rowOff>87884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103662</xdr:rowOff>
    </xdr:from>
    <xdr:to>
      <xdr:col>11</xdr:col>
      <xdr:colOff>342634</xdr:colOff>
      <xdr:row>47</xdr:row>
      <xdr:rowOff>177166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49</xdr:row>
      <xdr:rowOff>10887</xdr:rowOff>
    </xdr:from>
    <xdr:to>
      <xdr:col>7</xdr:col>
      <xdr:colOff>27108</xdr:colOff>
      <xdr:row>63</xdr:row>
      <xdr:rowOff>83811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27</xdr:col>
      <xdr:colOff>485553</xdr:colOff>
      <xdr:row>62</xdr:row>
      <xdr:rowOff>73381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36</xdr:col>
      <xdr:colOff>435651</xdr:colOff>
      <xdr:row>59</xdr:row>
      <xdr:rowOff>74907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149679</xdr:colOff>
      <xdr:row>41</xdr:row>
      <xdr:rowOff>0</xdr:rowOff>
    </xdr:from>
    <xdr:to>
      <xdr:col>44</xdr:col>
      <xdr:colOff>154802</xdr:colOff>
      <xdr:row>60</xdr:row>
      <xdr:rowOff>7417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37</xdr:row>
      <xdr:rowOff>0</xdr:rowOff>
    </xdr:from>
    <xdr:to>
      <xdr:col>53</xdr:col>
      <xdr:colOff>266382</xdr:colOff>
      <xdr:row>52</xdr:row>
      <xdr:rowOff>84706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26</xdr:row>
      <xdr:rowOff>0</xdr:rowOff>
    </xdr:from>
    <xdr:to>
      <xdr:col>95</xdr:col>
      <xdr:colOff>448236</xdr:colOff>
      <xdr:row>43</xdr:row>
      <xdr:rowOff>133721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379187</xdr:colOff>
      <xdr:row>14</xdr:row>
      <xdr:rowOff>188128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115000</xdr:rowOff>
    </xdr:from>
    <xdr:to>
      <xdr:col>5</xdr:col>
      <xdr:colOff>502717</xdr:colOff>
      <xdr:row>28</xdr:row>
      <xdr:rowOff>85706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131248</xdr:rowOff>
    </xdr:from>
    <xdr:to>
      <xdr:col>5</xdr:col>
      <xdr:colOff>184407</xdr:colOff>
      <xdr:row>41</xdr:row>
      <xdr:rowOff>58402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110466</xdr:rowOff>
    </xdr:from>
    <xdr:to>
      <xdr:col>11</xdr:col>
      <xdr:colOff>342634</xdr:colOff>
      <xdr:row>43</xdr:row>
      <xdr:rowOff>147684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44</xdr:row>
      <xdr:rowOff>171905</xdr:rowOff>
    </xdr:from>
    <xdr:to>
      <xdr:col>7</xdr:col>
      <xdr:colOff>27108</xdr:colOff>
      <xdr:row>59</xdr:row>
      <xdr:rowOff>54329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27</xdr:col>
      <xdr:colOff>485553</xdr:colOff>
      <xdr:row>61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37</xdr:col>
      <xdr:colOff>68258</xdr:colOff>
      <xdr:row>58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449036</xdr:colOff>
      <xdr:row>40</xdr:row>
      <xdr:rowOff>0</xdr:rowOff>
    </xdr:from>
    <xdr:to>
      <xdr:col>44</xdr:col>
      <xdr:colOff>490445</xdr:colOff>
      <xdr:row>59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37</xdr:row>
      <xdr:rowOff>0</xdr:rowOff>
    </xdr:from>
    <xdr:to>
      <xdr:col>53</xdr:col>
      <xdr:colOff>533989</xdr:colOff>
      <xdr:row>52</xdr:row>
      <xdr:rowOff>82438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0</xdr:colOff>
      <xdr:row>26</xdr:row>
      <xdr:rowOff>0</xdr:rowOff>
    </xdr:from>
    <xdr:to>
      <xdr:col>96</xdr:col>
      <xdr:colOff>448236</xdr:colOff>
      <xdr:row>43</xdr:row>
      <xdr:rowOff>122382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379187</xdr:colOff>
      <xdr:row>14</xdr:row>
      <xdr:rowOff>13503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130875</xdr:rowOff>
    </xdr:from>
    <xdr:to>
      <xdr:col>5</xdr:col>
      <xdr:colOff>502717</xdr:colOff>
      <xdr:row>27</xdr:row>
      <xdr:rowOff>117456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147123</xdr:rowOff>
    </xdr:from>
    <xdr:to>
      <xdr:col>5</xdr:col>
      <xdr:colOff>184407</xdr:colOff>
      <xdr:row>40</xdr:row>
      <xdr:rowOff>74277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27</xdr:row>
      <xdr:rowOff>142216</xdr:rowOff>
    </xdr:from>
    <xdr:to>
      <xdr:col>11</xdr:col>
      <xdr:colOff>342634</xdr:colOff>
      <xdr:row>42</xdr:row>
      <xdr:rowOff>163559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43</xdr:row>
      <xdr:rowOff>187780</xdr:rowOff>
    </xdr:from>
    <xdr:to>
      <xdr:col>7</xdr:col>
      <xdr:colOff>27108</xdr:colOff>
      <xdr:row>58</xdr:row>
      <xdr:rowOff>70204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27</xdr:col>
      <xdr:colOff>422053</xdr:colOff>
      <xdr:row>65</xdr:row>
      <xdr:rowOff>57506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46</xdr:row>
      <xdr:rowOff>0</xdr:rowOff>
    </xdr:from>
    <xdr:to>
      <xdr:col>36</xdr:col>
      <xdr:colOff>242883</xdr:colOff>
      <xdr:row>63</xdr:row>
      <xdr:rowOff>74907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623661</xdr:colOff>
      <xdr:row>45</xdr:row>
      <xdr:rowOff>0</xdr:rowOff>
    </xdr:from>
    <xdr:to>
      <xdr:col>43</xdr:col>
      <xdr:colOff>569820</xdr:colOff>
      <xdr:row>64</xdr:row>
      <xdr:rowOff>7417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39</xdr:row>
      <xdr:rowOff>0</xdr:rowOff>
    </xdr:from>
    <xdr:to>
      <xdr:col>52</xdr:col>
      <xdr:colOff>320810</xdr:colOff>
      <xdr:row>54</xdr:row>
      <xdr:rowOff>84706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27</xdr:row>
      <xdr:rowOff>0</xdr:rowOff>
    </xdr:from>
    <xdr:to>
      <xdr:col>95</xdr:col>
      <xdr:colOff>448236</xdr:colOff>
      <xdr:row>44</xdr:row>
      <xdr:rowOff>133721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379187</xdr:colOff>
      <xdr:row>14</xdr:row>
      <xdr:rowOff>184953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111825</xdr:rowOff>
    </xdr:from>
    <xdr:to>
      <xdr:col>5</xdr:col>
      <xdr:colOff>502717</xdr:colOff>
      <xdr:row>28</xdr:row>
      <xdr:rowOff>76181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121723</xdr:rowOff>
    </xdr:from>
    <xdr:to>
      <xdr:col>5</xdr:col>
      <xdr:colOff>184407</xdr:colOff>
      <xdr:row>41</xdr:row>
      <xdr:rowOff>36177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100941</xdr:rowOff>
    </xdr:from>
    <xdr:to>
      <xdr:col>11</xdr:col>
      <xdr:colOff>342634</xdr:colOff>
      <xdr:row>43</xdr:row>
      <xdr:rowOff>125459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517071</xdr:colOff>
      <xdr:row>44</xdr:row>
      <xdr:rowOff>149680</xdr:rowOff>
    </xdr:from>
    <xdr:to>
      <xdr:col>7</xdr:col>
      <xdr:colOff>27108</xdr:colOff>
      <xdr:row>59</xdr:row>
      <xdr:rowOff>32104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44</xdr:row>
      <xdr:rowOff>0</xdr:rowOff>
    </xdr:from>
    <xdr:to>
      <xdr:col>28</xdr:col>
      <xdr:colOff>485553</xdr:colOff>
      <xdr:row>63</xdr:row>
      <xdr:rowOff>73381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13607</xdr:colOff>
      <xdr:row>41</xdr:row>
      <xdr:rowOff>122464</xdr:rowOff>
    </xdr:from>
    <xdr:to>
      <xdr:col>37</xdr:col>
      <xdr:colOff>446990</xdr:colOff>
      <xdr:row>59</xdr:row>
      <xdr:rowOff>6871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460375</xdr:colOff>
      <xdr:row>40</xdr:row>
      <xdr:rowOff>122464</xdr:rowOff>
    </xdr:from>
    <xdr:to>
      <xdr:col>44</xdr:col>
      <xdr:colOff>352105</xdr:colOff>
      <xdr:row>59</xdr:row>
      <xdr:rowOff>129881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37</xdr:row>
      <xdr:rowOff>0</xdr:rowOff>
    </xdr:from>
    <xdr:to>
      <xdr:col>54</xdr:col>
      <xdr:colOff>320810</xdr:colOff>
      <xdr:row>52</xdr:row>
      <xdr:rowOff>84706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2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0</xdr:colOff>
      <xdr:row>26</xdr:row>
      <xdr:rowOff>0</xdr:rowOff>
    </xdr:from>
    <xdr:to>
      <xdr:col>96</xdr:col>
      <xdr:colOff>448236</xdr:colOff>
      <xdr:row>43</xdr:row>
      <xdr:rowOff>133721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2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15240</xdr:colOff>
      <xdr:row>17</xdr:row>
      <xdr:rowOff>15240</xdr:rowOff>
    </xdr:from>
    <xdr:to>
      <xdr:col>35</xdr:col>
      <xdr:colOff>289560</xdr:colOff>
      <xdr:row>30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261257</xdr:colOff>
      <xdr:row>15</xdr:row>
      <xdr:rowOff>152400</xdr:rowOff>
    </xdr:from>
    <xdr:to>
      <xdr:col>4</xdr:col>
      <xdr:colOff>444137</xdr:colOff>
      <xdr:row>27</xdr:row>
      <xdr:rowOff>63137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188687</xdr:colOff>
      <xdr:row>28</xdr:row>
      <xdr:rowOff>25400</xdr:rowOff>
    </xdr:from>
    <xdr:to>
      <xdr:col>4</xdr:col>
      <xdr:colOff>366486</xdr:colOff>
      <xdr:row>41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206829</xdr:colOff>
      <xdr:row>42</xdr:row>
      <xdr:rowOff>12700</xdr:rowOff>
    </xdr:from>
    <xdr:to>
      <xdr:col>4</xdr:col>
      <xdr:colOff>791029</xdr:colOff>
      <xdr:row>55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210458</xdr:colOff>
      <xdr:row>56</xdr:row>
      <xdr:rowOff>23585</xdr:rowOff>
    </xdr:from>
    <xdr:to>
      <xdr:col>6</xdr:col>
      <xdr:colOff>0</xdr:colOff>
      <xdr:row>72</xdr:row>
      <xdr:rowOff>140425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293914</xdr:colOff>
      <xdr:row>74</xdr:row>
      <xdr:rowOff>21771</xdr:rowOff>
    </xdr:from>
    <xdr:to>
      <xdr:col>6</xdr:col>
      <xdr:colOff>0</xdr:colOff>
      <xdr:row>89</xdr:row>
      <xdr:rowOff>47171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495300</xdr:colOff>
      <xdr:row>17</xdr:row>
      <xdr:rowOff>177800</xdr:rowOff>
    </xdr:from>
    <xdr:to>
      <xdr:col>19</xdr:col>
      <xdr:colOff>12700</xdr:colOff>
      <xdr:row>34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152400</xdr:colOff>
      <xdr:row>33</xdr:row>
      <xdr:rowOff>114300</xdr:rowOff>
    </xdr:from>
    <xdr:to>
      <xdr:col>61</xdr:col>
      <xdr:colOff>12700</xdr:colOff>
      <xdr:row>47</xdr:row>
      <xdr:rowOff>12700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93</xdr:col>
      <xdr:colOff>232228</xdr:colOff>
      <xdr:row>6</xdr:row>
      <xdr:rowOff>10885</xdr:rowOff>
    </xdr:from>
    <xdr:to>
      <xdr:col>100</xdr:col>
      <xdr:colOff>610688</xdr:colOff>
      <xdr:row>29</xdr:row>
      <xdr:rowOff>123007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63</xdr:row>
      <xdr:rowOff>0</xdr:rowOff>
    </xdr:from>
    <xdr:to>
      <xdr:col>45</xdr:col>
      <xdr:colOff>403860</xdr:colOff>
      <xdr:row>77</xdr:row>
      <xdr:rowOff>147320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152400</xdr:colOff>
      <xdr:row>1</xdr:row>
      <xdr:rowOff>25400</xdr:rowOff>
    </xdr:from>
    <xdr:to>
      <xdr:col>6</xdr:col>
      <xdr:colOff>556895</xdr:colOff>
      <xdr:row>11</xdr:row>
      <xdr:rowOff>88900</xdr:rowOff>
    </xdr:to>
    <xdr:pic>
      <xdr:nvPicPr>
        <xdr:cNvPr id="12" name="Picture 11" descr="G:\RAB\DDDU\02_Crime\09_Projects\Technical Support\Nigeria\Corruption\Report Chapters\Maps\New maps\Akwa_ibom_map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900" y="228600"/>
          <a:ext cx="2106295" cy="2095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50</xdr:row>
      <xdr:rowOff>190500</xdr:rowOff>
    </xdr:from>
    <xdr:to>
      <xdr:col>12</xdr:col>
      <xdr:colOff>139700</xdr:colOff>
      <xdr:row>70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5</xdr:col>
      <xdr:colOff>106680</xdr:colOff>
      <xdr:row>28</xdr:row>
      <xdr:rowOff>113937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5</xdr:col>
      <xdr:colOff>101599</xdr:colOff>
      <xdr:row>43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5</xdr:col>
      <xdr:colOff>508000</xdr:colOff>
      <xdr:row>59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6</xdr:col>
      <xdr:colOff>487680</xdr:colOff>
      <xdr:row>78</xdr:row>
      <xdr:rowOff>116840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6</xdr:col>
      <xdr:colOff>477520</xdr:colOff>
      <xdr:row>96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381000</xdr:colOff>
      <xdr:row>51</xdr:row>
      <xdr:rowOff>127000</xdr:rowOff>
    </xdr:from>
    <xdr:to>
      <xdr:col>26</xdr:col>
      <xdr:colOff>226060</xdr:colOff>
      <xdr:row>66</xdr:row>
      <xdr:rowOff>71120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469900</xdr:colOff>
      <xdr:row>30</xdr:row>
      <xdr:rowOff>38100</xdr:rowOff>
    </xdr:from>
    <xdr:to>
      <xdr:col>36</xdr:col>
      <xdr:colOff>12700</xdr:colOff>
      <xdr:row>43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25400</xdr:colOff>
      <xdr:row>27</xdr:row>
      <xdr:rowOff>25400</xdr:rowOff>
    </xdr:from>
    <xdr:to>
      <xdr:col>46</xdr:col>
      <xdr:colOff>388620</xdr:colOff>
      <xdr:row>42</xdr:row>
      <xdr:rowOff>106680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203200</xdr:colOff>
      <xdr:row>26</xdr:row>
      <xdr:rowOff>50800</xdr:rowOff>
    </xdr:from>
    <xdr:to>
      <xdr:col>99</xdr:col>
      <xdr:colOff>581660</xdr:colOff>
      <xdr:row>49</xdr:row>
      <xdr:rowOff>150222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152400</xdr:colOff>
      <xdr:row>1</xdr:row>
      <xdr:rowOff>0</xdr:rowOff>
    </xdr:from>
    <xdr:to>
      <xdr:col>6</xdr:col>
      <xdr:colOff>546100</xdr:colOff>
      <xdr:row>9</xdr:row>
      <xdr:rowOff>76200</xdr:rowOff>
    </xdr:to>
    <xdr:pic>
      <xdr:nvPicPr>
        <xdr:cNvPr id="21" name="Picture 20" descr="G:\RAB\DDDU\02_Crime\09_Projects\Technical Support\Nigeria\Corruption\Report Chapters\Maps\New maps\Anambra_map.png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228600"/>
          <a:ext cx="1739900" cy="170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19</xdr:row>
      <xdr:rowOff>0</xdr:rowOff>
    </xdr:from>
    <xdr:to>
      <xdr:col>20</xdr:col>
      <xdr:colOff>81643</xdr:colOff>
      <xdr:row>35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195943</xdr:colOff>
      <xdr:row>26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261257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6</xdr:col>
      <xdr:colOff>65314</xdr:colOff>
      <xdr:row>48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563880</xdr:colOff>
      <xdr:row>62</xdr:row>
      <xdr:rowOff>116840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64</xdr:row>
      <xdr:rowOff>15240</xdr:rowOff>
    </xdr:from>
    <xdr:to>
      <xdr:col>6</xdr:col>
      <xdr:colOff>538480</xdr:colOff>
      <xdr:row>79</xdr:row>
      <xdr:rowOff>40640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</xdr:colOff>
      <xdr:row>14</xdr:row>
      <xdr:rowOff>152400</xdr:rowOff>
    </xdr:from>
    <xdr:to>
      <xdr:col>34</xdr:col>
      <xdr:colOff>0</xdr:colOff>
      <xdr:row>24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411480</xdr:colOff>
      <xdr:row>32</xdr:row>
      <xdr:rowOff>0</xdr:rowOff>
    </xdr:from>
    <xdr:to>
      <xdr:col>44</xdr:col>
      <xdr:colOff>579120</xdr:colOff>
      <xdr:row>42</xdr:row>
      <xdr:rowOff>167640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664029</xdr:colOff>
      <xdr:row>19</xdr:row>
      <xdr:rowOff>185057</xdr:rowOff>
    </xdr:from>
    <xdr:to>
      <xdr:col>56</xdr:col>
      <xdr:colOff>185057</xdr:colOff>
      <xdr:row>34</xdr:row>
      <xdr:rowOff>174172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30480</xdr:colOff>
      <xdr:row>30</xdr:row>
      <xdr:rowOff>30480</xdr:rowOff>
    </xdr:from>
    <xdr:to>
      <xdr:col>97</xdr:col>
      <xdr:colOff>0</xdr:colOff>
      <xdr:row>59</xdr:row>
      <xdr:rowOff>106680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15</xdr:row>
      <xdr:rowOff>50800</xdr:rowOff>
    </xdr:from>
    <xdr:to>
      <xdr:col>6</xdr:col>
      <xdr:colOff>279400</xdr:colOff>
      <xdr:row>26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28</xdr:row>
      <xdr:rowOff>0</xdr:rowOff>
    </xdr:from>
    <xdr:to>
      <xdr:col>6</xdr:col>
      <xdr:colOff>419100</xdr:colOff>
      <xdr:row>39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41</xdr:row>
      <xdr:rowOff>50800</xdr:rowOff>
    </xdr:from>
    <xdr:to>
      <xdr:col>6</xdr:col>
      <xdr:colOff>482600</xdr:colOff>
      <xdr:row>51</xdr:row>
      <xdr:rowOff>116114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215900</xdr:colOff>
      <xdr:row>52</xdr:row>
      <xdr:rowOff>177800</xdr:rowOff>
    </xdr:from>
    <xdr:to>
      <xdr:col>6</xdr:col>
      <xdr:colOff>520700</xdr:colOff>
      <xdr:row>66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342900</xdr:colOff>
      <xdr:row>69</xdr:row>
      <xdr:rowOff>0</xdr:rowOff>
    </xdr:from>
    <xdr:to>
      <xdr:col>6</xdr:col>
      <xdr:colOff>647700</xdr:colOff>
      <xdr:row>84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584200</xdr:colOff>
      <xdr:row>44</xdr:row>
      <xdr:rowOff>0</xdr:rowOff>
    </xdr:from>
    <xdr:to>
      <xdr:col>17</xdr:col>
      <xdr:colOff>630283</xdr:colOff>
      <xdr:row>61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30</xdr:col>
      <xdr:colOff>38100</xdr:colOff>
      <xdr:row>40</xdr:row>
      <xdr:rowOff>96520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609600</xdr:colOff>
      <xdr:row>19</xdr:row>
      <xdr:rowOff>88900</xdr:rowOff>
    </xdr:from>
    <xdr:to>
      <xdr:col>46</xdr:col>
      <xdr:colOff>469900</xdr:colOff>
      <xdr:row>28</xdr:row>
      <xdr:rowOff>408940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0</xdr:colOff>
      <xdr:row>25</xdr:row>
      <xdr:rowOff>0</xdr:rowOff>
    </xdr:from>
    <xdr:to>
      <xdr:col>99</xdr:col>
      <xdr:colOff>622300</xdr:colOff>
      <xdr:row>51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28</xdr:row>
      <xdr:rowOff>0</xdr:rowOff>
    </xdr:from>
    <xdr:to>
      <xdr:col>55</xdr:col>
      <xdr:colOff>468448</xdr:colOff>
      <xdr:row>40</xdr:row>
      <xdr:rowOff>128815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571500</xdr:colOff>
      <xdr:row>27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28</xdr:row>
      <xdr:rowOff>177800</xdr:rowOff>
    </xdr:from>
    <xdr:to>
      <xdr:col>5</xdr:col>
      <xdr:colOff>177800</xdr:colOff>
      <xdr:row>40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38100</xdr:colOff>
      <xdr:row>52</xdr:row>
      <xdr:rowOff>65314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5</xdr:col>
      <xdr:colOff>38100</xdr:colOff>
      <xdr:row>68</xdr:row>
      <xdr:rowOff>113665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72</xdr:row>
      <xdr:rowOff>0</xdr:rowOff>
    </xdr:from>
    <xdr:to>
      <xdr:col>5</xdr:col>
      <xdr:colOff>285750</xdr:colOff>
      <xdr:row>87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654050</xdr:colOff>
      <xdr:row>45</xdr:row>
      <xdr:rowOff>38100</xdr:rowOff>
    </xdr:from>
    <xdr:to>
      <xdr:col>16</xdr:col>
      <xdr:colOff>236583</xdr:colOff>
      <xdr:row>63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27</xdr:col>
      <xdr:colOff>622300</xdr:colOff>
      <xdr:row>50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37</xdr:col>
      <xdr:colOff>177800</xdr:colOff>
      <xdr:row>47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571500</xdr:colOff>
      <xdr:row>35</xdr:row>
      <xdr:rowOff>88900</xdr:rowOff>
    </xdr:from>
    <xdr:to>
      <xdr:col>47</xdr:col>
      <xdr:colOff>138248</xdr:colOff>
      <xdr:row>50</xdr:row>
      <xdr:rowOff>1815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80</xdr:col>
      <xdr:colOff>508000</xdr:colOff>
      <xdr:row>24</xdr:row>
      <xdr:rowOff>38100</xdr:rowOff>
    </xdr:from>
    <xdr:to>
      <xdr:col>88</xdr:col>
      <xdr:colOff>457200</xdr:colOff>
      <xdr:row>53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15</xdr:row>
      <xdr:rowOff>66675</xdr:rowOff>
    </xdr:from>
    <xdr:to>
      <xdr:col>6</xdr:col>
      <xdr:colOff>9525</xdr:colOff>
      <xdr:row>26</xdr:row>
      <xdr:rowOff>193675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304800</xdr:colOff>
      <xdr:row>40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6</xdr:col>
      <xdr:colOff>304800</xdr:colOff>
      <xdr:row>52</xdr:row>
      <xdr:rowOff>65314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6</xdr:col>
      <xdr:colOff>297180</xdr:colOff>
      <xdr:row>68</xdr:row>
      <xdr:rowOff>113665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297180</xdr:colOff>
      <xdr:row>87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18</xdr:col>
      <xdr:colOff>333103</xdr:colOff>
      <xdr:row>63</xdr:row>
      <xdr:rowOff>48260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30</xdr:col>
      <xdr:colOff>157480</xdr:colOff>
      <xdr:row>50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33</xdr:row>
      <xdr:rowOff>0</xdr:rowOff>
    </xdr:from>
    <xdr:to>
      <xdr:col>40</xdr:col>
      <xdr:colOff>539750</xdr:colOff>
      <xdr:row>47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35</xdr:row>
      <xdr:rowOff>0</xdr:rowOff>
    </xdr:from>
    <xdr:to>
      <xdr:col>49</xdr:col>
      <xdr:colOff>150948</xdr:colOff>
      <xdr:row>48</xdr:row>
      <xdr:rowOff>147865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86</xdr:col>
      <xdr:colOff>0</xdr:colOff>
      <xdr:row>25</xdr:row>
      <xdr:rowOff>0</xdr:rowOff>
    </xdr:from>
    <xdr:to>
      <xdr:col>93</xdr:col>
      <xdr:colOff>482600</xdr:colOff>
      <xdr:row>52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1"/>
  <sheetViews>
    <sheetView tabSelected="1" zoomScale="70" zoomScaleNormal="7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F1" sqref="AF1"/>
    </sheetView>
  </sheetViews>
  <sheetFormatPr defaultColWidth="8.75" defaultRowHeight="15.75" x14ac:dyDescent="0.25"/>
  <cols>
    <col min="1" max="1" width="8.75" style="62"/>
    <col min="2" max="2" width="9.875" style="62" customWidth="1"/>
    <col min="3" max="3" width="12.125" style="62" bestFit="1" customWidth="1"/>
    <col min="4" max="4" width="11.125" style="62" hidden="1" customWidth="1"/>
    <col min="5" max="5" width="10.75" style="62" customWidth="1"/>
    <col min="6" max="9" width="8.75" style="62" hidden="1" customWidth="1"/>
    <col min="10" max="13" width="8.75" style="62"/>
    <col min="14" max="17" width="8.75" style="62" customWidth="1"/>
    <col min="18" max="22" width="8.75" style="62"/>
    <col min="23" max="23" width="13.125" style="62" customWidth="1"/>
    <col min="24" max="25" width="8.75" style="62"/>
    <col min="26" max="26" width="10.125" style="62" customWidth="1"/>
    <col min="27" max="32" width="8.75" style="62"/>
    <col min="33" max="33" width="13.125" style="62" customWidth="1"/>
    <col min="34" max="16384" width="8.75" style="62"/>
  </cols>
  <sheetData>
    <row r="1" spans="1:33" s="43" customFormat="1" x14ac:dyDescent="0.25">
      <c r="A1" s="80" t="s">
        <v>414</v>
      </c>
      <c r="B1" s="81" t="s">
        <v>415</v>
      </c>
      <c r="C1" s="81" t="s">
        <v>405</v>
      </c>
      <c r="D1" s="63" t="s">
        <v>0</v>
      </c>
      <c r="E1" s="63" t="s">
        <v>416</v>
      </c>
      <c r="F1" s="63" t="s">
        <v>417</v>
      </c>
      <c r="G1" s="63" t="s">
        <v>418</v>
      </c>
      <c r="H1" s="63" t="s">
        <v>419</v>
      </c>
      <c r="I1" s="63" t="s">
        <v>420</v>
      </c>
      <c r="J1" s="65" t="s">
        <v>421</v>
      </c>
      <c r="K1" s="65" t="s">
        <v>422</v>
      </c>
      <c r="L1" s="82" t="s">
        <v>423</v>
      </c>
      <c r="M1" s="82" t="s">
        <v>424</v>
      </c>
      <c r="N1" s="43" t="s">
        <v>425</v>
      </c>
      <c r="O1" s="43" t="s">
        <v>426</v>
      </c>
      <c r="P1" s="43" t="s">
        <v>427</v>
      </c>
      <c r="Q1" s="43" t="s">
        <v>428</v>
      </c>
      <c r="R1" s="83" t="s">
        <v>429</v>
      </c>
      <c r="S1" s="83" t="s">
        <v>191</v>
      </c>
      <c r="T1" s="83" t="s">
        <v>407</v>
      </c>
      <c r="U1" s="83" t="s">
        <v>430</v>
      </c>
      <c r="V1" s="89" t="s">
        <v>438</v>
      </c>
      <c r="W1" s="83" t="s">
        <v>516</v>
      </c>
      <c r="X1" s="83" t="s">
        <v>432</v>
      </c>
      <c r="Y1" s="84" t="s">
        <v>843</v>
      </c>
      <c r="Z1" s="84" t="s">
        <v>842</v>
      </c>
      <c r="AA1" s="43" t="s">
        <v>408</v>
      </c>
      <c r="AB1" s="43" t="s">
        <v>434</v>
      </c>
      <c r="AC1" s="43" t="s">
        <v>435</v>
      </c>
      <c r="AD1" s="43" t="s">
        <v>436</v>
      </c>
      <c r="AE1" s="43" t="s">
        <v>437</v>
      </c>
      <c r="AF1" s="84" t="s">
        <v>433</v>
      </c>
      <c r="AG1" s="83" t="s">
        <v>431</v>
      </c>
    </row>
    <row r="2" spans="1:33" x14ac:dyDescent="0.25">
      <c r="A2" s="62">
        <v>8</v>
      </c>
      <c r="B2" s="62" t="s">
        <v>13</v>
      </c>
      <c r="C2" s="62" t="s">
        <v>439</v>
      </c>
      <c r="D2" s="62">
        <v>900</v>
      </c>
      <c r="E2" s="62">
        <v>5635544</v>
      </c>
      <c r="F2" s="62">
        <v>3569178</v>
      </c>
      <c r="G2" s="62">
        <v>2066366</v>
      </c>
      <c r="H2" s="62">
        <v>3162166</v>
      </c>
      <c r="I2" s="62">
        <v>2454592</v>
      </c>
      <c r="J2" s="62">
        <v>0.63300000000000001</v>
      </c>
      <c r="K2" s="64">
        <f t="shared" ref="K2:K38" si="0">1-J2</f>
        <v>0.36699999999999999</v>
      </c>
      <c r="L2" s="85">
        <f t="shared" ref="L2:L38" si="1">H2/E2</f>
        <v>0.56111104801949907</v>
      </c>
      <c r="M2" s="86">
        <f t="shared" ref="M2:M38" si="2">I2/E2</f>
        <v>0.43555546722729871</v>
      </c>
      <c r="N2" s="62">
        <v>2128983</v>
      </c>
      <c r="O2" s="62">
        <v>1114585</v>
      </c>
      <c r="P2" s="62">
        <v>1064492</v>
      </c>
      <c r="Q2" s="62">
        <v>1064492</v>
      </c>
      <c r="R2" s="62">
        <v>0.378</v>
      </c>
      <c r="S2" s="62">
        <v>0.52400000000000002</v>
      </c>
      <c r="T2" s="62">
        <v>3.54</v>
      </c>
      <c r="U2" s="62">
        <v>0.66900000000000004</v>
      </c>
      <c r="V2" s="85">
        <v>0.98214299294275109</v>
      </c>
      <c r="W2" s="87">
        <v>2511.21</v>
      </c>
      <c r="X2" s="87">
        <f t="shared" ref="X2:X38" si="3">AG2/87.18</f>
        <v>28.804886441844459</v>
      </c>
      <c r="Y2" s="229">
        <v>2.352953333608895E-2</v>
      </c>
      <c r="Z2" s="62">
        <v>2.4E-2</v>
      </c>
      <c r="AA2" s="62">
        <v>0.96499999999999997</v>
      </c>
      <c r="AB2" s="62">
        <v>26027.95</v>
      </c>
      <c r="AC2" s="62">
        <v>0.313</v>
      </c>
      <c r="AD2" s="62">
        <v>8.6999999999999994E-2</v>
      </c>
      <c r="AE2" s="62">
        <v>0.55500000000000005</v>
      </c>
      <c r="AF2" s="62">
        <v>3769553</v>
      </c>
      <c r="AG2" s="87">
        <v>2511.21</v>
      </c>
    </row>
    <row r="3" spans="1:33" x14ac:dyDescent="0.25">
      <c r="A3" s="62">
        <v>21</v>
      </c>
      <c r="B3" s="62" t="s">
        <v>26</v>
      </c>
      <c r="C3" s="62" t="s">
        <v>443</v>
      </c>
      <c r="D3" s="62">
        <v>900</v>
      </c>
      <c r="E3" s="62">
        <v>4286319</v>
      </c>
      <c r="F3" s="62">
        <v>3424293</v>
      </c>
      <c r="G3" s="62">
        <v>862026</v>
      </c>
      <c r="H3" s="62">
        <v>2538453</v>
      </c>
      <c r="I3" s="62">
        <v>1728815</v>
      </c>
      <c r="J3" s="62">
        <v>0.79900000000000004</v>
      </c>
      <c r="K3" s="64">
        <f t="shared" si="0"/>
        <v>0.20099999999999996</v>
      </c>
      <c r="L3" s="85">
        <f t="shared" si="1"/>
        <v>0.59222213745640495</v>
      </c>
      <c r="M3" s="86">
        <f t="shared" si="2"/>
        <v>0.40333325634419648</v>
      </c>
      <c r="N3" s="62">
        <v>1871693</v>
      </c>
      <c r="O3" s="62">
        <v>966803</v>
      </c>
      <c r="P3" s="62">
        <v>962040</v>
      </c>
      <c r="Q3" s="62">
        <v>962040</v>
      </c>
      <c r="R3" s="62">
        <v>0.437</v>
      </c>
      <c r="S3" s="62">
        <v>0.51700000000000002</v>
      </c>
      <c r="T3" s="62">
        <v>7.07</v>
      </c>
      <c r="U3" s="62">
        <v>1.5880000000000001</v>
      </c>
      <c r="V3" s="85">
        <v>0.93999989501477665</v>
      </c>
      <c r="W3" s="87">
        <v>5453.19</v>
      </c>
      <c r="X3" s="87">
        <f t="shared" si="3"/>
        <v>62.550929112181684</v>
      </c>
      <c r="Y3" s="229">
        <v>2.4752609039125191E-2</v>
      </c>
      <c r="Z3" s="62">
        <v>0.02</v>
      </c>
      <c r="AA3" s="62">
        <v>0.96</v>
      </c>
      <c r="AB3" s="62">
        <v>23282.19</v>
      </c>
      <c r="AC3" s="62">
        <v>0.46100000000000002</v>
      </c>
      <c r="AD3" s="62">
        <v>0.14099999999999999</v>
      </c>
      <c r="AE3" s="62">
        <v>0.64300000000000002</v>
      </c>
      <c r="AF3" s="62">
        <v>6805722</v>
      </c>
      <c r="AG3" s="87">
        <v>5453.19</v>
      </c>
    </row>
    <row r="4" spans="1:33" x14ac:dyDescent="0.25">
      <c r="A4" s="62">
        <v>34</v>
      </c>
      <c r="B4" s="62" t="s">
        <v>39</v>
      </c>
      <c r="C4" s="62" t="s">
        <v>439</v>
      </c>
      <c r="D4" s="62">
        <v>897</v>
      </c>
      <c r="E4" s="62">
        <v>2968132</v>
      </c>
      <c r="F4" s="62">
        <v>2571058</v>
      </c>
      <c r="G4" s="62">
        <v>397075</v>
      </c>
      <c r="H4" s="62">
        <v>1707420</v>
      </c>
      <c r="I4" s="62">
        <v>1260712</v>
      </c>
      <c r="J4" s="62">
        <v>0.86599999999999999</v>
      </c>
      <c r="K4" s="64">
        <f t="shared" si="0"/>
        <v>0.13400000000000001</v>
      </c>
      <c r="L4" s="85">
        <f t="shared" si="1"/>
        <v>0.57525069639759951</v>
      </c>
      <c r="M4" s="86">
        <f t="shared" si="2"/>
        <v>0.42474930360240043</v>
      </c>
      <c r="N4" s="62">
        <v>1316964</v>
      </c>
      <c r="O4" s="62">
        <v>671718</v>
      </c>
      <c r="P4" s="62">
        <v>665100</v>
      </c>
      <c r="Q4" s="62">
        <v>665100</v>
      </c>
      <c r="R4" s="62">
        <v>0.44400000000000001</v>
      </c>
      <c r="S4" s="62">
        <v>0.51</v>
      </c>
      <c r="T4" s="62">
        <v>11.76</v>
      </c>
      <c r="U4" s="62">
        <v>2.6339999999999999</v>
      </c>
      <c r="V4" s="85">
        <v>0.98989885114313314</v>
      </c>
      <c r="W4" s="87">
        <v>7433.97</v>
      </c>
      <c r="X4" s="87">
        <f t="shared" si="3"/>
        <v>85.271507226428071</v>
      </c>
      <c r="Y4" s="229">
        <v>9.9502330476620063E-2</v>
      </c>
      <c r="Z4" s="62">
        <v>0.109</v>
      </c>
      <c r="AA4" s="62">
        <v>0.86599999999999999</v>
      </c>
      <c r="AB4" s="62">
        <v>29208.77</v>
      </c>
      <c r="AC4" s="62">
        <v>0.59799999999999998</v>
      </c>
      <c r="AD4" s="62">
        <v>0.21099999999999999</v>
      </c>
      <c r="AE4" s="62">
        <v>0.53700000000000003</v>
      </c>
      <c r="AF4" s="62">
        <v>7819059</v>
      </c>
      <c r="AG4" s="87">
        <v>7433.97</v>
      </c>
    </row>
    <row r="5" spans="1:33" x14ac:dyDescent="0.25">
      <c r="A5" s="62">
        <v>36</v>
      </c>
      <c r="B5" s="62" t="s">
        <v>41</v>
      </c>
      <c r="C5" s="62" t="s">
        <v>443</v>
      </c>
      <c r="D5" s="62">
        <v>896</v>
      </c>
      <c r="E5" s="62">
        <v>4353533</v>
      </c>
      <c r="F5" s="62">
        <v>3925954</v>
      </c>
      <c r="G5" s="62">
        <v>427579</v>
      </c>
      <c r="H5" s="62">
        <v>2448862</v>
      </c>
      <c r="I5" s="62">
        <v>1899812</v>
      </c>
      <c r="J5" s="62">
        <v>0.90200000000000002</v>
      </c>
      <c r="K5" s="64">
        <f t="shared" si="0"/>
        <v>9.7999999999999976E-2</v>
      </c>
      <c r="L5" s="85">
        <f t="shared" si="1"/>
        <v>0.56249992821921868</v>
      </c>
      <c r="M5" s="86">
        <f t="shared" si="2"/>
        <v>0.43638396676905861</v>
      </c>
      <c r="N5" s="62">
        <v>3308880</v>
      </c>
      <c r="O5" s="62">
        <v>1666587</v>
      </c>
      <c r="P5" s="62">
        <v>1613140</v>
      </c>
      <c r="Q5" s="62">
        <v>1613140</v>
      </c>
      <c r="R5" s="62">
        <v>0.76</v>
      </c>
      <c r="S5" s="62">
        <v>0.504</v>
      </c>
      <c r="T5" s="62">
        <v>6.03</v>
      </c>
      <c r="U5" s="62">
        <v>2.234</v>
      </c>
      <c r="V5" s="85">
        <v>0.95468267050347544</v>
      </c>
      <c r="W5" s="87">
        <v>1466.77</v>
      </c>
      <c r="X5" s="87">
        <f t="shared" si="3"/>
        <v>16.824615737554485</v>
      </c>
      <c r="Y5" s="229">
        <v>9.0364134545048783E-3</v>
      </c>
      <c r="Z5" s="62">
        <v>1.2E-2</v>
      </c>
      <c r="AA5" s="62">
        <v>0.97</v>
      </c>
      <c r="AB5" s="62">
        <v>26796.25</v>
      </c>
      <c r="AC5" s="62">
        <v>0.372</v>
      </c>
      <c r="AD5" s="62">
        <v>5.0999999999999997E-2</v>
      </c>
      <c r="AE5" s="62">
        <v>0.53900000000000003</v>
      </c>
      <c r="AF5" s="62">
        <v>9727426</v>
      </c>
      <c r="AG5" s="87">
        <v>1466.77</v>
      </c>
    </row>
    <row r="6" spans="1:33" x14ac:dyDescent="0.25">
      <c r="A6" s="62">
        <v>25</v>
      </c>
      <c r="B6" s="62" t="s">
        <v>30</v>
      </c>
      <c r="C6" s="62" t="s">
        <v>441</v>
      </c>
      <c r="D6" s="62">
        <v>900</v>
      </c>
      <c r="E6" s="62">
        <v>2439113</v>
      </c>
      <c r="F6" s="62">
        <v>1869987</v>
      </c>
      <c r="G6" s="62">
        <v>569126</v>
      </c>
      <c r="H6" s="62">
        <v>1436367</v>
      </c>
      <c r="I6" s="62">
        <v>970225</v>
      </c>
      <c r="J6" s="62">
        <v>0.76700000000000002</v>
      </c>
      <c r="K6" s="64">
        <f t="shared" si="0"/>
        <v>0.23299999999999998</v>
      </c>
      <c r="L6" s="85">
        <f t="shared" si="1"/>
        <v>0.58888907565988124</v>
      </c>
      <c r="M6" s="86">
        <f t="shared" si="2"/>
        <v>0.39777779873257202</v>
      </c>
      <c r="N6" s="62">
        <v>1699249</v>
      </c>
      <c r="O6" s="62">
        <v>772386</v>
      </c>
      <c r="P6" s="62">
        <v>712763</v>
      </c>
      <c r="Q6" s="62">
        <v>712763</v>
      </c>
      <c r="R6" s="62">
        <v>0.69699999999999995</v>
      </c>
      <c r="S6" s="62">
        <v>0.45500000000000002</v>
      </c>
      <c r="T6" s="62">
        <v>4.62</v>
      </c>
      <c r="U6" s="62">
        <v>1.35</v>
      </c>
      <c r="V6" s="85">
        <v>0.94208481557093871</v>
      </c>
      <c r="W6" s="87">
        <v>4833.2</v>
      </c>
      <c r="X6" s="87">
        <f t="shared" si="3"/>
        <v>55.439320945170905</v>
      </c>
      <c r="Y6" s="229">
        <v>2.6616140287865672E-2</v>
      </c>
      <c r="Z6" s="62">
        <v>1.9E-2</v>
      </c>
      <c r="AA6" s="62">
        <v>0.95799999999999996</v>
      </c>
      <c r="AB6" s="62">
        <v>46630.74</v>
      </c>
      <c r="AC6" s="62">
        <v>0.46100000000000002</v>
      </c>
      <c r="AD6" s="62">
        <v>0.16400000000000001</v>
      </c>
      <c r="AE6" s="62">
        <v>0.46899999999999997</v>
      </c>
      <c r="AF6" s="62">
        <v>3292802</v>
      </c>
      <c r="AG6" s="87">
        <v>4833.2</v>
      </c>
    </row>
    <row r="7" spans="1:33" x14ac:dyDescent="0.25">
      <c r="A7" s="62">
        <v>2</v>
      </c>
      <c r="B7" s="62" t="s">
        <v>7</v>
      </c>
      <c r="C7" s="62" t="s">
        <v>439</v>
      </c>
      <c r="D7" s="62">
        <v>779</v>
      </c>
      <c r="E7" s="62">
        <v>4111706</v>
      </c>
      <c r="F7" s="62">
        <v>3319978</v>
      </c>
      <c r="G7" s="62">
        <v>791728</v>
      </c>
      <c r="H7" s="62">
        <v>2142943</v>
      </c>
      <c r="I7" s="62">
        <v>1952928</v>
      </c>
      <c r="J7" s="62">
        <v>0.80700000000000005</v>
      </c>
      <c r="K7" s="64">
        <f t="shared" si="0"/>
        <v>0.19299999999999995</v>
      </c>
      <c r="L7" s="85">
        <f t="shared" si="1"/>
        <v>0.52118098910768429</v>
      </c>
      <c r="M7" s="86">
        <f t="shared" si="2"/>
        <v>0.47496781141453209</v>
      </c>
      <c r="N7" s="62">
        <v>1118975</v>
      </c>
      <c r="O7" s="62">
        <v>506706</v>
      </c>
      <c r="P7" s="62">
        <v>496149</v>
      </c>
      <c r="Q7" s="62">
        <v>496149</v>
      </c>
      <c r="R7" s="62">
        <v>0.27200000000000002</v>
      </c>
      <c r="S7" s="62">
        <v>0.45300000000000001</v>
      </c>
      <c r="T7" s="62">
        <v>4.83</v>
      </c>
      <c r="U7" s="62">
        <v>0.58299999999999996</v>
      </c>
      <c r="V7" s="85">
        <v>0.9666657544570213</v>
      </c>
      <c r="W7" s="87">
        <v>6611.72</v>
      </c>
      <c r="X7" s="87">
        <f t="shared" si="3"/>
        <v>75.839871530167471</v>
      </c>
      <c r="Y7" s="229">
        <v>9.5745431311964752E-2</v>
      </c>
      <c r="Z7" s="62">
        <v>0.13800000000000001</v>
      </c>
      <c r="AA7" s="62">
        <v>0.81899999999999995</v>
      </c>
      <c r="AB7" s="62">
        <v>28671.65</v>
      </c>
      <c r="AC7" s="62">
        <v>0.46899999999999997</v>
      </c>
      <c r="AD7" s="62">
        <v>0.18099999999999999</v>
      </c>
      <c r="AE7" s="62">
        <v>0.58899999999999997</v>
      </c>
      <c r="AF7" s="62">
        <v>2396296</v>
      </c>
      <c r="AG7" s="87">
        <v>6611.72</v>
      </c>
    </row>
    <row r="8" spans="1:33" x14ac:dyDescent="0.25">
      <c r="A8" s="62">
        <v>28</v>
      </c>
      <c r="B8" s="62" t="s">
        <v>33</v>
      </c>
      <c r="C8" s="62" t="s">
        <v>442</v>
      </c>
      <c r="D8" s="62">
        <v>900</v>
      </c>
      <c r="E8" s="62">
        <v>4515660</v>
      </c>
      <c r="F8" s="62">
        <v>2483613</v>
      </c>
      <c r="G8" s="62">
        <v>2032047</v>
      </c>
      <c r="H8" s="62">
        <v>2227726</v>
      </c>
      <c r="I8" s="62">
        <v>2252813</v>
      </c>
      <c r="J8" s="62">
        <v>0.55000000000000004</v>
      </c>
      <c r="K8" s="64">
        <f t="shared" si="0"/>
        <v>0.44999999999999996</v>
      </c>
      <c r="L8" s="85">
        <f t="shared" si="1"/>
        <v>0.49333342191396162</v>
      </c>
      <c r="M8" s="86">
        <f t="shared" si="2"/>
        <v>0.49888897746951721</v>
      </c>
      <c r="N8" s="62">
        <v>2874970</v>
      </c>
      <c r="O8" s="62">
        <v>1209193</v>
      </c>
      <c r="P8" s="62">
        <v>1169054</v>
      </c>
      <c r="Q8" s="62">
        <v>1169054</v>
      </c>
      <c r="R8" s="62">
        <v>0.63700000000000001</v>
      </c>
      <c r="S8" s="62">
        <v>0.42099999999999999</v>
      </c>
      <c r="T8" s="62">
        <v>12.01</v>
      </c>
      <c r="U8" s="62">
        <v>3.11</v>
      </c>
      <c r="V8" s="85">
        <v>0.89177485442430193</v>
      </c>
      <c r="W8" s="87">
        <v>2987.8</v>
      </c>
      <c r="X8" s="87">
        <f t="shared" si="3"/>
        <v>34.271621931635693</v>
      </c>
      <c r="Y8" s="229">
        <v>2.1459231139023517E-2</v>
      </c>
      <c r="Z8" s="62">
        <v>4.2999999999999997E-2</v>
      </c>
      <c r="AA8" s="62">
        <v>0.93100000000000005</v>
      </c>
      <c r="AB8" s="62">
        <v>31941.64</v>
      </c>
      <c r="AC8" s="62">
        <v>0.50900000000000001</v>
      </c>
      <c r="AD8" s="62">
        <v>0.17100000000000001</v>
      </c>
      <c r="AE8" s="62">
        <v>0.65</v>
      </c>
      <c r="AF8" s="62">
        <v>14043702</v>
      </c>
      <c r="AG8" s="87">
        <v>2987.8</v>
      </c>
    </row>
    <row r="9" spans="1:33" x14ac:dyDescent="0.25">
      <c r="A9" s="62">
        <v>30</v>
      </c>
      <c r="B9" s="62" t="s">
        <v>35</v>
      </c>
      <c r="C9" s="62" t="s">
        <v>442</v>
      </c>
      <c r="D9" s="62">
        <v>900</v>
      </c>
      <c r="E9" s="62">
        <v>7540300</v>
      </c>
      <c r="F9" s="62">
        <v>3518807</v>
      </c>
      <c r="G9" s="62">
        <v>4021493</v>
      </c>
      <c r="H9" s="62">
        <v>4029872</v>
      </c>
      <c r="I9" s="62">
        <v>3476916</v>
      </c>
      <c r="J9" s="62">
        <v>0.46700000000000003</v>
      </c>
      <c r="K9" s="64">
        <f t="shared" si="0"/>
        <v>0.53299999999999992</v>
      </c>
      <c r="L9" s="85">
        <f t="shared" si="1"/>
        <v>0.53444451812262117</v>
      </c>
      <c r="M9" s="86">
        <f t="shared" si="2"/>
        <v>0.46111109637547576</v>
      </c>
      <c r="N9" s="62">
        <v>3845553</v>
      </c>
      <c r="O9" s="62">
        <v>1541572</v>
      </c>
      <c r="P9" s="62">
        <v>1508060</v>
      </c>
      <c r="Q9" s="62">
        <v>1508060</v>
      </c>
      <c r="R9" s="62">
        <v>0.51</v>
      </c>
      <c r="S9" s="62">
        <v>0.40100000000000002</v>
      </c>
      <c r="T9" s="62">
        <v>4.2300000000000004</v>
      </c>
      <c r="U9" s="62">
        <v>0.84699999999999998</v>
      </c>
      <c r="V9" s="85">
        <v>0.899441348232492</v>
      </c>
      <c r="W9" s="87">
        <v>4097.83</v>
      </c>
      <c r="X9" s="87">
        <f t="shared" si="3"/>
        <v>47.004244092681802</v>
      </c>
      <c r="Y9" s="229">
        <v>3.8889036245242231E-2</v>
      </c>
      <c r="Z9" s="62">
        <v>0.05</v>
      </c>
      <c r="AA9" s="62">
        <v>0.93899999999999995</v>
      </c>
      <c r="AB9" s="62">
        <v>33529.230000000003</v>
      </c>
      <c r="AC9" s="62">
        <v>0.55900000000000005</v>
      </c>
      <c r="AD9" s="62">
        <v>0.2</v>
      </c>
      <c r="AE9" s="62">
        <v>0.60899999999999999</v>
      </c>
      <c r="AF9" s="62">
        <v>6384121</v>
      </c>
      <c r="AG9" s="87">
        <v>4097.83</v>
      </c>
    </row>
    <row r="10" spans="1:33" x14ac:dyDescent="0.25">
      <c r="A10" s="62">
        <v>9</v>
      </c>
      <c r="B10" s="62" t="s">
        <v>14</v>
      </c>
      <c r="C10" s="62" t="s">
        <v>440</v>
      </c>
      <c r="D10" s="62">
        <v>886</v>
      </c>
      <c r="E10" s="62">
        <v>3741838</v>
      </c>
      <c r="F10" s="62">
        <v>2985868</v>
      </c>
      <c r="G10" s="62">
        <v>755970</v>
      </c>
      <c r="H10" s="62">
        <v>1917375</v>
      </c>
      <c r="I10" s="62">
        <v>1794900</v>
      </c>
      <c r="J10" s="62">
        <v>0.79800000000000004</v>
      </c>
      <c r="K10" s="64">
        <f t="shared" si="0"/>
        <v>0.20199999999999996</v>
      </c>
      <c r="L10" s="85">
        <f t="shared" si="1"/>
        <v>0.51241528895692434</v>
      </c>
      <c r="M10" s="86">
        <f t="shared" si="2"/>
        <v>0.47968404832063816</v>
      </c>
      <c r="N10" s="62">
        <v>1330337</v>
      </c>
      <c r="O10" s="62">
        <v>532135</v>
      </c>
      <c r="P10" s="62">
        <v>523688</v>
      </c>
      <c r="Q10" s="62">
        <v>523688</v>
      </c>
      <c r="R10" s="62">
        <v>0.35599999999999998</v>
      </c>
      <c r="S10" s="62">
        <v>0.4</v>
      </c>
      <c r="T10" s="62">
        <v>5.18</v>
      </c>
      <c r="U10" s="62">
        <v>0.72499999999999998</v>
      </c>
      <c r="V10" s="85">
        <v>0.8536590530642103</v>
      </c>
      <c r="W10" s="87">
        <v>10850.95</v>
      </c>
      <c r="X10" s="87">
        <f t="shared" si="3"/>
        <v>124.46604725854553</v>
      </c>
      <c r="Y10" s="229">
        <v>6.4515513053573878E-2</v>
      </c>
      <c r="Z10" s="62">
        <v>8.1000000000000003E-2</v>
      </c>
      <c r="AA10" s="62">
        <v>0.89500000000000002</v>
      </c>
      <c r="AB10" s="62">
        <v>25603.33</v>
      </c>
      <c r="AC10" s="62">
        <v>0.47099999999999997</v>
      </c>
      <c r="AD10" s="62">
        <v>0.151</v>
      </c>
      <c r="AE10" s="62">
        <v>0.65800000000000003</v>
      </c>
      <c r="AF10" s="62">
        <v>2711354</v>
      </c>
      <c r="AG10" s="87">
        <v>10850.95</v>
      </c>
    </row>
    <row r="11" spans="1:33" x14ac:dyDescent="0.25">
      <c r="A11" s="62">
        <v>32</v>
      </c>
      <c r="B11" s="62" t="s">
        <v>37</v>
      </c>
      <c r="C11" s="62" t="s">
        <v>440</v>
      </c>
      <c r="D11" s="62">
        <v>899</v>
      </c>
      <c r="E11" s="62">
        <v>7023942</v>
      </c>
      <c r="F11" s="62">
        <v>4797219</v>
      </c>
      <c r="G11" s="62">
        <v>2226722</v>
      </c>
      <c r="H11" s="62">
        <v>3601821</v>
      </c>
      <c r="I11" s="62">
        <v>3422121</v>
      </c>
      <c r="J11" s="62">
        <v>0.68300000000000005</v>
      </c>
      <c r="K11" s="64">
        <f t="shared" si="0"/>
        <v>0.31699999999999995</v>
      </c>
      <c r="L11" s="85">
        <f t="shared" si="1"/>
        <v>0.51279196212041611</v>
      </c>
      <c r="M11" s="86">
        <f t="shared" si="2"/>
        <v>0.48720803787958383</v>
      </c>
      <c r="N11" s="62">
        <v>3179916</v>
      </c>
      <c r="O11" s="62">
        <v>1273529</v>
      </c>
      <c r="P11" s="62">
        <v>1218838</v>
      </c>
      <c r="Q11" s="62">
        <v>1218838</v>
      </c>
      <c r="R11" s="62">
        <v>0.45300000000000001</v>
      </c>
      <c r="S11" s="62">
        <v>0.4</v>
      </c>
      <c r="T11" s="62">
        <v>4.6900000000000004</v>
      </c>
      <c r="U11" s="62">
        <v>0.81399999999999995</v>
      </c>
      <c r="V11" s="85">
        <v>0.96774217521700645</v>
      </c>
      <c r="W11" s="87">
        <v>9943</v>
      </c>
      <c r="X11" s="87">
        <f t="shared" si="3"/>
        <v>114.05138793301215</v>
      </c>
      <c r="Y11" s="229">
        <v>6.4102038170782338E-3</v>
      </c>
      <c r="Z11" s="62">
        <v>1.9E-2</v>
      </c>
      <c r="AA11" s="62">
        <v>0.96199999999999997</v>
      </c>
      <c r="AB11" s="62">
        <v>38226.47</v>
      </c>
      <c r="AC11" s="62">
        <v>0.64600000000000002</v>
      </c>
      <c r="AD11" s="62">
        <v>0.23400000000000001</v>
      </c>
      <c r="AE11" s="62">
        <v>0.58699999999999997</v>
      </c>
      <c r="AF11" s="62">
        <v>5719161</v>
      </c>
      <c r="AG11" s="87">
        <v>9943</v>
      </c>
    </row>
    <row r="12" spans="1:33" x14ac:dyDescent="0.25">
      <c r="A12" s="62">
        <v>33</v>
      </c>
      <c r="B12" s="62" t="s">
        <v>38</v>
      </c>
      <c r="C12" s="62" t="s">
        <v>443</v>
      </c>
      <c r="D12" s="62">
        <v>900</v>
      </c>
      <c r="E12" s="62">
        <v>4831152</v>
      </c>
      <c r="F12" s="62">
        <v>4315829</v>
      </c>
      <c r="G12" s="62">
        <v>515323</v>
      </c>
      <c r="H12" s="62">
        <v>2753757</v>
      </c>
      <c r="I12" s="62">
        <v>2077395</v>
      </c>
      <c r="J12" s="62">
        <v>0.89300000000000002</v>
      </c>
      <c r="K12" s="64">
        <f t="shared" si="0"/>
        <v>0.10699999999999998</v>
      </c>
      <c r="L12" s="85">
        <f t="shared" si="1"/>
        <v>0.57000007451638868</v>
      </c>
      <c r="M12" s="86">
        <f t="shared" si="2"/>
        <v>0.42999992548361138</v>
      </c>
      <c r="N12" s="62">
        <v>2216962</v>
      </c>
      <c r="O12" s="62">
        <v>848136</v>
      </c>
      <c r="P12" s="62">
        <v>842768</v>
      </c>
      <c r="Q12" s="62">
        <v>842768</v>
      </c>
      <c r="R12" s="62">
        <v>0.45900000000000002</v>
      </c>
      <c r="S12" s="62">
        <v>0.38300000000000001</v>
      </c>
      <c r="T12" s="62">
        <v>5.23</v>
      </c>
      <c r="U12" s="62">
        <v>0.91200000000000003</v>
      </c>
      <c r="V12" s="85">
        <v>0.95512777645091951</v>
      </c>
      <c r="W12" s="87">
        <v>3043.25</v>
      </c>
      <c r="X12" s="87">
        <f t="shared" si="3"/>
        <v>34.907662307868776</v>
      </c>
      <c r="Y12" s="229">
        <v>2.5477948854251704E-2</v>
      </c>
      <c r="Z12" s="62">
        <v>2.5000000000000001E-2</v>
      </c>
      <c r="AA12" s="62">
        <v>0.95499999999999996</v>
      </c>
      <c r="AB12" s="62">
        <v>26593.41</v>
      </c>
      <c r="AC12" s="62">
        <v>0.30099999999999999</v>
      </c>
      <c r="AD12" s="62">
        <v>7.2999999999999995E-2</v>
      </c>
      <c r="AE12" s="62">
        <v>0.625</v>
      </c>
      <c r="AF12" s="62">
        <v>4407084</v>
      </c>
      <c r="AG12" s="87">
        <v>3043.25</v>
      </c>
    </row>
    <row r="13" spans="1:33" x14ac:dyDescent="0.25">
      <c r="A13" s="62">
        <v>12</v>
      </c>
      <c r="B13" s="62" t="s">
        <v>17</v>
      </c>
      <c r="C13" s="62" t="s">
        <v>440</v>
      </c>
      <c r="D13" s="62">
        <v>900</v>
      </c>
      <c r="E13" s="62">
        <v>4109499</v>
      </c>
      <c r="F13" s="62">
        <v>2671174</v>
      </c>
      <c r="G13" s="62">
        <v>1438325</v>
      </c>
      <c r="H13" s="62">
        <v>2091278</v>
      </c>
      <c r="I13" s="62">
        <v>2009088</v>
      </c>
      <c r="J13" s="62">
        <v>0.65</v>
      </c>
      <c r="K13" s="64">
        <f t="shared" si="0"/>
        <v>0.35</v>
      </c>
      <c r="L13" s="85">
        <f t="shared" si="1"/>
        <v>0.50888879642019624</v>
      </c>
      <c r="M13" s="86">
        <f t="shared" si="2"/>
        <v>0.48888879155342291</v>
      </c>
      <c r="N13" s="62">
        <v>3255636</v>
      </c>
      <c r="O13" s="62">
        <v>1223717</v>
      </c>
      <c r="P13" s="62">
        <v>1159792</v>
      </c>
      <c r="Q13" s="62">
        <v>1159792</v>
      </c>
      <c r="R13" s="62">
        <v>0.79200000000000004</v>
      </c>
      <c r="S13" s="62">
        <v>0.376</v>
      </c>
      <c r="T13" s="62">
        <v>3.63</v>
      </c>
      <c r="U13" s="62">
        <v>1.024</v>
      </c>
      <c r="V13" s="85">
        <v>0.82283461172348149</v>
      </c>
      <c r="W13" s="87">
        <v>2465.7600000000002</v>
      </c>
      <c r="X13" s="87">
        <f t="shared" si="3"/>
        <v>28.283551273227804</v>
      </c>
      <c r="Y13" s="229">
        <v>0.17322847545077047</v>
      </c>
      <c r="Z13" s="62">
        <v>0.185</v>
      </c>
      <c r="AA13" s="62">
        <v>0.752</v>
      </c>
      <c r="AB13" s="62">
        <v>27813.38</v>
      </c>
      <c r="AC13" s="62">
        <v>0.56299999999999994</v>
      </c>
      <c r="AD13" s="62">
        <v>0.17699999999999999</v>
      </c>
      <c r="AE13" s="62">
        <v>0.33900000000000002</v>
      </c>
      <c r="AF13" s="62">
        <v>4209953</v>
      </c>
      <c r="AG13" s="87">
        <v>2465.7600000000002</v>
      </c>
    </row>
    <row r="14" spans="1:33" x14ac:dyDescent="0.25">
      <c r="A14" s="62">
        <v>7</v>
      </c>
      <c r="B14" s="62" t="s">
        <v>12</v>
      </c>
      <c r="C14" s="62" t="s">
        <v>441</v>
      </c>
      <c r="D14" s="62">
        <v>895</v>
      </c>
      <c r="E14" s="62">
        <v>5550037</v>
      </c>
      <c r="F14" s="62">
        <v>4898915</v>
      </c>
      <c r="G14" s="62">
        <v>651122</v>
      </c>
      <c r="H14" s="62">
        <v>3094378</v>
      </c>
      <c r="I14" s="62">
        <v>2406050</v>
      </c>
      <c r="J14" s="62">
        <v>0.88300000000000001</v>
      </c>
      <c r="K14" s="64">
        <f t="shared" si="0"/>
        <v>0.11699999999999999</v>
      </c>
      <c r="L14" s="85">
        <f t="shared" si="1"/>
        <v>0.5575418686397946</v>
      </c>
      <c r="M14" s="86">
        <f t="shared" si="2"/>
        <v>0.43351963239163993</v>
      </c>
      <c r="N14" s="62">
        <v>3522258</v>
      </c>
      <c r="O14" s="62">
        <v>1296042</v>
      </c>
      <c r="P14" s="62">
        <v>1221628</v>
      </c>
      <c r="Q14" s="62">
        <v>1221628</v>
      </c>
      <c r="R14" s="62">
        <v>0.63500000000000001</v>
      </c>
      <c r="S14" s="62">
        <v>0.36799999999999999</v>
      </c>
      <c r="T14" s="62">
        <v>11.14</v>
      </c>
      <c r="U14" s="62">
        <v>2.4529999999999998</v>
      </c>
      <c r="V14" s="85">
        <v>0.96923073106267976</v>
      </c>
      <c r="W14" s="87">
        <v>1675.86</v>
      </c>
      <c r="X14" s="87">
        <f t="shared" si="3"/>
        <v>19.222986923606328</v>
      </c>
      <c r="Y14" s="229">
        <v>1.0152026639860907E-2</v>
      </c>
      <c r="Z14" s="62">
        <v>1.4999999999999999E-2</v>
      </c>
      <c r="AA14" s="62">
        <v>0.97</v>
      </c>
      <c r="AB14" s="62">
        <v>29832.71</v>
      </c>
      <c r="AC14" s="62">
        <v>0.499</v>
      </c>
      <c r="AD14" s="62">
        <v>0.20100000000000001</v>
      </c>
      <c r="AE14" s="62">
        <v>0.57799999999999996</v>
      </c>
      <c r="AF14" s="62">
        <v>13611543</v>
      </c>
      <c r="AG14" s="87">
        <v>1675.86</v>
      </c>
    </row>
    <row r="15" spans="1:33" x14ac:dyDescent="0.25">
      <c r="A15" s="62">
        <v>1</v>
      </c>
      <c r="B15" s="62" t="s">
        <v>2</v>
      </c>
      <c r="C15" s="62" t="s">
        <v>406</v>
      </c>
      <c r="D15" s="62">
        <v>900</v>
      </c>
      <c r="E15" s="62">
        <v>3616382</v>
      </c>
      <c r="F15" s="62">
        <v>2921233</v>
      </c>
      <c r="G15" s="62">
        <v>695149</v>
      </c>
      <c r="H15" s="62">
        <v>1599244</v>
      </c>
      <c r="I15" s="62">
        <v>2005083</v>
      </c>
      <c r="J15" s="62">
        <v>0.80800000000000005</v>
      </c>
      <c r="K15" s="64">
        <f t="shared" si="0"/>
        <v>0.19199999999999995</v>
      </c>
      <c r="L15" s="85">
        <f t="shared" si="1"/>
        <v>0.44222208826390574</v>
      </c>
      <c r="M15" s="86">
        <f t="shared" si="2"/>
        <v>0.55444446963843974</v>
      </c>
      <c r="N15" s="62">
        <v>1603263</v>
      </c>
      <c r="O15" s="62">
        <v>574603</v>
      </c>
      <c r="P15" s="62">
        <v>546475</v>
      </c>
      <c r="Q15" s="62">
        <v>546475</v>
      </c>
      <c r="R15" s="62">
        <v>0.443</v>
      </c>
      <c r="S15" s="62">
        <v>0.35799999999999998</v>
      </c>
      <c r="T15" s="62">
        <v>3.95</v>
      </c>
      <c r="U15" s="62">
        <v>0.59699999999999998</v>
      </c>
      <c r="V15" s="85">
        <v>0.91851888721133657</v>
      </c>
      <c r="W15" s="87">
        <v>4631.3</v>
      </c>
      <c r="X15" s="87">
        <f t="shared" si="3"/>
        <v>53.123422803395272</v>
      </c>
      <c r="Y15" s="229">
        <v>5.1469875108650899E-2</v>
      </c>
      <c r="Z15" s="62">
        <v>5.8999999999999997E-2</v>
      </c>
      <c r="AA15" s="62">
        <v>0.93400000000000005</v>
      </c>
      <c r="AB15" s="62">
        <v>31760.87</v>
      </c>
      <c r="AC15" s="62">
        <v>0.48</v>
      </c>
      <c r="AD15" s="62">
        <v>0.16400000000000001</v>
      </c>
      <c r="AE15" s="62">
        <v>0.44</v>
      </c>
      <c r="AF15" s="62">
        <v>2157775</v>
      </c>
      <c r="AG15" s="87">
        <v>4631.3</v>
      </c>
    </row>
    <row r="16" spans="1:33" x14ac:dyDescent="0.25">
      <c r="A16" s="62">
        <v>18</v>
      </c>
      <c r="B16" s="62" t="s">
        <v>23</v>
      </c>
      <c r="C16" s="62" t="s">
        <v>443</v>
      </c>
      <c r="D16" s="62">
        <v>892</v>
      </c>
      <c r="E16" s="62">
        <v>7976735</v>
      </c>
      <c r="F16" s="62">
        <v>6063034</v>
      </c>
      <c r="G16" s="62">
        <v>1913701</v>
      </c>
      <c r="H16" s="62">
        <v>4185103</v>
      </c>
      <c r="I16" s="62">
        <v>3585954</v>
      </c>
      <c r="J16" s="62">
        <v>0.76</v>
      </c>
      <c r="K16" s="64">
        <f t="shared" si="0"/>
        <v>0.24</v>
      </c>
      <c r="L16" s="85">
        <f t="shared" si="1"/>
        <v>0.52466366251354724</v>
      </c>
      <c r="M16" s="86">
        <f t="shared" si="2"/>
        <v>0.44955160225330287</v>
      </c>
      <c r="N16" s="62">
        <v>4641172</v>
      </c>
      <c r="O16" s="62">
        <v>1654368</v>
      </c>
      <c r="P16" s="62">
        <v>1600713</v>
      </c>
      <c r="Q16" s="62">
        <v>1600713</v>
      </c>
      <c r="R16" s="62">
        <v>0.58199999999999996</v>
      </c>
      <c r="S16" s="62">
        <v>0.35599999999999998</v>
      </c>
      <c r="T16" s="62">
        <v>2.64</v>
      </c>
      <c r="U16" s="62">
        <v>0.52900000000000003</v>
      </c>
      <c r="V16" s="85">
        <v>0.93820212719174256</v>
      </c>
      <c r="W16" s="87">
        <v>6322.88</v>
      </c>
      <c r="X16" s="87">
        <f t="shared" si="3"/>
        <v>72.526726313374624</v>
      </c>
      <c r="Y16" s="229">
        <v>3.3519437900485595E-2</v>
      </c>
      <c r="Z16" s="62">
        <v>3.4000000000000002E-2</v>
      </c>
      <c r="AA16" s="62">
        <v>0.95</v>
      </c>
      <c r="AB16" s="62">
        <v>30992.7</v>
      </c>
      <c r="AC16" s="62">
        <v>0.26700000000000002</v>
      </c>
      <c r="AD16" s="62">
        <v>0.107</v>
      </c>
      <c r="AE16" s="62">
        <v>0.60499999999999998</v>
      </c>
      <c r="AF16" s="62">
        <v>4220873</v>
      </c>
      <c r="AG16" s="87">
        <v>6322.88</v>
      </c>
    </row>
    <row r="17" spans="1:33" x14ac:dyDescent="0.25">
      <c r="A17" s="62">
        <v>24</v>
      </c>
      <c r="B17" s="62" t="s">
        <v>29</v>
      </c>
      <c r="C17" s="62" t="s">
        <v>442</v>
      </c>
      <c r="D17" s="62">
        <v>886</v>
      </c>
      <c r="E17" s="62">
        <v>12100616</v>
      </c>
      <c r="F17" s="62">
        <v>1174552</v>
      </c>
      <c r="G17" s="62">
        <v>10926064</v>
      </c>
      <c r="H17" s="62">
        <v>5517662</v>
      </c>
      <c r="I17" s="62">
        <v>5640581</v>
      </c>
      <c r="J17" s="62">
        <v>9.7000000000000003E-2</v>
      </c>
      <c r="K17" s="64">
        <f t="shared" si="0"/>
        <v>0.90300000000000002</v>
      </c>
      <c r="L17" s="85">
        <f t="shared" si="1"/>
        <v>0.45598191034241564</v>
      </c>
      <c r="M17" s="86">
        <f t="shared" si="2"/>
        <v>0.46613998824522651</v>
      </c>
      <c r="N17" s="62">
        <v>7279490</v>
      </c>
      <c r="O17" s="62">
        <v>2553967</v>
      </c>
      <c r="P17" s="62">
        <v>2472022</v>
      </c>
      <c r="Q17" s="62">
        <v>2472022</v>
      </c>
      <c r="R17" s="62">
        <v>0.60199999999999998</v>
      </c>
      <c r="S17" s="62">
        <v>0.35099999999999998</v>
      </c>
      <c r="T17" s="62">
        <v>4.54</v>
      </c>
      <c r="U17" s="62">
        <v>0.92700000000000005</v>
      </c>
      <c r="V17" s="85">
        <v>0.96132599143535136</v>
      </c>
      <c r="W17" s="87">
        <v>3208.62</v>
      </c>
      <c r="X17" s="87">
        <f t="shared" si="3"/>
        <v>36.804542326221608</v>
      </c>
      <c r="Y17" s="229">
        <v>1.1049658943164745E-2</v>
      </c>
      <c r="Z17" s="62">
        <v>2.1999999999999999E-2</v>
      </c>
      <c r="AA17" s="62">
        <v>0.97199999999999998</v>
      </c>
      <c r="AB17" s="62">
        <v>38891.68</v>
      </c>
      <c r="AC17" s="62">
        <v>0.39100000000000001</v>
      </c>
      <c r="AD17" s="62">
        <v>0.13900000000000001</v>
      </c>
      <c r="AE17" s="62">
        <v>0.32300000000000001</v>
      </c>
      <c r="AF17" s="62">
        <v>11212873</v>
      </c>
      <c r="AG17" s="87">
        <v>3208.62</v>
      </c>
    </row>
    <row r="18" spans="1:33" x14ac:dyDescent="0.25">
      <c r="A18" s="62">
        <v>6</v>
      </c>
      <c r="B18" s="62" t="s">
        <v>11</v>
      </c>
      <c r="C18" s="62" t="s">
        <v>440</v>
      </c>
      <c r="D18" s="62">
        <v>900</v>
      </c>
      <c r="E18" s="62">
        <v>2204648</v>
      </c>
      <c r="F18" s="62">
        <v>2057671</v>
      </c>
      <c r="G18" s="62">
        <v>146977</v>
      </c>
      <c r="H18" s="62">
        <v>1070479</v>
      </c>
      <c r="I18" s="62">
        <v>1112122</v>
      </c>
      <c r="J18" s="62">
        <v>0.93300000000000005</v>
      </c>
      <c r="K18" s="64">
        <f t="shared" si="0"/>
        <v>6.6999999999999948E-2</v>
      </c>
      <c r="L18" s="85">
        <f t="shared" si="1"/>
        <v>0.48555551725264079</v>
      </c>
      <c r="M18" s="86">
        <f t="shared" si="2"/>
        <v>0.50444424688204192</v>
      </c>
      <c r="N18" s="62">
        <v>835317</v>
      </c>
      <c r="O18" s="62">
        <v>291503</v>
      </c>
      <c r="P18" s="62">
        <v>286604</v>
      </c>
      <c r="Q18" s="62">
        <v>286604</v>
      </c>
      <c r="R18" s="62">
        <v>0.379</v>
      </c>
      <c r="S18" s="62">
        <v>0.34899999999999998</v>
      </c>
      <c r="T18" s="62">
        <v>3.59</v>
      </c>
      <c r="U18" s="62">
        <v>0.46700000000000003</v>
      </c>
      <c r="V18" s="85">
        <v>0.92174082817131398</v>
      </c>
      <c r="W18" s="125">
        <v>7665.38</v>
      </c>
      <c r="X18" s="87">
        <f t="shared" si="3"/>
        <v>414.81773342509746</v>
      </c>
      <c r="Y18" s="229">
        <v>2.5641651895995869E-2</v>
      </c>
      <c r="Z18" s="62">
        <v>2.5999999999999999E-2</v>
      </c>
      <c r="AA18" s="62">
        <v>0.93200000000000005</v>
      </c>
      <c r="AB18" s="62">
        <v>31975.22</v>
      </c>
      <c r="AC18" s="62">
        <v>0.35699999999999998</v>
      </c>
      <c r="AD18" s="62">
        <v>0.12</v>
      </c>
      <c r="AE18" s="62">
        <v>0.49</v>
      </c>
      <c r="AF18" s="62">
        <v>1028836</v>
      </c>
      <c r="AG18" s="87">
        <v>36163.81</v>
      </c>
    </row>
    <row r="19" spans="1:33" x14ac:dyDescent="0.25">
      <c r="A19" s="62">
        <v>10</v>
      </c>
      <c r="B19" s="62" t="s">
        <v>15</v>
      </c>
      <c r="C19" s="62" t="s">
        <v>440</v>
      </c>
      <c r="D19" s="62">
        <v>900</v>
      </c>
      <c r="E19" s="62">
        <v>5460311</v>
      </c>
      <c r="F19" s="62">
        <v>2893965</v>
      </c>
      <c r="G19" s="62">
        <v>2566346</v>
      </c>
      <c r="H19" s="62">
        <v>2772625</v>
      </c>
      <c r="I19" s="62">
        <v>2687686</v>
      </c>
      <c r="J19" s="62">
        <v>0.53</v>
      </c>
      <c r="K19" s="64">
        <f t="shared" si="0"/>
        <v>0.47</v>
      </c>
      <c r="L19" s="85">
        <f t="shared" si="1"/>
        <v>0.50777785367903039</v>
      </c>
      <c r="M19" s="86">
        <f t="shared" si="2"/>
        <v>0.49222214632096961</v>
      </c>
      <c r="N19" s="62">
        <v>3045640</v>
      </c>
      <c r="O19" s="62">
        <v>1019258</v>
      </c>
      <c r="P19" s="62">
        <v>958588</v>
      </c>
      <c r="Q19" s="62">
        <v>958588</v>
      </c>
      <c r="R19" s="62">
        <v>0.55800000000000005</v>
      </c>
      <c r="S19" s="62">
        <v>0.33500000000000002</v>
      </c>
      <c r="T19" s="62">
        <v>14.28</v>
      </c>
      <c r="U19" s="62">
        <v>2.5070000000000001</v>
      </c>
      <c r="V19" s="85">
        <v>0.98101269784307754</v>
      </c>
      <c r="W19" s="87">
        <v>3445.72</v>
      </c>
      <c r="X19" s="87">
        <f t="shared" si="3"/>
        <v>39.52420279880706</v>
      </c>
      <c r="Y19" s="229">
        <v>6.3291007189741578E-3</v>
      </c>
      <c r="Z19" s="62">
        <v>6.0000000000000001E-3</v>
      </c>
      <c r="AA19" s="62">
        <v>0.98699999999999999</v>
      </c>
      <c r="AB19" s="62">
        <v>42122.17</v>
      </c>
      <c r="AC19" s="62">
        <v>0.64300000000000002</v>
      </c>
      <c r="AD19" s="62">
        <v>0.23300000000000001</v>
      </c>
      <c r="AE19" s="62">
        <v>0.54100000000000004</v>
      </c>
      <c r="AF19" s="62">
        <v>13687180</v>
      </c>
      <c r="AG19" s="87">
        <v>3445.72</v>
      </c>
    </row>
    <row r="20" spans="1:33" x14ac:dyDescent="0.25">
      <c r="A20" s="62">
        <v>27</v>
      </c>
      <c r="B20" s="62" t="s">
        <v>32</v>
      </c>
      <c r="C20" s="62" t="s">
        <v>442</v>
      </c>
      <c r="D20" s="62">
        <v>894</v>
      </c>
      <c r="E20" s="62">
        <v>5024191</v>
      </c>
      <c r="F20" s="62">
        <v>3259542</v>
      </c>
      <c r="G20" s="62">
        <v>1764649</v>
      </c>
      <c r="H20" s="62">
        <v>2630113</v>
      </c>
      <c r="I20" s="62">
        <v>2382838</v>
      </c>
      <c r="J20" s="62">
        <v>0.64900000000000002</v>
      </c>
      <c r="K20" s="64">
        <f t="shared" si="0"/>
        <v>0.35099999999999998</v>
      </c>
      <c r="L20" s="85">
        <f t="shared" si="1"/>
        <v>0.52348985140095194</v>
      </c>
      <c r="M20" s="86">
        <f t="shared" si="2"/>
        <v>0.47427297250442907</v>
      </c>
      <c r="N20" s="62">
        <v>3276402</v>
      </c>
      <c r="O20" s="62">
        <v>1095881</v>
      </c>
      <c r="P20" s="62">
        <v>994722</v>
      </c>
      <c r="Q20" s="62">
        <v>994722</v>
      </c>
      <c r="R20" s="62">
        <v>0.65200000000000002</v>
      </c>
      <c r="S20" s="62">
        <v>0.33400000000000002</v>
      </c>
      <c r="T20" s="62">
        <v>3.56</v>
      </c>
      <c r="U20" s="62">
        <v>0.70599999999999996</v>
      </c>
      <c r="V20" s="85">
        <v>0.89830525513661108</v>
      </c>
      <c r="W20" s="87">
        <v>3767.03</v>
      </c>
      <c r="X20" s="87">
        <f t="shared" si="3"/>
        <v>43.209795824730442</v>
      </c>
      <c r="Y20" s="229">
        <v>2.2599278994533147E-2</v>
      </c>
      <c r="Z20" s="62">
        <v>2.3E-2</v>
      </c>
      <c r="AA20" s="62">
        <v>0.97699999999999998</v>
      </c>
      <c r="AB20" s="62">
        <v>27470.32</v>
      </c>
      <c r="AC20" s="62">
        <v>0.48099999999999998</v>
      </c>
      <c r="AD20" s="62">
        <v>0.18099999999999999</v>
      </c>
      <c r="AE20" s="62">
        <v>0.33300000000000002</v>
      </c>
      <c r="AF20" s="62">
        <v>3546157</v>
      </c>
      <c r="AG20" s="87">
        <v>3767.03</v>
      </c>
    </row>
    <row r="21" spans="1:33" x14ac:dyDescent="0.25">
      <c r="A21" s="62">
        <v>22</v>
      </c>
      <c r="B21" s="62" t="s">
        <v>27</v>
      </c>
      <c r="C21" s="62" t="s">
        <v>441</v>
      </c>
      <c r="D21" s="62">
        <v>896</v>
      </c>
      <c r="E21" s="62">
        <v>4324074</v>
      </c>
      <c r="F21" s="62">
        <v>2876281</v>
      </c>
      <c r="G21" s="62">
        <v>1447793</v>
      </c>
      <c r="H21" s="62">
        <v>2441944</v>
      </c>
      <c r="I21" s="62">
        <v>1853175</v>
      </c>
      <c r="J21" s="62">
        <v>0.66500000000000004</v>
      </c>
      <c r="K21" s="64">
        <f t="shared" si="0"/>
        <v>0.33499999999999996</v>
      </c>
      <c r="L21" s="85">
        <f t="shared" si="1"/>
        <v>0.56473224093759733</v>
      </c>
      <c r="M21" s="86">
        <f t="shared" si="2"/>
        <v>0.42857152768430884</v>
      </c>
      <c r="N21" s="62">
        <v>2046214</v>
      </c>
      <c r="O21" s="62">
        <v>661159</v>
      </c>
      <c r="P21" s="62">
        <v>651507</v>
      </c>
      <c r="Q21" s="62">
        <v>651507</v>
      </c>
      <c r="R21" s="62">
        <v>0.47299999999999998</v>
      </c>
      <c r="S21" s="62">
        <v>0.32300000000000001</v>
      </c>
      <c r="T21" s="62">
        <v>3.59</v>
      </c>
      <c r="U21" s="62">
        <v>0.54100000000000004</v>
      </c>
      <c r="V21" s="85">
        <v>0.90298462456759976</v>
      </c>
      <c r="W21" s="87">
        <v>2581.4899999999998</v>
      </c>
      <c r="X21" s="87">
        <f t="shared" si="3"/>
        <v>29.611034640972694</v>
      </c>
      <c r="Y21" s="229">
        <v>4.4444649098167789E-2</v>
      </c>
      <c r="Z21" s="62">
        <v>4.3999999999999997E-2</v>
      </c>
      <c r="AA21" s="62">
        <v>0.97799999999999998</v>
      </c>
      <c r="AB21" s="62">
        <v>42156.98</v>
      </c>
      <c r="AC21" s="62">
        <v>0.46700000000000003</v>
      </c>
      <c r="AD21" s="62">
        <v>0.151</v>
      </c>
      <c r="AE21" s="62">
        <v>0.379</v>
      </c>
      <c r="AF21" s="62">
        <v>2340598</v>
      </c>
      <c r="AG21" s="87">
        <v>2581.4899999999998</v>
      </c>
    </row>
    <row r="22" spans="1:33" x14ac:dyDescent="0.25">
      <c r="A22" s="62">
        <v>15</v>
      </c>
      <c r="B22" s="62" t="s">
        <v>20</v>
      </c>
      <c r="C22" s="62" t="s">
        <v>439</v>
      </c>
      <c r="D22" s="62">
        <v>899</v>
      </c>
      <c r="E22" s="62">
        <v>3140189</v>
      </c>
      <c r="F22" s="62">
        <v>2724524</v>
      </c>
      <c r="G22" s="62">
        <v>415665</v>
      </c>
      <c r="H22" s="62">
        <v>1722039</v>
      </c>
      <c r="I22" s="62">
        <v>1418150</v>
      </c>
      <c r="J22" s="62">
        <v>0.86799999999999999</v>
      </c>
      <c r="K22" s="64">
        <f t="shared" si="0"/>
        <v>0.13200000000000001</v>
      </c>
      <c r="L22" s="85">
        <f t="shared" si="1"/>
        <v>0.54838705568359103</v>
      </c>
      <c r="M22" s="86">
        <f t="shared" si="2"/>
        <v>0.45161294431640897</v>
      </c>
      <c r="N22" s="62">
        <v>792906</v>
      </c>
      <c r="O22" s="62">
        <v>244509</v>
      </c>
      <c r="P22" s="62">
        <v>230537</v>
      </c>
      <c r="Q22" s="62">
        <v>230537</v>
      </c>
      <c r="R22" s="62">
        <v>0.253</v>
      </c>
      <c r="S22" s="62">
        <v>0.308</v>
      </c>
      <c r="T22" s="62">
        <v>7.48</v>
      </c>
      <c r="U22" s="62">
        <v>0.54900000000000004</v>
      </c>
      <c r="V22" s="85">
        <v>0.95384595056464827</v>
      </c>
      <c r="W22" s="87">
        <v>5172.74</v>
      </c>
      <c r="X22" s="87">
        <f t="shared" si="3"/>
        <v>59.334021564579025</v>
      </c>
      <c r="Y22" s="229">
        <v>3.0303161748439514E-2</v>
      </c>
      <c r="Z22" s="62">
        <v>0.03</v>
      </c>
      <c r="AA22" s="62">
        <v>0.93899999999999995</v>
      </c>
      <c r="AB22" s="62">
        <v>16895.54</v>
      </c>
      <c r="AC22" s="62">
        <v>0.45700000000000002</v>
      </c>
      <c r="AD22" s="62">
        <v>0.13700000000000001</v>
      </c>
      <c r="AE22" s="62">
        <v>0.67100000000000004</v>
      </c>
      <c r="AF22" s="62">
        <v>1725532</v>
      </c>
      <c r="AG22" s="87">
        <v>5172.74</v>
      </c>
    </row>
    <row r="23" spans="1:33" x14ac:dyDescent="0.25">
      <c r="A23" s="62">
        <v>19</v>
      </c>
      <c r="B23" s="62" t="s">
        <v>24</v>
      </c>
      <c r="C23" s="62" t="s">
        <v>443</v>
      </c>
      <c r="D23" s="62">
        <v>900</v>
      </c>
      <c r="E23" s="62">
        <v>12591871</v>
      </c>
      <c r="F23" s="62">
        <v>10843000</v>
      </c>
      <c r="G23" s="62">
        <v>1748871</v>
      </c>
      <c r="H23" s="62">
        <v>6407863</v>
      </c>
      <c r="I23" s="62">
        <v>6170017</v>
      </c>
      <c r="J23" s="62">
        <v>0.86099999999999999</v>
      </c>
      <c r="K23" s="64">
        <f t="shared" si="0"/>
        <v>0.13900000000000001</v>
      </c>
      <c r="L23" s="85">
        <f t="shared" si="1"/>
        <v>0.50888886965249247</v>
      </c>
      <c r="M23" s="86">
        <f t="shared" si="2"/>
        <v>0.49000001667742626</v>
      </c>
      <c r="N23" s="62">
        <v>4337200</v>
      </c>
      <c r="O23" s="62">
        <v>1329142</v>
      </c>
      <c r="P23" s="62">
        <v>1301160</v>
      </c>
      <c r="Q23" s="62">
        <v>1301160</v>
      </c>
      <c r="R23" s="62">
        <v>0.34399999999999997</v>
      </c>
      <c r="S23" s="62">
        <v>0.30599999999999999</v>
      </c>
      <c r="T23" s="62">
        <v>5.52</v>
      </c>
      <c r="U23" s="62">
        <v>0.56999999999999995</v>
      </c>
      <c r="V23" s="85">
        <v>0.84782573228534874</v>
      </c>
      <c r="W23" s="87">
        <v>4740.26</v>
      </c>
      <c r="X23" s="87">
        <f t="shared" si="3"/>
        <v>54.373250745583846</v>
      </c>
      <c r="Y23" s="229">
        <v>2.1505425927633805E-2</v>
      </c>
      <c r="Z23" s="62">
        <v>2.1999999999999999E-2</v>
      </c>
      <c r="AA23" s="62">
        <v>0.94599999999999995</v>
      </c>
      <c r="AB23" s="62">
        <v>22708.91</v>
      </c>
      <c r="AC23" s="62">
        <v>0.29599999999999999</v>
      </c>
      <c r="AD23" s="62">
        <v>6.0999999999999999E-2</v>
      </c>
      <c r="AE23" s="62">
        <v>0.50900000000000001</v>
      </c>
      <c r="AF23" s="62">
        <v>7177366</v>
      </c>
      <c r="AG23" s="87">
        <v>4740.26</v>
      </c>
    </row>
    <row r="24" spans="1:33" x14ac:dyDescent="0.25">
      <c r="A24" s="62">
        <v>31</v>
      </c>
      <c r="B24" s="62" t="s">
        <v>36</v>
      </c>
      <c r="C24" s="62" t="s">
        <v>441</v>
      </c>
      <c r="D24" s="62">
        <v>898</v>
      </c>
      <c r="E24" s="62">
        <v>4075392</v>
      </c>
      <c r="F24" s="62">
        <v>3530796</v>
      </c>
      <c r="G24" s="62">
        <v>544596</v>
      </c>
      <c r="H24" s="62">
        <v>2228304</v>
      </c>
      <c r="I24" s="62">
        <v>1806243</v>
      </c>
      <c r="J24" s="62">
        <v>0.86599999999999999</v>
      </c>
      <c r="K24" s="64">
        <f t="shared" si="0"/>
        <v>0.13400000000000001</v>
      </c>
      <c r="L24" s="85">
        <f t="shared" si="1"/>
        <v>0.54677047017808345</v>
      </c>
      <c r="M24" s="86">
        <f t="shared" si="2"/>
        <v>0.44320718105154056</v>
      </c>
      <c r="N24" s="62">
        <v>2064926</v>
      </c>
      <c r="O24" s="62">
        <v>589979</v>
      </c>
      <c r="P24" s="62">
        <v>571826</v>
      </c>
      <c r="Q24" s="62">
        <v>571826</v>
      </c>
      <c r="R24" s="62">
        <v>0.50700000000000001</v>
      </c>
      <c r="S24" s="62">
        <v>0.28599999999999998</v>
      </c>
      <c r="T24" s="62">
        <v>7.33</v>
      </c>
      <c r="U24" s="62">
        <v>1.0289999999999999</v>
      </c>
      <c r="V24" s="85">
        <v>0.96000084613255721</v>
      </c>
      <c r="W24" s="87">
        <v>5338.92</v>
      </c>
      <c r="X24" s="87">
        <f t="shared" si="3"/>
        <v>61.240192704748793</v>
      </c>
      <c r="Y24" s="229">
        <v>7.9359805255444834E-3</v>
      </c>
      <c r="Z24" s="62">
        <v>1.6E-2</v>
      </c>
      <c r="AA24" s="62">
        <v>0.97599999999999998</v>
      </c>
      <c r="AB24" s="62">
        <v>18675.45</v>
      </c>
      <c r="AC24" s="62">
        <v>0.54200000000000004</v>
      </c>
      <c r="AD24" s="62">
        <v>0.23899999999999999</v>
      </c>
      <c r="AE24" s="62">
        <v>0.41099999999999998</v>
      </c>
      <c r="AF24" s="62">
        <v>4193388</v>
      </c>
      <c r="AG24" s="87">
        <v>5338.92</v>
      </c>
    </row>
    <row r="25" spans="1:33" x14ac:dyDescent="0.25">
      <c r="A25" s="62">
        <v>37</v>
      </c>
      <c r="B25" s="62" t="s">
        <v>42</v>
      </c>
      <c r="C25" s="62" t="s">
        <v>441</v>
      </c>
      <c r="D25" s="62">
        <v>900</v>
      </c>
      <c r="E25" s="62">
        <v>3130694</v>
      </c>
      <c r="F25" s="62">
        <v>1460991</v>
      </c>
      <c r="G25" s="62">
        <v>1669703</v>
      </c>
      <c r="H25" s="62">
        <v>1826238</v>
      </c>
      <c r="I25" s="62">
        <v>1290542</v>
      </c>
      <c r="J25" s="62">
        <v>0.46700000000000003</v>
      </c>
      <c r="K25" s="64">
        <f t="shared" si="0"/>
        <v>0.53299999999999992</v>
      </c>
      <c r="L25" s="85">
        <f t="shared" si="1"/>
        <v>0.58333328009700081</v>
      </c>
      <c r="M25" s="86">
        <f t="shared" si="2"/>
        <v>0.41222233792251811</v>
      </c>
      <c r="N25" s="62">
        <v>2212357</v>
      </c>
      <c r="O25" s="62">
        <v>629617</v>
      </c>
      <c r="P25" s="62">
        <v>591353</v>
      </c>
      <c r="Q25" s="62">
        <v>591353</v>
      </c>
      <c r="R25" s="62">
        <v>0.70699999999999996</v>
      </c>
      <c r="S25" s="62">
        <v>0.28499999999999998</v>
      </c>
      <c r="T25" s="62">
        <v>4.1500000000000004</v>
      </c>
      <c r="U25" s="62">
        <v>0.78300000000000003</v>
      </c>
      <c r="V25" s="85">
        <v>0.87425075483975367</v>
      </c>
      <c r="W25" s="87">
        <v>9088.19</v>
      </c>
      <c r="X25" s="87">
        <f t="shared" si="3"/>
        <v>104.24627208075246</v>
      </c>
      <c r="Y25" s="229">
        <v>0.11764715829631371</v>
      </c>
      <c r="Z25" s="62">
        <v>0.124</v>
      </c>
      <c r="AA25" s="62">
        <v>0.84099999999999997</v>
      </c>
      <c r="AB25" s="62">
        <v>60039.44</v>
      </c>
      <c r="AC25" s="62">
        <v>0.501</v>
      </c>
      <c r="AD25" s="62">
        <v>0.189</v>
      </c>
      <c r="AE25" s="62">
        <v>0.36399999999999999</v>
      </c>
      <c r="AF25" s="62">
        <v>2452377</v>
      </c>
      <c r="AG25" s="87">
        <v>9088.19</v>
      </c>
    </row>
    <row r="26" spans="1:33" x14ac:dyDescent="0.25">
      <c r="A26" s="62">
        <v>4</v>
      </c>
      <c r="B26" s="62" t="s">
        <v>9</v>
      </c>
      <c r="C26" s="62" t="s">
        <v>406</v>
      </c>
      <c r="D26" s="62">
        <v>900</v>
      </c>
      <c r="E26" s="62">
        <v>5356592</v>
      </c>
      <c r="F26" s="62">
        <v>2600923</v>
      </c>
      <c r="G26" s="62">
        <v>2755669</v>
      </c>
      <c r="H26" s="62">
        <v>2618778</v>
      </c>
      <c r="I26" s="62">
        <v>2737814</v>
      </c>
      <c r="J26" s="62">
        <v>0.48599999999999999</v>
      </c>
      <c r="K26" s="64">
        <f t="shared" si="0"/>
        <v>0.51400000000000001</v>
      </c>
      <c r="L26" s="85">
        <f t="shared" si="1"/>
        <v>0.48888883080884266</v>
      </c>
      <c r="M26" s="86">
        <f t="shared" si="2"/>
        <v>0.5111111691911574</v>
      </c>
      <c r="N26" s="62">
        <v>2773524</v>
      </c>
      <c r="O26" s="62">
        <v>749923</v>
      </c>
      <c r="P26" s="62">
        <v>708261</v>
      </c>
      <c r="Q26" s="62">
        <v>708261</v>
      </c>
      <c r="R26" s="62">
        <v>0.51800000000000002</v>
      </c>
      <c r="S26" s="62">
        <v>0.27</v>
      </c>
      <c r="T26" s="62">
        <v>5.83</v>
      </c>
      <c r="U26" s="62">
        <v>0.77100000000000002</v>
      </c>
      <c r="V26" s="85">
        <v>0.94017149249594678</v>
      </c>
      <c r="W26" s="81">
        <v>6985.41</v>
      </c>
      <c r="X26" s="87">
        <f t="shared" si="3"/>
        <v>395.09359944941502</v>
      </c>
      <c r="Y26" s="229">
        <v>2.5209633171952149E-2</v>
      </c>
      <c r="Z26" s="62">
        <v>2.5000000000000001E-2</v>
      </c>
      <c r="AA26" s="62">
        <v>0.94099999999999995</v>
      </c>
      <c r="AB26" s="62">
        <v>32092.85</v>
      </c>
      <c r="AC26" s="62">
        <v>0.55600000000000005</v>
      </c>
      <c r="AD26" s="62">
        <v>0.152</v>
      </c>
      <c r="AE26" s="62">
        <v>0.52700000000000002</v>
      </c>
      <c r="AF26" s="62">
        <v>4130528</v>
      </c>
      <c r="AG26" s="87">
        <v>34444.26</v>
      </c>
    </row>
    <row r="27" spans="1:33" x14ac:dyDescent="0.25">
      <c r="A27" s="62">
        <v>17</v>
      </c>
      <c r="B27" s="62" t="s">
        <v>22</v>
      </c>
      <c r="C27" s="62" t="s">
        <v>443</v>
      </c>
      <c r="D27" s="62">
        <v>884</v>
      </c>
      <c r="E27" s="62">
        <v>5640592</v>
      </c>
      <c r="F27" s="62">
        <v>5168416</v>
      </c>
      <c r="G27" s="62">
        <v>472176</v>
      </c>
      <c r="H27" s="62">
        <v>3298853</v>
      </c>
      <c r="I27" s="62">
        <v>2328977</v>
      </c>
      <c r="J27" s="62">
        <v>0.91600000000000004</v>
      </c>
      <c r="K27" s="64">
        <f t="shared" si="0"/>
        <v>8.3999999999999964E-2</v>
      </c>
      <c r="L27" s="85">
        <f t="shared" si="1"/>
        <v>0.58484162655267391</v>
      </c>
      <c r="M27" s="86">
        <f t="shared" si="2"/>
        <v>0.41289584497513737</v>
      </c>
      <c r="N27" s="62">
        <v>2169458</v>
      </c>
      <c r="O27" s="62">
        <v>574268</v>
      </c>
      <c r="P27" s="62">
        <v>548745</v>
      </c>
      <c r="Q27" s="62">
        <v>548745</v>
      </c>
      <c r="R27" s="62">
        <v>0.38500000000000001</v>
      </c>
      <c r="S27" s="62">
        <v>0.26500000000000001</v>
      </c>
      <c r="T27" s="62">
        <v>5.17</v>
      </c>
      <c r="U27" s="62">
        <v>0.503</v>
      </c>
      <c r="V27" s="85">
        <v>0.93023353287957067</v>
      </c>
      <c r="W27" s="87">
        <v>2918.21</v>
      </c>
      <c r="X27" s="87">
        <f t="shared" si="3"/>
        <v>33.473388391832984</v>
      </c>
      <c r="Y27" s="229">
        <v>4.6511585526975187E-2</v>
      </c>
      <c r="Z27" s="62">
        <v>5.8000000000000003E-2</v>
      </c>
      <c r="AA27" s="62">
        <v>0.93</v>
      </c>
      <c r="AB27" s="62">
        <v>12213.69</v>
      </c>
      <c r="AC27" s="62">
        <v>0.248</v>
      </c>
      <c r="AD27" s="62">
        <v>6.7000000000000004E-2</v>
      </c>
      <c r="AE27" s="62">
        <v>0.54100000000000004</v>
      </c>
      <c r="AF27" s="62">
        <v>2839438</v>
      </c>
      <c r="AG27" s="87">
        <v>2918.21</v>
      </c>
    </row>
    <row r="28" spans="1:33" x14ac:dyDescent="0.25">
      <c r="A28" s="62">
        <v>20</v>
      </c>
      <c r="B28" s="62" t="s">
        <v>25</v>
      </c>
      <c r="C28" s="62" t="s">
        <v>443</v>
      </c>
      <c r="D28" s="62">
        <v>900</v>
      </c>
      <c r="E28" s="62">
        <v>7569751</v>
      </c>
      <c r="F28" s="62">
        <v>6552040</v>
      </c>
      <c r="G28" s="62">
        <v>1017711</v>
      </c>
      <c r="H28" s="62">
        <v>4247471</v>
      </c>
      <c r="I28" s="62">
        <v>3322279</v>
      </c>
      <c r="J28" s="62">
        <v>0.86599999999999999</v>
      </c>
      <c r="K28" s="64">
        <f t="shared" si="0"/>
        <v>0.13400000000000001</v>
      </c>
      <c r="L28" s="85">
        <f t="shared" si="1"/>
        <v>0.56111105900312974</v>
      </c>
      <c r="M28" s="86">
        <f t="shared" si="2"/>
        <v>0.43888880889212867</v>
      </c>
      <c r="N28" s="62">
        <v>3271814</v>
      </c>
      <c r="O28" s="62">
        <v>866316</v>
      </c>
      <c r="P28" s="62">
        <v>857905</v>
      </c>
      <c r="Q28" s="62">
        <v>857905</v>
      </c>
      <c r="R28" s="62">
        <v>0.432</v>
      </c>
      <c r="S28" s="62">
        <v>0.26500000000000001</v>
      </c>
      <c r="T28" s="62">
        <v>6.19</v>
      </c>
      <c r="U28" s="62">
        <v>0.70099999999999996</v>
      </c>
      <c r="V28" s="85">
        <v>0.92929277159220969</v>
      </c>
      <c r="W28" s="87">
        <v>3625.24</v>
      </c>
      <c r="X28" s="87">
        <f t="shared" si="3"/>
        <v>41.583390685937133</v>
      </c>
      <c r="Y28" s="229">
        <v>0.12745117466386138</v>
      </c>
      <c r="Z28" s="62">
        <v>0.127</v>
      </c>
      <c r="AA28" s="62">
        <v>0.73499999999999999</v>
      </c>
      <c r="AB28" s="62">
        <v>17548.72</v>
      </c>
      <c r="AC28" s="62">
        <v>0.313</v>
      </c>
      <c r="AD28" s="62">
        <v>7.3999999999999996E-2</v>
      </c>
      <c r="AE28" s="62">
        <v>0.46200000000000002</v>
      </c>
      <c r="AF28" s="62">
        <v>5307236</v>
      </c>
      <c r="AG28" s="87">
        <v>3625.24</v>
      </c>
    </row>
    <row r="29" spans="1:33" x14ac:dyDescent="0.25">
      <c r="A29" s="62">
        <v>13</v>
      </c>
      <c r="B29" s="62" t="s">
        <v>18</v>
      </c>
      <c r="C29" s="62" t="s">
        <v>442</v>
      </c>
      <c r="D29" s="62">
        <v>900</v>
      </c>
      <c r="E29" s="62">
        <v>3157552</v>
      </c>
      <c r="F29" s="62">
        <v>680628</v>
      </c>
      <c r="G29" s="62">
        <v>2476924</v>
      </c>
      <c r="H29" s="62">
        <v>1480541</v>
      </c>
      <c r="I29" s="62">
        <v>1655961</v>
      </c>
      <c r="J29" s="62">
        <v>0.216</v>
      </c>
      <c r="K29" s="64">
        <f t="shared" si="0"/>
        <v>0.78400000000000003</v>
      </c>
      <c r="L29" s="85">
        <f t="shared" si="1"/>
        <v>0.46888887340572699</v>
      </c>
      <c r="M29" s="86">
        <f t="shared" si="2"/>
        <v>0.52444456971730002</v>
      </c>
      <c r="N29" s="62">
        <v>2357639</v>
      </c>
      <c r="O29" s="62">
        <v>617477</v>
      </c>
      <c r="P29" s="62">
        <v>592918</v>
      </c>
      <c r="Q29" s="62">
        <v>592918</v>
      </c>
      <c r="R29" s="62">
        <v>0.747</v>
      </c>
      <c r="S29" s="62">
        <v>0.26200000000000001</v>
      </c>
      <c r="T29" s="62">
        <v>6.79</v>
      </c>
      <c r="U29" s="62">
        <v>1.274</v>
      </c>
      <c r="V29" s="85">
        <v>0.84023760452541496</v>
      </c>
      <c r="W29" s="87">
        <v>1529.58</v>
      </c>
      <c r="X29" s="87">
        <f t="shared" si="3"/>
        <v>17.545079146593253</v>
      </c>
      <c r="Y29" s="229">
        <v>5.9165011013327306E-3</v>
      </c>
      <c r="Z29" s="62">
        <v>1.7999999999999999E-2</v>
      </c>
      <c r="AA29" s="62">
        <v>0.97</v>
      </c>
      <c r="AB29" s="62">
        <v>24925.71</v>
      </c>
      <c r="AC29" s="62">
        <v>0.66300000000000003</v>
      </c>
      <c r="AD29" s="62">
        <v>0.251</v>
      </c>
      <c r="AE29" s="62">
        <v>0.42299999999999999</v>
      </c>
      <c r="AF29" s="62">
        <v>4024125</v>
      </c>
      <c r="AG29" s="87">
        <v>1529.58</v>
      </c>
    </row>
    <row r="30" spans="1:33" x14ac:dyDescent="0.25">
      <c r="A30" s="62">
        <v>14</v>
      </c>
      <c r="B30" s="62" t="s">
        <v>19</v>
      </c>
      <c r="C30" s="62" t="s">
        <v>406</v>
      </c>
      <c r="D30" s="62">
        <v>896</v>
      </c>
      <c r="E30" s="62">
        <v>4263786</v>
      </c>
      <c r="F30" s="62">
        <v>3383429</v>
      </c>
      <c r="G30" s="62">
        <v>880358</v>
      </c>
      <c r="H30" s="62">
        <v>1960580</v>
      </c>
      <c r="I30" s="62">
        <v>2298447</v>
      </c>
      <c r="J30" s="62">
        <v>0.79400000000000004</v>
      </c>
      <c r="K30" s="64">
        <f t="shared" si="0"/>
        <v>0.20599999999999996</v>
      </c>
      <c r="L30" s="85">
        <f t="shared" si="1"/>
        <v>0.45982138878452156</v>
      </c>
      <c r="M30" s="86">
        <f t="shared" si="2"/>
        <v>0.53906246701874816</v>
      </c>
      <c r="N30" s="62">
        <v>2436449</v>
      </c>
      <c r="O30" s="62">
        <v>528215</v>
      </c>
      <c r="P30" s="62">
        <v>480628</v>
      </c>
      <c r="Q30" s="62">
        <v>480628</v>
      </c>
      <c r="R30" s="62">
        <v>0.57099999999999995</v>
      </c>
      <c r="S30" s="62">
        <v>0.217</v>
      </c>
      <c r="T30" s="62">
        <v>5.52</v>
      </c>
      <c r="U30" s="62">
        <v>0.623</v>
      </c>
      <c r="V30" s="85">
        <v>0.85148389190808693</v>
      </c>
      <c r="W30" s="87">
        <v>5431.98</v>
      </c>
      <c r="X30" s="87">
        <f t="shared" si="3"/>
        <v>62.307639366827246</v>
      </c>
      <c r="Y30" s="229">
        <v>4.9503982289837462E-2</v>
      </c>
      <c r="Z30" s="62">
        <v>0.05</v>
      </c>
      <c r="AA30" s="62">
        <v>0.92100000000000004</v>
      </c>
      <c r="AB30" s="62">
        <v>21071.89</v>
      </c>
      <c r="AC30" s="62">
        <v>0.504</v>
      </c>
      <c r="AD30" s="62">
        <v>0.13400000000000001</v>
      </c>
      <c r="AE30" s="62">
        <v>0.443</v>
      </c>
      <c r="AF30" s="62">
        <v>2655349</v>
      </c>
      <c r="AG30" s="87">
        <v>5431.98</v>
      </c>
    </row>
    <row r="31" spans="1:33" x14ac:dyDescent="0.25">
      <c r="A31" s="62">
        <v>16</v>
      </c>
      <c r="B31" s="62" t="s">
        <v>21</v>
      </c>
      <c r="C31" s="62" t="s">
        <v>406</v>
      </c>
      <c r="D31" s="62">
        <v>900</v>
      </c>
      <c r="E31" s="62">
        <v>5214833</v>
      </c>
      <c r="F31" s="62">
        <v>4936708</v>
      </c>
      <c r="G31" s="62">
        <v>278124</v>
      </c>
      <c r="H31" s="62">
        <v>2172847</v>
      </c>
      <c r="I31" s="62">
        <v>3030397</v>
      </c>
      <c r="J31" s="62">
        <v>0.94699999999999995</v>
      </c>
      <c r="K31" s="64">
        <f t="shared" si="0"/>
        <v>5.3000000000000047E-2</v>
      </c>
      <c r="L31" s="85">
        <f t="shared" si="1"/>
        <v>0.41666665068660874</v>
      </c>
      <c r="M31" s="86">
        <f t="shared" si="2"/>
        <v>0.58111103461990055</v>
      </c>
      <c r="N31" s="62">
        <v>2659565</v>
      </c>
      <c r="O31" s="62">
        <v>567837</v>
      </c>
      <c r="P31" s="62">
        <v>527278</v>
      </c>
      <c r="Q31" s="62">
        <v>527278</v>
      </c>
      <c r="R31" s="62">
        <v>0.51</v>
      </c>
      <c r="S31" s="62">
        <v>0.214</v>
      </c>
      <c r="T31" s="62">
        <v>3.04</v>
      </c>
      <c r="U31" s="62">
        <v>0.308</v>
      </c>
      <c r="V31" s="85">
        <v>0.82222239267627129</v>
      </c>
      <c r="W31" s="87">
        <v>6095.34</v>
      </c>
      <c r="X31" s="87">
        <f t="shared" si="3"/>
        <v>69.916724019270475</v>
      </c>
      <c r="Y31" s="229">
        <v>4.3955939750947318E-2</v>
      </c>
      <c r="Z31" s="62">
        <v>5.5E-2</v>
      </c>
      <c r="AA31" s="62">
        <v>0.879</v>
      </c>
      <c r="AB31" s="62">
        <v>21663.72</v>
      </c>
      <c r="AC31" s="62">
        <v>0.50900000000000001</v>
      </c>
      <c r="AD31" s="62">
        <v>0.13300000000000001</v>
      </c>
      <c r="AE31" s="62">
        <v>0.30499999999999999</v>
      </c>
      <c r="AF31" s="62">
        <v>1605010</v>
      </c>
      <c r="AG31" s="87">
        <v>6095.34</v>
      </c>
    </row>
    <row r="32" spans="1:33" x14ac:dyDescent="0.25">
      <c r="A32" s="62">
        <v>26</v>
      </c>
      <c r="B32" s="62" t="s">
        <v>31</v>
      </c>
      <c r="C32" s="62" t="s">
        <v>441</v>
      </c>
      <c r="D32" s="62">
        <v>881</v>
      </c>
      <c r="E32" s="62">
        <v>5343260</v>
      </c>
      <c r="F32" s="62">
        <v>4748890</v>
      </c>
      <c r="G32" s="62">
        <v>594369</v>
      </c>
      <c r="H32" s="62">
        <v>3220512</v>
      </c>
      <c r="I32" s="62">
        <v>2116683</v>
      </c>
      <c r="J32" s="62">
        <v>0.88900000000000001</v>
      </c>
      <c r="K32" s="64">
        <f t="shared" si="0"/>
        <v>0.11099999999999999</v>
      </c>
      <c r="L32" s="85">
        <f t="shared" si="1"/>
        <v>0.60272417962068103</v>
      </c>
      <c r="M32" s="86">
        <f t="shared" si="2"/>
        <v>0.39614074553736855</v>
      </c>
      <c r="N32" s="62">
        <v>3784556</v>
      </c>
      <c r="O32" s="62">
        <v>770254</v>
      </c>
      <c r="P32" s="62">
        <v>745994</v>
      </c>
      <c r="Q32" s="62">
        <v>745994</v>
      </c>
      <c r="R32" s="62">
        <v>0.70799999999999996</v>
      </c>
      <c r="S32" s="62">
        <v>0.20399999999999999</v>
      </c>
      <c r="T32" s="62">
        <v>4.62</v>
      </c>
      <c r="U32" s="62">
        <v>0.64500000000000002</v>
      </c>
      <c r="V32" s="85">
        <v>0.96721307044324523</v>
      </c>
      <c r="W32" s="87">
        <v>2746.27</v>
      </c>
      <c r="X32" s="87">
        <f t="shared" si="3"/>
        <v>31.50114705207616</v>
      </c>
      <c r="Y32" s="229">
        <v>0</v>
      </c>
      <c r="Z32" s="62">
        <v>8.0000000000000002E-3</v>
      </c>
      <c r="AA32" s="62">
        <v>0.96699999999999997</v>
      </c>
      <c r="AB32" s="62">
        <v>26481.48</v>
      </c>
      <c r="AC32" s="62">
        <v>0.27100000000000002</v>
      </c>
      <c r="AD32" s="62">
        <v>7.2999999999999995E-2</v>
      </c>
      <c r="AE32" s="62">
        <v>0.26900000000000002</v>
      </c>
      <c r="AF32" s="62">
        <v>3444917</v>
      </c>
      <c r="AG32" s="87">
        <v>2746.27</v>
      </c>
    </row>
    <row r="33" spans="1:33" x14ac:dyDescent="0.25">
      <c r="A33" s="62">
        <v>5</v>
      </c>
      <c r="B33" s="62" t="s">
        <v>10</v>
      </c>
      <c r="C33" s="62" t="s">
        <v>439</v>
      </c>
      <c r="D33" s="62">
        <v>891</v>
      </c>
      <c r="E33" s="62">
        <v>6286719</v>
      </c>
      <c r="F33" s="62">
        <v>5545860</v>
      </c>
      <c r="G33" s="62">
        <v>740859</v>
      </c>
      <c r="H33" s="62">
        <v>3534956</v>
      </c>
      <c r="I33" s="62">
        <v>2744707</v>
      </c>
      <c r="J33" s="62">
        <v>0.88200000000000001</v>
      </c>
      <c r="K33" s="64">
        <f t="shared" si="0"/>
        <v>0.11799999999999999</v>
      </c>
      <c r="L33" s="85">
        <f t="shared" si="1"/>
        <v>0.56228948677362545</v>
      </c>
      <c r="M33" s="86">
        <f t="shared" si="2"/>
        <v>0.43658814717183958</v>
      </c>
      <c r="N33" s="62">
        <v>3386785</v>
      </c>
      <c r="O33" s="62">
        <v>677357</v>
      </c>
      <c r="P33" s="62">
        <v>649134</v>
      </c>
      <c r="Q33" s="62">
        <v>649134</v>
      </c>
      <c r="R33" s="62">
        <v>0.53900000000000003</v>
      </c>
      <c r="S33" s="62">
        <v>0.2</v>
      </c>
      <c r="T33" s="62">
        <v>5.09</v>
      </c>
      <c r="U33" s="62">
        <v>0.52500000000000002</v>
      </c>
      <c r="V33" s="85">
        <v>0.9670336002790938</v>
      </c>
      <c r="W33" s="87">
        <v>3611.36</v>
      </c>
      <c r="X33" s="87">
        <f t="shared" si="3"/>
        <v>41.424179857765537</v>
      </c>
      <c r="Y33" s="229">
        <v>1.0869866622299863E-2</v>
      </c>
      <c r="Z33" s="62">
        <v>1.0999999999999999E-2</v>
      </c>
      <c r="AA33" s="62">
        <v>0.97799999999999998</v>
      </c>
      <c r="AB33" s="62">
        <v>22654.29</v>
      </c>
      <c r="AC33" s="62">
        <v>0.35599999999999998</v>
      </c>
      <c r="AD33" s="62">
        <v>0.10299999999999999</v>
      </c>
      <c r="AE33" s="62">
        <v>0.375</v>
      </c>
      <c r="AF33" s="62">
        <v>3302115</v>
      </c>
      <c r="AG33" s="87">
        <v>3611.36</v>
      </c>
    </row>
    <row r="34" spans="1:33" x14ac:dyDescent="0.25">
      <c r="A34" s="62">
        <v>35</v>
      </c>
      <c r="B34" s="62" t="s">
        <v>40</v>
      </c>
      <c r="C34" s="62" t="s">
        <v>439</v>
      </c>
      <c r="D34" s="62">
        <v>898</v>
      </c>
      <c r="E34" s="62">
        <v>3163747</v>
      </c>
      <c r="F34" s="62">
        <v>2480265</v>
      </c>
      <c r="G34" s="62">
        <v>683482</v>
      </c>
      <c r="H34" s="62">
        <v>1631197</v>
      </c>
      <c r="I34" s="62">
        <v>1532550</v>
      </c>
      <c r="J34" s="62">
        <v>0.78400000000000003</v>
      </c>
      <c r="K34" s="64">
        <f t="shared" si="0"/>
        <v>0.21599999999999997</v>
      </c>
      <c r="L34" s="85">
        <f t="shared" si="1"/>
        <v>0.5155902162846776</v>
      </c>
      <c r="M34" s="86">
        <f t="shared" si="2"/>
        <v>0.4844097837153224</v>
      </c>
      <c r="N34" s="62">
        <v>817360</v>
      </c>
      <c r="O34" s="62">
        <v>158540</v>
      </c>
      <c r="P34" s="62">
        <v>151493</v>
      </c>
      <c r="Q34" s="62">
        <v>151493</v>
      </c>
      <c r="R34" s="62">
        <v>0.25800000000000001</v>
      </c>
      <c r="S34" s="62">
        <v>0.19400000000000001</v>
      </c>
      <c r="T34" s="62">
        <v>5.35</v>
      </c>
      <c r="U34" s="62">
        <v>0.25600000000000001</v>
      </c>
      <c r="V34" s="85">
        <v>0.95238223964317092</v>
      </c>
      <c r="W34" s="87">
        <v>3613.75</v>
      </c>
      <c r="X34" s="87">
        <f t="shared" si="3"/>
        <v>41.451594402385865</v>
      </c>
      <c r="Y34" s="229">
        <v>4.6510399820453747E-2</v>
      </c>
      <c r="Z34" s="62">
        <v>4.7E-2</v>
      </c>
      <c r="AA34" s="62">
        <v>0.90700000000000003</v>
      </c>
      <c r="AB34" s="62">
        <v>46959.94</v>
      </c>
      <c r="AC34" s="62">
        <v>0.316</v>
      </c>
      <c r="AD34" s="62">
        <v>7.8E-2</v>
      </c>
      <c r="AE34" s="62">
        <v>0.30099999999999999</v>
      </c>
      <c r="AF34" s="62">
        <v>810314</v>
      </c>
      <c r="AG34" s="87">
        <v>3613.75</v>
      </c>
    </row>
    <row r="35" spans="1:33" x14ac:dyDescent="0.25">
      <c r="A35" s="62">
        <v>11</v>
      </c>
      <c r="B35" s="62" t="s">
        <v>16</v>
      </c>
      <c r="C35" s="62" t="s">
        <v>406</v>
      </c>
      <c r="D35" s="62">
        <v>900</v>
      </c>
      <c r="E35" s="62">
        <v>2791167</v>
      </c>
      <c r="F35" s="62">
        <v>2654710</v>
      </c>
      <c r="G35" s="62">
        <v>136457</v>
      </c>
      <c r="H35" s="62">
        <v>1206404</v>
      </c>
      <c r="I35" s="62">
        <v>1584763</v>
      </c>
      <c r="J35" s="62">
        <v>0.95099999999999996</v>
      </c>
      <c r="K35" s="64">
        <f t="shared" si="0"/>
        <v>4.9000000000000044E-2</v>
      </c>
      <c r="L35" s="85">
        <f t="shared" si="1"/>
        <v>0.43222207771874632</v>
      </c>
      <c r="M35" s="86">
        <f t="shared" si="2"/>
        <v>0.56777792228125368</v>
      </c>
      <c r="N35" s="62">
        <v>1987931</v>
      </c>
      <c r="O35" s="62">
        <v>372156</v>
      </c>
      <c r="P35" s="62">
        <v>362852</v>
      </c>
      <c r="Q35" s="62">
        <v>362852</v>
      </c>
      <c r="R35" s="62">
        <v>0.71199999999999997</v>
      </c>
      <c r="S35" s="62">
        <v>0.187</v>
      </c>
      <c r="T35" s="62">
        <v>6.21</v>
      </c>
      <c r="U35" s="62">
        <v>0.80800000000000005</v>
      </c>
      <c r="V35" s="85">
        <v>0.92241556636553157</v>
      </c>
      <c r="W35" s="87">
        <v>9573.36</v>
      </c>
      <c r="X35" s="87">
        <f t="shared" si="3"/>
        <v>109.81142463867859</v>
      </c>
      <c r="Y35" s="229">
        <v>2.5641308302007431E-2</v>
      </c>
      <c r="Z35" s="62">
        <v>3.4000000000000002E-2</v>
      </c>
      <c r="AA35" s="62">
        <v>0.90600000000000003</v>
      </c>
      <c r="AB35" s="62">
        <v>21628.29</v>
      </c>
      <c r="AC35" s="62">
        <v>0.45800000000000002</v>
      </c>
      <c r="AD35" s="62">
        <v>0.156</v>
      </c>
      <c r="AE35" s="62">
        <v>0.246</v>
      </c>
      <c r="AF35" s="62">
        <v>2254643</v>
      </c>
      <c r="AG35" s="87">
        <v>9573.36</v>
      </c>
    </row>
    <row r="36" spans="1:33" x14ac:dyDescent="0.25">
      <c r="A36" s="62">
        <v>3</v>
      </c>
      <c r="B36" s="62" t="s">
        <v>8</v>
      </c>
      <c r="C36" s="62" t="s">
        <v>440</v>
      </c>
      <c r="D36" s="62">
        <v>900</v>
      </c>
      <c r="E36" s="62">
        <v>5272029</v>
      </c>
      <c r="F36" s="62">
        <v>4656959</v>
      </c>
      <c r="G36" s="62">
        <v>615070</v>
      </c>
      <c r="H36" s="62">
        <v>2712166</v>
      </c>
      <c r="I36" s="62">
        <v>2554005</v>
      </c>
      <c r="J36" s="62">
        <v>0.88300000000000001</v>
      </c>
      <c r="K36" s="64">
        <f t="shared" si="0"/>
        <v>0.11699999999999999</v>
      </c>
      <c r="L36" s="85">
        <f t="shared" si="1"/>
        <v>0.51444443875403567</v>
      </c>
      <c r="M36" s="86">
        <f t="shared" si="2"/>
        <v>0.48444441409559774</v>
      </c>
      <c r="N36" s="62">
        <v>2524716</v>
      </c>
      <c r="O36" s="62">
        <v>456909</v>
      </c>
      <c r="P36" s="62">
        <v>433478</v>
      </c>
      <c r="Q36" s="62">
        <v>427620</v>
      </c>
      <c r="R36" s="62">
        <v>0.47899999999999998</v>
      </c>
      <c r="S36" s="62">
        <v>0.18099999999999999</v>
      </c>
      <c r="T36" s="62">
        <v>4.26</v>
      </c>
      <c r="U36" s="62">
        <v>0.34599999999999997</v>
      </c>
      <c r="V36" s="85">
        <v>0.87323787884252402</v>
      </c>
      <c r="W36" s="87">
        <v>6773.77</v>
      </c>
      <c r="X36" s="87">
        <f t="shared" si="3"/>
        <v>77.698669419591653</v>
      </c>
      <c r="Y36" s="229">
        <v>4.0539542952583524E-2</v>
      </c>
      <c r="Z36" s="62">
        <v>4.1000000000000002E-2</v>
      </c>
      <c r="AA36" s="62">
        <v>0.86499999999999999</v>
      </c>
      <c r="AB36" s="62">
        <v>31085.03</v>
      </c>
      <c r="AC36" s="62">
        <v>0.55900000000000005</v>
      </c>
      <c r="AD36" s="62">
        <v>0.14299999999999999</v>
      </c>
      <c r="AE36" s="62">
        <v>0.253</v>
      </c>
      <c r="AF36" s="62">
        <v>1821779</v>
      </c>
      <c r="AG36" s="87">
        <v>6773.77</v>
      </c>
    </row>
    <row r="37" spans="1:33" x14ac:dyDescent="0.25">
      <c r="A37" s="62">
        <v>29</v>
      </c>
      <c r="B37" s="62" t="s">
        <v>34</v>
      </c>
      <c r="C37" s="62" t="s">
        <v>442</v>
      </c>
      <c r="D37" s="62">
        <v>900</v>
      </c>
      <c r="E37" s="62">
        <v>4536877</v>
      </c>
      <c r="F37" s="62">
        <v>1134219</v>
      </c>
      <c r="G37" s="62">
        <v>3402658</v>
      </c>
      <c r="H37" s="62">
        <v>2051677</v>
      </c>
      <c r="I37" s="62">
        <v>2465037</v>
      </c>
      <c r="J37" s="62">
        <v>0.25</v>
      </c>
      <c r="K37" s="64">
        <f t="shared" si="0"/>
        <v>0.75</v>
      </c>
      <c r="L37" s="85">
        <f t="shared" si="1"/>
        <v>0.45222231063350404</v>
      </c>
      <c r="M37" s="86">
        <f t="shared" si="2"/>
        <v>0.54333344280658258</v>
      </c>
      <c r="N37" s="62">
        <v>3700075</v>
      </c>
      <c r="O37" s="62">
        <v>635163</v>
      </c>
      <c r="P37" s="62">
        <v>599876</v>
      </c>
      <c r="Q37" s="62">
        <v>599876</v>
      </c>
      <c r="R37" s="62">
        <v>0.81599999999999995</v>
      </c>
      <c r="S37" s="62">
        <v>0.17199999999999999</v>
      </c>
      <c r="T37" s="62">
        <v>4.3899999999999997</v>
      </c>
      <c r="U37" s="62">
        <v>0.58099999999999996</v>
      </c>
      <c r="V37" s="85">
        <v>0.94957957977982121</v>
      </c>
      <c r="W37" s="87">
        <v>1752.59</v>
      </c>
      <c r="X37" s="87">
        <f t="shared" si="3"/>
        <v>20.103119981647165</v>
      </c>
      <c r="Y37" s="229">
        <v>4.2017016850149032E-2</v>
      </c>
      <c r="Z37" s="62">
        <v>0.05</v>
      </c>
      <c r="AA37" s="62">
        <v>0.89100000000000001</v>
      </c>
      <c r="AB37" s="62">
        <v>37703.68</v>
      </c>
      <c r="AC37" s="62">
        <v>0.46100000000000002</v>
      </c>
      <c r="AD37" s="62">
        <v>0.15</v>
      </c>
      <c r="AE37" s="62">
        <v>0.30299999999999999</v>
      </c>
      <c r="AF37" s="62">
        <v>2636430</v>
      </c>
      <c r="AG37" s="87">
        <v>1752.59</v>
      </c>
    </row>
    <row r="38" spans="1:33" x14ac:dyDescent="0.25">
      <c r="A38" s="62">
        <v>23</v>
      </c>
      <c r="B38" s="62" t="s">
        <v>28</v>
      </c>
      <c r="C38" s="62" t="s">
        <v>441</v>
      </c>
      <c r="D38" s="62">
        <v>900</v>
      </c>
      <c r="E38" s="62">
        <v>3086249</v>
      </c>
      <c r="F38" s="62">
        <v>2057499</v>
      </c>
      <c r="G38" s="62">
        <v>1028750</v>
      </c>
      <c r="H38" s="62">
        <v>1457395</v>
      </c>
      <c r="I38" s="62">
        <v>1457395</v>
      </c>
      <c r="J38" s="62">
        <v>0.66700000000000004</v>
      </c>
      <c r="K38" s="64">
        <f t="shared" si="0"/>
        <v>0.33299999999999996</v>
      </c>
      <c r="L38" s="85">
        <f t="shared" si="1"/>
        <v>0.47222210521574898</v>
      </c>
      <c r="M38" s="86">
        <f t="shared" si="2"/>
        <v>0.47222210521574898</v>
      </c>
      <c r="N38" s="62">
        <v>1580845</v>
      </c>
      <c r="O38" s="62">
        <v>205750</v>
      </c>
      <c r="P38" s="62">
        <v>188604</v>
      </c>
      <c r="Q38" s="62">
        <v>188604</v>
      </c>
      <c r="R38" s="62">
        <v>0.51200000000000001</v>
      </c>
      <c r="S38" s="62">
        <v>0.13</v>
      </c>
      <c r="T38" s="62">
        <v>3.13</v>
      </c>
      <c r="U38" s="62">
        <v>0.191</v>
      </c>
      <c r="V38" s="85">
        <v>0.96428738810516945</v>
      </c>
      <c r="W38" s="87">
        <v>3792.45</v>
      </c>
      <c r="X38" s="87">
        <f t="shared" si="3"/>
        <v>43.501376462491393</v>
      </c>
      <c r="Y38" s="229">
        <v>1.8180950563084559E-2</v>
      </c>
      <c r="Z38" s="62">
        <v>1.7999999999999999E-2</v>
      </c>
      <c r="AA38" s="62">
        <v>0.98199999999999998</v>
      </c>
      <c r="AB38" s="62">
        <v>30392.39</v>
      </c>
      <c r="AC38" s="62">
        <v>0.36599999999999999</v>
      </c>
      <c r="AD38" s="62">
        <v>9.6000000000000002E-2</v>
      </c>
      <c r="AE38" s="62">
        <v>0.29399999999999998</v>
      </c>
      <c r="AF38" s="62">
        <v>589816</v>
      </c>
      <c r="AG38" s="87">
        <v>3792.45</v>
      </c>
    </row>
    <row r="40" spans="1:33" x14ac:dyDescent="0.25">
      <c r="AE40" s="85"/>
    </row>
    <row r="41" spans="1:33" x14ac:dyDescent="0.25">
      <c r="AE41" s="85"/>
    </row>
  </sheetData>
  <conditionalFormatting sqref="R2:R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CM398"/>
  <sheetViews>
    <sheetView zoomScale="60" zoomScaleNormal="60" workbookViewId="0">
      <selection activeCell="F11" sqref="F11"/>
    </sheetView>
  </sheetViews>
  <sheetFormatPr defaultColWidth="8.75" defaultRowHeight="15.75" x14ac:dyDescent="0.25"/>
  <cols>
    <col min="1" max="1" width="8.75" style="33"/>
    <col min="2" max="2" width="11.625" style="33" customWidth="1"/>
    <col min="3" max="7" width="8.75" style="33"/>
    <col min="8" max="8" width="8.75" style="62"/>
    <col min="9" max="14" width="8.75" style="33"/>
    <col min="15" max="15" width="8.75" style="62"/>
    <col min="16" max="21" width="8.75" style="33"/>
    <col min="22" max="23" width="8.75" style="62"/>
    <col min="24" max="24" width="8.75" style="33"/>
    <col min="25" max="25" width="9.375" style="33" customWidth="1"/>
    <col min="26" max="26" width="16" style="33" customWidth="1"/>
    <col min="27" max="27" width="18.25" style="33" customWidth="1"/>
    <col min="28" max="32" width="8.75" style="33"/>
    <col min="33" max="33" width="8.75" style="62"/>
    <col min="34" max="35" width="8.75" style="33"/>
    <col min="36" max="36" width="11.75" style="33" customWidth="1"/>
    <col min="37" max="37" width="12.625" style="33" customWidth="1"/>
    <col min="38" max="38" width="10.375" style="33" customWidth="1"/>
    <col min="39" max="41" width="8.75" style="33"/>
    <col min="42" max="42" width="8.75" style="62"/>
    <col min="43" max="44" width="8.75" style="33"/>
    <col min="45" max="45" width="10.25" style="33" customWidth="1"/>
    <col min="46" max="46" width="11.125" style="33" customWidth="1"/>
    <col min="47" max="51" width="8.75" style="33"/>
    <col min="52" max="52" width="8.75" style="62"/>
    <col min="53" max="60" width="8.75" style="33"/>
    <col min="61" max="61" width="8.75" style="62"/>
    <col min="62" max="63" width="8.75" style="33"/>
    <col min="64" max="64" width="12" style="33" customWidth="1"/>
    <col min="65" max="69" width="8.75" style="33"/>
    <col min="70" max="71" width="8.75" style="62"/>
    <col min="72" max="76" width="8.75" style="33"/>
    <col min="77" max="77" width="8.75" style="62"/>
    <col min="78" max="79" width="8.75" style="33"/>
    <col min="80" max="80" width="14" style="33" customWidth="1"/>
    <col min="81" max="86" width="8.75" style="33"/>
    <col min="87" max="87" width="10" style="33" customWidth="1"/>
    <col min="88" max="16384" width="8.75" style="33"/>
  </cols>
  <sheetData>
    <row r="1" spans="2:91" x14ac:dyDescent="0.25">
      <c r="B1" s="34" t="s">
        <v>378</v>
      </c>
      <c r="C1" s="33" t="s">
        <v>13</v>
      </c>
      <c r="D1" s="33" t="s">
        <v>402</v>
      </c>
      <c r="H1" s="64"/>
      <c r="J1" s="127" t="s">
        <v>527</v>
      </c>
      <c r="K1" s="62"/>
      <c r="L1" s="62"/>
      <c r="M1" s="62"/>
      <c r="N1" s="62"/>
      <c r="P1" s="62"/>
      <c r="Q1" s="62"/>
      <c r="R1" s="62"/>
      <c r="S1" s="62"/>
      <c r="T1" s="62"/>
      <c r="U1" s="62"/>
      <c r="W1" s="64"/>
      <c r="X1" s="62"/>
      <c r="Y1" s="34" t="s">
        <v>528</v>
      </c>
      <c r="Z1" s="62"/>
      <c r="AA1" s="62"/>
      <c r="AB1" s="62"/>
      <c r="AC1" s="62"/>
      <c r="AD1" s="62"/>
      <c r="AE1" s="62"/>
      <c r="AF1" s="62"/>
      <c r="AG1" s="64"/>
      <c r="AH1" s="62"/>
      <c r="AI1" s="34" t="s">
        <v>530</v>
      </c>
      <c r="AJ1" s="62"/>
      <c r="AK1" s="62"/>
      <c r="AL1" s="62"/>
      <c r="AM1" s="62"/>
      <c r="AN1" s="62"/>
      <c r="AO1" s="62"/>
      <c r="AP1" s="64"/>
      <c r="AQ1" s="62"/>
      <c r="AR1" s="34" t="s">
        <v>531</v>
      </c>
      <c r="AS1" s="62"/>
      <c r="AT1" s="62"/>
      <c r="AU1" s="62"/>
      <c r="AV1" s="62"/>
      <c r="AW1" s="62"/>
      <c r="AX1" s="62"/>
      <c r="AY1" s="62"/>
      <c r="AZ1" s="64"/>
      <c r="BA1" s="62"/>
      <c r="BB1" s="34" t="s">
        <v>532</v>
      </c>
      <c r="BC1" s="62"/>
      <c r="BD1" s="62"/>
      <c r="BE1" s="62"/>
      <c r="BF1" s="62"/>
      <c r="BG1" s="62"/>
      <c r="BH1" s="62"/>
      <c r="BI1" s="64"/>
      <c r="BJ1" s="62"/>
      <c r="BK1" s="34" t="s">
        <v>533</v>
      </c>
      <c r="BL1" s="62"/>
      <c r="BM1" s="62"/>
      <c r="BN1" s="62"/>
      <c r="BO1" s="62"/>
      <c r="BP1" s="62"/>
      <c r="BQ1" s="62"/>
      <c r="BT1" s="62"/>
      <c r="BU1" s="62"/>
      <c r="BV1" s="62"/>
      <c r="BW1" s="62"/>
      <c r="BX1" s="62"/>
      <c r="BY1" s="64"/>
      <c r="BZ1" s="62"/>
      <c r="CA1" s="34" t="s">
        <v>543</v>
      </c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</row>
    <row r="2" spans="2:91" x14ac:dyDescent="0.25">
      <c r="B2" s="62" t="s">
        <v>405</v>
      </c>
      <c r="C2" s="62" t="s">
        <v>439</v>
      </c>
      <c r="H2" s="64"/>
      <c r="J2" s="108"/>
      <c r="K2" s="62"/>
      <c r="L2" s="62"/>
      <c r="M2" s="62"/>
      <c r="N2" s="62"/>
      <c r="P2" s="62"/>
      <c r="Q2" s="62"/>
      <c r="R2" s="62"/>
      <c r="S2" s="62"/>
      <c r="T2" s="62"/>
      <c r="U2" s="62"/>
      <c r="W2" s="64"/>
      <c r="X2" s="62"/>
      <c r="Y2" s="5" t="s">
        <v>327</v>
      </c>
      <c r="Z2" s="6">
        <v>1064492</v>
      </c>
      <c r="AA2" s="62"/>
      <c r="AB2" s="62"/>
      <c r="AC2" s="62"/>
      <c r="AD2" s="62"/>
      <c r="AE2" s="62"/>
      <c r="AF2" s="62"/>
      <c r="AG2" s="64"/>
      <c r="AH2" s="62"/>
      <c r="AI2" s="5" t="s">
        <v>327</v>
      </c>
      <c r="AJ2" s="6">
        <v>5635544</v>
      </c>
      <c r="AK2" s="62"/>
      <c r="AL2" s="62"/>
      <c r="AM2" s="62"/>
      <c r="AN2" s="62"/>
      <c r="AO2" s="62"/>
      <c r="AP2" s="64"/>
      <c r="AQ2" s="62"/>
      <c r="AR2" s="5" t="s">
        <v>327</v>
      </c>
      <c r="AS2" s="6">
        <v>5635544</v>
      </c>
      <c r="AT2" s="62"/>
      <c r="AU2" s="62"/>
      <c r="AV2" s="62"/>
      <c r="AW2" s="62"/>
      <c r="AX2" s="62"/>
      <c r="AY2" s="62"/>
      <c r="AZ2" s="64"/>
      <c r="BA2" s="62"/>
      <c r="BB2" s="5" t="s">
        <v>327</v>
      </c>
      <c r="BC2" s="6">
        <v>5635544</v>
      </c>
      <c r="BD2" s="62"/>
      <c r="BE2" s="62"/>
      <c r="BF2" s="62"/>
      <c r="BG2" s="62"/>
      <c r="BH2" s="62"/>
      <c r="BI2" s="64"/>
      <c r="BJ2" s="62"/>
      <c r="BK2" s="5" t="s">
        <v>327</v>
      </c>
      <c r="BL2" s="6">
        <v>5635544</v>
      </c>
      <c r="BM2" s="62"/>
      <c r="BN2" s="62"/>
      <c r="BO2" s="62"/>
      <c r="BP2" s="62"/>
      <c r="BQ2" s="62"/>
      <c r="BT2" s="62"/>
      <c r="BU2" s="62"/>
      <c r="BV2" s="62"/>
      <c r="BW2" s="62"/>
      <c r="BX2" s="62"/>
      <c r="BY2" s="64"/>
      <c r="BZ2" s="62"/>
      <c r="CA2" s="5" t="s">
        <v>327</v>
      </c>
      <c r="CB2" s="6">
        <v>5635544</v>
      </c>
      <c r="CC2" s="62"/>
      <c r="CD2" s="62"/>
      <c r="CE2" s="62"/>
      <c r="CF2" s="62"/>
      <c r="CG2" s="62"/>
      <c r="CH2" s="62"/>
      <c r="CI2" s="62"/>
      <c r="CJ2" s="62"/>
      <c r="CK2" s="62"/>
      <c r="CL2" s="62"/>
    </row>
    <row r="3" spans="2:91" x14ac:dyDescent="0.25">
      <c r="B3" s="62" t="s">
        <v>0</v>
      </c>
      <c r="C3" s="62">
        <v>900</v>
      </c>
      <c r="H3" s="64"/>
      <c r="J3" s="108"/>
      <c r="K3" s="62"/>
      <c r="L3" s="62"/>
      <c r="M3" s="62"/>
      <c r="N3" s="62"/>
      <c r="P3" s="62"/>
      <c r="Q3" s="62"/>
      <c r="R3" s="62"/>
      <c r="S3" s="62"/>
      <c r="T3" s="62"/>
      <c r="U3" s="62"/>
      <c r="W3" s="64"/>
      <c r="X3" s="62"/>
      <c r="Y3" s="59" t="s">
        <v>64</v>
      </c>
      <c r="Z3" s="6" t="s">
        <v>529</v>
      </c>
      <c r="AA3" s="62"/>
      <c r="AB3" s="62"/>
      <c r="AC3" s="62"/>
      <c r="AD3" s="62"/>
      <c r="AE3" s="62"/>
      <c r="AF3" s="62"/>
      <c r="AG3" s="64"/>
      <c r="AH3" s="62"/>
      <c r="AI3" s="59" t="s">
        <v>64</v>
      </c>
      <c r="AJ3" s="6" t="s">
        <v>534</v>
      </c>
      <c r="AK3" s="62"/>
      <c r="AL3" s="62"/>
      <c r="AM3" s="62"/>
      <c r="AN3" s="62"/>
      <c r="AO3" s="62"/>
      <c r="AP3" s="64"/>
      <c r="AQ3" s="62"/>
      <c r="AR3" s="59" t="s">
        <v>64</v>
      </c>
      <c r="AS3" s="6" t="s">
        <v>534</v>
      </c>
      <c r="AT3" s="62"/>
      <c r="AU3" s="62"/>
      <c r="AV3" s="62"/>
      <c r="AW3" s="62"/>
      <c r="AX3" s="62"/>
      <c r="AY3" s="62"/>
      <c r="AZ3" s="64"/>
      <c r="BA3" s="62"/>
      <c r="BB3" s="59" t="s">
        <v>64</v>
      </c>
      <c r="BC3" s="6" t="s">
        <v>534</v>
      </c>
      <c r="BD3" s="62"/>
      <c r="BE3" s="62"/>
      <c r="BF3" s="62"/>
      <c r="BG3" s="62"/>
      <c r="BH3" s="62"/>
      <c r="BI3" s="64"/>
      <c r="BJ3" s="62"/>
      <c r="BK3" s="59" t="s">
        <v>64</v>
      </c>
      <c r="BL3" s="6" t="s">
        <v>534</v>
      </c>
      <c r="BM3" s="62"/>
      <c r="BN3" s="62"/>
      <c r="BO3" s="62"/>
      <c r="BP3" s="62"/>
      <c r="BQ3" s="62"/>
      <c r="BT3" s="62"/>
      <c r="BU3" s="62"/>
      <c r="BV3" s="62"/>
      <c r="BW3" s="62"/>
      <c r="BX3" s="62"/>
      <c r="BY3" s="64"/>
      <c r="BZ3" s="62"/>
      <c r="CA3" s="59" t="s">
        <v>64</v>
      </c>
      <c r="CB3" s="6" t="s">
        <v>534</v>
      </c>
      <c r="CC3" s="62"/>
      <c r="CD3" s="62"/>
      <c r="CE3" s="62"/>
      <c r="CF3" s="62"/>
      <c r="CG3" s="62"/>
      <c r="CH3" s="62"/>
      <c r="CI3" s="62"/>
      <c r="CJ3" s="62"/>
      <c r="CK3" s="62"/>
      <c r="CL3" s="62"/>
    </row>
    <row r="4" spans="2:91" x14ac:dyDescent="0.25">
      <c r="B4" s="62" t="s">
        <v>416</v>
      </c>
      <c r="C4" s="33">
        <v>5635544</v>
      </c>
      <c r="H4" s="64"/>
      <c r="J4" s="108"/>
      <c r="K4" s="62"/>
      <c r="L4" s="62"/>
      <c r="M4" s="62"/>
      <c r="N4" s="62"/>
      <c r="P4" s="62"/>
      <c r="Q4" s="62"/>
      <c r="R4" s="62"/>
      <c r="S4" s="62"/>
      <c r="T4" s="62"/>
      <c r="U4" s="62"/>
      <c r="W4" s="64"/>
      <c r="X4" s="62"/>
      <c r="Y4" s="62"/>
      <c r="Z4" s="62"/>
      <c r="AA4" s="62"/>
      <c r="AB4" s="62"/>
      <c r="AC4" s="62"/>
      <c r="AD4" s="62"/>
      <c r="AE4" s="62"/>
      <c r="AF4" s="62"/>
      <c r="AG4" s="64"/>
      <c r="AH4" s="62"/>
      <c r="AI4" s="62"/>
      <c r="AJ4" s="62"/>
      <c r="AK4" s="62"/>
      <c r="AL4" s="62"/>
      <c r="AM4" s="62"/>
      <c r="AN4" s="62"/>
      <c r="AO4" s="62"/>
      <c r="AP4" s="64"/>
      <c r="AQ4" s="62"/>
      <c r="AR4" s="62"/>
      <c r="AS4" s="62"/>
      <c r="AT4" s="62"/>
      <c r="AU4" s="62"/>
      <c r="AV4" s="62"/>
      <c r="AW4" s="62"/>
      <c r="AX4" s="62"/>
      <c r="AY4" s="62"/>
      <c r="AZ4" s="64"/>
      <c r="BA4" s="62"/>
      <c r="BB4" s="62"/>
      <c r="BC4" s="62"/>
      <c r="BD4" s="62"/>
      <c r="BE4" s="62"/>
      <c r="BF4" s="62"/>
      <c r="BG4" s="62"/>
      <c r="BH4" s="62"/>
      <c r="BI4" s="64"/>
      <c r="BJ4" s="62"/>
      <c r="BK4" s="62"/>
      <c r="BL4" s="62"/>
      <c r="BM4" s="62"/>
      <c r="BN4" s="62"/>
      <c r="BO4" s="62"/>
      <c r="BP4" s="62"/>
      <c r="BQ4" s="62"/>
      <c r="BT4" s="62"/>
      <c r="BU4" s="62"/>
      <c r="BV4" s="62"/>
      <c r="BW4" s="62"/>
      <c r="BX4" s="62"/>
      <c r="BY4" s="64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</row>
    <row r="5" spans="2:91" x14ac:dyDescent="0.25">
      <c r="B5" s="62" t="s">
        <v>421</v>
      </c>
      <c r="C5" s="35">
        <v>0.63300000000000001</v>
      </c>
      <c r="H5" s="64"/>
      <c r="J5" s="108"/>
      <c r="K5" s="62"/>
      <c r="L5" s="62"/>
      <c r="M5" s="62"/>
      <c r="N5" s="62"/>
      <c r="P5" s="62"/>
      <c r="Q5" s="62"/>
      <c r="R5" s="62"/>
      <c r="S5" s="62"/>
      <c r="T5" s="62"/>
      <c r="U5" s="62"/>
      <c r="W5" s="64"/>
      <c r="X5" s="62"/>
      <c r="Y5" s="62"/>
      <c r="Z5" s="62"/>
      <c r="AA5" s="62"/>
      <c r="AB5" s="62"/>
      <c r="AC5" s="62"/>
      <c r="AD5" s="62"/>
      <c r="AE5" s="62"/>
      <c r="AF5" s="62"/>
      <c r="AG5" s="64"/>
      <c r="AH5" s="62"/>
      <c r="AI5" s="62"/>
      <c r="AJ5" s="62"/>
      <c r="AK5" s="62"/>
      <c r="AL5" s="62"/>
      <c r="AM5" s="62"/>
      <c r="AN5" s="62"/>
      <c r="AO5" s="62"/>
      <c r="AP5" s="64"/>
      <c r="AQ5" s="62"/>
      <c r="AR5" s="62"/>
      <c r="AS5" s="62"/>
      <c r="AT5" s="62"/>
      <c r="AU5" s="62"/>
      <c r="AV5" s="62"/>
      <c r="AW5" s="62"/>
      <c r="AX5" s="62"/>
      <c r="AY5" s="62"/>
      <c r="AZ5" s="64"/>
      <c r="BA5" s="62"/>
      <c r="BB5" s="62"/>
      <c r="BC5" s="62"/>
      <c r="BD5" s="62"/>
      <c r="BE5" s="62"/>
      <c r="BF5" s="62"/>
      <c r="BG5" s="62"/>
      <c r="BH5" s="62"/>
      <c r="BI5" s="64"/>
      <c r="BJ5" s="62"/>
      <c r="BK5" s="62"/>
      <c r="BL5" s="62"/>
      <c r="BM5" s="62"/>
      <c r="BN5" s="62"/>
      <c r="BO5" s="62"/>
      <c r="BP5" s="62"/>
      <c r="BQ5" s="62"/>
      <c r="BT5" s="62"/>
      <c r="BU5" s="62"/>
      <c r="BV5" s="62"/>
      <c r="BW5" s="62"/>
      <c r="BX5" s="62"/>
      <c r="BY5" s="64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</row>
    <row r="6" spans="2:91" x14ac:dyDescent="0.25">
      <c r="B6" s="78" t="s">
        <v>422</v>
      </c>
      <c r="C6" s="79">
        <f>1-C5</f>
        <v>0.36699999999999999</v>
      </c>
      <c r="D6" s="62"/>
      <c r="H6" s="64"/>
      <c r="J6" s="108"/>
      <c r="K6" s="62"/>
      <c r="L6" s="62"/>
      <c r="M6" s="62"/>
      <c r="N6" s="62"/>
      <c r="P6" s="62"/>
      <c r="Q6" s="34" t="s">
        <v>328</v>
      </c>
      <c r="R6" s="62"/>
      <c r="S6" s="62"/>
      <c r="T6" s="62"/>
      <c r="U6" s="62"/>
      <c r="W6" s="64"/>
      <c r="X6" s="62"/>
      <c r="Y6" s="62"/>
      <c r="Z6" s="4" t="s">
        <v>233</v>
      </c>
      <c r="AA6" s="62"/>
      <c r="AB6" s="62"/>
      <c r="AC6" s="62"/>
      <c r="AD6" s="62"/>
      <c r="AE6" s="62"/>
      <c r="AF6" s="62"/>
      <c r="AG6" s="64"/>
      <c r="AH6" s="62"/>
      <c r="AI6" s="62"/>
      <c r="AJ6" s="4" t="s">
        <v>244</v>
      </c>
      <c r="AK6" s="62"/>
      <c r="AL6" s="62"/>
      <c r="AM6" s="62"/>
      <c r="AN6" s="62"/>
      <c r="AO6" s="62"/>
      <c r="AP6" s="64"/>
      <c r="AQ6" s="62"/>
      <c r="AR6" s="62"/>
      <c r="AS6" s="4" t="s">
        <v>326</v>
      </c>
      <c r="AT6" s="62"/>
      <c r="AU6" s="62"/>
      <c r="AV6" s="62"/>
      <c r="AW6" s="62"/>
      <c r="AX6" s="62"/>
      <c r="AY6" s="62"/>
      <c r="AZ6" s="64"/>
      <c r="BA6" s="62"/>
      <c r="BB6" s="62"/>
      <c r="BC6" s="4" t="s">
        <v>255</v>
      </c>
      <c r="BD6" s="62"/>
      <c r="BE6" s="62"/>
      <c r="BF6" s="62"/>
      <c r="BG6" s="62"/>
      <c r="BH6" s="62"/>
      <c r="BI6" s="64"/>
      <c r="BJ6" s="62"/>
      <c r="BK6" s="62"/>
      <c r="BL6" s="4" t="s">
        <v>346</v>
      </c>
      <c r="BM6" s="62"/>
      <c r="BN6" s="62"/>
      <c r="BO6" s="62"/>
      <c r="BP6" s="62"/>
      <c r="BQ6" s="62"/>
      <c r="BT6" s="62"/>
      <c r="BU6" s="62"/>
      <c r="BV6" s="62"/>
      <c r="BW6" s="62"/>
      <c r="BX6" s="62"/>
      <c r="BY6" s="64"/>
      <c r="BZ6" s="62"/>
      <c r="CA6" s="62"/>
      <c r="CB6" s="4" t="s">
        <v>482</v>
      </c>
      <c r="CC6" s="62"/>
      <c r="CD6" s="62"/>
      <c r="CE6" s="62"/>
      <c r="CF6" s="62"/>
      <c r="CG6" s="62"/>
      <c r="CH6" s="62"/>
      <c r="CI6" s="62"/>
      <c r="CJ6" s="62"/>
      <c r="CK6" s="62"/>
      <c r="CL6" s="62"/>
    </row>
    <row r="7" spans="2:91" x14ac:dyDescent="0.25">
      <c r="B7" s="62" t="s">
        <v>429</v>
      </c>
      <c r="C7" s="35">
        <v>0.378</v>
      </c>
      <c r="D7" s="76">
        <v>0.52200000000000002</v>
      </c>
      <c r="H7" s="64"/>
      <c r="K7" s="112"/>
      <c r="L7" s="14" t="s">
        <v>13</v>
      </c>
      <c r="M7" s="62" t="s">
        <v>512</v>
      </c>
      <c r="N7" s="62" t="s">
        <v>402</v>
      </c>
      <c r="Q7" s="112"/>
      <c r="R7" s="14" t="s">
        <v>13</v>
      </c>
      <c r="S7" s="62" t="s">
        <v>512</v>
      </c>
      <c r="T7" s="62" t="s">
        <v>402</v>
      </c>
      <c r="W7" s="64"/>
      <c r="Z7" s="24" t="s">
        <v>369</v>
      </c>
      <c r="AA7" s="62"/>
      <c r="AB7" s="62"/>
      <c r="AC7" s="62"/>
      <c r="AD7" s="62"/>
      <c r="AE7" s="62"/>
      <c r="AG7" s="64"/>
      <c r="AJ7" s="62" t="s">
        <v>519</v>
      </c>
      <c r="AK7" s="62"/>
      <c r="AL7" s="62"/>
      <c r="AM7" s="62"/>
      <c r="AN7" s="62"/>
      <c r="AO7" s="62"/>
      <c r="AP7" s="64"/>
      <c r="AS7" s="24" t="s">
        <v>247</v>
      </c>
      <c r="AT7" s="62"/>
      <c r="AU7" s="62"/>
      <c r="AV7" s="62"/>
      <c r="AW7" s="62"/>
      <c r="AX7" s="62"/>
      <c r="AY7" s="62"/>
      <c r="AZ7" s="64"/>
      <c r="BC7" s="24" t="s">
        <v>503</v>
      </c>
      <c r="BD7" s="62"/>
      <c r="BE7" s="62"/>
      <c r="BF7" s="62"/>
      <c r="BG7" s="62"/>
      <c r="BH7" s="62"/>
      <c r="BI7" s="64"/>
      <c r="BL7" s="24" t="s">
        <v>330</v>
      </c>
      <c r="BM7" s="62"/>
      <c r="BN7" s="62"/>
      <c r="BO7" s="62"/>
      <c r="BP7" s="62"/>
      <c r="BQ7" s="62"/>
      <c r="BT7" s="62" t="s">
        <v>3</v>
      </c>
      <c r="BU7" s="62" t="s">
        <v>475</v>
      </c>
      <c r="BY7" s="64"/>
      <c r="CF7" s="62"/>
      <c r="CG7" s="62"/>
      <c r="CH7" s="62"/>
    </row>
    <row r="8" spans="2:91" x14ac:dyDescent="0.25">
      <c r="B8" s="62" t="s">
        <v>191</v>
      </c>
      <c r="C8" s="35">
        <v>0.52400000000000002</v>
      </c>
      <c r="D8" s="76">
        <v>0.32300000000000001</v>
      </c>
      <c r="H8" s="64"/>
      <c r="K8" s="112" t="s">
        <v>45</v>
      </c>
      <c r="L8" s="41">
        <v>0.55499970854630076</v>
      </c>
      <c r="M8" s="62">
        <v>3.2468433955339382E-2</v>
      </c>
      <c r="N8" s="41">
        <v>0.4636029800014988</v>
      </c>
      <c r="Q8" s="112" t="s">
        <v>54</v>
      </c>
      <c r="R8" s="41">
        <v>0.11235920781348412</v>
      </c>
      <c r="S8" s="62">
        <v>2.0632781406746691E-2</v>
      </c>
      <c r="T8" s="41">
        <v>5.0069729986300791E-2</v>
      </c>
      <c r="W8" s="64"/>
      <c r="Z8" s="62"/>
      <c r="AA8" s="62"/>
      <c r="AB8" s="62" t="s">
        <v>3</v>
      </c>
      <c r="AC8" s="62" t="s">
        <v>4</v>
      </c>
      <c r="AD8" s="62"/>
      <c r="AE8" s="62"/>
      <c r="AG8" s="64"/>
      <c r="AJ8" s="62"/>
      <c r="AK8" s="62"/>
      <c r="AL8" s="62" t="s">
        <v>3</v>
      </c>
      <c r="AM8" s="62" t="s">
        <v>4</v>
      </c>
      <c r="AN8" s="62"/>
      <c r="AO8" s="62"/>
      <c r="AP8" s="64"/>
      <c r="AS8" s="62"/>
      <c r="AT8" s="62"/>
      <c r="AU8" s="62" t="s">
        <v>3</v>
      </c>
      <c r="AV8" s="62" t="s">
        <v>4</v>
      </c>
      <c r="AW8" s="62"/>
      <c r="AX8" s="62"/>
      <c r="AY8" s="62"/>
      <c r="AZ8" s="64"/>
      <c r="BC8" s="62"/>
      <c r="BD8" s="62"/>
      <c r="BE8" s="62" t="s">
        <v>3</v>
      </c>
      <c r="BF8" s="62" t="s">
        <v>4</v>
      </c>
      <c r="BG8" s="62"/>
      <c r="BH8" s="62"/>
      <c r="BI8" s="64"/>
      <c r="BL8" s="62"/>
      <c r="BM8" s="62"/>
      <c r="BN8" s="62" t="s">
        <v>3</v>
      </c>
      <c r="BO8" s="62" t="s">
        <v>4</v>
      </c>
      <c r="BP8" s="62"/>
      <c r="BQ8" s="62"/>
      <c r="BR8" s="62" t="s">
        <v>472</v>
      </c>
      <c r="BS8" s="24" t="s">
        <v>347</v>
      </c>
      <c r="BT8" s="62">
        <f>BN9</f>
        <v>776453</v>
      </c>
      <c r="BU8" s="35">
        <f>BT8/$BL$2</f>
        <v>0.13777782588513193</v>
      </c>
      <c r="BY8" s="64"/>
      <c r="CB8" s="34" t="s">
        <v>453</v>
      </c>
      <c r="CC8" s="62"/>
      <c r="CD8" s="62"/>
      <c r="CE8" s="62"/>
      <c r="CF8" s="62"/>
      <c r="CG8" s="62"/>
      <c r="CH8" s="62"/>
      <c r="CI8" s="62"/>
      <c r="CJ8" s="62" t="s">
        <v>3</v>
      </c>
      <c r="CK8" s="62" t="s">
        <v>483</v>
      </c>
      <c r="CL8" s="62" t="s">
        <v>484</v>
      </c>
      <c r="CM8" s="62" t="s">
        <v>475</v>
      </c>
    </row>
    <row r="9" spans="2:91" x14ac:dyDescent="0.25">
      <c r="B9" s="62" t="s">
        <v>444</v>
      </c>
      <c r="C9" s="77">
        <v>3.54</v>
      </c>
      <c r="D9" s="77">
        <v>5.77</v>
      </c>
      <c r="H9" s="64"/>
      <c r="K9" s="112" t="s">
        <v>47</v>
      </c>
      <c r="L9" s="15">
        <v>0.35714774593903997</v>
      </c>
      <c r="M9" s="62">
        <v>3.130504691030709E-2</v>
      </c>
      <c r="N9" s="41">
        <v>0.3145452263411691</v>
      </c>
      <c r="Q9" s="112" t="s">
        <v>53</v>
      </c>
      <c r="R9" s="41">
        <v>0.12380908924986311</v>
      </c>
      <c r="S9" s="62">
        <v>2.1518423618604988E-2</v>
      </c>
      <c r="T9" s="41">
        <v>7.0136527242600152E-2</v>
      </c>
      <c r="W9" s="64"/>
      <c r="Z9" s="62" t="s">
        <v>6</v>
      </c>
      <c r="AA9" s="62" t="s">
        <v>225</v>
      </c>
      <c r="AB9" s="62">
        <v>407011</v>
      </c>
      <c r="AC9" s="65">
        <v>38.200000000000003</v>
      </c>
      <c r="AD9" s="62"/>
      <c r="AE9" s="62"/>
      <c r="AG9" s="64"/>
      <c r="AJ9" s="62" t="s">
        <v>6</v>
      </c>
      <c r="AK9" s="62" t="s">
        <v>235</v>
      </c>
      <c r="AL9" s="62">
        <v>1696925</v>
      </c>
      <c r="AM9" s="65">
        <v>30.1</v>
      </c>
      <c r="AN9" s="62"/>
      <c r="AO9" s="62"/>
      <c r="AP9" s="64"/>
      <c r="AS9" s="62" t="s">
        <v>6</v>
      </c>
      <c r="AT9" s="62" t="s">
        <v>313</v>
      </c>
      <c r="AU9" s="62">
        <v>1001874</v>
      </c>
      <c r="AV9" s="65">
        <v>17.8</v>
      </c>
      <c r="AW9" s="62"/>
      <c r="AX9" s="62"/>
      <c r="AY9" s="62"/>
      <c r="AZ9" s="64"/>
      <c r="BC9" s="62" t="s">
        <v>6</v>
      </c>
      <c r="BD9" s="62" t="s">
        <v>252</v>
      </c>
      <c r="BE9" s="62">
        <v>500937</v>
      </c>
      <c r="BF9" s="62">
        <v>8.9</v>
      </c>
      <c r="BG9" s="62"/>
      <c r="BH9" s="62"/>
      <c r="BI9" s="64"/>
      <c r="BL9" s="62" t="s">
        <v>6</v>
      </c>
      <c r="BM9" s="62" t="s">
        <v>331</v>
      </c>
      <c r="BN9" s="62">
        <v>776453</v>
      </c>
      <c r="BO9" s="62">
        <v>13.8</v>
      </c>
      <c r="BP9" s="62"/>
      <c r="BQ9" s="62"/>
      <c r="BR9" s="62" t="s">
        <v>473</v>
      </c>
      <c r="BS9" s="24" t="s">
        <v>348</v>
      </c>
      <c r="BT9" s="62">
        <f>BN19</f>
        <v>1195988</v>
      </c>
      <c r="BU9" s="35">
        <f t="shared" ref="BU9:BU21" si="0">BT9/$BL$2</f>
        <v>0.21222228058196335</v>
      </c>
      <c r="BY9" s="64"/>
      <c r="CB9" s="62"/>
      <c r="CC9" s="62"/>
      <c r="CD9" s="62" t="s">
        <v>3</v>
      </c>
      <c r="CE9" s="62" t="s">
        <v>4</v>
      </c>
      <c r="CF9" s="62"/>
      <c r="CG9" s="62"/>
      <c r="CH9" s="62" t="s">
        <v>472</v>
      </c>
      <c r="CI9" s="24" t="s">
        <v>347</v>
      </c>
      <c r="CJ9" s="62">
        <f>SUM(CD10:CD11)</f>
        <v>619909</v>
      </c>
      <c r="CK9" s="35">
        <f>CJ9/$CB$2</f>
        <v>0.10999985094606661</v>
      </c>
      <c r="CL9" s="35">
        <f>CK9*(-1)</f>
        <v>-0.10999985094606661</v>
      </c>
      <c r="CM9" s="76">
        <v>0.13777782588513193</v>
      </c>
    </row>
    <row r="10" spans="2:91" x14ac:dyDescent="0.25">
      <c r="B10" s="62" t="s">
        <v>693</v>
      </c>
      <c r="C10" s="77">
        <v>0.66900000000000004</v>
      </c>
      <c r="D10" s="77">
        <v>0.93</v>
      </c>
      <c r="H10" s="64"/>
      <c r="K10" s="112" t="s">
        <v>48</v>
      </c>
      <c r="L10" s="15">
        <v>0.12500499061763884</v>
      </c>
      <c r="M10" s="62">
        <v>2.1607338744866318E-2</v>
      </c>
      <c r="N10" s="41">
        <v>0.33041787413096407</v>
      </c>
      <c r="Q10" s="112" t="s">
        <v>50</v>
      </c>
      <c r="R10" s="41">
        <v>0.14706103392234779</v>
      </c>
      <c r="S10" s="62">
        <v>2.3138894279696249E-2</v>
      </c>
      <c r="T10" s="41">
        <v>0.27268793526705104</v>
      </c>
      <c r="W10" s="64"/>
      <c r="Z10" s="62"/>
      <c r="AA10" s="62" t="s">
        <v>226</v>
      </c>
      <c r="AB10" s="62">
        <v>413273</v>
      </c>
      <c r="AC10" s="65">
        <v>38.799999999999997</v>
      </c>
      <c r="AD10" s="62"/>
      <c r="AE10" s="62"/>
      <c r="AG10" s="64"/>
      <c r="AJ10" s="62"/>
      <c r="AK10" s="62" t="s">
        <v>236</v>
      </c>
      <c r="AL10" s="62">
        <v>1289913</v>
      </c>
      <c r="AM10" s="65">
        <v>22.9</v>
      </c>
      <c r="AN10" s="62"/>
      <c r="AO10" s="62"/>
      <c r="AP10" s="64"/>
      <c r="AS10" s="62"/>
      <c r="AT10" s="62" t="s">
        <v>314</v>
      </c>
      <c r="AU10" s="62">
        <v>525984</v>
      </c>
      <c r="AV10" s="65">
        <v>9.3000000000000007</v>
      </c>
      <c r="AW10" s="62"/>
      <c r="AX10" s="62"/>
      <c r="AY10" s="62"/>
      <c r="AZ10" s="64"/>
      <c r="BC10" s="62"/>
      <c r="BD10" s="62" t="s">
        <v>253</v>
      </c>
      <c r="BE10" s="62">
        <v>876640</v>
      </c>
      <c r="BF10" s="62">
        <v>15.6</v>
      </c>
      <c r="BG10" s="62"/>
      <c r="BH10" s="62"/>
      <c r="BI10" s="64"/>
      <c r="BL10" s="62"/>
      <c r="BM10" s="62" t="s">
        <v>332</v>
      </c>
      <c r="BN10" s="62">
        <v>4846568</v>
      </c>
      <c r="BO10" s="62">
        <v>86</v>
      </c>
      <c r="BP10" s="62"/>
      <c r="BQ10" s="62"/>
      <c r="BR10" s="62" t="s">
        <v>474</v>
      </c>
      <c r="BS10" s="24" t="s">
        <v>349</v>
      </c>
      <c r="BT10" s="62">
        <f>BN29</f>
        <v>1283652</v>
      </c>
      <c r="BU10" s="35">
        <f t="shared" si="0"/>
        <v>0.2277778329829383</v>
      </c>
      <c r="BY10" s="64"/>
      <c r="CB10" s="62" t="s">
        <v>6</v>
      </c>
      <c r="CC10" s="62" t="s">
        <v>454</v>
      </c>
      <c r="CD10" s="62">
        <v>212898</v>
      </c>
      <c r="CE10" s="62">
        <v>3.8</v>
      </c>
      <c r="CF10" s="62"/>
      <c r="CG10" s="62"/>
      <c r="CH10" s="62" t="s">
        <v>473</v>
      </c>
      <c r="CI10" s="24" t="s">
        <v>348</v>
      </c>
      <c r="CJ10" s="62">
        <f>SUM(CD23:CD24)</f>
        <v>932996</v>
      </c>
      <c r="CK10" s="35">
        <f t="shared" ref="CK10:CK22" si="1">CJ10/$CB$2</f>
        <v>0.16555562337903848</v>
      </c>
      <c r="CL10" s="44">
        <f t="shared" ref="CL10:CL22" si="2">CK10*(-1)</f>
        <v>-0.16555562337903848</v>
      </c>
      <c r="CM10" s="76">
        <v>0.21222228058196335</v>
      </c>
    </row>
    <row r="11" spans="2:91" x14ac:dyDescent="0.25">
      <c r="B11" s="62" t="s">
        <v>438</v>
      </c>
      <c r="C11" s="35">
        <v>0.98214299294275109</v>
      </c>
      <c r="D11" s="62"/>
      <c r="H11" s="64"/>
      <c r="K11" s="113" t="s">
        <v>119</v>
      </c>
      <c r="L11" s="41">
        <v>0.27273189215871313</v>
      </c>
      <c r="M11" s="62">
        <v>2.117038741523623E-2</v>
      </c>
      <c r="N11" s="41">
        <v>0.33700000000000002</v>
      </c>
      <c r="Q11" s="110" t="s">
        <v>164</v>
      </c>
      <c r="R11" s="23">
        <v>0.19642897882825333</v>
      </c>
      <c r="S11" s="62">
        <v>2.595671504251261E-2</v>
      </c>
      <c r="T11" s="23">
        <v>8.2623335966029221E-2</v>
      </c>
      <c r="W11" s="64"/>
      <c r="Z11" s="62"/>
      <c r="AA11" s="62" t="s">
        <v>227</v>
      </c>
      <c r="AB11" s="62">
        <v>100187</v>
      </c>
      <c r="AC11" s="65">
        <v>9.4</v>
      </c>
      <c r="AD11" s="62"/>
      <c r="AE11" s="62"/>
      <c r="AG11" s="64"/>
      <c r="AJ11" s="62"/>
      <c r="AK11" s="62" t="s">
        <v>237</v>
      </c>
      <c r="AL11" s="62">
        <v>820285</v>
      </c>
      <c r="AM11" s="62">
        <v>14.6</v>
      </c>
      <c r="AN11" s="62"/>
      <c r="AO11" s="62"/>
      <c r="AP11" s="64"/>
      <c r="AS11" s="62"/>
      <c r="AT11" s="62" t="s">
        <v>315</v>
      </c>
      <c r="AU11" s="62">
        <v>156543</v>
      </c>
      <c r="AV11" s="62">
        <v>2.8</v>
      </c>
      <c r="AW11" s="62"/>
      <c r="AX11" s="62"/>
      <c r="AY11" s="62"/>
      <c r="AZ11" s="64"/>
      <c r="BC11" s="62"/>
      <c r="BD11" s="62" t="s">
        <v>254</v>
      </c>
      <c r="BE11" s="62">
        <v>4245443</v>
      </c>
      <c r="BF11" s="62">
        <v>75.3</v>
      </c>
      <c r="BG11" s="62"/>
      <c r="BH11" s="62"/>
      <c r="BI11" s="64"/>
      <c r="BL11" s="62"/>
      <c r="BM11" s="62" t="s">
        <v>43</v>
      </c>
      <c r="BN11" s="62">
        <v>5623020</v>
      </c>
      <c r="BO11" s="62">
        <v>99.8</v>
      </c>
      <c r="BP11" s="62"/>
      <c r="BQ11" s="62"/>
      <c r="BR11" s="62" t="s">
        <v>450</v>
      </c>
      <c r="BS11" s="24" t="s">
        <v>350</v>
      </c>
      <c r="BT11" s="62">
        <f>BN39</f>
        <v>3556654</v>
      </c>
      <c r="BU11" s="35">
        <f t="shared" si="0"/>
        <v>0.63111103382388634</v>
      </c>
      <c r="BY11" s="64"/>
      <c r="CB11" s="62"/>
      <c r="CC11" s="62" t="s">
        <v>455</v>
      </c>
      <c r="CD11" s="62">
        <v>407011</v>
      </c>
      <c r="CE11" s="62">
        <v>7.2</v>
      </c>
      <c r="CF11" s="62"/>
      <c r="CG11" s="62"/>
      <c r="CH11" s="62" t="s">
        <v>474</v>
      </c>
      <c r="CI11" s="24" t="s">
        <v>349</v>
      </c>
      <c r="CJ11" s="62">
        <f>SUM(CD36:CD37)</f>
        <v>1008136</v>
      </c>
      <c r="CK11" s="35">
        <f t="shared" si="1"/>
        <v>0.17888885261121198</v>
      </c>
      <c r="CL11" s="44">
        <f t="shared" si="2"/>
        <v>-0.17888885261121198</v>
      </c>
      <c r="CM11" s="76">
        <v>0.2277778329829383</v>
      </c>
    </row>
    <row r="12" spans="2:91" x14ac:dyDescent="0.25">
      <c r="B12" s="62" t="s">
        <v>516</v>
      </c>
      <c r="C12" s="88">
        <v>2500</v>
      </c>
      <c r="D12" s="62">
        <v>5300</v>
      </c>
      <c r="H12" s="64"/>
      <c r="K12" s="112" t="s">
        <v>50</v>
      </c>
      <c r="L12" s="41">
        <v>0.14706103392234779</v>
      </c>
      <c r="M12" s="62">
        <v>2.3138894279696249E-2</v>
      </c>
      <c r="N12" s="41">
        <v>0.27268793526705104</v>
      </c>
      <c r="Q12" s="113" t="s">
        <v>119</v>
      </c>
      <c r="R12" s="41">
        <v>0.27273189215871313</v>
      </c>
      <c r="S12" s="62">
        <v>2.117038741523623E-2</v>
      </c>
      <c r="T12" s="41">
        <v>0.33700000000000002</v>
      </c>
      <c r="W12" s="64"/>
      <c r="Z12" s="62"/>
      <c r="AA12" s="62" t="s">
        <v>368</v>
      </c>
      <c r="AB12" s="62">
        <v>31309</v>
      </c>
      <c r="AC12" s="62">
        <v>2.9</v>
      </c>
      <c r="AD12" s="62"/>
      <c r="AE12" s="62"/>
      <c r="AG12" s="64"/>
      <c r="AJ12" s="62"/>
      <c r="AK12" s="62" t="s">
        <v>238</v>
      </c>
      <c r="AL12" s="62">
        <v>319347</v>
      </c>
      <c r="AM12" s="62">
        <v>5.7</v>
      </c>
      <c r="AN12" s="62"/>
      <c r="AO12" s="62"/>
      <c r="AP12" s="64"/>
      <c r="AS12" s="62"/>
      <c r="AT12" s="62" t="s">
        <v>316</v>
      </c>
      <c r="AU12" s="62">
        <v>81402</v>
      </c>
      <c r="AV12" s="62">
        <v>1.4</v>
      </c>
      <c r="AW12" s="62"/>
      <c r="AX12" s="62"/>
      <c r="AY12" s="62"/>
      <c r="AZ12" s="64"/>
      <c r="BC12" s="62"/>
      <c r="BD12" s="62" t="s">
        <v>43</v>
      </c>
      <c r="BE12" s="62">
        <v>5623020</v>
      </c>
      <c r="BF12" s="62">
        <v>99.8</v>
      </c>
      <c r="BG12" s="62"/>
      <c r="BH12" s="62"/>
      <c r="BI12" s="64"/>
      <c r="BL12" s="62" t="s">
        <v>69</v>
      </c>
      <c r="BM12" s="62" t="s">
        <v>70</v>
      </c>
      <c r="BN12" s="62">
        <v>12523</v>
      </c>
      <c r="BO12" s="62">
        <v>0.2</v>
      </c>
      <c r="BP12" s="62"/>
      <c r="BQ12" s="62"/>
      <c r="BR12" s="62" t="s">
        <v>449</v>
      </c>
      <c r="BS12" s="24" t="s">
        <v>351</v>
      </c>
      <c r="BT12" s="62">
        <f>BN49</f>
        <v>2786463</v>
      </c>
      <c r="BU12" s="35">
        <f t="shared" si="0"/>
        <v>0.49444436952315518</v>
      </c>
      <c r="BY12" s="64"/>
      <c r="CB12" s="62"/>
      <c r="CC12" s="62" t="s">
        <v>456</v>
      </c>
      <c r="CD12" s="62">
        <v>87664</v>
      </c>
      <c r="CE12" s="62">
        <v>1.6</v>
      </c>
      <c r="CF12" s="62"/>
      <c r="CG12" s="62"/>
      <c r="CH12" s="65" t="s">
        <v>450</v>
      </c>
      <c r="CI12" s="24" t="s">
        <v>350</v>
      </c>
      <c r="CJ12" s="62">
        <f>SUM(CD49:CD50)</f>
        <v>3268615</v>
      </c>
      <c r="CK12" s="35">
        <f t="shared" si="1"/>
        <v>0.57999990772851739</v>
      </c>
      <c r="CL12" s="44">
        <f t="shared" si="2"/>
        <v>-0.57999990772851739</v>
      </c>
      <c r="CM12" s="101">
        <v>0.63111103382388634</v>
      </c>
    </row>
    <row r="13" spans="2:91" x14ac:dyDescent="0.25">
      <c r="B13" s="62" t="s">
        <v>432</v>
      </c>
      <c r="C13" s="87">
        <f>C12/87.18</f>
        <v>28.676301904106445</v>
      </c>
      <c r="D13" s="62">
        <v>61</v>
      </c>
      <c r="H13" s="64"/>
      <c r="K13" s="112" t="s">
        <v>51</v>
      </c>
      <c r="L13" s="15">
        <v>0.3999957413282797</v>
      </c>
      <c r="M13" s="62">
        <v>3.2006609176989109E-2</v>
      </c>
      <c r="N13" s="41">
        <v>0.26481777328727685</v>
      </c>
      <c r="Q13" s="112" t="s">
        <v>55</v>
      </c>
      <c r="R13" s="41">
        <v>0.31034197918387574</v>
      </c>
      <c r="S13" s="62">
        <v>3.0225394302625157E-2</v>
      </c>
      <c r="T13" s="41">
        <v>0.11694161191872102</v>
      </c>
      <c r="W13" s="64"/>
      <c r="Z13" s="62"/>
      <c r="AA13" s="62" t="s">
        <v>228</v>
      </c>
      <c r="AB13" s="62">
        <v>31309</v>
      </c>
      <c r="AC13" s="65">
        <v>2.9</v>
      </c>
      <c r="AD13" s="62"/>
      <c r="AE13" s="62"/>
      <c r="AG13" s="64"/>
      <c r="AJ13" s="62"/>
      <c r="AK13" s="62" t="s">
        <v>239</v>
      </c>
      <c r="AL13" s="62">
        <v>106449</v>
      </c>
      <c r="AM13" s="62">
        <v>1.9</v>
      </c>
      <c r="AN13" s="62"/>
      <c r="AO13" s="62"/>
      <c r="AP13" s="64"/>
      <c r="AS13" s="62"/>
      <c r="AT13" s="62" t="s">
        <v>317</v>
      </c>
      <c r="AU13" s="62">
        <v>50094</v>
      </c>
      <c r="AV13" s="62">
        <v>0.9</v>
      </c>
      <c r="AW13" s="62"/>
      <c r="AX13" s="62"/>
      <c r="AY13" s="62"/>
      <c r="AZ13" s="64"/>
      <c r="BC13" s="62" t="s">
        <v>69</v>
      </c>
      <c r="BD13" s="62" t="s">
        <v>70</v>
      </c>
      <c r="BE13" s="62">
        <v>12523</v>
      </c>
      <c r="BF13" s="62">
        <v>0.2</v>
      </c>
      <c r="BG13" s="62"/>
      <c r="BH13" s="62"/>
      <c r="BI13" s="64"/>
      <c r="BL13" s="62" t="s">
        <v>43</v>
      </c>
      <c r="BM13" s="62"/>
      <c r="BN13" s="62">
        <v>5635544</v>
      </c>
      <c r="BO13" s="62">
        <v>100</v>
      </c>
      <c r="BP13" s="62"/>
      <c r="BQ13" s="62"/>
      <c r="BR13" s="62" t="s">
        <v>448</v>
      </c>
      <c r="BS13" s="24" t="s">
        <v>352</v>
      </c>
      <c r="BT13" s="62">
        <f>BN59</f>
        <v>2122721</v>
      </c>
      <c r="BU13" s="35">
        <f t="shared" si="0"/>
        <v>0.37666656493144229</v>
      </c>
      <c r="BY13" s="64"/>
      <c r="CB13" s="62"/>
      <c r="CC13" s="62" t="s">
        <v>457</v>
      </c>
      <c r="CD13" s="62">
        <v>50094</v>
      </c>
      <c r="CE13" s="62">
        <v>0.9</v>
      </c>
      <c r="CF13" s="62"/>
      <c r="CG13" s="62"/>
      <c r="CH13" s="65" t="s">
        <v>449</v>
      </c>
      <c r="CI13" s="24" t="s">
        <v>351</v>
      </c>
      <c r="CJ13" s="62">
        <f>SUM(CD62:CD63)</f>
        <v>2085151</v>
      </c>
      <c r="CK13" s="35">
        <f t="shared" si="1"/>
        <v>0.36999995031535554</v>
      </c>
      <c r="CL13" s="44">
        <f t="shared" si="2"/>
        <v>-0.36999995031535554</v>
      </c>
      <c r="CM13" s="101">
        <v>0.49444436952315518</v>
      </c>
    </row>
    <row r="14" spans="2:91" x14ac:dyDescent="0.25">
      <c r="B14" s="62" t="s">
        <v>843</v>
      </c>
      <c r="C14" s="35">
        <v>2.3529533336088999E-2</v>
      </c>
      <c r="D14" s="35">
        <v>3.6999999999999998E-2</v>
      </c>
      <c r="H14" s="64"/>
      <c r="K14" s="112" t="s">
        <v>52</v>
      </c>
      <c r="L14" s="41">
        <v>0.34210518942726342</v>
      </c>
      <c r="M14" s="62">
        <v>3.0995088308665892E-2</v>
      </c>
      <c r="N14" s="41">
        <v>0.22435422164453778</v>
      </c>
      <c r="Q14" s="112" t="s">
        <v>58</v>
      </c>
      <c r="R14" s="41">
        <v>0.333331361716726</v>
      </c>
      <c r="S14" s="62">
        <v>3.0798383149357574E-2</v>
      </c>
      <c r="T14" s="41">
        <v>0.19291913224158527</v>
      </c>
      <c r="W14" s="64"/>
      <c r="Z14" s="62"/>
      <c r="AA14" s="62" t="s">
        <v>230</v>
      </c>
      <c r="AB14" s="62">
        <v>6262</v>
      </c>
      <c r="AC14" s="62">
        <v>0.6</v>
      </c>
      <c r="AD14" s="62"/>
      <c r="AE14" s="62"/>
      <c r="AG14" s="64"/>
      <c r="AJ14" s="62"/>
      <c r="AK14" s="62" t="s">
        <v>240</v>
      </c>
      <c r="AL14" s="62">
        <v>81402</v>
      </c>
      <c r="AM14" s="62">
        <v>1.4</v>
      </c>
      <c r="AN14" s="62"/>
      <c r="AO14" s="62"/>
      <c r="AP14" s="64"/>
      <c r="AS14" s="62"/>
      <c r="AT14" s="62" t="s">
        <v>318</v>
      </c>
      <c r="AU14" s="62">
        <v>970566</v>
      </c>
      <c r="AV14" s="65">
        <v>17.2</v>
      </c>
      <c r="AW14" s="62"/>
      <c r="AX14" s="62"/>
      <c r="AY14" s="62"/>
      <c r="AZ14" s="64"/>
      <c r="BC14" s="62" t="s">
        <v>43</v>
      </c>
      <c r="BD14" s="62"/>
      <c r="BE14" s="62">
        <v>5635544</v>
      </c>
      <c r="BF14" s="62">
        <v>100</v>
      </c>
      <c r="BG14" s="62"/>
      <c r="BH14" s="62"/>
      <c r="BI14" s="64"/>
      <c r="BL14" s="62"/>
      <c r="BM14" s="62"/>
      <c r="BN14" s="62"/>
      <c r="BO14" s="62"/>
      <c r="BP14" s="62"/>
      <c r="BQ14" s="62"/>
      <c r="BR14" s="62" t="s">
        <v>476</v>
      </c>
      <c r="BS14" s="24" t="s">
        <v>353</v>
      </c>
      <c r="BT14" s="62">
        <f>BN69</f>
        <v>1340007</v>
      </c>
      <c r="BU14" s="35">
        <f t="shared" si="0"/>
        <v>0.23777775490706843</v>
      </c>
      <c r="BY14" s="64"/>
      <c r="CB14" s="62"/>
      <c r="CC14" s="62" t="s">
        <v>458</v>
      </c>
      <c r="CD14" s="62">
        <v>18785</v>
      </c>
      <c r="CE14" s="62">
        <v>0.3</v>
      </c>
      <c r="CF14" s="62"/>
      <c r="CG14" s="62"/>
      <c r="CH14" s="65" t="s">
        <v>448</v>
      </c>
      <c r="CI14" s="24" t="s">
        <v>352</v>
      </c>
      <c r="CJ14" s="62">
        <f>SUM(CD75:CD76)</f>
        <v>1521597</v>
      </c>
      <c r="CK14" s="35">
        <f t="shared" si="1"/>
        <v>0.27000002129341905</v>
      </c>
      <c r="CL14" s="44">
        <f t="shared" si="2"/>
        <v>-0.27000002129341905</v>
      </c>
      <c r="CM14" s="101">
        <v>0.37666656493144229</v>
      </c>
    </row>
    <row r="15" spans="2:91" x14ac:dyDescent="0.25">
      <c r="H15" s="64"/>
      <c r="K15" s="112" t="s">
        <v>53</v>
      </c>
      <c r="L15" s="41">
        <v>0.12380908924986311</v>
      </c>
      <c r="M15" s="62">
        <v>2.1518423618604988E-2</v>
      </c>
      <c r="N15" s="41">
        <v>7.0136527242600152E-2</v>
      </c>
      <c r="Q15" s="112" t="s">
        <v>52</v>
      </c>
      <c r="R15" s="41">
        <v>0.34210518942726342</v>
      </c>
      <c r="S15" s="62">
        <v>3.0995088308665892E-2</v>
      </c>
      <c r="T15" s="41">
        <v>0.22435422164453778</v>
      </c>
      <c r="W15" s="64"/>
      <c r="Z15" s="62"/>
      <c r="AA15" s="62" t="s">
        <v>231</v>
      </c>
      <c r="AB15" s="62">
        <v>6262</v>
      </c>
      <c r="AC15" s="62">
        <v>0.6</v>
      </c>
      <c r="AD15" s="62"/>
      <c r="AE15" s="62"/>
      <c r="AG15" s="64"/>
      <c r="AJ15" s="62"/>
      <c r="AK15" s="62" t="s">
        <v>241</v>
      </c>
      <c r="AL15" s="62">
        <v>594863</v>
      </c>
      <c r="AM15" s="65">
        <v>10.6</v>
      </c>
      <c r="AN15" s="62"/>
      <c r="AO15" s="62"/>
      <c r="AP15" s="64"/>
      <c r="AS15" s="62"/>
      <c r="AT15" s="62" t="s">
        <v>319</v>
      </c>
      <c r="AU15" s="62">
        <v>895425</v>
      </c>
      <c r="AV15" s="65">
        <v>15.9</v>
      </c>
      <c r="AW15" s="62"/>
      <c r="AX15" s="62"/>
      <c r="AY15" s="62"/>
      <c r="AZ15" s="64"/>
      <c r="BC15" s="62"/>
      <c r="BD15" s="62"/>
      <c r="BE15" s="62"/>
      <c r="BF15" s="62"/>
      <c r="BG15" s="62"/>
      <c r="BH15" s="62"/>
      <c r="BI15" s="64"/>
      <c r="BL15" s="62"/>
      <c r="BM15" s="62"/>
      <c r="BN15" s="62"/>
      <c r="BO15" s="62"/>
      <c r="BP15" s="62"/>
      <c r="BQ15" s="62"/>
      <c r="BR15" s="62" t="s">
        <v>447</v>
      </c>
      <c r="BS15" s="24" t="s">
        <v>354</v>
      </c>
      <c r="BT15" s="62">
        <f>BN79</f>
        <v>1515335</v>
      </c>
      <c r="BU15" s="35">
        <f t="shared" si="0"/>
        <v>0.26888885970901832</v>
      </c>
      <c r="BY15" s="64"/>
      <c r="CB15" s="62"/>
      <c r="CC15" s="62" t="s">
        <v>43</v>
      </c>
      <c r="CD15" s="62">
        <v>776453</v>
      </c>
      <c r="CE15" s="62">
        <v>13.8</v>
      </c>
      <c r="CF15" s="62"/>
      <c r="CG15" s="62"/>
      <c r="CH15" s="43" t="s">
        <v>476</v>
      </c>
      <c r="CI15" s="24" t="s">
        <v>353</v>
      </c>
      <c r="CJ15" s="62">
        <f>SUM(CD88:CD89)</f>
        <v>970566</v>
      </c>
      <c r="CK15" s="35">
        <f t="shared" si="1"/>
        <v>0.17222223799512523</v>
      </c>
      <c r="CL15" s="44">
        <f t="shared" si="2"/>
        <v>-0.17222223799512523</v>
      </c>
      <c r="CM15" s="76">
        <v>0.23777775490706843</v>
      </c>
    </row>
    <row r="16" spans="2:91" x14ac:dyDescent="0.25">
      <c r="H16" s="64"/>
      <c r="K16" s="112" t="s">
        <v>54</v>
      </c>
      <c r="L16" s="41">
        <v>0.11235920781348412</v>
      </c>
      <c r="M16" s="62">
        <v>2.0632781406746691E-2</v>
      </c>
      <c r="N16" s="41">
        <v>5.0069729986300791E-2</v>
      </c>
      <c r="Q16" s="112" t="s">
        <v>45</v>
      </c>
      <c r="R16" s="41">
        <v>0.55499970854630076</v>
      </c>
      <c r="S16" s="62">
        <v>3.2468433955339382E-2</v>
      </c>
      <c r="T16" s="41">
        <v>0.4636029800014988</v>
      </c>
      <c r="W16" s="64"/>
      <c r="Z16" s="62"/>
      <c r="AA16" s="62" t="s">
        <v>232</v>
      </c>
      <c r="AB16" s="62">
        <v>31309</v>
      </c>
      <c r="AC16" s="62">
        <v>2.9</v>
      </c>
      <c r="AD16" s="62"/>
      <c r="AE16" s="62"/>
      <c r="AG16" s="64"/>
      <c r="AJ16" s="62"/>
      <c r="AK16" s="62" t="s">
        <v>242</v>
      </c>
      <c r="AL16" s="62">
        <v>18785</v>
      </c>
      <c r="AM16" s="62">
        <v>0.3</v>
      </c>
      <c r="AN16" s="62"/>
      <c r="AO16" s="62"/>
      <c r="AP16" s="64"/>
      <c r="AS16" s="62"/>
      <c r="AT16" s="62" t="s">
        <v>320</v>
      </c>
      <c r="AU16" s="62">
        <v>356918</v>
      </c>
      <c r="AV16" s="62">
        <v>6.3</v>
      </c>
      <c r="AW16" s="62"/>
      <c r="AX16" s="62"/>
      <c r="AY16" s="62"/>
      <c r="AZ16" s="64"/>
      <c r="BC16" s="62"/>
      <c r="BD16" s="62"/>
      <c r="BE16" s="62"/>
      <c r="BF16" s="62"/>
      <c r="BG16" s="62"/>
      <c r="BH16" s="62"/>
      <c r="BI16" s="64"/>
      <c r="BL16" s="62"/>
      <c r="BM16" s="62"/>
      <c r="BN16" s="62"/>
      <c r="BO16" s="62"/>
      <c r="BP16" s="62"/>
      <c r="BQ16" s="62"/>
      <c r="BR16" s="62" t="s">
        <v>477</v>
      </c>
      <c r="BS16" s="24" t="s">
        <v>355</v>
      </c>
      <c r="BT16" s="62">
        <f>BN89</f>
        <v>732621</v>
      </c>
      <c r="BU16" s="35">
        <f t="shared" si="0"/>
        <v>0.13000004968464446</v>
      </c>
      <c r="BY16" s="64"/>
      <c r="CB16" s="62" t="s">
        <v>69</v>
      </c>
      <c r="CC16" s="62" t="s">
        <v>70</v>
      </c>
      <c r="CD16" s="62">
        <v>4859091</v>
      </c>
      <c r="CE16" s="62">
        <v>86.2</v>
      </c>
      <c r="CF16" s="62"/>
      <c r="CG16" s="62"/>
      <c r="CH16" s="43" t="s">
        <v>447</v>
      </c>
      <c r="CI16" s="24" t="s">
        <v>354</v>
      </c>
      <c r="CJ16" s="62">
        <f>SUM(CD101:CD102)</f>
        <v>1102062</v>
      </c>
      <c r="CK16" s="35">
        <f t="shared" si="1"/>
        <v>0.19555556659658765</v>
      </c>
      <c r="CL16" s="44">
        <f t="shared" si="2"/>
        <v>-0.19555556659658765</v>
      </c>
      <c r="CM16" s="76">
        <v>0.26888885970901832</v>
      </c>
    </row>
    <row r="17" spans="8:91" x14ac:dyDescent="0.25">
      <c r="H17" s="64"/>
      <c r="K17" s="110" t="s">
        <v>164</v>
      </c>
      <c r="L17" s="23">
        <v>0.19642897882825333</v>
      </c>
      <c r="M17" s="62">
        <v>2.595671504251261E-2</v>
      </c>
      <c r="N17" s="23">
        <v>8.2623335966029221E-2</v>
      </c>
      <c r="Q17" s="112" t="s">
        <v>61</v>
      </c>
      <c r="R17" s="41">
        <v>0.64285795765650666</v>
      </c>
      <c r="S17" s="62">
        <v>3.130493581376706E-2</v>
      </c>
      <c r="T17" s="41">
        <v>0.30681236094856507</v>
      </c>
      <c r="W17" s="64"/>
      <c r="Z17" s="62"/>
      <c r="AA17" s="62" t="s">
        <v>43</v>
      </c>
      <c r="AB17" s="62">
        <v>1026921</v>
      </c>
      <c r="AC17" s="62">
        <v>96.5</v>
      </c>
      <c r="AD17" s="62"/>
      <c r="AE17" s="62"/>
      <c r="AG17" s="64"/>
      <c r="AJ17" s="62"/>
      <c r="AK17" s="62" t="s">
        <v>243</v>
      </c>
      <c r="AL17" s="62">
        <v>657480</v>
      </c>
      <c r="AM17" s="65">
        <v>11.7</v>
      </c>
      <c r="AN17" s="62"/>
      <c r="AO17" s="62"/>
      <c r="AP17" s="64"/>
      <c r="AS17" s="62"/>
      <c r="AT17" s="62" t="s">
        <v>321</v>
      </c>
      <c r="AU17" s="62">
        <v>488414</v>
      </c>
      <c r="AV17" s="65">
        <v>8.6999999999999993</v>
      </c>
      <c r="AW17" s="62"/>
      <c r="AX17" s="62"/>
      <c r="AY17" s="62"/>
      <c r="AZ17" s="64"/>
      <c r="BC17" s="62"/>
      <c r="BD17" s="62"/>
      <c r="BE17" s="62"/>
      <c r="BF17" s="62"/>
      <c r="BG17" s="62"/>
      <c r="BH17" s="62"/>
      <c r="BI17" s="64"/>
      <c r="BL17" s="24" t="s">
        <v>333</v>
      </c>
      <c r="BM17" s="62"/>
      <c r="BN17" s="62"/>
      <c r="BO17" s="62"/>
      <c r="BP17" s="62"/>
      <c r="BQ17" s="62"/>
      <c r="BR17" s="62" t="s">
        <v>478</v>
      </c>
      <c r="BS17" s="24" t="s">
        <v>356</v>
      </c>
      <c r="BT17" s="62">
        <f>BN99</f>
        <v>632433</v>
      </c>
      <c r="BU17" s="35">
        <f t="shared" si="0"/>
        <v>0.11222217411486805</v>
      </c>
      <c r="BY17" s="64"/>
      <c r="CB17" s="62" t="s">
        <v>43</v>
      </c>
      <c r="CC17" s="62"/>
      <c r="CD17" s="62">
        <v>5635544</v>
      </c>
      <c r="CE17" s="62">
        <v>100</v>
      </c>
      <c r="CF17" s="62"/>
      <c r="CG17" s="62"/>
      <c r="CH17" s="43" t="s">
        <v>477</v>
      </c>
      <c r="CI17" s="24" t="s">
        <v>355</v>
      </c>
      <c r="CJ17" s="62">
        <f>SUM(CD114:CD115)</f>
        <v>482152</v>
      </c>
      <c r="CK17" s="35">
        <f t="shared" si="1"/>
        <v>8.5555538205362255E-2</v>
      </c>
      <c r="CL17" s="44">
        <f t="shared" si="2"/>
        <v>-8.5555538205362255E-2</v>
      </c>
      <c r="CM17" s="76">
        <v>0.13000004968464446</v>
      </c>
    </row>
    <row r="18" spans="8:91" x14ac:dyDescent="0.25">
      <c r="H18" s="64"/>
      <c r="K18" s="112" t="s">
        <v>55</v>
      </c>
      <c r="L18" s="41">
        <v>0.31034197918387574</v>
      </c>
      <c r="M18" s="62">
        <v>3.0225394302625157E-2</v>
      </c>
      <c r="N18" s="41">
        <v>0.11694161191872102</v>
      </c>
      <c r="Q18" s="113" t="s">
        <v>259</v>
      </c>
      <c r="R18" s="15">
        <v>8.3336660411759231E-2</v>
      </c>
      <c r="S18" s="62">
        <v>1.8057507106159432E-2</v>
      </c>
      <c r="T18" s="41">
        <v>8.1821435191737416E-2</v>
      </c>
      <c r="W18" s="64"/>
      <c r="Z18" s="62" t="s">
        <v>69</v>
      </c>
      <c r="AA18" s="62" t="s">
        <v>70</v>
      </c>
      <c r="AB18" s="62">
        <v>37570</v>
      </c>
      <c r="AC18" s="62">
        <v>3.5</v>
      </c>
      <c r="AD18" s="62"/>
      <c r="AE18" s="62"/>
      <c r="AG18" s="64"/>
      <c r="AJ18" s="62"/>
      <c r="AK18" s="62" t="s">
        <v>218</v>
      </c>
      <c r="AL18" s="62">
        <v>37570</v>
      </c>
      <c r="AM18" s="62">
        <v>0.7</v>
      </c>
      <c r="AN18" s="62"/>
      <c r="AO18" s="62"/>
      <c r="AP18" s="64"/>
      <c r="AS18" s="62"/>
      <c r="AT18" s="62" t="s">
        <v>322</v>
      </c>
      <c r="AU18" s="62">
        <v>112711</v>
      </c>
      <c r="AV18" s="62">
        <v>2</v>
      </c>
      <c r="AW18" s="62"/>
      <c r="AX18" s="62"/>
      <c r="AY18" s="62"/>
      <c r="AZ18" s="64"/>
      <c r="BI18" s="64"/>
      <c r="BL18" s="62"/>
      <c r="BM18" s="62"/>
      <c r="BN18" s="62" t="s">
        <v>3</v>
      </c>
      <c r="BO18" s="62" t="s">
        <v>4</v>
      </c>
      <c r="BP18" s="62"/>
      <c r="BQ18" s="62"/>
      <c r="BR18" s="62" t="s">
        <v>451</v>
      </c>
      <c r="BS18" s="24" t="s">
        <v>357</v>
      </c>
      <c r="BT18" s="62">
        <f>BN109</f>
        <v>4433294</v>
      </c>
      <c r="BU18" s="35">
        <f t="shared" si="0"/>
        <v>0.78666655783363593</v>
      </c>
      <c r="BY18" s="64"/>
      <c r="CB18" s="62"/>
      <c r="CC18" s="62"/>
      <c r="CD18" s="62"/>
      <c r="CE18" s="62"/>
      <c r="CF18" s="62"/>
      <c r="CG18" s="62"/>
      <c r="CH18" s="43" t="s">
        <v>478</v>
      </c>
      <c r="CI18" s="24" t="s">
        <v>356</v>
      </c>
      <c r="CJ18" s="62">
        <f>SUM(CD127:CD128)</f>
        <v>488414</v>
      </c>
      <c r="CK18" s="35">
        <f t="shared" si="1"/>
        <v>8.6666699789762977E-2</v>
      </c>
      <c r="CL18" s="44">
        <f t="shared" si="2"/>
        <v>-8.6666699789762977E-2</v>
      </c>
      <c r="CM18" s="76">
        <v>0.11222217411486805</v>
      </c>
    </row>
    <row r="19" spans="8:91" x14ac:dyDescent="0.25">
      <c r="H19" s="64"/>
      <c r="K19" s="112" t="s">
        <v>56</v>
      </c>
      <c r="L19" s="15">
        <v>0.71428408468698668</v>
      </c>
      <c r="M19" s="62">
        <v>2.9514641996457421E-2</v>
      </c>
      <c r="N19" s="41">
        <v>0.28533999859497072</v>
      </c>
      <c r="Q19" s="112" t="s">
        <v>60</v>
      </c>
      <c r="R19" s="15">
        <v>9.0913050421754085E-2</v>
      </c>
      <c r="S19" s="62">
        <v>1.8782380883802179E-2</v>
      </c>
      <c r="T19" s="23">
        <v>7.8862295762369611E-2</v>
      </c>
      <c r="W19" s="64"/>
      <c r="Z19" s="62" t="s">
        <v>43</v>
      </c>
      <c r="AA19" s="62"/>
      <c r="AB19" s="62">
        <v>1064492</v>
      </c>
      <c r="AC19" s="62">
        <v>100</v>
      </c>
      <c r="AD19" s="62"/>
      <c r="AE19" s="62"/>
      <c r="AG19" s="64"/>
      <c r="AJ19" s="62"/>
      <c r="AK19" s="62" t="s">
        <v>43</v>
      </c>
      <c r="AL19" s="62">
        <v>5623020</v>
      </c>
      <c r="AM19" s="62">
        <v>99.8</v>
      </c>
      <c r="AN19" s="62"/>
      <c r="AO19" s="62"/>
      <c r="AP19" s="64"/>
      <c r="AS19" s="62"/>
      <c r="AT19" s="62" t="s">
        <v>323</v>
      </c>
      <c r="AU19" s="62">
        <v>826546</v>
      </c>
      <c r="AV19" s="43">
        <v>14.7</v>
      </c>
      <c r="AW19" s="62"/>
      <c r="AX19" s="62"/>
      <c r="AY19" s="62"/>
      <c r="AZ19" s="64"/>
      <c r="BI19" s="64"/>
      <c r="BL19" s="62" t="s">
        <v>6</v>
      </c>
      <c r="BM19" s="62" t="s">
        <v>331</v>
      </c>
      <c r="BN19" s="62">
        <v>1195988</v>
      </c>
      <c r="BO19" s="62">
        <v>21.2</v>
      </c>
      <c r="BP19" s="62"/>
      <c r="BQ19" s="62"/>
      <c r="BR19" s="62" t="s">
        <v>479</v>
      </c>
      <c r="BS19" s="24" t="s">
        <v>358</v>
      </c>
      <c r="BT19" s="62">
        <f>BN119</f>
        <v>1696925</v>
      </c>
      <c r="BU19" s="35">
        <f t="shared" si="0"/>
        <v>0.30111112609536894</v>
      </c>
      <c r="BY19" s="64"/>
      <c r="CB19" s="62"/>
      <c r="CC19" s="62"/>
      <c r="CD19" s="62"/>
      <c r="CE19" s="62"/>
      <c r="CF19" s="62"/>
      <c r="CG19" s="62"/>
      <c r="CH19" s="65" t="s">
        <v>451</v>
      </c>
      <c r="CI19" s="24" t="s">
        <v>357</v>
      </c>
      <c r="CJ19" s="62">
        <f>SUM(CD140:CD141)</f>
        <v>2849080</v>
      </c>
      <c r="CK19" s="35">
        <f t="shared" si="1"/>
        <v>0.50555545303168603</v>
      </c>
      <c r="CL19" s="44">
        <f t="shared" si="2"/>
        <v>-0.50555545303168603</v>
      </c>
      <c r="CM19" s="101">
        <v>0.78666655783363593</v>
      </c>
    </row>
    <row r="20" spans="8:91" x14ac:dyDescent="0.25">
      <c r="H20" s="64"/>
      <c r="K20" s="112" t="s">
        <v>57</v>
      </c>
      <c r="L20" s="15">
        <v>0.1666755389938781</v>
      </c>
      <c r="M20" s="62">
        <v>2.4348814205090809E-2</v>
      </c>
      <c r="N20" s="41">
        <v>0.25457267048150523</v>
      </c>
      <c r="Q20" s="112" t="s">
        <v>48</v>
      </c>
      <c r="R20" s="15">
        <v>0.12500499061763884</v>
      </c>
      <c r="S20" s="62">
        <v>2.1607338744866318E-2</v>
      </c>
      <c r="T20" s="41">
        <v>0.33041787413096407</v>
      </c>
      <c r="W20" s="64"/>
      <c r="Z20" s="62"/>
      <c r="AA20" s="62"/>
      <c r="AB20" s="62"/>
      <c r="AC20" s="62"/>
      <c r="AD20" s="62"/>
      <c r="AE20" s="62"/>
      <c r="AG20" s="64"/>
      <c r="AJ20" s="62" t="s">
        <v>69</v>
      </c>
      <c r="AK20" s="62" t="s">
        <v>70</v>
      </c>
      <c r="AL20" s="62">
        <v>12523</v>
      </c>
      <c r="AM20" s="62">
        <v>0.2</v>
      </c>
      <c r="AN20" s="62"/>
      <c r="AO20" s="62"/>
      <c r="AP20" s="64"/>
      <c r="AS20" s="62"/>
      <c r="AT20" s="62" t="s">
        <v>366</v>
      </c>
      <c r="AU20" s="62">
        <v>62617</v>
      </c>
      <c r="AV20" s="62">
        <v>1.1000000000000001</v>
      </c>
      <c r="AW20" s="62"/>
      <c r="AX20" s="62"/>
      <c r="AY20" s="62"/>
      <c r="AZ20" s="64"/>
      <c r="BI20" s="64"/>
      <c r="BL20" s="62"/>
      <c r="BM20" s="62" t="s">
        <v>332</v>
      </c>
      <c r="BN20" s="62">
        <v>4427033</v>
      </c>
      <c r="BO20" s="62">
        <v>78.599999999999994</v>
      </c>
      <c r="BP20" s="62"/>
      <c r="BQ20" s="62"/>
      <c r="BR20" s="62" t="s">
        <v>480</v>
      </c>
      <c r="BS20" s="24" t="s">
        <v>359</v>
      </c>
      <c r="BT20" s="62">
        <f>BN129</f>
        <v>670004</v>
      </c>
      <c r="BU20" s="35">
        <f t="shared" si="0"/>
        <v>0.11888896617611361</v>
      </c>
      <c r="BY20" s="64"/>
      <c r="CB20" s="62"/>
      <c r="CC20" s="62"/>
      <c r="CD20" s="62"/>
      <c r="CE20" s="62"/>
      <c r="CF20" s="62"/>
      <c r="CG20" s="62"/>
      <c r="CH20" s="65" t="s">
        <v>479</v>
      </c>
      <c r="CI20" s="24" t="s">
        <v>565</v>
      </c>
      <c r="CJ20" s="62">
        <f>SUM(CD153:CD154)</f>
        <v>1127109</v>
      </c>
      <c r="CK20" s="35">
        <f t="shared" si="1"/>
        <v>0.20000003548903175</v>
      </c>
      <c r="CL20" s="44">
        <f t="shared" si="2"/>
        <v>-0.20000003548903175</v>
      </c>
      <c r="CM20" s="101">
        <v>0.30111112609536894</v>
      </c>
    </row>
    <row r="21" spans="8:91" x14ac:dyDescent="0.25">
      <c r="H21" s="64"/>
      <c r="K21" s="112" t="s">
        <v>58</v>
      </c>
      <c r="L21" s="41">
        <v>0.333331361716726</v>
      </c>
      <c r="M21" s="62">
        <v>3.0798383149357574E-2</v>
      </c>
      <c r="N21" s="41">
        <v>0.19291913224158527</v>
      </c>
      <c r="Q21" s="112" t="s">
        <v>57</v>
      </c>
      <c r="R21" s="15">
        <v>0.1666755389938781</v>
      </c>
      <c r="S21" s="62">
        <v>2.4348814205090809E-2</v>
      </c>
      <c r="T21" s="41">
        <v>0.25457267048150523</v>
      </c>
      <c r="W21" s="64"/>
      <c r="Z21" s="62"/>
      <c r="AA21" s="62"/>
      <c r="AB21" s="62"/>
      <c r="AC21" s="62"/>
      <c r="AD21" s="62"/>
      <c r="AE21" s="62"/>
      <c r="AG21" s="64"/>
      <c r="AJ21" s="62" t="s">
        <v>43</v>
      </c>
      <c r="AK21" s="62"/>
      <c r="AL21" s="62">
        <v>5635544</v>
      </c>
      <c r="AM21" s="62">
        <v>100</v>
      </c>
      <c r="AN21" s="62"/>
      <c r="AO21" s="62"/>
      <c r="AP21" s="64"/>
      <c r="AS21" s="62"/>
      <c r="AT21" s="62" t="s">
        <v>324</v>
      </c>
      <c r="AU21" s="62">
        <v>93926</v>
      </c>
      <c r="AV21" s="62">
        <v>1.7</v>
      </c>
      <c r="AW21" s="62"/>
      <c r="AX21" s="62"/>
      <c r="AY21" s="62"/>
      <c r="AZ21" s="64"/>
      <c r="BI21" s="64"/>
      <c r="BL21" s="62"/>
      <c r="BM21" s="62" t="s">
        <v>43</v>
      </c>
      <c r="BN21" s="62">
        <v>5623020</v>
      </c>
      <c r="BO21" s="62">
        <v>99.8</v>
      </c>
      <c r="BP21" s="62"/>
      <c r="BQ21" s="62"/>
      <c r="BR21" s="62" t="s">
        <v>481</v>
      </c>
      <c r="BS21" s="24" t="s">
        <v>360</v>
      </c>
      <c r="BT21" s="62">
        <f>BN139</f>
        <v>544769</v>
      </c>
      <c r="BU21" s="35">
        <f t="shared" si="0"/>
        <v>9.6666621713893106E-2</v>
      </c>
      <c r="BY21" s="64"/>
      <c r="CB21" s="62" t="s">
        <v>459</v>
      </c>
      <c r="CC21" s="62"/>
      <c r="CD21" s="62"/>
      <c r="CE21" s="62"/>
      <c r="CF21" s="62"/>
      <c r="CG21" s="62"/>
      <c r="CH21" s="62" t="s">
        <v>480</v>
      </c>
      <c r="CI21" s="24" t="s">
        <v>359</v>
      </c>
      <c r="CJ21" s="62">
        <f>SUM(CD166:CD167)</f>
        <v>475890</v>
      </c>
      <c r="CK21" s="35">
        <f t="shared" si="1"/>
        <v>8.444437662096152E-2</v>
      </c>
      <c r="CL21" s="35">
        <f t="shared" si="2"/>
        <v>-8.444437662096152E-2</v>
      </c>
      <c r="CM21" s="76">
        <v>0.11888896617611361</v>
      </c>
    </row>
    <row r="22" spans="8:91" x14ac:dyDescent="0.25">
      <c r="H22" s="64"/>
      <c r="K22" s="112" t="s">
        <v>59</v>
      </c>
      <c r="L22" s="15">
        <v>0.29999840298960345</v>
      </c>
      <c r="M22" s="62">
        <v>2.9939449003319765E-2</v>
      </c>
      <c r="N22" s="41">
        <v>0.20858742293958196</v>
      </c>
      <c r="Q22" s="112" t="s">
        <v>62</v>
      </c>
      <c r="R22" s="15">
        <v>0.1666755389938781</v>
      </c>
      <c r="S22" s="62">
        <v>2.4348814205090809E-2</v>
      </c>
      <c r="T22" s="41">
        <v>0.16441678188154343</v>
      </c>
      <c r="W22" s="64"/>
      <c r="Z22" s="62"/>
      <c r="AA22" s="62"/>
      <c r="AB22" s="62"/>
      <c r="AC22" s="62"/>
      <c r="AD22" s="62"/>
      <c r="AE22" s="62"/>
      <c r="AG22" s="64"/>
      <c r="AJ22" s="62"/>
      <c r="AK22" s="62"/>
      <c r="AL22" s="62"/>
      <c r="AM22" s="62"/>
      <c r="AN22" s="62"/>
      <c r="AO22" s="62"/>
      <c r="AP22" s="64"/>
      <c r="AS22" s="62"/>
      <c r="AT22" s="62" t="s">
        <v>43</v>
      </c>
      <c r="AU22" s="62">
        <v>5623020</v>
      </c>
      <c r="AV22" s="62">
        <v>99.8</v>
      </c>
      <c r="AW22" s="62"/>
      <c r="AX22" s="62"/>
      <c r="AY22" s="62"/>
      <c r="AZ22" s="64"/>
      <c r="BI22" s="64"/>
      <c r="BL22" s="62" t="s">
        <v>69</v>
      </c>
      <c r="BM22" s="62" t="s">
        <v>70</v>
      </c>
      <c r="BN22" s="62">
        <v>12523</v>
      </c>
      <c r="BO22" s="62">
        <v>0.2</v>
      </c>
      <c r="BP22" s="62"/>
      <c r="BQ22" s="62"/>
      <c r="BT22" s="62"/>
      <c r="BY22" s="64"/>
      <c r="CB22" s="62"/>
      <c r="CC22" s="62"/>
      <c r="CD22" s="62" t="s">
        <v>3</v>
      </c>
      <c r="CE22" s="62" t="s">
        <v>4</v>
      </c>
      <c r="CF22" s="62"/>
      <c r="CG22" s="62"/>
      <c r="CH22" s="62" t="s">
        <v>481</v>
      </c>
      <c r="CI22" s="24" t="s">
        <v>360</v>
      </c>
      <c r="CJ22" s="62">
        <f>SUM(CD178:CD179)</f>
        <v>444582</v>
      </c>
      <c r="CK22" s="35">
        <f t="shared" si="1"/>
        <v>7.8888923589275503E-2</v>
      </c>
      <c r="CL22" s="35">
        <f t="shared" si="2"/>
        <v>-7.8888923589275503E-2</v>
      </c>
      <c r="CM22" s="76">
        <v>9.6666621713893106E-2</v>
      </c>
    </row>
    <row r="23" spans="8:91" ht="16.5" thickBot="1" x14ac:dyDescent="0.3">
      <c r="H23" s="64"/>
      <c r="K23" s="112" t="s">
        <v>60</v>
      </c>
      <c r="L23" s="15">
        <v>9.0913050421754085E-2</v>
      </c>
      <c r="M23" s="62">
        <v>1.8782380883802179E-2</v>
      </c>
      <c r="N23" s="23">
        <v>7.8862295762369611E-2</v>
      </c>
      <c r="Q23" s="112" t="s">
        <v>59</v>
      </c>
      <c r="R23" s="15">
        <v>0.29999840298960345</v>
      </c>
      <c r="S23" s="62">
        <v>2.9939449003319765E-2</v>
      </c>
      <c r="T23" s="41">
        <v>0.20858742293958196</v>
      </c>
      <c r="W23" s="64"/>
      <c r="AG23" s="64"/>
      <c r="AJ23" s="62"/>
      <c r="AK23" s="62"/>
      <c r="AL23" s="62"/>
      <c r="AM23" s="62"/>
      <c r="AN23" s="62"/>
      <c r="AO23" s="62"/>
      <c r="AP23" s="64"/>
      <c r="AS23" s="62" t="s">
        <v>69</v>
      </c>
      <c r="AT23" s="62" t="s">
        <v>70</v>
      </c>
      <c r="AU23" s="62">
        <v>12523</v>
      </c>
      <c r="AV23" s="62">
        <v>0.2</v>
      </c>
      <c r="AW23" s="62"/>
      <c r="AX23" s="62"/>
      <c r="AY23" s="62"/>
      <c r="AZ23" s="64"/>
      <c r="BI23" s="64"/>
      <c r="BL23" s="62" t="s">
        <v>43</v>
      </c>
      <c r="BM23" s="62"/>
      <c r="BN23" s="62">
        <v>5635544</v>
      </c>
      <c r="BO23" s="62">
        <v>100</v>
      </c>
      <c r="BP23" s="62"/>
      <c r="BQ23" s="62"/>
      <c r="BT23" s="62"/>
      <c r="BY23" s="64"/>
      <c r="CB23" s="62" t="s">
        <v>6</v>
      </c>
      <c r="CC23" s="62" t="s">
        <v>454</v>
      </c>
      <c r="CD23" s="62">
        <v>262992</v>
      </c>
      <c r="CE23" s="62">
        <v>4.7</v>
      </c>
      <c r="CF23" s="62"/>
      <c r="CG23" s="62"/>
    </row>
    <row r="24" spans="8:91" ht="16.5" thickBot="1" x14ac:dyDescent="0.3">
      <c r="H24" s="64"/>
      <c r="K24" s="112" t="s">
        <v>88</v>
      </c>
      <c r="L24" s="15">
        <v>0.29999840298960345</v>
      </c>
      <c r="M24" s="62">
        <v>0</v>
      </c>
      <c r="N24" s="41">
        <v>8.8901423056172532E-2</v>
      </c>
      <c r="Q24" s="112" t="s">
        <v>88</v>
      </c>
      <c r="R24" s="15">
        <v>0.29999840298960345</v>
      </c>
      <c r="S24" s="62">
        <v>0</v>
      </c>
      <c r="T24" s="41">
        <v>8.8901423056172532E-2</v>
      </c>
      <c r="W24" s="64"/>
      <c r="AA24" s="90" t="str">
        <f>AA10</f>
        <v>Pointless, nobody would care</v>
      </c>
      <c r="AB24" s="91">
        <f>AB10</f>
        <v>413273</v>
      </c>
      <c r="AC24" s="92">
        <f>AB24/$Z$2</f>
        <v>0.38823495150738568</v>
      </c>
      <c r="AG24" s="64"/>
      <c r="AJ24" s="62"/>
      <c r="AK24" s="62"/>
      <c r="AL24" s="62"/>
      <c r="AM24" s="62"/>
      <c r="AN24" s="62"/>
      <c r="AO24" s="62"/>
      <c r="AP24" s="64"/>
      <c r="AS24" s="62" t="s">
        <v>43</v>
      </c>
      <c r="AT24" s="62"/>
      <c r="AU24" s="62">
        <v>5635544</v>
      </c>
      <c r="AV24" s="62">
        <v>100</v>
      </c>
      <c r="AW24" s="62"/>
      <c r="AX24" s="62"/>
      <c r="AY24" s="62"/>
      <c r="AZ24" s="64"/>
      <c r="BI24" s="64"/>
      <c r="BL24" s="62"/>
      <c r="BM24" s="62"/>
      <c r="BN24" s="62"/>
      <c r="BO24" s="62"/>
      <c r="BP24" s="62"/>
      <c r="BQ24" s="62"/>
      <c r="BT24" s="62"/>
      <c r="BY24" s="64"/>
      <c r="CB24" s="62"/>
      <c r="CC24" s="62" t="s">
        <v>455</v>
      </c>
      <c r="CD24" s="62">
        <v>670004</v>
      </c>
      <c r="CE24" s="62">
        <v>11.9</v>
      </c>
      <c r="CF24" s="62"/>
      <c r="CG24" s="62"/>
    </row>
    <row r="25" spans="8:91" x14ac:dyDescent="0.25">
      <c r="H25" s="64"/>
      <c r="K25" s="113" t="s">
        <v>259</v>
      </c>
      <c r="L25" s="15">
        <v>8.3336660411759231E-2</v>
      </c>
      <c r="M25" s="62">
        <v>1.8057507106159432E-2</v>
      </c>
      <c r="N25" s="41">
        <v>8.1821435191737416E-2</v>
      </c>
      <c r="Q25" s="112" t="s">
        <v>63</v>
      </c>
      <c r="R25" s="15">
        <v>0.3333244610061219</v>
      </c>
      <c r="S25" s="62">
        <v>3.0798223745241229E-2</v>
      </c>
      <c r="T25" s="41">
        <v>8.9827356531953367E-2</v>
      </c>
      <c r="W25" s="64"/>
      <c r="AA25" s="93" t="str">
        <f>AA9</f>
        <v>Common practice</v>
      </c>
      <c r="AB25" s="70">
        <f>AB9</f>
        <v>407011</v>
      </c>
      <c r="AC25" s="94">
        <f>AB25/$Z$2</f>
        <v>0.38235233331955526</v>
      </c>
      <c r="AG25" s="64"/>
      <c r="AK25" s="90" t="s">
        <v>235</v>
      </c>
      <c r="AL25" s="91">
        <v>1696925</v>
      </c>
      <c r="AM25" s="92">
        <f>AL25/$AJ$2</f>
        <v>0.30111112609536894</v>
      </c>
      <c r="AP25" s="64"/>
      <c r="AS25" s="62"/>
      <c r="AT25" s="62"/>
      <c r="AU25" s="62"/>
      <c r="AV25" s="62"/>
      <c r="AW25" s="62"/>
      <c r="AX25" s="62"/>
      <c r="AZ25" s="64"/>
      <c r="BI25" s="64"/>
      <c r="BL25" s="62"/>
      <c r="BM25" s="62"/>
      <c r="BN25" s="62"/>
      <c r="BO25" s="62"/>
      <c r="BP25" s="62"/>
      <c r="BQ25" s="62"/>
      <c r="BT25" s="62"/>
      <c r="BY25" s="64"/>
      <c r="CB25" s="62"/>
      <c r="CC25" s="62" t="s">
        <v>456</v>
      </c>
      <c r="CD25" s="62">
        <v>137758</v>
      </c>
      <c r="CE25" s="62">
        <v>2.4</v>
      </c>
      <c r="CF25" s="62"/>
      <c r="CG25" s="62"/>
    </row>
    <row r="26" spans="8:91" x14ac:dyDescent="0.25">
      <c r="H26" s="64"/>
      <c r="K26" s="112" t="s">
        <v>61</v>
      </c>
      <c r="L26" s="41">
        <v>0.64285795765650666</v>
      </c>
      <c r="M26" s="62">
        <v>3.130493581376706E-2</v>
      </c>
      <c r="N26" s="41">
        <v>0.30681236094856507</v>
      </c>
      <c r="Q26" s="112" t="s">
        <v>47</v>
      </c>
      <c r="R26" s="15">
        <v>0.35714774593903997</v>
      </c>
      <c r="S26" s="62">
        <v>3.130504691030709E-2</v>
      </c>
      <c r="T26" s="41">
        <v>0.3145452263411691</v>
      </c>
      <c r="W26" s="64"/>
      <c r="AA26" s="93" t="str">
        <f>AA11</f>
        <v>Do not know to whom to report</v>
      </c>
      <c r="AB26" s="70">
        <f>AB11</f>
        <v>100187</v>
      </c>
      <c r="AC26" s="94">
        <f>AB26/$Z$2</f>
        <v>9.4117193929123003E-2</v>
      </c>
      <c r="AG26" s="64"/>
      <c r="AK26" s="93" t="s">
        <v>236</v>
      </c>
      <c r="AL26" s="70">
        <v>1289913</v>
      </c>
      <c r="AM26" s="94">
        <f>AL26/$AJ$2</f>
        <v>0.22888881712218023</v>
      </c>
      <c r="AP26" s="64"/>
      <c r="AS26" s="62"/>
      <c r="AT26" s="62"/>
      <c r="AU26" s="62"/>
      <c r="AV26" s="62"/>
      <c r="AW26" s="62"/>
      <c r="AX26" s="62"/>
      <c r="AZ26" s="64"/>
      <c r="BI26" s="64"/>
      <c r="BL26" s="62"/>
      <c r="BM26" s="62"/>
      <c r="BN26" s="62"/>
      <c r="BO26" s="62"/>
      <c r="BP26" s="62"/>
      <c r="BQ26" s="62"/>
      <c r="BT26" s="62"/>
      <c r="BY26" s="64"/>
      <c r="CB26" s="62"/>
      <c r="CC26" s="62" t="s">
        <v>457</v>
      </c>
      <c r="CD26" s="62">
        <v>87664</v>
      </c>
      <c r="CE26" s="62">
        <v>1.6</v>
      </c>
      <c r="CF26" s="62"/>
      <c r="CG26" s="62"/>
    </row>
    <row r="27" spans="8:91" ht="16.5" thickBot="1" x14ac:dyDescent="0.3">
      <c r="H27" s="64"/>
      <c r="K27" s="112" t="s">
        <v>62</v>
      </c>
      <c r="L27" s="15">
        <v>0.1666755389938781</v>
      </c>
      <c r="M27" s="62">
        <v>2.4348814205090809E-2</v>
      </c>
      <c r="N27" s="41">
        <v>0.16441678188154343</v>
      </c>
      <c r="Q27" s="112" t="s">
        <v>51</v>
      </c>
      <c r="R27" s="15">
        <v>0.3999957413282797</v>
      </c>
      <c r="S27" s="62">
        <v>3.2006609176989109E-2</v>
      </c>
      <c r="T27" s="41">
        <v>0.26481777328727685</v>
      </c>
      <c r="W27" s="64"/>
      <c r="AA27" s="93" t="str">
        <f>AA13</f>
        <v>Fear of reprisals</v>
      </c>
      <c r="AB27" s="70">
        <f>AB13</f>
        <v>31309</v>
      </c>
      <c r="AC27" s="94">
        <f>AB27/$Z$2</f>
        <v>2.9412151523919391E-2</v>
      </c>
      <c r="AG27" s="64"/>
      <c r="AK27" s="93" t="s">
        <v>243</v>
      </c>
      <c r="AL27" s="70">
        <v>657480</v>
      </c>
      <c r="AM27" s="94">
        <f>AL27/$AJ$2</f>
        <v>0.11666664300731217</v>
      </c>
      <c r="AP27" s="64"/>
      <c r="AS27" s="62"/>
      <c r="AT27" s="62"/>
      <c r="AU27" s="62"/>
      <c r="AV27" s="62"/>
      <c r="AW27" s="62"/>
      <c r="AX27" s="62"/>
      <c r="AZ27" s="64"/>
      <c r="BI27" s="64"/>
      <c r="BL27" s="24" t="s">
        <v>334</v>
      </c>
      <c r="BM27" s="62"/>
      <c r="BN27" s="62"/>
      <c r="BO27" s="62"/>
      <c r="BP27" s="62"/>
      <c r="BQ27" s="62"/>
      <c r="BT27" s="62"/>
      <c r="BY27" s="64"/>
      <c r="CB27" s="62"/>
      <c r="CC27" s="62" t="s">
        <v>458</v>
      </c>
      <c r="CD27" s="62">
        <v>37570</v>
      </c>
      <c r="CE27" s="62">
        <v>0.7</v>
      </c>
      <c r="CF27" s="62"/>
      <c r="CG27" s="62"/>
    </row>
    <row r="28" spans="8:91" ht="16.5" thickBot="1" x14ac:dyDescent="0.3">
      <c r="H28" s="64"/>
      <c r="K28" s="112" t="s">
        <v>63</v>
      </c>
      <c r="L28" s="15">
        <v>0.3333244610061219</v>
      </c>
      <c r="M28" s="62">
        <v>3.0798223745241229E-2</v>
      </c>
      <c r="N28" s="41">
        <v>8.9827356531953367E-2</v>
      </c>
      <c r="Q28" s="115" t="s">
        <v>188</v>
      </c>
      <c r="R28" s="55">
        <v>0.52400000000000002</v>
      </c>
      <c r="S28" s="52">
        <v>3.26304762302407E-2</v>
      </c>
      <c r="T28" s="75">
        <v>0.32300000000000001</v>
      </c>
      <c r="W28" s="64"/>
      <c r="AA28" s="95" t="s">
        <v>445</v>
      </c>
      <c r="AB28" s="96"/>
      <c r="AC28" s="97">
        <f>1-SUM(AC24:AC27)</f>
        <v>0.10588336972001666</v>
      </c>
      <c r="AG28" s="64"/>
      <c r="AK28" s="93" t="s">
        <v>446</v>
      </c>
      <c r="AL28" s="70">
        <v>594863</v>
      </c>
      <c r="AM28" s="94">
        <f>AL28/$AJ$2</f>
        <v>0.1055555594987813</v>
      </c>
      <c r="AP28" s="64"/>
      <c r="AT28" s="90" t="s">
        <v>321</v>
      </c>
      <c r="AU28" s="91">
        <v>488414</v>
      </c>
      <c r="AV28" s="92">
        <f>AU28/$AS$2</f>
        <v>8.6666699789762977E-2</v>
      </c>
      <c r="AZ28" s="64"/>
      <c r="BI28" s="64"/>
      <c r="BL28" s="62"/>
      <c r="BM28" s="62"/>
      <c r="BN28" s="62" t="s">
        <v>3</v>
      </c>
      <c r="BO28" s="62" t="s">
        <v>4</v>
      </c>
      <c r="BP28" s="62"/>
      <c r="BQ28" s="62"/>
      <c r="BT28" s="62"/>
      <c r="BY28" s="64"/>
      <c r="CB28" s="62"/>
      <c r="CC28" s="62" t="s">
        <v>43</v>
      </c>
      <c r="CD28" s="62">
        <v>1195988</v>
      </c>
      <c r="CE28" s="62">
        <v>21.2</v>
      </c>
      <c r="CF28" s="62"/>
      <c r="CG28" s="62"/>
    </row>
    <row r="29" spans="8:91" ht="16.5" thickBot="1" x14ac:dyDescent="0.3">
      <c r="H29" s="64"/>
      <c r="K29" s="114" t="s">
        <v>188</v>
      </c>
      <c r="L29" s="51">
        <v>0.52400000000000002</v>
      </c>
      <c r="M29" s="52">
        <v>3.26304762302407E-2</v>
      </c>
      <c r="N29" s="75">
        <v>0.32300000000000001</v>
      </c>
      <c r="Q29" s="116" t="s">
        <v>56</v>
      </c>
      <c r="R29" s="117">
        <v>0.71428408468698668</v>
      </c>
      <c r="S29" s="62">
        <v>2.9514641996457421E-2</v>
      </c>
      <c r="T29" s="41">
        <v>0.28533999859497072</v>
      </c>
      <c r="W29" s="64"/>
      <c r="AG29" s="64"/>
      <c r="AK29" s="95" t="s">
        <v>217</v>
      </c>
      <c r="AL29" s="96"/>
      <c r="AM29" s="100">
        <f>1-SUM(AM25:AM28)</f>
        <v>0.24777785427635746</v>
      </c>
      <c r="AP29" s="64"/>
      <c r="AT29" s="93" t="s">
        <v>323</v>
      </c>
      <c r="AU29" s="70">
        <v>826546</v>
      </c>
      <c r="AV29" s="94">
        <f>AU29/$AS$2</f>
        <v>0.14666658622486134</v>
      </c>
      <c r="AZ29" s="64"/>
      <c r="BI29" s="64"/>
      <c r="BL29" s="62" t="s">
        <v>6</v>
      </c>
      <c r="BM29" s="62" t="s">
        <v>331</v>
      </c>
      <c r="BN29" s="62">
        <v>1283652</v>
      </c>
      <c r="BO29" s="62">
        <v>22.8</v>
      </c>
      <c r="BP29" s="62"/>
      <c r="BQ29" s="62"/>
      <c r="BT29" s="62"/>
      <c r="BY29" s="64"/>
      <c r="CB29" s="62" t="s">
        <v>69</v>
      </c>
      <c r="CC29" s="62" t="s">
        <v>70</v>
      </c>
      <c r="CD29" s="62">
        <v>4439556</v>
      </c>
      <c r="CE29" s="62">
        <v>78.8</v>
      </c>
      <c r="CF29" s="62"/>
      <c r="CG29" s="62"/>
    </row>
    <row r="30" spans="8:91" x14ac:dyDescent="0.25">
      <c r="H30" s="64"/>
      <c r="W30" s="64"/>
      <c r="AG30" s="64"/>
      <c r="AP30" s="64"/>
      <c r="AT30" s="93" t="s">
        <v>319</v>
      </c>
      <c r="AU30" s="70">
        <v>895425</v>
      </c>
      <c r="AV30" s="94">
        <f>AU30/$AS$2</f>
        <v>0.15888883131779291</v>
      </c>
      <c r="AZ30" s="64"/>
      <c r="BI30" s="64"/>
      <c r="BL30" s="62"/>
      <c r="BM30" s="62" t="s">
        <v>332</v>
      </c>
      <c r="BN30" s="62">
        <v>4339369</v>
      </c>
      <c r="BO30" s="62">
        <v>77</v>
      </c>
      <c r="BP30" s="62"/>
      <c r="BQ30" s="62"/>
      <c r="BT30" s="62"/>
      <c r="BY30" s="64"/>
      <c r="CB30" s="62" t="s">
        <v>43</v>
      </c>
      <c r="CC30" s="62"/>
      <c r="CD30" s="62">
        <v>5635544</v>
      </c>
      <c r="CE30" s="62">
        <v>100</v>
      </c>
      <c r="CF30" s="62"/>
      <c r="CG30" s="62"/>
    </row>
    <row r="31" spans="8:91" x14ac:dyDescent="0.25">
      <c r="H31" s="64"/>
      <c r="W31" s="64"/>
      <c r="AG31" s="64"/>
      <c r="AP31" s="64"/>
      <c r="AT31" s="93" t="s">
        <v>318</v>
      </c>
      <c r="AU31" s="70">
        <v>970566</v>
      </c>
      <c r="AV31" s="94">
        <f>AU31/$AS$2</f>
        <v>0.17222223799512523</v>
      </c>
      <c r="AZ31" s="64"/>
      <c r="BI31" s="64"/>
      <c r="BL31" s="62"/>
      <c r="BM31" s="62" t="s">
        <v>43</v>
      </c>
      <c r="BN31" s="62">
        <v>5623020</v>
      </c>
      <c r="BO31" s="62">
        <v>99.8</v>
      </c>
      <c r="BP31" s="62"/>
      <c r="BQ31" s="62"/>
      <c r="BT31" s="62"/>
      <c r="BY31" s="64"/>
      <c r="CB31" s="62"/>
      <c r="CC31" s="62"/>
      <c r="CD31" s="62"/>
      <c r="CE31" s="62"/>
      <c r="CF31" s="62"/>
      <c r="CG31" s="62"/>
    </row>
    <row r="32" spans="8:91" ht="16.5" thickBot="1" x14ac:dyDescent="0.3">
      <c r="H32" s="64"/>
      <c r="W32" s="64"/>
      <c r="AG32" s="64"/>
      <c r="AP32" s="64"/>
      <c r="AT32" s="95" t="s">
        <v>313</v>
      </c>
      <c r="AU32" s="96">
        <v>1001874</v>
      </c>
      <c r="AV32" s="100">
        <f>AU32/$AS$2</f>
        <v>0.17777769102681126</v>
      </c>
      <c r="AZ32" s="64"/>
      <c r="BI32" s="64"/>
      <c r="BL32" s="62" t="s">
        <v>69</v>
      </c>
      <c r="BM32" s="62" t="s">
        <v>70</v>
      </c>
      <c r="BN32" s="62">
        <v>12523</v>
      </c>
      <c r="BO32" s="62">
        <v>0.2</v>
      </c>
      <c r="BP32" s="62"/>
      <c r="BQ32" s="62"/>
      <c r="BT32" s="62"/>
      <c r="BY32" s="64"/>
      <c r="CB32" s="62"/>
      <c r="CC32" s="62"/>
      <c r="CD32" s="62"/>
      <c r="CE32" s="62"/>
      <c r="CF32" s="62"/>
      <c r="CG32" s="62"/>
    </row>
    <row r="33" spans="8:85" x14ac:dyDescent="0.25">
      <c r="H33" s="64"/>
      <c r="W33" s="64"/>
      <c r="AG33" s="64"/>
      <c r="AP33" s="64"/>
      <c r="AZ33" s="64"/>
      <c r="BI33" s="64"/>
      <c r="BL33" s="62" t="s">
        <v>43</v>
      </c>
      <c r="BM33" s="62"/>
      <c r="BN33" s="62">
        <v>5635544</v>
      </c>
      <c r="BO33" s="62">
        <v>100</v>
      </c>
      <c r="BP33" s="62"/>
      <c r="BQ33" s="62"/>
      <c r="BT33" s="62"/>
      <c r="BY33" s="64"/>
      <c r="CB33" s="62"/>
      <c r="CC33" s="62"/>
      <c r="CD33" s="62"/>
      <c r="CE33" s="62"/>
      <c r="CF33" s="62"/>
      <c r="CG33" s="62"/>
    </row>
    <row r="34" spans="8:85" x14ac:dyDescent="0.25">
      <c r="H34" s="64"/>
      <c r="W34" s="64"/>
      <c r="AG34" s="64"/>
      <c r="AP34" s="64"/>
      <c r="AZ34" s="64"/>
      <c r="BI34" s="64"/>
      <c r="BL34" s="62"/>
      <c r="BM34" s="62"/>
      <c r="BN34" s="62"/>
      <c r="BO34" s="62"/>
      <c r="BP34" s="62"/>
      <c r="BQ34" s="62"/>
      <c r="BT34" s="62"/>
      <c r="BY34" s="64"/>
      <c r="CB34" s="62" t="s">
        <v>460</v>
      </c>
      <c r="CC34" s="62"/>
      <c r="CD34" s="62"/>
      <c r="CE34" s="62"/>
      <c r="CF34" s="62"/>
      <c r="CG34" s="62"/>
    </row>
    <row r="35" spans="8:85" x14ac:dyDescent="0.25">
      <c r="H35" s="64"/>
      <c r="N35" s="14" t="s">
        <v>13</v>
      </c>
      <c r="O35" s="62" t="s">
        <v>512</v>
      </c>
      <c r="P35" s="62" t="s">
        <v>402</v>
      </c>
      <c r="W35" s="64"/>
      <c r="AG35" s="64"/>
      <c r="AP35" s="64"/>
      <c r="AZ35" s="64"/>
      <c r="BI35" s="64"/>
      <c r="BL35" s="62"/>
      <c r="BM35" s="62"/>
      <c r="BN35" s="62"/>
      <c r="BO35" s="62"/>
      <c r="BP35" s="62"/>
      <c r="BQ35" s="62"/>
      <c r="BT35" s="62"/>
      <c r="BY35" s="64"/>
      <c r="CB35" s="62"/>
      <c r="CC35" s="62"/>
      <c r="CD35" s="62" t="s">
        <v>3</v>
      </c>
      <c r="CE35" s="62" t="s">
        <v>4</v>
      </c>
      <c r="CF35" s="62"/>
      <c r="CG35" s="62"/>
    </row>
    <row r="36" spans="8:85" x14ac:dyDescent="0.25">
      <c r="H36" s="64"/>
      <c r="M36" s="112" t="s">
        <v>55</v>
      </c>
      <c r="N36" s="41">
        <v>0.31034197918387574</v>
      </c>
      <c r="O36" s="62">
        <v>3.0225394302625157E-2</v>
      </c>
      <c r="P36" s="41">
        <v>0.11694161191872102</v>
      </c>
      <c r="W36" s="64"/>
      <c r="AG36" s="64"/>
      <c r="AP36" s="64"/>
      <c r="AZ36" s="64"/>
      <c r="BI36" s="64"/>
      <c r="BL36" s="62"/>
      <c r="BM36" s="62"/>
      <c r="BN36" s="62"/>
      <c r="BO36" s="62"/>
      <c r="BP36" s="62"/>
      <c r="BQ36" s="62"/>
      <c r="BT36" s="62"/>
      <c r="BY36" s="64"/>
      <c r="CB36" s="62" t="s">
        <v>6</v>
      </c>
      <c r="CC36" s="62" t="s">
        <v>454</v>
      </c>
      <c r="CD36" s="62">
        <v>300562</v>
      </c>
      <c r="CE36" s="62">
        <v>5.3</v>
      </c>
      <c r="CF36" s="62"/>
      <c r="CG36" s="62"/>
    </row>
    <row r="37" spans="8:85" x14ac:dyDescent="0.25">
      <c r="H37" s="64"/>
      <c r="M37" s="112" t="s">
        <v>58</v>
      </c>
      <c r="N37" s="41">
        <v>0.333331361716726</v>
      </c>
      <c r="O37" s="62">
        <v>3.0798383149357574E-2</v>
      </c>
      <c r="P37" s="41">
        <v>0.19291913224158527</v>
      </c>
      <c r="W37" s="64"/>
      <c r="AG37" s="64"/>
      <c r="AP37" s="64"/>
      <c r="AZ37" s="64"/>
      <c r="BI37" s="64"/>
      <c r="BL37" s="24" t="s">
        <v>335</v>
      </c>
      <c r="BM37" s="62"/>
      <c r="BN37" s="62"/>
      <c r="BO37" s="62"/>
      <c r="BP37" s="62"/>
      <c r="BQ37" s="62"/>
      <c r="BT37" s="62"/>
      <c r="BY37" s="64"/>
      <c r="CB37" s="62"/>
      <c r="CC37" s="62" t="s">
        <v>455</v>
      </c>
      <c r="CD37" s="62">
        <v>707574</v>
      </c>
      <c r="CE37" s="62">
        <v>12.6</v>
      </c>
      <c r="CF37" s="62"/>
      <c r="CG37" s="62"/>
    </row>
    <row r="38" spans="8:85" x14ac:dyDescent="0.25">
      <c r="H38" s="64"/>
      <c r="M38" s="112" t="s">
        <v>52</v>
      </c>
      <c r="N38" s="41">
        <v>0.34210518942726342</v>
      </c>
      <c r="O38" s="62">
        <v>3.0995088308665892E-2</v>
      </c>
      <c r="P38" s="41">
        <v>0.22435422164453778</v>
      </c>
      <c r="W38" s="64"/>
      <c r="AG38" s="64"/>
      <c r="AP38" s="64"/>
      <c r="AZ38" s="64"/>
      <c r="BI38" s="64"/>
      <c r="BL38" s="62"/>
      <c r="BM38" s="62"/>
      <c r="BN38" s="62" t="s">
        <v>3</v>
      </c>
      <c r="BO38" s="62" t="s">
        <v>4</v>
      </c>
      <c r="BP38" s="62"/>
      <c r="BQ38" s="62"/>
      <c r="BT38" s="62"/>
      <c r="BY38" s="64"/>
      <c r="CB38" s="62"/>
      <c r="CC38" s="62" t="s">
        <v>456</v>
      </c>
      <c r="CD38" s="62">
        <v>181590</v>
      </c>
      <c r="CE38" s="62">
        <v>3.2</v>
      </c>
      <c r="CF38" s="62"/>
      <c r="CG38" s="62"/>
    </row>
    <row r="39" spans="8:85" x14ac:dyDescent="0.25">
      <c r="H39" s="64"/>
      <c r="M39" s="112" t="s">
        <v>45</v>
      </c>
      <c r="N39" s="41">
        <v>0.55499970854630076</v>
      </c>
      <c r="O39" s="62">
        <v>3.2468433955339382E-2</v>
      </c>
      <c r="P39" s="41">
        <v>0.4636029800014988</v>
      </c>
      <c r="W39" s="64"/>
      <c r="AG39" s="64"/>
      <c r="AP39" s="64"/>
      <c r="AZ39" s="64"/>
      <c r="BI39" s="64"/>
      <c r="BL39" s="62" t="s">
        <v>6</v>
      </c>
      <c r="BM39" s="62" t="s">
        <v>331</v>
      </c>
      <c r="BN39" s="62">
        <v>3556654</v>
      </c>
      <c r="BO39" s="62">
        <v>63.1</v>
      </c>
      <c r="BP39" s="62"/>
      <c r="BQ39" s="62"/>
      <c r="BT39" s="62"/>
      <c r="BY39" s="64"/>
      <c r="CB39" s="62"/>
      <c r="CC39" s="62" t="s">
        <v>457</v>
      </c>
      <c r="CD39" s="62">
        <v>62617</v>
      </c>
      <c r="CE39" s="62">
        <v>1.1000000000000001</v>
      </c>
      <c r="CF39" s="62"/>
      <c r="CG39" s="62"/>
    </row>
    <row r="40" spans="8:85" x14ac:dyDescent="0.25">
      <c r="H40" s="64"/>
      <c r="M40" s="112" t="s">
        <v>61</v>
      </c>
      <c r="N40" s="41">
        <v>0.64285795765650666</v>
      </c>
      <c r="O40" s="62">
        <v>3.130493581376706E-2</v>
      </c>
      <c r="P40" s="41">
        <v>0.30681236094856507</v>
      </c>
      <c r="W40" s="64"/>
      <c r="AG40" s="64"/>
      <c r="AP40" s="64"/>
      <c r="AZ40" s="64"/>
      <c r="BI40" s="64"/>
      <c r="BL40" s="62"/>
      <c r="BM40" s="62" t="s">
        <v>332</v>
      </c>
      <c r="BN40" s="62">
        <v>2066366</v>
      </c>
      <c r="BO40" s="62">
        <v>36.700000000000003</v>
      </c>
      <c r="BP40" s="62"/>
      <c r="BQ40" s="62"/>
      <c r="BT40" s="62"/>
      <c r="BY40" s="64"/>
      <c r="CB40" s="62"/>
      <c r="CC40" s="62" t="s">
        <v>458</v>
      </c>
      <c r="CD40" s="62">
        <v>31309</v>
      </c>
      <c r="CE40" s="62">
        <v>0.6</v>
      </c>
      <c r="CF40" s="62"/>
      <c r="CG40" s="62"/>
    </row>
    <row r="41" spans="8:85" x14ac:dyDescent="0.25">
      <c r="H41" s="64"/>
      <c r="W41" s="64"/>
      <c r="AG41" s="64"/>
      <c r="AP41" s="64"/>
      <c r="AZ41" s="64"/>
      <c r="BI41" s="64"/>
      <c r="BL41" s="62"/>
      <c r="BM41" s="62" t="s">
        <v>43</v>
      </c>
      <c r="BN41" s="62">
        <v>5623020</v>
      </c>
      <c r="BO41" s="62">
        <v>99.8</v>
      </c>
      <c r="BP41" s="62"/>
      <c r="BQ41" s="62"/>
      <c r="BT41" s="62"/>
      <c r="BY41" s="64"/>
      <c r="CB41" s="62"/>
      <c r="CC41" s="62" t="s">
        <v>43</v>
      </c>
      <c r="CD41" s="62">
        <v>1283652</v>
      </c>
      <c r="CE41" s="62">
        <v>22.8</v>
      </c>
      <c r="CF41" s="62"/>
      <c r="CG41" s="62"/>
    </row>
    <row r="42" spans="8:85" x14ac:dyDescent="0.25">
      <c r="H42" s="64"/>
      <c r="W42" s="64"/>
      <c r="AG42" s="64"/>
      <c r="AP42" s="64"/>
      <c r="AZ42" s="64"/>
      <c r="BI42" s="64"/>
      <c r="BL42" s="62" t="s">
        <v>69</v>
      </c>
      <c r="BM42" s="62" t="s">
        <v>70</v>
      </c>
      <c r="BN42" s="62">
        <v>12523</v>
      </c>
      <c r="BO42" s="62">
        <v>0.2</v>
      </c>
      <c r="BP42" s="62"/>
      <c r="BQ42" s="62"/>
      <c r="BT42" s="62"/>
      <c r="BY42" s="64"/>
      <c r="CB42" s="62" t="s">
        <v>69</v>
      </c>
      <c r="CC42" s="62" t="s">
        <v>70</v>
      </c>
      <c r="CD42" s="62">
        <v>4351892</v>
      </c>
      <c r="CE42" s="62">
        <v>77.2</v>
      </c>
      <c r="CF42" s="62"/>
      <c r="CG42" s="62"/>
    </row>
    <row r="43" spans="8:85" x14ac:dyDescent="0.25">
      <c r="H43" s="64"/>
      <c r="W43" s="64"/>
      <c r="AG43" s="64"/>
      <c r="AP43" s="64"/>
      <c r="AZ43" s="64"/>
      <c r="BI43" s="64"/>
      <c r="BL43" s="62" t="s">
        <v>43</v>
      </c>
      <c r="BM43" s="62"/>
      <c r="BN43" s="62">
        <v>5635544</v>
      </c>
      <c r="BO43" s="62">
        <v>100</v>
      </c>
      <c r="BP43" s="62"/>
      <c r="BQ43" s="62"/>
      <c r="BT43" s="62"/>
      <c r="BY43" s="64"/>
      <c r="CB43" s="62" t="s">
        <v>43</v>
      </c>
      <c r="CC43" s="62"/>
      <c r="CD43" s="62">
        <v>5635544</v>
      </c>
      <c r="CE43" s="62">
        <v>100</v>
      </c>
      <c r="CF43" s="62"/>
      <c r="CG43" s="62"/>
    </row>
    <row r="44" spans="8:85" x14ac:dyDescent="0.25">
      <c r="H44" s="64"/>
      <c r="W44" s="64"/>
      <c r="AG44" s="64"/>
      <c r="AP44" s="64"/>
      <c r="AZ44" s="64"/>
      <c r="BI44" s="64"/>
      <c r="BL44" s="62"/>
      <c r="BM44" s="62"/>
      <c r="BN44" s="62"/>
      <c r="BO44" s="62"/>
      <c r="BP44" s="62"/>
      <c r="BQ44" s="62"/>
      <c r="BT44" s="62"/>
      <c r="BY44" s="64"/>
      <c r="CB44" s="62"/>
      <c r="CC44" s="62"/>
      <c r="CD44" s="62"/>
      <c r="CE44" s="62"/>
      <c r="CF44" s="62"/>
      <c r="CG44" s="62"/>
    </row>
    <row r="45" spans="8:85" x14ac:dyDescent="0.25">
      <c r="H45" s="64"/>
      <c r="W45" s="64"/>
      <c r="AG45" s="64"/>
      <c r="AP45" s="64"/>
      <c r="AZ45" s="64"/>
      <c r="BI45" s="64"/>
      <c r="BL45" s="62"/>
      <c r="BM45" s="62"/>
      <c r="BN45" s="62"/>
      <c r="BO45" s="62"/>
      <c r="BP45" s="62"/>
      <c r="BQ45" s="62"/>
      <c r="BT45" s="62"/>
      <c r="BY45" s="64"/>
      <c r="CB45" s="62"/>
      <c r="CC45" s="62"/>
      <c r="CD45" s="62"/>
      <c r="CE45" s="62"/>
      <c r="CF45" s="62"/>
      <c r="CG45" s="62"/>
    </row>
    <row r="46" spans="8:85" x14ac:dyDescent="0.25">
      <c r="H46" s="64"/>
      <c r="W46" s="64"/>
      <c r="AG46" s="64"/>
      <c r="AP46" s="64"/>
      <c r="AZ46" s="64"/>
      <c r="BI46" s="64"/>
      <c r="BL46" s="62"/>
      <c r="BM46" s="62"/>
      <c r="BN46" s="62"/>
      <c r="BO46" s="62"/>
      <c r="BP46" s="62"/>
      <c r="BQ46" s="62"/>
      <c r="BT46" s="62"/>
      <c r="BY46" s="64"/>
      <c r="CB46" s="62"/>
      <c r="CC46" s="62"/>
      <c r="CD46" s="62"/>
      <c r="CE46" s="62"/>
      <c r="CF46" s="62"/>
      <c r="CG46" s="62"/>
    </row>
    <row r="47" spans="8:85" x14ac:dyDescent="0.25">
      <c r="H47" s="64"/>
      <c r="W47" s="64"/>
      <c r="AG47" s="64"/>
      <c r="AP47" s="64"/>
      <c r="AZ47" s="64"/>
      <c r="BI47" s="64"/>
      <c r="BL47" s="24" t="s">
        <v>336</v>
      </c>
      <c r="BM47" s="62"/>
      <c r="BN47" s="62"/>
      <c r="BO47" s="62"/>
      <c r="BP47" s="62"/>
      <c r="BQ47" s="62"/>
      <c r="BT47" s="62"/>
      <c r="BY47" s="64"/>
      <c r="CB47" s="62" t="s">
        <v>461</v>
      </c>
      <c r="CC47" s="62"/>
      <c r="CD47" s="62"/>
      <c r="CE47" s="62"/>
      <c r="CF47" s="62"/>
      <c r="CG47" s="62"/>
    </row>
    <row r="48" spans="8:85" x14ac:dyDescent="0.25">
      <c r="H48" s="64"/>
      <c r="W48" s="64"/>
      <c r="AG48" s="64"/>
      <c r="AP48" s="64"/>
      <c r="AZ48" s="64"/>
      <c r="BI48" s="64"/>
      <c r="BL48" s="62"/>
      <c r="BM48" s="62"/>
      <c r="BN48" s="62" t="s">
        <v>3</v>
      </c>
      <c r="BO48" s="62" t="s">
        <v>4</v>
      </c>
      <c r="BP48" s="62"/>
      <c r="BQ48" s="62"/>
      <c r="BT48" s="62"/>
      <c r="BY48" s="64"/>
      <c r="CB48" s="62"/>
      <c r="CC48" s="62"/>
      <c r="CD48" s="62" t="s">
        <v>3</v>
      </c>
      <c r="CE48" s="62" t="s">
        <v>4</v>
      </c>
      <c r="CF48" s="62"/>
      <c r="CG48" s="62"/>
    </row>
    <row r="49" spans="8:85" x14ac:dyDescent="0.25">
      <c r="H49" s="64"/>
      <c r="W49" s="64"/>
      <c r="AG49" s="64"/>
      <c r="AP49" s="64"/>
      <c r="AZ49" s="64"/>
      <c r="BI49" s="64"/>
      <c r="BL49" s="62" t="s">
        <v>6</v>
      </c>
      <c r="BM49" s="62" t="s">
        <v>331</v>
      </c>
      <c r="BN49" s="62">
        <v>2786463</v>
      </c>
      <c r="BO49" s="62">
        <v>49.4</v>
      </c>
      <c r="BP49" s="62"/>
      <c r="BQ49" s="62"/>
      <c r="BT49" s="62"/>
      <c r="BY49" s="64"/>
      <c r="CB49" s="62" t="s">
        <v>6</v>
      </c>
      <c r="CC49" s="62" t="s">
        <v>454</v>
      </c>
      <c r="CD49" s="62">
        <v>1596737</v>
      </c>
      <c r="CE49" s="62">
        <v>28.3</v>
      </c>
      <c r="CF49" s="62"/>
      <c r="CG49" s="62"/>
    </row>
    <row r="50" spans="8:85" x14ac:dyDescent="0.25">
      <c r="H50" s="64"/>
      <c r="W50" s="64"/>
      <c r="AG50" s="64"/>
      <c r="AP50" s="64"/>
      <c r="AZ50" s="64"/>
      <c r="BI50" s="64"/>
      <c r="BL50" s="62"/>
      <c r="BM50" s="62" t="s">
        <v>332</v>
      </c>
      <c r="BN50" s="62">
        <v>2836557</v>
      </c>
      <c r="BO50" s="62">
        <v>50.3</v>
      </c>
      <c r="BP50" s="62"/>
      <c r="BQ50" s="62"/>
      <c r="BT50" s="62"/>
      <c r="BY50" s="64"/>
      <c r="CB50" s="62"/>
      <c r="CC50" s="62" t="s">
        <v>455</v>
      </c>
      <c r="CD50" s="62">
        <v>1671878</v>
      </c>
      <c r="CE50" s="62">
        <v>29.7</v>
      </c>
      <c r="CF50" s="62"/>
      <c r="CG50" s="62"/>
    </row>
    <row r="51" spans="8:85" x14ac:dyDescent="0.25">
      <c r="H51" s="64"/>
      <c r="W51" s="64"/>
      <c r="AG51" s="64"/>
      <c r="AP51" s="64"/>
      <c r="AZ51" s="64"/>
      <c r="BI51" s="64"/>
      <c r="BL51" s="62"/>
      <c r="BM51" s="62" t="s">
        <v>43</v>
      </c>
      <c r="BN51" s="62">
        <v>5623020</v>
      </c>
      <c r="BO51" s="62">
        <v>99.8</v>
      </c>
      <c r="BP51" s="62"/>
      <c r="BQ51" s="62"/>
      <c r="BT51" s="62"/>
      <c r="BY51" s="64"/>
      <c r="CB51" s="62"/>
      <c r="CC51" s="62" t="s">
        <v>456</v>
      </c>
      <c r="CD51" s="62">
        <v>200375</v>
      </c>
      <c r="CE51" s="62">
        <v>3.6</v>
      </c>
      <c r="CF51" s="62"/>
      <c r="CG51" s="62"/>
    </row>
    <row r="52" spans="8:85" x14ac:dyDescent="0.25">
      <c r="H52" s="64"/>
      <c r="W52" s="64"/>
      <c r="AG52" s="64"/>
      <c r="AP52" s="64"/>
      <c r="AZ52" s="64"/>
      <c r="BI52" s="64"/>
      <c r="BL52" s="62" t="s">
        <v>69</v>
      </c>
      <c r="BM52" s="62" t="s">
        <v>70</v>
      </c>
      <c r="BN52" s="62">
        <v>12523</v>
      </c>
      <c r="BO52" s="62">
        <v>0.2</v>
      </c>
      <c r="BP52" s="62"/>
      <c r="BQ52" s="62"/>
      <c r="BT52" s="62"/>
      <c r="BY52" s="64"/>
      <c r="CB52" s="62"/>
      <c r="CC52" s="62" t="s">
        <v>457</v>
      </c>
      <c r="CD52" s="62">
        <v>43832</v>
      </c>
      <c r="CE52" s="62">
        <v>0.8</v>
      </c>
      <c r="CF52" s="62"/>
      <c r="CG52" s="62"/>
    </row>
    <row r="53" spans="8:85" x14ac:dyDescent="0.25">
      <c r="H53" s="64"/>
      <c r="W53" s="64"/>
      <c r="AG53" s="64"/>
      <c r="AP53" s="64"/>
      <c r="AZ53" s="64"/>
      <c r="BI53" s="64"/>
      <c r="BL53" s="62" t="s">
        <v>43</v>
      </c>
      <c r="BM53" s="62"/>
      <c r="BN53" s="62">
        <v>5635544</v>
      </c>
      <c r="BO53" s="62">
        <v>100</v>
      </c>
      <c r="BP53" s="62"/>
      <c r="BQ53" s="62"/>
      <c r="BT53" s="62"/>
      <c r="BY53" s="64"/>
      <c r="CB53" s="62"/>
      <c r="CC53" s="62" t="s">
        <v>458</v>
      </c>
      <c r="CD53" s="62">
        <v>43832</v>
      </c>
      <c r="CE53" s="62">
        <v>0.8</v>
      </c>
      <c r="CF53" s="62"/>
      <c r="CG53" s="62"/>
    </row>
    <row r="54" spans="8:85" x14ac:dyDescent="0.25">
      <c r="H54" s="64"/>
      <c r="W54" s="64"/>
      <c r="AG54" s="64"/>
      <c r="AP54" s="64"/>
      <c r="AZ54" s="64"/>
      <c r="BI54" s="64"/>
      <c r="BL54" s="62"/>
      <c r="BM54" s="62"/>
      <c r="BN54" s="62"/>
      <c r="BO54" s="62"/>
      <c r="BP54" s="62"/>
      <c r="BQ54" s="62"/>
      <c r="BT54" s="62"/>
      <c r="BY54" s="64"/>
      <c r="CB54" s="62"/>
      <c r="CC54" s="62" t="s">
        <v>43</v>
      </c>
      <c r="CD54" s="62">
        <v>3556654</v>
      </c>
      <c r="CE54" s="62">
        <v>63.1</v>
      </c>
      <c r="CF54" s="62"/>
      <c r="CG54" s="62"/>
    </row>
    <row r="55" spans="8:85" x14ac:dyDescent="0.25">
      <c r="H55" s="64"/>
      <c r="W55" s="64"/>
      <c r="AG55" s="64"/>
      <c r="AP55" s="64"/>
      <c r="AZ55" s="64"/>
      <c r="BI55" s="64"/>
      <c r="BL55" s="62"/>
      <c r="BM55" s="62"/>
      <c r="BN55" s="62"/>
      <c r="BO55" s="62"/>
      <c r="BP55" s="62"/>
      <c r="BQ55" s="62"/>
      <c r="BT55" s="62"/>
      <c r="BY55" s="64"/>
      <c r="CB55" s="62" t="s">
        <v>69</v>
      </c>
      <c r="CC55" s="62" t="s">
        <v>70</v>
      </c>
      <c r="CD55" s="62">
        <v>2078889</v>
      </c>
      <c r="CE55" s="62">
        <v>36.9</v>
      </c>
      <c r="CF55" s="62"/>
      <c r="CG55" s="62"/>
    </row>
    <row r="56" spans="8:85" x14ac:dyDescent="0.25">
      <c r="H56" s="64"/>
      <c r="W56" s="64"/>
      <c r="AG56" s="64"/>
      <c r="AP56" s="64"/>
      <c r="AZ56" s="64"/>
      <c r="BI56" s="64"/>
      <c r="BL56" s="62"/>
      <c r="BM56" s="62"/>
      <c r="BN56" s="62"/>
      <c r="BO56" s="62"/>
      <c r="BP56" s="62"/>
      <c r="BQ56" s="62"/>
      <c r="BT56" s="62"/>
      <c r="BY56" s="64"/>
      <c r="CB56" s="62" t="s">
        <v>43</v>
      </c>
      <c r="CC56" s="62"/>
      <c r="CD56" s="62">
        <v>5635544</v>
      </c>
      <c r="CE56" s="62">
        <v>100</v>
      </c>
      <c r="CF56" s="62"/>
      <c r="CG56" s="62"/>
    </row>
    <row r="57" spans="8:85" x14ac:dyDescent="0.25">
      <c r="H57" s="64"/>
      <c r="W57" s="64"/>
      <c r="AG57" s="64"/>
      <c r="AP57" s="64"/>
      <c r="AZ57" s="64"/>
      <c r="BI57" s="64"/>
      <c r="BL57" s="24" t="s">
        <v>337</v>
      </c>
      <c r="BM57" s="62"/>
      <c r="BN57" s="62"/>
      <c r="BO57" s="62"/>
      <c r="BP57" s="62"/>
      <c r="BQ57" s="62"/>
      <c r="BT57" s="62"/>
      <c r="BY57" s="64"/>
      <c r="CB57" s="62"/>
      <c r="CC57" s="62"/>
      <c r="CD57" s="62"/>
      <c r="CE57" s="62"/>
      <c r="CF57" s="62"/>
      <c r="CG57" s="62"/>
    </row>
    <row r="58" spans="8:85" x14ac:dyDescent="0.25">
      <c r="H58" s="64"/>
      <c r="W58" s="64"/>
      <c r="AG58" s="64"/>
      <c r="AP58" s="64"/>
      <c r="AZ58" s="64"/>
      <c r="BI58" s="64"/>
      <c r="BL58" s="62"/>
      <c r="BM58" s="62"/>
      <c r="BN58" s="62" t="s">
        <v>3</v>
      </c>
      <c r="BO58" s="62" t="s">
        <v>4</v>
      </c>
      <c r="BP58" s="62"/>
      <c r="BQ58" s="62"/>
      <c r="BT58" s="62"/>
      <c r="BY58" s="64"/>
      <c r="CB58" s="62"/>
      <c r="CC58" s="62"/>
      <c r="CD58" s="62"/>
      <c r="CE58" s="62"/>
      <c r="CF58" s="62"/>
      <c r="CG58" s="62"/>
    </row>
    <row r="59" spans="8:85" x14ac:dyDescent="0.25">
      <c r="H59" s="64"/>
      <c r="W59" s="64"/>
      <c r="AG59" s="64"/>
      <c r="AP59" s="64"/>
      <c r="AZ59" s="64"/>
      <c r="BI59" s="64"/>
      <c r="BL59" s="62" t="s">
        <v>6</v>
      </c>
      <c r="BM59" s="62" t="s">
        <v>331</v>
      </c>
      <c r="BN59" s="62">
        <v>2122721</v>
      </c>
      <c r="BO59" s="62">
        <v>37.700000000000003</v>
      </c>
      <c r="BP59" s="62"/>
      <c r="BQ59" s="62"/>
      <c r="BT59" s="62"/>
      <c r="BY59" s="64"/>
      <c r="CB59" s="62"/>
      <c r="CC59" s="62"/>
      <c r="CD59" s="62"/>
      <c r="CE59" s="62"/>
      <c r="CF59" s="62"/>
      <c r="CG59" s="62"/>
    </row>
    <row r="60" spans="8:85" x14ac:dyDescent="0.25">
      <c r="H60" s="64"/>
      <c r="W60" s="64"/>
      <c r="AG60" s="64"/>
      <c r="AP60" s="64"/>
      <c r="AZ60" s="64"/>
      <c r="BI60" s="64"/>
      <c r="BL60" s="62"/>
      <c r="BM60" s="62" t="s">
        <v>332</v>
      </c>
      <c r="BN60" s="62">
        <v>3500299</v>
      </c>
      <c r="BO60" s="62">
        <v>62.1</v>
      </c>
      <c r="BP60" s="62"/>
      <c r="BQ60" s="62"/>
      <c r="BT60" s="62"/>
      <c r="BY60" s="64"/>
      <c r="CB60" s="62" t="s">
        <v>462</v>
      </c>
      <c r="CC60" s="62"/>
      <c r="CD60" s="62"/>
      <c r="CE60" s="62"/>
      <c r="CF60" s="62"/>
      <c r="CG60" s="62"/>
    </row>
    <row r="61" spans="8:85" x14ac:dyDescent="0.25">
      <c r="H61" s="64"/>
      <c r="W61" s="64"/>
      <c r="AG61" s="64"/>
      <c r="AP61" s="64"/>
      <c r="AZ61" s="64"/>
      <c r="BI61" s="64"/>
      <c r="BL61" s="62"/>
      <c r="BM61" s="62" t="s">
        <v>43</v>
      </c>
      <c r="BN61" s="62">
        <v>5623020</v>
      </c>
      <c r="BO61" s="62">
        <v>99.8</v>
      </c>
      <c r="BP61" s="62"/>
      <c r="BQ61" s="62"/>
      <c r="BT61" s="62"/>
      <c r="BY61" s="64"/>
      <c r="CB61" s="62"/>
      <c r="CC61" s="62"/>
      <c r="CD61" s="62" t="s">
        <v>3</v>
      </c>
      <c r="CE61" s="62" t="s">
        <v>4</v>
      </c>
      <c r="CF61" s="62"/>
      <c r="CG61" s="62"/>
    </row>
    <row r="62" spans="8:85" x14ac:dyDescent="0.25">
      <c r="H62" s="64"/>
      <c r="W62" s="64"/>
      <c r="AG62" s="64"/>
      <c r="AP62" s="64"/>
      <c r="AZ62" s="64"/>
      <c r="BI62" s="64"/>
      <c r="BL62" s="62" t="s">
        <v>69</v>
      </c>
      <c r="BM62" s="62" t="s">
        <v>70</v>
      </c>
      <c r="BN62" s="62">
        <v>12523</v>
      </c>
      <c r="BO62" s="62">
        <v>0.2</v>
      </c>
      <c r="BP62" s="62"/>
      <c r="BQ62" s="62"/>
      <c r="BT62" s="62"/>
      <c r="BY62" s="64"/>
      <c r="CB62" s="62" t="s">
        <v>6</v>
      </c>
      <c r="CC62" s="62" t="s">
        <v>454</v>
      </c>
      <c r="CD62" s="62">
        <v>475890</v>
      </c>
      <c r="CE62" s="62">
        <v>8.4</v>
      </c>
      <c r="CF62" s="62"/>
      <c r="CG62" s="62"/>
    </row>
    <row r="63" spans="8:85" x14ac:dyDescent="0.25">
      <c r="H63" s="64"/>
      <c r="W63" s="64"/>
      <c r="AG63" s="64"/>
      <c r="AP63" s="64"/>
      <c r="AZ63" s="64"/>
      <c r="BI63" s="64"/>
      <c r="BL63" s="62" t="s">
        <v>43</v>
      </c>
      <c r="BM63" s="62"/>
      <c r="BN63" s="62">
        <v>5635544</v>
      </c>
      <c r="BO63" s="62">
        <v>100</v>
      </c>
      <c r="BP63" s="62"/>
      <c r="BQ63" s="62"/>
      <c r="BT63" s="62"/>
      <c r="BY63" s="64"/>
      <c r="CB63" s="62"/>
      <c r="CC63" s="62" t="s">
        <v>455</v>
      </c>
      <c r="CD63" s="62">
        <v>1609261</v>
      </c>
      <c r="CE63" s="62">
        <v>28.6</v>
      </c>
      <c r="CF63" s="62"/>
      <c r="CG63" s="62"/>
    </row>
    <row r="64" spans="8:85" x14ac:dyDescent="0.25">
      <c r="H64" s="64"/>
      <c r="W64" s="64"/>
      <c r="AG64" s="64"/>
      <c r="AP64" s="64"/>
      <c r="AZ64" s="64"/>
      <c r="BI64" s="64"/>
      <c r="BL64" s="62"/>
      <c r="BM64" s="62"/>
      <c r="BN64" s="62"/>
      <c r="BO64" s="62"/>
      <c r="BP64" s="62"/>
      <c r="BQ64" s="62"/>
      <c r="BT64" s="62"/>
      <c r="BY64" s="64"/>
      <c r="CB64" s="62"/>
      <c r="CC64" s="62" t="s">
        <v>456</v>
      </c>
      <c r="CD64" s="62">
        <v>532246</v>
      </c>
      <c r="CE64" s="62">
        <v>9.4</v>
      </c>
      <c r="CF64" s="62"/>
      <c r="CG64" s="62"/>
    </row>
    <row r="65" spans="8:85" x14ac:dyDescent="0.25">
      <c r="H65" s="64"/>
      <c r="W65" s="64"/>
      <c r="AG65" s="64"/>
      <c r="AP65" s="64"/>
      <c r="AZ65" s="64"/>
      <c r="BI65" s="64"/>
      <c r="BL65" s="62"/>
      <c r="BM65" s="62"/>
      <c r="BN65" s="62"/>
      <c r="BO65" s="62"/>
      <c r="BP65" s="62"/>
      <c r="BQ65" s="62"/>
      <c r="BT65" s="62"/>
      <c r="BY65" s="64"/>
      <c r="CB65" s="62"/>
      <c r="CC65" s="62" t="s">
        <v>457</v>
      </c>
      <c r="CD65" s="62">
        <v>144019</v>
      </c>
      <c r="CE65" s="62">
        <v>2.6</v>
      </c>
      <c r="CF65" s="62"/>
      <c r="CG65" s="62"/>
    </row>
    <row r="66" spans="8:85" x14ac:dyDescent="0.25">
      <c r="H66" s="64"/>
      <c r="W66" s="64"/>
      <c r="AG66" s="64"/>
      <c r="AP66" s="64"/>
      <c r="AZ66" s="64"/>
      <c r="BI66" s="64"/>
      <c r="BL66" s="62"/>
      <c r="BM66" s="62"/>
      <c r="BN66" s="62"/>
      <c r="BO66" s="62"/>
      <c r="BP66" s="62"/>
      <c r="BQ66" s="62"/>
      <c r="BT66" s="62"/>
      <c r="BY66" s="64"/>
      <c r="CB66" s="62"/>
      <c r="CC66" s="62" t="s">
        <v>458</v>
      </c>
      <c r="CD66" s="62">
        <v>25047</v>
      </c>
      <c r="CE66" s="62">
        <v>0.4</v>
      </c>
      <c r="CF66" s="62"/>
      <c r="CG66" s="62"/>
    </row>
    <row r="67" spans="8:85" x14ac:dyDescent="0.25">
      <c r="H67" s="64"/>
      <c r="W67" s="64"/>
      <c r="AG67" s="64"/>
      <c r="AP67" s="64"/>
      <c r="AZ67" s="64"/>
      <c r="BI67" s="64"/>
      <c r="BL67" s="24" t="s">
        <v>338</v>
      </c>
      <c r="BM67" s="62"/>
      <c r="BN67" s="62"/>
      <c r="BO67" s="62"/>
      <c r="BP67" s="62"/>
      <c r="BQ67" s="62"/>
      <c r="BT67" s="62"/>
      <c r="BY67" s="64"/>
      <c r="CB67" s="62"/>
      <c r="CC67" s="62" t="s">
        <v>43</v>
      </c>
      <c r="CD67" s="62">
        <v>2786463</v>
      </c>
      <c r="CE67" s="62">
        <v>49.4</v>
      </c>
      <c r="CF67" s="62"/>
      <c r="CG67" s="62"/>
    </row>
    <row r="68" spans="8:85" x14ac:dyDescent="0.25">
      <c r="H68" s="64"/>
      <c r="W68" s="64"/>
      <c r="AG68" s="64"/>
      <c r="AP68" s="64"/>
      <c r="AZ68" s="64"/>
      <c r="BI68" s="64"/>
      <c r="BL68" s="62"/>
      <c r="BM68" s="62"/>
      <c r="BN68" s="62" t="s">
        <v>3</v>
      </c>
      <c r="BO68" s="62" t="s">
        <v>4</v>
      </c>
      <c r="BP68" s="62"/>
      <c r="BQ68" s="62"/>
      <c r="BT68" s="62"/>
      <c r="BY68" s="64"/>
      <c r="CB68" s="62" t="s">
        <v>69</v>
      </c>
      <c r="CC68" s="62" t="s">
        <v>70</v>
      </c>
      <c r="CD68" s="62">
        <v>2849080</v>
      </c>
      <c r="CE68" s="62">
        <v>50.6</v>
      </c>
      <c r="CF68" s="62"/>
      <c r="CG68" s="62"/>
    </row>
    <row r="69" spans="8:85" x14ac:dyDescent="0.25">
      <c r="H69" s="64"/>
      <c r="W69" s="64"/>
      <c r="AG69" s="64"/>
      <c r="AP69" s="64"/>
      <c r="AZ69" s="64"/>
      <c r="BI69" s="64"/>
      <c r="BL69" s="62" t="s">
        <v>6</v>
      </c>
      <c r="BM69" s="62" t="s">
        <v>331</v>
      </c>
      <c r="BN69" s="62">
        <v>1340007</v>
      </c>
      <c r="BO69" s="62">
        <v>23.8</v>
      </c>
      <c r="BP69" s="62"/>
      <c r="BQ69" s="62"/>
      <c r="BT69" s="62"/>
      <c r="BY69" s="64"/>
      <c r="CB69" s="62" t="s">
        <v>43</v>
      </c>
      <c r="CC69" s="62"/>
      <c r="CD69" s="62">
        <v>5635544</v>
      </c>
      <c r="CE69" s="62">
        <v>100</v>
      </c>
      <c r="CF69" s="62"/>
      <c r="CG69" s="62"/>
    </row>
    <row r="70" spans="8:85" x14ac:dyDescent="0.25">
      <c r="H70" s="64"/>
      <c r="W70" s="64"/>
      <c r="AG70" s="64"/>
      <c r="AP70" s="64"/>
      <c r="AZ70" s="64"/>
      <c r="BI70" s="64"/>
      <c r="BL70" s="62"/>
      <c r="BM70" s="62" t="s">
        <v>332</v>
      </c>
      <c r="BN70" s="62">
        <v>4283013</v>
      </c>
      <c r="BO70" s="62">
        <v>76</v>
      </c>
      <c r="BP70" s="62"/>
      <c r="BQ70" s="62"/>
      <c r="BT70" s="62"/>
      <c r="BY70" s="64"/>
      <c r="CB70" s="62"/>
      <c r="CC70" s="62"/>
      <c r="CD70" s="62"/>
      <c r="CE70" s="62"/>
      <c r="CF70" s="62"/>
      <c r="CG70" s="62"/>
    </row>
    <row r="71" spans="8:85" x14ac:dyDescent="0.25">
      <c r="H71" s="64"/>
      <c r="W71" s="64"/>
      <c r="AG71" s="64"/>
      <c r="AP71" s="64"/>
      <c r="AZ71" s="64"/>
      <c r="BI71" s="64"/>
      <c r="BL71" s="62"/>
      <c r="BM71" s="62" t="s">
        <v>43</v>
      </c>
      <c r="BN71" s="62">
        <v>5623020</v>
      </c>
      <c r="BO71" s="62">
        <v>99.8</v>
      </c>
      <c r="BP71" s="62"/>
      <c r="BQ71" s="62"/>
      <c r="BT71" s="62"/>
      <c r="BY71" s="64"/>
      <c r="CB71" s="62"/>
      <c r="CC71" s="62"/>
      <c r="CD71" s="62"/>
      <c r="CE71" s="62"/>
      <c r="CF71" s="62"/>
      <c r="CG71" s="62"/>
    </row>
    <row r="72" spans="8:85" x14ac:dyDescent="0.25">
      <c r="H72" s="64"/>
      <c r="W72" s="64"/>
      <c r="AG72" s="64"/>
      <c r="AP72" s="64"/>
      <c r="AZ72" s="64"/>
      <c r="BI72" s="64"/>
      <c r="BL72" s="62" t="s">
        <v>69</v>
      </c>
      <c r="BM72" s="62" t="s">
        <v>70</v>
      </c>
      <c r="BN72" s="62">
        <v>12523</v>
      </c>
      <c r="BO72" s="62">
        <v>0.2</v>
      </c>
      <c r="BP72" s="62"/>
      <c r="BQ72" s="62"/>
      <c r="BT72" s="62"/>
      <c r="BY72" s="64"/>
      <c r="CB72" s="62"/>
      <c r="CC72" s="62"/>
      <c r="CD72" s="62"/>
      <c r="CE72" s="62"/>
      <c r="CF72" s="62"/>
      <c r="CG72" s="62"/>
    </row>
    <row r="73" spans="8:85" x14ac:dyDescent="0.25">
      <c r="H73" s="64"/>
      <c r="W73" s="64"/>
      <c r="AG73" s="64"/>
      <c r="AP73" s="64"/>
      <c r="AZ73" s="64"/>
      <c r="BI73" s="64"/>
      <c r="BL73" s="62" t="s">
        <v>43</v>
      </c>
      <c r="BM73" s="62"/>
      <c r="BN73" s="62">
        <v>5635544</v>
      </c>
      <c r="BO73" s="62">
        <v>100</v>
      </c>
      <c r="BP73" s="62"/>
      <c r="BQ73" s="62"/>
      <c r="BT73" s="62"/>
      <c r="BY73" s="64"/>
      <c r="CB73" s="62" t="s">
        <v>463</v>
      </c>
      <c r="CC73" s="62"/>
      <c r="CD73" s="62"/>
      <c r="CE73" s="62"/>
      <c r="CF73" s="62"/>
      <c r="CG73" s="62"/>
    </row>
    <row r="74" spans="8:85" x14ac:dyDescent="0.25">
      <c r="H74" s="64"/>
      <c r="W74" s="64"/>
      <c r="AG74" s="64"/>
      <c r="AP74" s="64"/>
      <c r="AZ74" s="64"/>
      <c r="BI74" s="64"/>
      <c r="BL74" s="62"/>
      <c r="BM74" s="62"/>
      <c r="BN74" s="62"/>
      <c r="BO74" s="62"/>
      <c r="BP74" s="62"/>
      <c r="BQ74" s="62"/>
      <c r="BT74" s="62"/>
      <c r="BY74" s="64"/>
      <c r="CB74" s="62"/>
      <c r="CC74" s="62"/>
      <c r="CD74" s="62" t="s">
        <v>3</v>
      </c>
      <c r="CE74" s="62" t="s">
        <v>4</v>
      </c>
      <c r="CF74" s="62"/>
      <c r="CG74" s="62"/>
    </row>
    <row r="75" spans="8:85" x14ac:dyDescent="0.25">
      <c r="H75" s="64"/>
      <c r="W75" s="64"/>
      <c r="AG75" s="64"/>
      <c r="AP75" s="64"/>
      <c r="AZ75" s="64"/>
      <c r="BI75" s="64"/>
      <c r="BL75" s="62"/>
      <c r="BM75" s="62"/>
      <c r="BN75" s="62"/>
      <c r="BO75" s="62"/>
      <c r="BP75" s="62"/>
      <c r="BQ75" s="62"/>
      <c r="BT75" s="62"/>
      <c r="BY75" s="64"/>
      <c r="CB75" s="62" t="s">
        <v>6</v>
      </c>
      <c r="CC75" s="62" t="s">
        <v>454</v>
      </c>
      <c r="CD75" s="62">
        <v>250469</v>
      </c>
      <c r="CE75" s="62">
        <v>4.4000000000000004</v>
      </c>
      <c r="CF75" s="62"/>
      <c r="CG75" s="62"/>
    </row>
    <row r="76" spans="8:85" x14ac:dyDescent="0.25">
      <c r="H76" s="64"/>
      <c r="W76" s="64"/>
      <c r="AG76" s="64"/>
      <c r="AP76" s="64"/>
      <c r="AZ76" s="64"/>
      <c r="BI76" s="64"/>
      <c r="BL76" s="62"/>
      <c r="BM76" s="62"/>
      <c r="BN76" s="62"/>
      <c r="BO76" s="62"/>
      <c r="BP76" s="62"/>
      <c r="BQ76" s="62"/>
      <c r="BT76" s="62"/>
      <c r="BY76" s="64"/>
      <c r="CB76" s="62"/>
      <c r="CC76" s="62" t="s">
        <v>455</v>
      </c>
      <c r="CD76" s="62">
        <v>1271128</v>
      </c>
      <c r="CE76" s="62">
        <v>22.6</v>
      </c>
      <c r="CF76" s="62"/>
      <c r="CG76" s="62"/>
    </row>
    <row r="77" spans="8:85" x14ac:dyDescent="0.25">
      <c r="H77" s="64"/>
      <c r="W77" s="64"/>
      <c r="AG77" s="64"/>
      <c r="AP77" s="64"/>
      <c r="AZ77" s="64"/>
      <c r="BI77" s="64"/>
      <c r="BL77" s="24" t="s">
        <v>339</v>
      </c>
      <c r="BM77" s="62"/>
      <c r="BN77" s="62"/>
      <c r="BO77" s="62"/>
      <c r="BP77" s="62"/>
      <c r="BQ77" s="62"/>
      <c r="BT77" s="62"/>
      <c r="BY77" s="64"/>
      <c r="CB77" s="62"/>
      <c r="CC77" s="62" t="s">
        <v>456</v>
      </c>
      <c r="CD77" s="62">
        <v>475890</v>
      </c>
      <c r="CE77" s="62">
        <v>8.4</v>
      </c>
      <c r="CF77" s="62"/>
      <c r="CG77" s="62"/>
    </row>
    <row r="78" spans="8:85" x14ac:dyDescent="0.25">
      <c r="H78" s="64"/>
      <c r="W78" s="64"/>
      <c r="AG78" s="64"/>
      <c r="AP78" s="64"/>
      <c r="AZ78" s="64"/>
      <c r="BI78" s="64"/>
      <c r="BL78" s="62"/>
      <c r="BM78" s="62"/>
      <c r="BN78" s="62" t="s">
        <v>3</v>
      </c>
      <c r="BO78" s="62" t="s">
        <v>4</v>
      </c>
      <c r="BP78" s="62"/>
      <c r="BQ78" s="62"/>
      <c r="BT78" s="62"/>
      <c r="BY78" s="64"/>
      <c r="CB78" s="62"/>
      <c r="CC78" s="62" t="s">
        <v>457</v>
      </c>
      <c r="CD78" s="62">
        <v>93926</v>
      </c>
      <c r="CE78" s="62">
        <v>1.7</v>
      </c>
      <c r="CF78" s="62"/>
      <c r="CG78" s="62"/>
    </row>
    <row r="79" spans="8:85" x14ac:dyDescent="0.25">
      <c r="H79" s="64"/>
      <c r="W79" s="64"/>
      <c r="AG79" s="64"/>
      <c r="AP79" s="64"/>
      <c r="AZ79" s="64"/>
      <c r="BI79" s="64"/>
      <c r="BL79" s="62" t="s">
        <v>6</v>
      </c>
      <c r="BM79" s="62" t="s">
        <v>331</v>
      </c>
      <c r="BN79" s="62">
        <v>1515335</v>
      </c>
      <c r="BO79" s="62">
        <v>26.9</v>
      </c>
      <c r="BP79" s="62"/>
      <c r="BQ79" s="62"/>
      <c r="BT79" s="62"/>
      <c r="BY79" s="64"/>
      <c r="CB79" s="62"/>
      <c r="CC79" s="62" t="s">
        <v>458</v>
      </c>
      <c r="CD79" s="62">
        <v>31309</v>
      </c>
      <c r="CE79" s="62">
        <v>0.6</v>
      </c>
      <c r="CF79" s="62"/>
      <c r="CG79" s="62"/>
    </row>
    <row r="80" spans="8:85" x14ac:dyDescent="0.25">
      <c r="H80" s="64"/>
      <c r="W80" s="64"/>
      <c r="AG80" s="64"/>
      <c r="AP80" s="64"/>
      <c r="AZ80" s="64"/>
      <c r="BI80" s="64"/>
      <c r="BL80" s="62"/>
      <c r="BM80" s="62" t="s">
        <v>332</v>
      </c>
      <c r="BN80" s="62">
        <v>4107685</v>
      </c>
      <c r="BO80" s="62">
        <v>72.900000000000006</v>
      </c>
      <c r="BP80" s="62"/>
      <c r="BQ80" s="62"/>
      <c r="BT80" s="62"/>
      <c r="BY80" s="64"/>
      <c r="CB80" s="62"/>
      <c r="CC80" s="62" t="s">
        <v>43</v>
      </c>
      <c r="CD80" s="62">
        <v>2122721</v>
      </c>
      <c r="CE80" s="62">
        <v>37.700000000000003</v>
      </c>
      <c r="CF80" s="62"/>
      <c r="CG80" s="62"/>
    </row>
    <row r="81" spans="8:85" x14ac:dyDescent="0.25">
      <c r="H81" s="64"/>
      <c r="W81" s="64"/>
      <c r="AG81" s="64"/>
      <c r="AP81" s="64"/>
      <c r="AZ81" s="64"/>
      <c r="BI81" s="64"/>
      <c r="BL81" s="62"/>
      <c r="BM81" s="62" t="s">
        <v>43</v>
      </c>
      <c r="BN81" s="62">
        <v>5623020</v>
      </c>
      <c r="BO81" s="62">
        <v>99.8</v>
      </c>
      <c r="BP81" s="62"/>
      <c r="BQ81" s="62"/>
      <c r="BT81" s="62"/>
      <c r="BY81" s="64"/>
      <c r="CB81" s="62" t="s">
        <v>69</v>
      </c>
      <c r="CC81" s="62" t="s">
        <v>70</v>
      </c>
      <c r="CD81" s="62">
        <v>3512822</v>
      </c>
      <c r="CE81" s="62">
        <v>62.3</v>
      </c>
      <c r="CF81" s="62"/>
      <c r="CG81" s="62"/>
    </row>
    <row r="82" spans="8:85" x14ac:dyDescent="0.25">
      <c r="H82" s="64"/>
      <c r="W82" s="64"/>
      <c r="AG82" s="64"/>
      <c r="AP82" s="64"/>
      <c r="AZ82" s="64"/>
      <c r="BI82" s="64"/>
      <c r="BL82" s="62" t="s">
        <v>69</v>
      </c>
      <c r="BM82" s="62" t="s">
        <v>70</v>
      </c>
      <c r="BN82" s="62">
        <v>12523</v>
      </c>
      <c r="BO82" s="62">
        <v>0.2</v>
      </c>
      <c r="BP82" s="62"/>
      <c r="BQ82" s="62"/>
      <c r="BT82" s="62"/>
      <c r="BY82" s="64"/>
      <c r="CB82" s="62" t="s">
        <v>43</v>
      </c>
      <c r="CC82" s="62"/>
      <c r="CD82" s="62">
        <v>5635544</v>
      </c>
      <c r="CE82" s="62">
        <v>100</v>
      </c>
      <c r="CF82" s="62"/>
      <c r="CG82" s="62"/>
    </row>
    <row r="83" spans="8:85" x14ac:dyDescent="0.25">
      <c r="H83" s="64"/>
      <c r="W83" s="64"/>
      <c r="AG83" s="64"/>
      <c r="AP83" s="64"/>
      <c r="AZ83" s="64"/>
      <c r="BI83" s="64"/>
      <c r="BL83" s="62" t="s">
        <v>43</v>
      </c>
      <c r="BM83" s="62"/>
      <c r="BN83" s="62">
        <v>5635544</v>
      </c>
      <c r="BO83" s="62">
        <v>100</v>
      </c>
      <c r="BP83" s="62"/>
      <c r="BQ83" s="62"/>
      <c r="BT83" s="62"/>
      <c r="BY83" s="64"/>
      <c r="CB83" s="62"/>
      <c r="CC83" s="62"/>
      <c r="CD83" s="62"/>
      <c r="CE83" s="62"/>
      <c r="CF83" s="62"/>
      <c r="CG83" s="62"/>
    </row>
    <row r="84" spans="8:85" x14ac:dyDescent="0.25">
      <c r="H84" s="64"/>
      <c r="W84" s="64"/>
      <c r="AG84" s="64"/>
      <c r="AP84" s="64"/>
      <c r="AZ84" s="64"/>
      <c r="BI84" s="64"/>
      <c r="BL84" s="62"/>
      <c r="BM84" s="62"/>
      <c r="BN84" s="62"/>
      <c r="BO84" s="62"/>
      <c r="BP84" s="62"/>
      <c r="BQ84" s="62"/>
      <c r="BT84" s="62"/>
      <c r="BY84" s="64"/>
      <c r="CB84" s="62"/>
      <c r="CC84" s="62"/>
      <c r="CD84" s="62"/>
      <c r="CE84" s="62"/>
      <c r="CF84" s="62"/>
      <c r="CG84" s="62"/>
    </row>
    <row r="85" spans="8:85" x14ac:dyDescent="0.25">
      <c r="H85" s="64"/>
      <c r="W85" s="64"/>
      <c r="AG85" s="64"/>
      <c r="AP85" s="64"/>
      <c r="AZ85" s="64"/>
      <c r="BI85" s="64"/>
      <c r="BL85" s="62"/>
      <c r="BM85" s="62"/>
      <c r="BN85" s="62"/>
      <c r="BO85" s="62"/>
      <c r="BP85" s="62"/>
      <c r="BQ85" s="62"/>
      <c r="BT85" s="62"/>
      <c r="BY85" s="64"/>
      <c r="CB85" s="62"/>
      <c r="CC85" s="62"/>
      <c r="CD85" s="62"/>
      <c r="CE85" s="62"/>
      <c r="CF85" s="62"/>
      <c r="CG85" s="62"/>
    </row>
    <row r="86" spans="8:85" x14ac:dyDescent="0.25">
      <c r="H86" s="64"/>
      <c r="W86" s="64"/>
      <c r="AG86" s="64"/>
      <c r="AP86" s="64"/>
      <c r="AZ86" s="64"/>
      <c r="BI86" s="64"/>
      <c r="BL86" s="62"/>
      <c r="BM86" s="62"/>
      <c r="BN86" s="62"/>
      <c r="BO86" s="62"/>
      <c r="BP86" s="62"/>
      <c r="BQ86" s="62"/>
      <c r="BT86" s="62"/>
      <c r="BY86" s="64"/>
      <c r="CB86" s="62" t="s">
        <v>464</v>
      </c>
      <c r="CC86" s="62"/>
      <c r="CD86" s="62"/>
      <c r="CE86" s="62"/>
      <c r="CF86" s="62"/>
      <c r="CG86" s="62"/>
    </row>
    <row r="87" spans="8:85" x14ac:dyDescent="0.25">
      <c r="H87" s="64"/>
      <c r="W87" s="64"/>
      <c r="AG87" s="64"/>
      <c r="AP87" s="64"/>
      <c r="AZ87" s="64"/>
      <c r="BI87" s="64"/>
      <c r="BL87" s="24" t="s">
        <v>340</v>
      </c>
      <c r="BM87" s="62"/>
      <c r="BN87" s="62"/>
      <c r="BO87" s="62"/>
      <c r="BP87" s="62"/>
      <c r="BQ87" s="62"/>
      <c r="BT87" s="62"/>
      <c r="BY87" s="64"/>
      <c r="CB87" s="62"/>
      <c r="CC87" s="62"/>
      <c r="CD87" s="62" t="s">
        <v>3</v>
      </c>
      <c r="CE87" s="62" t="s">
        <v>4</v>
      </c>
      <c r="CF87" s="62"/>
      <c r="CG87" s="62"/>
    </row>
    <row r="88" spans="8:85" x14ac:dyDescent="0.25">
      <c r="H88" s="64"/>
      <c r="W88" s="64"/>
      <c r="AG88" s="64"/>
      <c r="AP88" s="64"/>
      <c r="AZ88" s="64"/>
      <c r="BI88" s="64"/>
      <c r="BL88" s="62"/>
      <c r="BM88" s="62"/>
      <c r="BN88" s="62" t="s">
        <v>3</v>
      </c>
      <c r="BO88" s="62" t="s">
        <v>4</v>
      </c>
      <c r="BP88" s="62"/>
      <c r="BQ88" s="62"/>
      <c r="BT88" s="62"/>
      <c r="BY88" s="64"/>
      <c r="CB88" s="62" t="s">
        <v>6</v>
      </c>
      <c r="CC88" s="62" t="s">
        <v>454</v>
      </c>
      <c r="CD88" s="62">
        <v>244207</v>
      </c>
      <c r="CE88" s="62">
        <v>4.3</v>
      </c>
      <c r="CF88" s="62"/>
      <c r="CG88" s="62"/>
    </row>
    <row r="89" spans="8:85" x14ac:dyDescent="0.25">
      <c r="H89" s="64"/>
      <c r="W89" s="64"/>
      <c r="AG89" s="64"/>
      <c r="AP89" s="64"/>
      <c r="AZ89" s="64"/>
      <c r="BI89" s="64"/>
      <c r="BL89" s="62" t="s">
        <v>6</v>
      </c>
      <c r="BM89" s="62" t="s">
        <v>331</v>
      </c>
      <c r="BN89" s="62">
        <v>732621</v>
      </c>
      <c r="BO89" s="62">
        <v>13</v>
      </c>
      <c r="BP89" s="62"/>
      <c r="BQ89" s="62"/>
      <c r="BT89" s="62"/>
      <c r="BY89" s="64"/>
      <c r="CB89" s="62"/>
      <c r="CC89" s="62" t="s">
        <v>455</v>
      </c>
      <c r="CD89" s="62">
        <v>726359</v>
      </c>
      <c r="CE89" s="62">
        <v>12.9</v>
      </c>
      <c r="CF89" s="62"/>
      <c r="CG89" s="62"/>
    </row>
    <row r="90" spans="8:85" x14ac:dyDescent="0.25">
      <c r="H90" s="64"/>
      <c r="W90" s="64"/>
      <c r="AG90" s="64"/>
      <c r="AP90" s="64"/>
      <c r="AZ90" s="64"/>
      <c r="BI90" s="64"/>
      <c r="BL90" s="62"/>
      <c r="BM90" s="62" t="s">
        <v>332</v>
      </c>
      <c r="BN90" s="62">
        <v>4890400</v>
      </c>
      <c r="BO90" s="62">
        <v>86.8</v>
      </c>
      <c r="BP90" s="62"/>
      <c r="BQ90" s="62"/>
      <c r="BT90" s="62"/>
      <c r="BY90" s="64"/>
      <c r="CB90" s="62"/>
      <c r="CC90" s="62" t="s">
        <v>456</v>
      </c>
      <c r="CD90" s="62">
        <v>288039</v>
      </c>
      <c r="CE90" s="62">
        <v>5.0999999999999996</v>
      </c>
      <c r="CF90" s="62"/>
      <c r="CG90" s="62"/>
    </row>
    <row r="91" spans="8:85" x14ac:dyDescent="0.25">
      <c r="H91" s="64"/>
      <c r="W91" s="64"/>
      <c r="AG91" s="64"/>
      <c r="AP91" s="64"/>
      <c r="AZ91" s="64"/>
      <c r="BI91" s="64"/>
      <c r="BL91" s="62"/>
      <c r="BM91" s="62" t="s">
        <v>43</v>
      </c>
      <c r="BN91" s="62">
        <v>5623020</v>
      </c>
      <c r="BO91" s="62">
        <v>99.8</v>
      </c>
      <c r="BP91" s="62"/>
      <c r="BQ91" s="62"/>
      <c r="BT91" s="62"/>
      <c r="BY91" s="64"/>
      <c r="CB91" s="62"/>
      <c r="CC91" s="62" t="s">
        <v>457</v>
      </c>
      <c r="CD91" s="62">
        <v>75141</v>
      </c>
      <c r="CE91" s="62">
        <v>1.3</v>
      </c>
      <c r="CF91" s="62"/>
      <c r="CG91" s="62"/>
    </row>
    <row r="92" spans="8:85" x14ac:dyDescent="0.25">
      <c r="H92" s="64"/>
      <c r="W92" s="64"/>
      <c r="AG92" s="64"/>
      <c r="AP92" s="64"/>
      <c r="AZ92" s="64"/>
      <c r="BI92" s="64"/>
      <c r="BL92" s="62" t="s">
        <v>69</v>
      </c>
      <c r="BM92" s="62" t="s">
        <v>70</v>
      </c>
      <c r="BN92" s="62">
        <v>12523</v>
      </c>
      <c r="BO92" s="62">
        <v>0.2</v>
      </c>
      <c r="BP92" s="62"/>
      <c r="BQ92" s="62"/>
      <c r="BT92" s="62"/>
      <c r="BY92" s="64"/>
      <c r="CB92" s="62"/>
      <c r="CC92" s="62" t="s">
        <v>458</v>
      </c>
      <c r="CD92" s="62">
        <v>6262</v>
      </c>
      <c r="CE92" s="62">
        <v>0.1</v>
      </c>
      <c r="CF92" s="62"/>
      <c r="CG92" s="62"/>
    </row>
    <row r="93" spans="8:85" x14ac:dyDescent="0.25">
      <c r="H93" s="64"/>
      <c r="W93" s="64"/>
      <c r="AG93" s="64"/>
      <c r="AP93" s="64"/>
      <c r="AZ93" s="64"/>
      <c r="BI93" s="64"/>
      <c r="BL93" s="62" t="s">
        <v>43</v>
      </c>
      <c r="BM93" s="62"/>
      <c r="BN93" s="62">
        <v>5635544</v>
      </c>
      <c r="BO93" s="62">
        <v>100</v>
      </c>
      <c r="BP93" s="62"/>
      <c r="BQ93" s="62"/>
      <c r="BT93" s="62"/>
      <c r="BY93" s="64"/>
      <c r="CB93" s="62"/>
      <c r="CC93" s="62" t="s">
        <v>43</v>
      </c>
      <c r="CD93" s="62">
        <v>1340007</v>
      </c>
      <c r="CE93" s="62">
        <v>23.8</v>
      </c>
      <c r="CF93" s="62"/>
      <c r="CG93" s="62"/>
    </row>
    <row r="94" spans="8:85" x14ac:dyDescent="0.25">
      <c r="H94" s="64"/>
      <c r="W94" s="64"/>
      <c r="AG94" s="64"/>
      <c r="AP94" s="64"/>
      <c r="AZ94" s="64"/>
      <c r="BI94" s="64"/>
      <c r="BL94" s="62"/>
      <c r="BM94" s="62"/>
      <c r="BN94" s="62"/>
      <c r="BO94" s="62"/>
      <c r="BP94" s="62"/>
      <c r="BQ94" s="62"/>
      <c r="BT94" s="62"/>
      <c r="BY94" s="64"/>
      <c r="CB94" s="62" t="s">
        <v>69</v>
      </c>
      <c r="CC94" s="62" t="s">
        <v>70</v>
      </c>
      <c r="CD94" s="62">
        <v>4295537</v>
      </c>
      <c r="CE94" s="62">
        <v>76.2</v>
      </c>
      <c r="CF94" s="62"/>
      <c r="CG94" s="62"/>
    </row>
    <row r="95" spans="8:85" x14ac:dyDescent="0.25">
      <c r="H95" s="64"/>
      <c r="W95" s="64"/>
      <c r="AG95" s="64"/>
      <c r="AP95" s="64"/>
      <c r="AZ95" s="64"/>
      <c r="BI95" s="64"/>
      <c r="BL95" s="62"/>
      <c r="BM95" s="62"/>
      <c r="BN95" s="62"/>
      <c r="BO95" s="62"/>
      <c r="BP95" s="62"/>
      <c r="BQ95" s="62"/>
      <c r="BT95" s="62"/>
      <c r="BY95" s="64"/>
      <c r="CB95" s="62" t="s">
        <v>43</v>
      </c>
      <c r="CC95" s="62"/>
      <c r="CD95" s="62">
        <v>5635544</v>
      </c>
      <c r="CE95" s="62">
        <v>100</v>
      </c>
      <c r="CF95" s="62"/>
      <c r="CG95" s="62"/>
    </row>
    <row r="96" spans="8:85" x14ac:dyDescent="0.25">
      <c r="H96" s="64"/>
      <c r="W96" s="64"/>
      <c r="AG96" s="64"/>
      <c r="AP96" s="64"/>
      <c r="AZ96" s="64"/>
      <c r="BI96" s="64"/>
      <c r="BL96" s="62"/>
      <c r="BM96" s="62"/>
      <c r="BN96" s="62"/>
      <c r="BO96" s="62"/>
      <c r="BP96" s="62"/>
      <c r="BQ96" s="62"/>
      <c r="BT96" s="62"/>
      <c r="BY96" s="64"/>
      <c r="CB96" s="62"/>
      <c r="CC96" s="62"/>
      <c r="CD96" s="62"/>
      <c r="CE96" s="62"/>
      <c r="CF96" s="62"/>
      <c r="CG96" s="62"/>
    </row>
    <row r="97" spans="8:85" x14ac:dyDescent="0.25">
      <c r="H97" s="64"/>
      <c r="W97" s="64"/>
      <c r="AG97" s="64"/>
      <c r="AP97" s="64"/>
      <c r="AZ97" s="64"/>
      <c r="BI97" s="64"/>
      <c r="BL97" s="24" t="s">
        <v>341</v>
      </c>
      <c r="BM97" s="62"/>
      <c r="BN97" s="62"/>
      <c r="BO97" s="62"/>
      <c r="BP97" s="62"/>
      <c r="BQ97" s="62"/>
      <c r="BT97" s="62"/>
      <c r="BY97" s="64"/>
      <c r="CB97" s="62"/>
      <c r="CC97" s="62"/>
      <c r="CD97" s="62"/>
      <c r="CE97" s="62"/>
      <c r="CF97" s="62"/>
      <c r="CG97" s="62"/>
    </row>
    <row r="98" spans="8:85" x14ac:dyDescent="0.25">
      <c r="H98" s="64"/>
      <c r="W98" s="64"/>
      <c r="AG98" s="64"/>
      <c r="AP98" s="64"/>
      <c r="AZ98" s="64"/>
      <c r="BI98" s="64"/>
      <c r="BL98" s="62"/>
      <c r="BM98" s="62"/>
      <c r="BN98" s="62" t="s">
        <v>3</v>
      </c>
      <c r="BO98" s="62" t="s">
        <v>4</v>
      </c>
      <c r="BP98" s="62"/>
      <c r="BQ98" s="62"/>
      <c r="BT98" s="62"/>
      <c r="BY98" s="64"/>
      <c r="CB98" s="62"/>
      <c r="CC98" s="62"/>
      <c r="CD98" s="62"/>
      <c r="CE98" s="62"/>
      <c r="CF98" s="62"/>
      <c r="CG98" s="62"/>
    </row>
    <row r="99" spans="8:85" x14ac:dyDescent="0.25">
      <c r="H99" s="64"/>
      <c r="W99" s="64"/>
      <c r="AG99" s="64"/>
      <c r="AP99" s="64"/>
      <c r="AZ99" s="64"/>
      <c r="BI99" s="64"/>
      <c r="BL99" s="62" t="s">
        <v>6</v>
      </c>
      <c r="BM99" s="62" t="s">
        <v>331</v>
      </c>
      <c r="BN99" s="62">
        <v>632433</v>
      </c>
      <c r="BO99" s="62">
        <v>11.2</v>
      </c>
      <c r="BP99" s="62"/>
      <c r="BQ99" s="62"/>
      <c r="BT99" s="62"/>
      <c r="BY99" s="64"/>
      <c r="CB99" s="62" t="s">
        <v>465</v>
      </c>
      <c r="CC99" s="62"/>
      <c r="CD99" s="62"/>
      <c r="CE99" s="62"/>
      <c r="CF99" s="62"/>
      <c r="CG99" s="62"/>
    </row>
    <row r="100" spans="8:85" x14ac:dyDescent="0.25">
      <c r="H100" s="64"/>
      <c r="W100" s="64"/>
      <c r="AG100" s="64"/>
      <c r="AP100" s="64"/>
      <c r="AZ100" s="64"/>
      <c r="BI100" s="64"/>
      <c r="BL100" s="62"/>
      <c r="BM100" s="62" t="s">
        <v>332</v>
      </c>
      <c r="BN100" s="62">
        <v>4990587</v>
      </c>
      <c r="BO100" s="62">
        <v>88.6</v>
      </c>
      <c r="BP100" s="62"/>
      <c r="BQ100" s="62"/>
      <c r="BT100" s="62"/>
      <c r="BY100" s="64"/>
      <c r="CB100" s="62"/>
      <c r="CC100" s="62"/>
      <c r="CD100" s="62" t="s">
        <v>3</v>
      </c>
      <c r="CE100" s="62" t="s">
        <v>4</v>
      </c>
      <c r="CF100" s="62"/>
      <c r="CG100" s="62"/>
    </row>
    <row r="101" spans="8:85" x14ac:dyDescent="0.25">
      <c r="H101" s="64"/>
      <c r="W101" s="64"/>
      <c r="AG101" s="64"/>
      <c r="AP101" s="64"/>
      <c r="AZ101" s="64"/>
      <c r="BI101" s="64"/>
      <c r="BL101" s="62"/>
      <c r="BM101" s="62" t="s">
        <v>43</v>
      </c>
      <c r="BN101" s="62">
        <v>5623020</v>
      </c>
      <c r="BO101" s="62">
        <v>99.8</v>
      </c>
      <c r="BP101" s="62"/>
      <c r="BQ101" s="62"/>
      <c r="BT101" s="62"/>
      <c r="BY101" s="64"/>
      <c r="CB101" s="62" t="s">
        <v>6</v>
      </c>
      <c r="CC101" s="62" t="s">
        <v>454</v>
      </c>
      <c r="CD101" s="62">
        <v>381965</v>
      </c>
      <c r="CE101" s="62">
        <v>6.8</v>
      </c>
      <c r="CF101" s="62"/>
      <c r="CG101" s="62"/>
    </row>
    <row r="102" spans="8:85" x14ac:dyDescent="0.25">
      <c r="H102" s="64"/>
      <c r="W102" s="64"/>
      <c r="AG102" s="64"/>
      <c r="AP102" s="64"/>
      <c r="AZ102" s="64"/>
      <c r="BI102" s="64"/>
      <c r="BL102" s="62" t="s">
        <v>69</v>
      </c>
      <c r="BM102" s="62" t="s">
        <v>70</v>
      </c>
      <c r="BN102" s="62">
        <v>12523</v>
      </c>
      <c r="BO102" s="62">
        <v>0.2</v>
      </c>
      <c r="BP102" s="62"/>
      <c r="BQ102" s="62"/>
      <c r="BT102" s="62"/>
      <c r="BY102" s="64"/>
      <c r="CB102" s="62"/>
      <c r="CC102" s="62" t="s">
        <v>455</v>
      </c>
      <c r="CD102" s="62">
        <v>720097</v>
      </c>
      <c r="CE102" s="62">
        <v>12.8</v>
      </c>
      <c r="CF102" s="62"/>
      <c r="CG102" s="62"/>
    </row>
    <row r="103" spans="8:85" x14ac:dyDescent="0.25">
      <c r="H103" s="64"/>
      <c r="W103" s="64"/>
      <c r="AG103" s="64"/>
      <c r="AP103" s="64"/>
      <c r="AZ103" s="64"/>
      <c r="BI103" s="64"/>
      <c r="BL103" s="62" t="s">
        <v>43</v>
      </c>
      <c r="BM103" s="62"/>
      <c r="BN103" s="62">
        <v>5635544</v>
      </c>
      <c r="BO103" s="62">
        <v>100</v>
      </c>
      <c r="BP103" s="62"/>
      <c r="BQ103" s="62"/>
      <c r="BT103" s="62"/>
      <c r="BY103" s="64"/>
      <c r="CB103" s="62"/>
      <c r="CC103" s="62" t="s">
        <v>456</v>
      </c>
      <c r="CD103" s="62">
        <v>313086</v>
      </c>
      <c r="CE103" s="62">
        <v>5.6</v>
      </c>
      <c r="CF103" s="62"/>
      <c r="CG103" s="62"/>
    </row>
    <row r="104" spans="8:85" x14ac:dyDescent="0.25">
      <c r="H104" s="64"/>
      <c r="W104" s="64"/>
      <c r="AG104" s="64"/>
      <c r="AP104" s="64"/>
      <c r="AZ104" s="64"/>
      <c r="BI104" s="64"/>
      <c r="BL104" s="62"/>
      <c r="BM104" s="62"/>
      <c r="BN104" s="62"/>
      <c r="BO104" s="62"/>
      <c r="BP104" s="62"/>
      <c r="BQ104" s="62"/>
      <c r="BT104" s="62"/>
      <c r="BY104" s="64"/>
      <c r="CB104" s="62"/>
      <c r="CC104" s="62" t="s">
        <v>457</v>
      </c>
      <c r="CD104" s="62">
        <v>93926</v>
      </c>
      <c r="CE104" s="62">
        <v>1.7</v>
      </c>
      <c r="CF104" s="62"/>
      <c r="CG104" s="62"/>
    </row>
    <row r="105" spans="8:85" x14ac:dyDescent="0.25">
      <c r="H105" s="64"/>
      <c r="W105" s="64"/>
      <c r="AG105" s="64"/>
      <c r="AP105" s="64"/>
      <c r="AZ105" s="64"/>
      <c r="BI105" s="64"/>
      <c r="BL105" s="62"/>
      <c r="BM105" s="62"/>
      <c r="BN105" s="62"/>
      <c r="BO105" s="62"/>
      <c r="BP105" s="62"/>
      <c r="BQ105" s="62"/>
      <c r="BT105" s="62"/>
      <c r="BY105" s="64"/>
      <c r="CB105" s="62"/>
      <c r="CC105" s="62" t="s">
        <v>458</v>
      </c>
      <c r="CD105" s="62">
        <v>6262</v>
      </c>
      <c r="CE105" s="62">
        <v>0.1</v>
      </c>
      <c r="CF105" s="62"/>
      <c r="CG105" s="62"/>
    </row>
    <row r="106" spans="8:85" x14ac:dyDescent="0.25">
      <c r="H106" s="64"/>
      <c r="W106" s="64"/>
      <c r="AG106" s="64"/>
      <c r="AP106" s="64"/>
      <c r="AZ106" s="64"/>
      <c r="BI106" s="64"/>
      <c r="BL106" s="62"/>
      <c r="BM106" s="62"/>
      <c r="BN106" s="62"/>
      <c r="BO106" s="62"/>
      <c r="BP106" s="62"/>
      <c r="BQ106" s="62"/>
      <c r="BT106" s="62"/>
      <c r="BY106" s="64"/>
      <c r="CB106" s="62"/>
      <c r="CC106" s="62" t="s">
        <v>43</v>
      </c>
      <c r="CD106" s="62">
        <v>1515335</v>
      </c>
      <c r="CE106" s="62">
        <v>26.9</v>
      </c>
      <c r="CF106" s="62"/>
      <c r="CG106" s="62"/>
    </row>
    <row r="107" spans="8:85" x14ac:dyDescent="0.25">
      <c r="H107" s="64"/>
      <c r="W107" s="64"/>
      <c r="AG107" s="64"/>
      <c r="AP107" s="64"/>
      <c r="AZ107" s="64"/>
      <c r="BI107" s="64"/>
      <c r="BL107" s="24" t="s">
        <v>342</v>
      </c>
      <c r="BM107" s="62"/>
      <c r="BN107" s="62"/>
      <c r="BO107" s="62"/>
      <c r="BP107" s="62"/>
      <c r="BQ107" s="62"/>
      <c r="BT107" s="62"/>
      <c r="BY107" s="64"/>
      <c r="CB107" s="62" t="s">
        <v>69</v>
      </c>
      <c r="CC107" s="62" t="s">
        <v>70</v>
      </c>
      <c r="CD107" s="62">
        <v>4120209</v>
      </c>
      <c r="CE107" s="62">
        <v>73.099999999999994</v>
      </c>
      <c r="CF107" s="62"/>
      <c r="CG107" s="62"/>
    </row>
    <row r="108" spans="8:85" x14ac:dyDescent="0.25">
      <c r="H108" s="64"/>
      <c r="W108" s="64"/>
      <c r="AG108" s="64"/>
      <c r="AP108" s="64"/>
      <c r="AZ108" s="64"/>
      <c r="BI108" s="64"/>
      <c r="BL108" s="62"/>
      <c r="BM108" s="62"/>
      <c r="BN108" s="62" t="s">
        <v>3</v>
      </c>
      <c r="BO108" s="62" t="s">
        <v>4</v>
      </c>
      <c r="BP108" s="62"/>
      <c r="BQ108" s="62"/>
      <c r="BT108" s="62"/>
      <c r="BY108" s="64"/>
      <c r="CB108" s="62" t="s">
        <v>43</v>
      </c>
      <c r="CC108" s="62"/>
      <c r="CD108" s="62">
        <v>5635544</v>
      </c>
      <c r="CE108" s="62">
        <v>100</v>
      </c>
      <c r="CF108" s="62"/>
      <c r="CG108" s="62"/>
    </row>
    <row r="109" spans="8:85" x14ac:dyDescent="0.25">
      <c r="H109" s="64"/>
      <c r="W109" s="64"/>
      <c r="AG109" s="64"/>
      <c r="AP109" s="64"/>
      <c r="AZ109" s="64"/>
      <c r="BI109" s="64"/>
      <c r="BL109" s="62" t="s">
        <v>6</v>
      </c>
      <c r="BM109" s="62" t="s">
        <v>331</v>
      </c>
      <c r="BN109" s="62">
        <v>4433294</v>
      </c>
      <c r="BO109" s="62">
        <v>78.7</v>
      </c>
      <c r="BP109" s="62"/>
      <c r="BQ109" s="62"/>
      <c r="BT109" s="62"/>
      <c r="BY109" s="64"/>
      <c r="CB109" s="62"/>
      <c r="CC109" s="62"/>
      <c r="CD109" s="62"/>
      <c r="CE109" s="62"/>
      <c r="CF109" s="62"/>
      <c r="CG109" s="62"/>
    </row>
    <row r="110" spans="8:85" x14ac:dyDescent="0.25">
      <c r="H110" s="64"/>
      <c r="W110" s="64"/>
      <c r="AG110" s="64"/>
      <c r="AP110" s="64"/>
      <c r="AZ110" s="64"/>
      <c r="BI110" s="64"/>
      <c r="BL110" s="62"/>
      <c r="BM110" s="62" t="s">
        <v>332</v>
      </c>
      <c r="BN110" s="62">
        <v>1189726</v>
      </c>
      <c r="BO110" s="62">
        <v>21.1</v>
      </c>
      <c r="BP110" s="62"/>
      <c r="BQ110" s="62"/>
      <c r="BT110" s="62"/>
      <c r="BY110" s="64"/>
      <c r="CB110" s="62"/>
      <c r="CC110" s="62"/>
      <c r="CD110" s="62"/>
      <c r="CE110" s="62"/>
      <c r="CF110" s="62"/>
      <c r="CG110" s="62"/>
    </row>
    <row r="111" spans="8:85" x14ac:dyDescent="0.25">
      <c r="H111" s="64"/>
      <c r="W111" s="64"/>
      <c r="AG111" s="64"/>
      <c r="AP111" s="64"/>
      <c r="AZ111" s="64"/>
      <c r="BI111" s="64"/>
      <c r="BL111" s="62"/>
      <c r="BM111" s="62" t="s">
        <v>43</v>
      </c>
      <c r="BN111" s="62">
        <v>5623020</v>
      </c>
      <c r="BO111" s="62">
        <v>99.8</v>
      </c>
      <c r="BP111" s="62"/>
      <c r="BQ111" s="62"/>
      <c r="BT111" s="62"/>
      <c r="BY111" s="64"/>
      <c r="CB111" s="62"/>
      <c r="CC111" s="62"/>
      <c r="CD111" s="62"/>
      <c r="CE111" s="62"/>
      <c r="CF111" s="62"/>
      <c r="CG111" s="62"/>
    </row>
    <row r="112" spans="8:85" x14ac:dyDescent="0.25">
      <c r="H112" s="64"/>
      <c r="W112" s="64"/>
      <c r="AG112" s="64"/>
      <c r="AP112" s="64"/>
      <c r="AZ112" s="64"/>
      <c r="BI112" s="64"/>
      <c r="BL112" s="62" t="s">
        <v>69</v>
      </c>
      <c r="BM112" s="62" t="s">
        <v>70</v>
      </c>
      <c r="BN112" s="62">
        <v>12523</v>
      </c>
      <c r="BO112" s="62">
        <v>0.2</v>
      </c>
      <c r="BP112" s="62"/>
      <c r="BQ112" s="62"/>
      <c r="BT112" s="62"/>
      <c r="BY112" s="64"/>
      <c r="CB112" s="62" t="s">
        <v>466</v>
      </c>
      <c r="CC112" s="62"/>
      <c r="CD112" s="62"/>
      <c r="CE112" s="62"/>
      <c r="CF112" s="62"/>
      <c r="CG112" s="62"/>
    </row>
    <row r="113" spans="8:85" x14ac:dyDescent="0.25">
      <c r="H113" s="64"/>
      <c r="W113" s="64"/>
      <c r="AG113" s="64"/>
      <c r="AP113" s="64"/>
      <c r="AZ113" s="64"/>
      <c r="BI113" s="64"/>
      <c r="BL113" s="62" t="s">
        <v>43</v>
      </c>
      <c r="BM113" s="62"/>
      <c r="BN113" s="62">
        <v>5635544</v>
      </c>
      <c r="BO113" s="62">
        <v>100</v>
      </c>
      <c r="BP113" s="62"/>
      <c r="BQ113" s="62"/>
      <c r="BT113" s="62"/>
      <c r="BY113" s="64"/>
      <c r="CB113" s="62"/>
      <c r="CC113" s="62"/>
      <c r="CD113" s="62" t="s">
        <v>3</v>
      </c>
      <c r="CE113" s="62" t="s">
        <v>4</v>
      </c>
      <c r="CF113" s="62"/>
      <c r="CG113" s="62"/>
    </row>
    <row r="114" spans="8:85" x14ac:dyDescent="0.25">
      <c r="H114" s="64"/>
      <c r="W114" s="64"/>
      <c r="AG114" s="64"/>
      <c r="AP114" s="64"/>
      <c r="AZ114" s="64"/>
      <c r="BI114" s="64"/>
      <c r="BL114" s="62"/>
      <c r="BM114" s="62"/>
      <c r="BN114" s="62"/>
      <c r="BO114" s="62"/>
      <c r="BP114" s="62"/>
      <c r="BQ114" s="62"/>
      <c r="BT114" s="62"/>
      <c r="BY114" s="64"/>
      <c r="CB114" s="62" t="s">
        <v>6</v>
      </c>
      <c r="CC114" s="62" t="s">
        <v>454</v>
      </c>
      <c r="CD114" s="62">
        <v>181590</v>
      </c>
      <c r="CE114" s="62">
        <v>3.2</v>
      </c>
      <c r="CF114" s="62"/>
      <c r="CG114" s="62"/>
    </row>
    <row r="115" spans="8:85" x14ac:dyDescent="0.25">
      <c r="H115" s="64"/>
      <c r="W115" s="64"/>
      <c r="AG115" s="64"/>
      <c r="AP115" s="64"/>
      <c r="AZ115" s="64"/>
      <c r="BI115" s="64"/>
      <c r="BL115" s="62"/>
      <c r="BM115" s="62"/>
      <c r="BN115" s="62"/>
      <c r="BO115" s="62"/>
      <c r="BP115" s="62"/>
      <c r="BQ115" s="62"/>
      <c r="BT115" s="62"/>
      <c r="BY115" s="64"/>
      <c r="CB115" s="62"/>
      <c r="CC115" s="62" t="s">
        <v>455</v>
      </c>
      <c r="CD115" s="62">
        <v>300562</v>
      </c>
      <c r="CE115" s="62">
        <v>5.3</v>
      </c>
      <c r="CF115" s="62"/>
      <c r="CG115" s="62"/>
    </row>
    <row r="116" spans="8:85" x14ac:dyDescent="0.25">
      <c r="H116" s="64"/>
      <c r="W116" s="64"/>
      <c r="AG116" s="64"/>
      <c r="AP116" s="64"/>
      <c r="AZ116" s="64"/>
      <c r="BI116" s="64"/>
      <c r="BL116" s="62"/>
      <c r="BM116" s="62"/>
      <c r="BN116" s="62"/>
      <c r="BO116" s="62"/>
      <c r="BP116" s="62"/>
      <c r="BQ116" s="62"/>
      <c r="BT116" s="62"/>
      <c r="BY116" s="64"/>
      <c r="CB116" s="62"/>
      <c r="CC116" s="62" t="s">
        <v>456</v>
      </c>
      <c r="CD116" s="62">
        <v>200375</v>
      </c>
      <c r="CE116" s="62">
        <v>3.6</v>
      </c>
      <c r="CF116" s="62"/>
      <c r="CG116" s="62"/>
    </row>
    <row r="117" spans="8:85" x14ac:dyDescent="0.25">
      <c r="H117" s="64"/>
      <c r="W117" s="64"/>
      <c r="AG117" s="64"/>
      <c r="AP117" s="64"/>
      <c r="AZ117" s="64"/>
      <c r="BI117" s="64"/>
      <c r="BL117" s="24" t="s">
        <v>343</v>
      </c>
      <c r="BM117" s="62"/>
      <c r="BN117" s="62"/>
      <c r="BO117" s="62"/>
      <c r="BP117" s="62"/>
      <c r="BQ117" s="62"/>
      <c r="BT117" s="62"/>
      <c r="BY117" s="64"/>
      <c r="CB117" s="62"/>
      <c r="CC117" s="62" t="s">
        <v>457</v>
      </c>
      <c r="CD117" s="62">
        <v>43832</v>
      </c>
      <c r="CE117" s="62">
        <v>0.8</v>
      </c>
      <c r="CF117" s="62"/>
      <c r="CG117" s="62"/>
    </row>
    <row r="118" spans="8:85" x14ac:dyDescent="0.25">
      <c r="H118" s="64"/>
      <c r="W118" s="64"/>
      <c r="AG118" s="64"/>
      <c r="AP118" s="64"/>
      <c r="AZ118" s="64"/>
      <c r="BI118" s="64"/>
      <c r="BL118" s="62"/>
      <c r="BM118" s="62"/>
      <c r="BN118" s="62" t="s">
        <v>3</v>
      </c>
      <c r="BO118" s="62" t="s">
        <v>4</v>
      </c>
      <c r="BP118" s="62"/>
      <c r="BQ118" s="62"/>
      <c r="BY118" s="64"/>
      <c r="CB118" s="62"/>
      <c r="CC118" s="62" t="s">
        <v>458</v>
      </c>
      <c r="CD118" s="62">
        <v>6262</v>
      </c>
      <c r="CE118" s="62">
        <v>0.1</v>
      </c>
      <c r="CF118" s="62"/>
      <c r="CG118" s="62"/>
    </row>
    <row r="119" spans="8:85" x14ac:dyDescent="0.25">
      <c r="H119" s="64"/>
      <c r="W119" s="64"/>
      <c r="AG119" s="64"/>
      <c r="AP119" s="64"/>
      <c r="AZ119" s="64"/>
      <c r="BI119" s="64"/>
      <c r="BL119" s="62" t="s">
        <v>6</v>
      </c>
      <c r="BM119" s="62" t="s">
        <v>331</v>
      </c>
      <c r="BN119" s="62">
        <v>1696925</v>
      </c>
      <c r="BO119" s="62">
        <v>30.1</v>
      </c>
      <c r="BP119" s="62"/>
      <c r="BQ119" s="62"/>
      <c r="BY119" s="64"/>
      <c r="CB119" s="62"/>
      <c r="CC119" s="62" t="s">
        <v>43</v>
      </c>
      <c r="CD119" s="62">
        <v>732621</v>
      </c>
      <c r="CE119" s="62">
        <v>13</v>
      </c>
      <c r="CF119" s="62"/>
      <c r="CG119" s="62"/>
    </row>
    <row r="120" spans="8:85" x14ac:dyDescent="0.25">
      <c r="H120" s="64"/>
      <c r="W120" s="64"/>
      <c r="AG120" s="64"/>
      <c r="AP120" s="64"/>
      <c r="AZ120" s="64"/>
      <c r="BI120" s="64"/>
      <c r="BL120" s="62"/>
      <c r="BM120" s="62" t="s">
        <v>332</v>
      </c>
      <c r="BN120" s="62">
        <v>3926096</v>
      </c>
      <c r="BO120" s="62">
        <v>69.7</v>
      </c>
      <c r="BP120" s="62"/>
      <c r="BQ120" s="62"/>
      <c r="BY120" s="64"/>
      <c r="CB120" s="62" t="s">
        <v>69</v>
      </c>
      <c r="CC120" s="62" t="s">
        <v>70</v>
      </c>
      <c r="CD120" s="62">
        <v>4902923</v>
      </c>
      <c r="CE120" s="62">
        <v>87</v>
      </c>
      <c r="CF120" s="62"/>
      <c r="CG120" s="62"/>
    </row>
    <row r="121" spans="8:85" x14ac:dyDescent="0.25">
      <c r="H121" s="64"/>
      <c r="W121" s="64"/>
      <c r="AG121" s="64"/>
      <c r="AP121" s="64"/>
      <c r="AZ121" s="64"/>
      <c r="BI121" s="64"/>
      <c r="BL121" s="62"/>
      <c r="BM121" s="62" t="s">
        <v>43</v>
      </c>
      <c r="BN121" s="62">
        <v>5623020</v>
      </c>
      <c r="BO121" s="62">
        <v>99.8</v>
      </c>
      <c r="BP121" s="62"/>
      <c r="BQ121" s="62"/>
      <c r="BY121" s="64"/>
      <c r="CB121" s="62" t="s">
        <v>43</v>
      </c>
      <c r="CC121" s="62"/>
      <c r="CD121" s="62">
        <v>5635544</v>
      </c>
      <c r="CE121" s="62">
        <v>100</v>
      </c>
      <c r="CF121" s="62"/>
      <c r="CG121" s="62"/>
    </row>
    <row r="122" spans="8:85" x14ac:dyDescent="0.25">
      <c r="H122" s="64"/>
      <c r="W122" s="64"/>
      <c r="AG122" s="64"/>
      <c r="AP122" s="64"/>
      <c r="AZ122" s="64"/>
      <c r="BI122" s="64"/>
      <c r="BL122" s="62" t="s">
        <v>69</v>
      </c>
      <c r="BM122" s="62" t="s">
        <v>70</v>
      </c>
      <c r="BN122" s="62">
        <v>12523</v>
      </c>
      <c r="BO122" s="62">
        <v>0.2</v>
      </c>
      <c r="BP122" s="62"/>
      <c r="BQ122" s="62"/>
      <c r="BY122" s="64"/>
      <c r="CB122" s="62"/>
      <c r="CC122" s="62"/>
      <c r="CD122" s="62"/>
      <c r="CE122" s="62"/>
      <c r="CF122" s="62"/>
      <c r="CG122" s="62"/>
    </row>
    <row r="123" spans="8:85" x14ac:dyDescent="0.25">
      <c r="H123" s="64"/>
      <c r="W123" s="64"/>
      <c r="AG123" s="64"/>
      <c r="AP123" s="64"/>
      <c r="AZ123" s="64"/>
      <c r="BI123" s="64"/>
      <c r="BL123" s="62" t="s">
        <v>43</v>
      </c>
      <c r="BM123" s="62"/>
      <c r="BN123" s="62">
        <v>5635544</v>
      </c>
      <c r="BO123" s="62">
        <v>100</v>
      </c>
      <c r="BP123" s="62"/>
      <c r="BQ123" s="62"/>
      <c r="BY123" s="64"/>
      <c r="CB123" s="62"/>
      <c r="CC123" s="62"/>
      <c r="CD123" s="62"/>
      <c r="CE123" s="62"/>
      <c r="CF123" s="62"/>
      <c r="CG123" s="62"/>
    </row>
    <row r="124" spans="8:85" x14ac:dyDescent="0.25">
      <c r="H124" s="64"/>
      <c r="W124" s="64"/>
      <c r="AG124" s="64"/>
      <c r="AP124" s="64"/>
      <c r="AZ124" s="64"/>
      <c r="BI124" s="64"/>
      <c r="BL124" s="62"/>
      <c r="BM124" s="62"/>
      <c r="BN124" s="62"/>
      <c r="BO124" s="62"/>
      <c r="BP124" s="62"/>
      <c r="BQ124" s="62"/>
      <c r="BY124" s="64"/>
      <c r="CB124" s="62"/>
      <c r="CC124" s="62"/>
      <c r="CD124" s="62"/>
      <c r="CE124" s="62"/>
      <c r="CF124" s="62"/>
      <c r="CG124" s="62"/>
    </row>
    <row r="125" spans="8:85" x14ac:dyDescent="0.25">
      <c r="H125" s="64"/>
      <c r="W125" s="64"/>
      <c r="AG125" s="64"/>
      <c r="AP125" s="64"/>
      <c r="AZ125" s="64"/>
      <c r="BI125" s="64"/>
      <c r="BL125" s="62"/>
      <c r="BM125" s="62"/>
      <c r="BN125" s="62"/>
      <c r="BO125" s="62"/>
      <c r="BP125" s="62"/>
      <c r="BQ125" s="62"/>
      <c r="BY125" s="64"/>
      <c r="CB125" s="62" t="s">
        <v>467</v>
      </c>
      <c r="CC125" s="62"/>
      <c r="CD125" s="62"/>
      <c r="CE125" s="62"/>
      <c r="CF125" s="62"/>
      <c r="CG125" s="62"/>
    </row>
    <row r="126" spans="8:85" x14ac:dyDescent="0.25">
      <c r="H126" s="64"/>
      <c r="W126" s="64"/>
      <c r="AG126" s="64"/>
      <c r="AP126" s="64"/>
      <c r="AZ126" s="64"/>
      <c r="BI126" s="64"/>
      <c r="BL126" s="62"/>
      <c r="BM126" s="62"/>
      <c r="BN126" s="62"/>
      <c r="BO126" s="62"/>
      <c r="BP126" s="62"/>
      <c r="BQ126" s="62"/>
      <c r="BY126" s="64"/>
      <c r="CB126" s="62"/>
      <c r="CC126" s="62"/>
      <c r="CD126" s="62" t="s">
        <v>3</v>
      </c>
      <c r="CE126" s="62" t="s">
        <v>4</v>
      </c>
      <c r="CF126" s="62"/>
      <c r="CG126" s="62"/>
    </row>
    <row r="127" spans="8:85" x14ac:dyDescent="0.25">
      <c r="H127" s="64"/>
      <c r="W127" s="64"/>
      <c r="AG127" s="64"/>
      <c r="AP127" s="64"/>
      <c r="AZ127" s="64"/>
      <c r="BI127" s="64"/>
      <c r="BL127" s="24" t="s">
        <v>344</v>
      </c>
      <c r="BM127" s="62"/>
      <c r="BN127" s="62"/>
      <c r="BO127" s="62"/>
      <c r="BP127" s="62"/>
      <c r="BQ127" s="62"/>
      <c r="BY127" s="64"/>
      <c r="CB127" s="62" t="s">
        <v>6</v>
      </c>
      <c r="CC127" s="62" t="s">
        <v>454</v>
      </c>
      <c r="CD127" s="62">
        <v>175328</v>
      </c>
      <c r="CE127" s="62">
        <v>3.1</v>
      </c>
      <c r="CF127" s="62"/>
      <c r="CG127" s="62"/>
    </row>
    <row r="128" spans="8:85" x14ac:dyDescent="0.25">
      <c r="H128" s="64"/>
      <c r="W128" s="64"/>
      <c r="AG128" s="64"/>
      <c r="AP128" s="64"/>
      <c r="AZ128" s="64"/>
      <c r="BI128" s="64"/>
      <c r="BL128" s="62"/>
      <c r="BM128" s="62"/>
      <c r="BN128" s="62" t="s">
        <v>3</v>
      </c>
      <c r="BO128" s="62" t="s">
        <v>4</v>
      </c>
      <c r="BP128" s="62"/>
      <c r="BQ128" s="62"/>
      <c r="BY128" s="64"/>
      <c r="CB128" s="62"/>
      <c r="CC128" s="62" t="s">
        <v>455</v>
      </c>
      <c r="CD128" s="62">
        <v>313086</v>
      </c>
      <c r="CE128" s="62">
        <v>5.6</v>
      </c>
      <c r="CF128" s="62"/>
      <c r="CG128" s="62"/>
    </row>
    <row r="129" spans="8:85" x14ac:dyDescent="0.25">
      <c r="H129" s="64"/>
      <c r="W129" s="64"/>
      <c r="AG129" s="64"/>
      <c r="AP129" s="64"/>
      <c r="AZ129" s="64"/>
      <c r="BI129" s="64"/>
      <c r="BL129" s="62" t="s">
        <v>6</v>
      </c>
      <c r="BM129" s="62" t="s">
        <v>331</v>
      </c>
      <c r="BN129" s="62">
        <v>670004</v>
      </c>
      <c r="BO129" s="62">
        <v>11.9</v>
      </c>
      <c r="BP129" s="62"/>
      <c r="BQ129" s="62"/>
      <c r="BY129" s="64"/>
      <c r="CB129" s="62"/>
      <c r="CC129" s="62" t="s">
        <v>456</v>
      </c>
      <c r="CD129" s="62">
        <v>68879</v>
      </c>
      <c r="CE129" s="62">
        <v>1.2</v>
      </c>
      <c r="CF129" s="62"/>
      <c r="CG129" s="62"/>
    </row>
    <row r="130" spans="8:85" x14ac:dyDescent="0.25">
      <c r="H130" s="64"/>
      <c r="W130" s="64"/>
      <c r="AG130" s="64"/>
      <c r="AP130" s="64"/>
      <c r="AZ130" s="64"/>
      <c r="BI130" s="64"/>
      <c r="BL130" s="62"/>
      <c r="BM130" s="62" t="s">
        <v>332</v>
      </c>
      <c r="BN130" s="62">
        <v>4953017</v>
      </c>
      <c r="BO130" s="62">
        <v>87.9</v>
      </c>
      <c r="BP130" s="62"/>
      <c r="BQ130" s="62"/>
      <c r="BY130" s="64"/>
      <c r="CB130" s="62"/>
      <c r="CC130" s="62" t="s">
        <v>457</v>
      </c>
      <c r="CD130" s="62">
        <v>50094</v>
      </c>
      <c r="CE130" s="62">
        <v>0.9</v>
      </c>
      <c r="CF130" s="62"/>
      <c r="CG130" s="62"/>
    </row>
    <row r="131" spans="8:85" x14ac:dyDescent="0.25">
      <c r="H131" s="64"/>
      <c r="W131" s="64"/>
      <c r="AG131" s="64"/>
      <c r="AP131" s="64"/>
      <c r="AZ131" s="64"/>
      <c r="BI131" s="64"/>
      <c r="BL131" s="62"/>
      <c r="BM131" s="62" t="s">
        <v>43</v>
      </c>
      <c r="BN131" s="62">
        <v>5623020</v>
      </c>
      <c r="BO131" s="62">
        <v>99.8</v>
      </c>
      <c r="BP131" s="62"/>
      <c r="BQ131" s="62"/>
      <c r="BY131" s="64"/>
      <c r="CB131" s="62"/>
      <c r="CC131" s="62" t="s">
        <v>458</v>
      </c>
      <c r="CD131" s="62">
        <v>25047</v>
      </c>
      <c r="CE131" s="62">
        <v>0.4</v>
      </c>
      <c r="CF131" s="62"/>
      <c r="CG131" s="62"/>
    </row>
    <row r="132" spans="8:85" x14ac:dyDescent="0.25">
      <c r="H132" s="64"/>
      <c r="W132" s="64"/>
      <c r="AG132" s="64"/>
      <c r="AP132" s="64"/>
      <c r="AZ132" s="64"/>
      <c r="BI132" s="64"/>
      <c r="BL132" s="62" t="s">
        <v>69</v>
      </c>
      <c r="BM132" s="62" t="s">
        <v>70</v>
      </c>
      <c r="BN132" s="62">
        <v>12523</v>
      </c>
      <c r="BO132" s="62">
        <v>0.2</v>
      </c>
      <c r="BP132" s="62"/>
      <c r="BQ132" s="62"/>
      <c r="BY132" s="64"/>
      <c r="CB132" s="62"/>
      <c r="CC132" s="62" t="s">
        <v>43</v>
      </c>
      <c r="CD132" s="62">
        <v>632433</v>
      </c>
      <c r="CE132" s="62">
        <v>11.2</v>
      </c>
      <c r="CF132" s="62"/>
      <c r="CG132" s="62"/>
    </row>
    <row r="133" spans="8:85" x14ac:dyDescent="0.25">
      <c r="H133" s="64"/>
      <c r="W133" s="64"/>
      <c r="AG133" s="64"/>
      <c r="AP133" s="64"/>
      <c r="AZ133" s="64"/>
      <c r="BI133" s="64"/>
      <c r="BL133" s="62" t="s">
        <v>43</v>
      </c>
      <c r="BM133" s="62"/>
      <c r="BN133" s="62">
        <v>5635544</v>
      </c>
      <c r="BO133" s="62">
        <v>100</v>
      </c>
      <c r="BP133" s="62"/>
      <c r="BQ133" s="62"/>
      <c r="BY133" s="64"/>
      <c r="CB133" s="62" t="s">
        <v>69</v>
      </c>
      <c r="CC133" s="62" t="s">
        <v>70</v>
      </c>
      <c r="CD133" s="62">
        <v>5003111</v>
      </c>
      <c r="CE133" s="62">
        <v>88.8</v>
      </c>
      <c r="CF133" s="62"/>
      <c r="CG133" s="62"/>
    </row>
    <row r="134" spans="8:85" x14ac:dyDescent="0.25">
      <c r="H134" s="64"/>
      <c r="W134" s="64"/>
      <c r="AG134" s="64"/>
      <c r="AP134" s="64"/>
      <c r="AZ134" s="64"/>
      <c r="BI134" s="64"/>
      <c r="BL134" s="62"/>
      <c r="BM134" s="62"/>
      <c r="BN134" s="62"/>
      <c r="BO134" s="62"/>
      <c r="BP134" s="62"/>
      <c r="BQ134" s="62"/>
      <c r="BY134" s="64"/>
      <c r="CB134" s="62" t="s">
        <v>43</v>
      </c>
      <c r="CC134" s="62"/>
      <c r="CD134" s="62">
        <v>5635544</v>
      </c>
      <c r="CE134" s="62">
        <v>100</v>
      </c>
      <c r="CF134" s="62"/>
      <c r="CG134" s="62"/>
    </row>
    <row r="135" spans="8:85" x14ac:dyDescent="0.25">
      <c r="H135" s="64"/>
      <c r="W135" s="64"/>
      <c r="AG135" s="64"/>
      <c r="AP135" s="64"/>
      <c r="AZ135" s="64"/>
      <c r="BI135" s="64"/>
      <c r="BL135" s="62"/>
      <c r="BM135" s="62"/>
      <c r="BN135" s="62"/>
      <c r="BO135" s="62"/>
      <c r="BP135" s="62"/>
      <c r="BQ135" s="62"/>
      <c r="BY135" s="64"/>
      <c r="CB135" s="62"/>
      <c r="CC135" s="62"/>
      <c r="CD135" s="62"/>
      <c r="CE135" s="62"/>
      <c r="CF135" s="62"/>
      <c r="CG135" s="62"/>
    </row>
    <row r="136" spans="8:85" x14ac:dyDescent="0.25">
      <c r="H136" s="64"/>
      <c r="W136" s="64"/>
      <c r="AG136" s="64"/>
      <c r="AP136" s="64"/>
      <c r="AZ136" s="64"/>
      <c r="BI136" s="64"/>
      <c r="BL136" s="62"/>
      <c r="BM136" s="62"/>
      <c r="BN136" s="62"/>
      <c r="BO136" s="62"/>
      <c r="BP136" s="62"/>
      <c r="BQ136" s="62"/>
      <c r="BY136" s="64"/>
      <c r="CB136" s="62"/>
      <c r="CC136" s="62"/>
      <c r="CD136" s="62"/>
      <c r="CE136" s="62"/>
      <c r="CF136" s="62"/>
      <c r="CG136" s="62"/>
    </row>
    <row r="137" spans="8:85" x14ac:dyDescent="0.25">
      <c r="H137" s="64"/>
      <c r="W137" s="64"/>
      <c r="AG137" s="64"/>
      <c r="AP137" s="64"/>
      <c r="AZ137" s="64"/>
      <c r="BI137" s="64"/>
      <c r="BL137" s="24" t="s">
        <v>345</v>
      </c>
      <c r="BM137" s="62"/>
      <c r="BN137" s="62"/>
      <c r="BO137" s="62"/>
      <c r="BP137" s="62"/>
      <c r="BQ137" s="62"/>
      <c r="BY137" s="64"/>
      <c r="CB137" s="62"/>
      <c r="CC137" s="62"/>
      <c r="CD137" s="62"/>
      <c r="CE137" s="62"/>
      <c r="CF137" s="62"/>
      <c r="CG137" s="62"/>
    </row>
    <row r="138" spans="8:85" x14ac:dyDescent="0.25">
      <c r="H138" s="64"/>
      <c r="W138" s="64"/>
      <c r="AG138" s="64"/>
      <c r="AP138" s="64"/>
      <c r="AZ138" s="64"/>
      <c r="BI138" s="64"/>
      <c r="BL138" s="62"/>
      <c r="BM138" s="62"/>
      <c r="BN138" s="62" t="s">
        <v>3</v>
      </c>
      <c r="BO138" s="62" t="s">
        <v>4</v>
      </c>
      <c r="BP138" s="62"/>
      <c r="BQ138" s="62"/>
      <c r="BY138" s="64"/>
      <c r="CB138" s="62" t="s">
        <v>468</v>
      </c>
      <c r="CC138" s="62"/>
      <c r="CD138" s="62"/>
      <c r="CE138" s="62"/>
      <c r="CF138" s="62"/>
      <c r="CG138" s="62"/>
    </row>
    <row r="139" spans="8:85" x14ac:dyDescent="0.25">
      <c r="H139" s="64"/>
      <c r="W139" s="64"/>
      <c r="AG139" s="64"/>
      <c r="AP139" s="64"/>
      <c r="AZ139" s="64"/>
      <c r="BI139" s="64"/>
      <c r="BL139" s="62" t="s">
        <v>6</v>
      </c>
      <c r="BM139" s="62" t="s">
        <v>331</v>
      </c>
      <c r="BN139" s="62">
        <v>544769</v>
      </c>
      <c r="BO139" s="62">
        <v>9.6999999999999993</v>
      </c>
      <c r="BP139" s="62"/>
      <c r="BQ139" s="62"/>
      <c r="BY139" s="64"/>
      <c r="CB139" s="62"/>
      <c r="CC139" s="62"/>
      <c r="CD139" s="62" t="s">
        <v>3</v>
      </c>
      <c r="CE139" s="62" t="s">
        <v>4</v>
      </c>
      <c r="CF139" s="62"/>
      <c r="CG139" s="62"/>
    </row>
    <row r="140" spans="8:85" x14ac:dyDescent="0.25">
      <c r="H140" s="64"/>
      <c r="W140" s="64"/>
      <c r="AG140" s="64"/>
      <c r="AP140" s="64"/>
      <c r="AZ140" s="64"/>
      <c r="BI140" s="64"/>
      <c r="BL140" s="62"/>
      <c r="BM140" s="62" t="s">
        <v>332</v>
      </c>
      <c r="BN140" s="62">
        <v>5078251</v>
      </c>
      <c r="BO140" s="62">
        <v>90.1</v>
      </c>
      <c r="BP140" s="62"/>
      <c r="BQ140" s="62"/>
      <c r="BY140" s="64"/>
      <c r="CB140" s="62" t="s">
        <v>6</v>
      </c>
      <c r="CC140" s="62" t="s">
        <v>454</v>
      </c>
      <c r="CD140" s="62">
        <v>738882</v>
      </c>
      <c r="CE140" s="62">
        <v>13.1</v>
      </c>
      <c r="CF140" s="62"/>
      <c r="CG140" s="62"/>
    </row>
    <row r="141" spans="8:85" x14ac:dyDescent="0.25">
      <c r="H141" s="64"/>
      <c r="W141" s="64"/>
      <c r="AG141" s="64"/>
      <c r="AP141" s="64"/>
      <c r="AZ141" s="64"/>
      <c r="BI141" s="64"/>
      <c r="BL141" s="62"/>
      <c r="BM141" s="62" t="s">
        <v>43</v>
      </c>
      <c r="BN141" s="62">
        <v>5623020</v>
      </c>
      <c r="BO141" s="62">
        <v>99.8</v>
      </c>
      <c r="BP141" s="62"/>
      <c r="BQ141" s="62"/>
      <c r="BY141" s="64"/>
      <c r="CB141" s="62"/>
      <c r="CC141" s="62" t="s">
        <v>455</v>
      </c>
      <c r="CD141" s="62">
        <v>2110198</v>
      </c>
      <c r="CE141" s="62">
        <v>37.4</v>
      </c>
      <c r="CF141" s="62"/>
      <c r="CG141" s="62"/>
    </row>
    <row r="142" spans="8:85" x14ac:dyDescent="0.25">
      <c r="H142" s="64"/>
      <c r="W142" s="64"/>
      <c r="AG142" s="64"/>
      <c r="AP142" s="64"/>
      <c r="AZ142" s="64"/>
      <c r="BI142" s="64"/>
      <c r="BL142" s="62" t="s">
        <v>69</v>
      </c>
      <c r="BM142" s="62" t="s">
        <v>70</v>
      </c>
      <c r="BN142" s="62">
        <v>12523</v>
      </c>
      <c r="BO142" s="62">
        <v>0.2</v>
      </c>
      <c r="BP142" s="62"/>
      <c r="BQ142" s="62"/>
      <c r="BY142" s="64"/>
      <c r="CB142" s="62"/>
      <c r="CC142" s="62" t="s">
        <v>456</v>
      </c>
      <c r="CD142" s="62">
        <v>1152156</v>
      </c>
      <c r="CE142" s="62">
        <v>20.399999999999999</v>
      </c>
      <c r="CF142" s="62"/>
      <c r="CG142" s="62"/>
    </row>
    <row r="143" spans="8:85" x14ac:dyDescent="0.25">
      <c r="H143" s="64"/>
      <c r="W143" s="64"/>
      <c r="AG143" s="64"/>
      <c r="AP143" s="64"/>
      <c r="AZ143" s="64"/>
      <c r="BI143" s="64"/>
      <c r="BL143" s="62" t="s">
        <v>43</v>
      </c>
      <c r="BM143" s="62"/>
      <c r="BN143" s="62">
        <v>5635544</v>
      </c>
      <c r="BO143" s="62">
        <v>100</v>
      </c>
      <c r="BP143" s="62"/>
      <c r="BQ143" s="62"/>
      <c r="BY143" s="64"/>
      <c r="CB143" s="62"/>
      <c r="CC143" s="62" t="s">
        <v>457</v>
      </c>
      <c r="CD143" s="62">
        <v>407011</v>
      </c>
      <c r="CE143" s="62">
        <v>7.2</v>
      </c>
      <c r="CF143" s="62"/>
      <c r="CG143" s="62"/>
    </row>
    <row r="144" spans="8:85" x14ac:dyDescent="0.25">
      <c r="H144" s="64"/>
      <c r="W144" s="64"/>
      <c r="AG144" s="64"/>
      <c r="AP144" s="64"/>
      <c r="AZ144" s="64"/>
      <c r="BI144" s="64"/>
      <c r="BL144" s="62"/>
      <c r="BM144" s="62"/>
      <c r="BN144" s="62"/>
      <c r="BO144" s="62"/>
      <c r="BP144" s="62"/>
      <c r="BQ144" s="62"/>
      <c r="BY144" s="64"/>
      <c r="CB144" s="62"/>
      <c r="CC144" s="62" t="s">
        <v>458</v>
      </c>
      <c r="CD144" s="62">
        <v>25047</v>
      </c>
      <c r="CE144" s="62">
        <v>0.4</v>
      </c>
      <c r="CF144" s="62"/>
      <c r="CG144" s="62"/>
    </row>
    <row r="145" spans="8:85" x14ac:dyDescent="0.25">
      <c r="H145" s="64"/>
      <c r="W145" s="64"/>
      <c r="AG145" s="64"/>
      <c r="AP145" s="64"/>
      <c r="AZ145" s="64"/>
      <c r="BI145" s="64"/>
      <c r="BL145" s="62"/>
      <c r="BM145" s="62"/>
      <c r="BN145" s="62"/>
      <c r="BO145" s="62"/>
      <c r="BP145" s="62"/>
      <c r="BQ145" s="62"/>
      <c r="BY145" s="64"/>
      <c r="CB145" s="62"/>
      <c r="CC145" s="62" t="s">
        <v>43</v>
      </c>
      <c r="CD145" s="62">
        <v>4433294</v>
      </c>
      <c r="CE145" s="62">
        <v>78.7</v>
      </c>
      <c r="CF145" s="62"/>
      <c r="CG145" s="62"/>
    </row>
    <row r="146" spans="8:85" x14ac:dyDescent="0.25">
      <c r="H146" s="64"/>
      <c r="W146" s="64"/>
      <c r="AG146" s="64"/>
      <c r="AP146" s="64"/>
      <c r="AZ146" s="64"/>
      <c r="BI146" s="64"/>
      <c r="BL146" s="62"/>
      <c r="BM146" s="62"/>
      <c r="BN146" s="62"/>
      <c r="BO146" s="62"/>
      <c r="BP146" s="62"/>
      <c r="BQ146" s="62"/>
      <c r="BY146" s="64"/>
      <c r="CB146" s="62" t="s">
        <v>69</v>
      </c>
      <c r="CC146" s="62" t="s">
        <v>70</v>
      </c>
      <c r="CD146" s="62">
        <v>1202249</v>
      </c>
      <c r="CE146" s="62">
        <v>21.3</v>
      </c>
      <c r="CF146" s="62"/>
      <c r="CG146" s="62"/>
    </row>
    <row r="147" spans="8:85" x14ac:dyDescent="0.25">
      <c r="H147" s="64"/>
      <c r="W147" s="64"/>
      <c r="AG147" s="64"/>
      <c r="AP147" s="64"/>
      <c r="AZ147" s="64"/>
      <c r="BI147" s="64"/>
      <c r="BL147" s="62"/>
      <c r="BM147" s="62"/>
      <c r="BN147" s="62"/>
      <c r="BO147" s="62"/>
      <c r="BY147" s="64"/>
      <c r="CB147" s="62" t="s">
        <v>43</v>
      </c>
      <c r="CC147" s="62"/>
      <c r="CD147" s="62">
        <v>5635544</v>
      </c>
      <c r="CE147" s="62">
        <v>100</v>
      </c>
      <c r="CF147" s="62"/>
      <c r="CG147" s="62"/>
    </row>
    <row r="148" spans="8:85" x14ac:dyDescent="0.25">
      <c r="H148" s="64"/>
      <c r="W148" s="64"/>
      <c r="AG148" s="64"/>
      <c r="AP148" s="64"/>
      <c r="AZ148" s="64"/>
      <c r="BI148" s="64"/>
      <c r="BL148" s="62"/>
      <c r="BM148" s="62"/>
      <c r="BO148" s="62"/>
      <c r="BY148" s="64"/>
      <c r="CB148" s="62"/>
      <c r="CC148" s="62"/>
      <c r="CD148" s="62"/>
      <c r="CE148" s="62"/>
      <c r="CF148" s="62"/>
      <c r="CG148" s="62"/>
    </row>
    <row r="149" spans="8:85" x14ac:dyDescent="0.25">
      <c r="H149" s="64"/>
      <c r="W149" s="64"/>
      <c r="AG149" s="64"/>
      <c r="AP149" s="64"/>
      <c r="AZ149" s="64"/>
      <c r="BI149" s="64"/>
      <c r="BL149" s="62"/>
      <c r="BM149" s="62"/>
      <c r="BN149" s="62"/>
      <c r="BO149" s="62"/>
      <c r="BY149" s="64"/>
      <c r="CB149" s="62"/>
      <c r="CC149" s="62"/>
      <c r="CD149" s="62"/>
      <c r="CE149" s="62"/>
      <c r="CF149" s="62"/>
      <c r="CG149" s="62"/>
    </row>
    <row r="150" spans="8:85" x14ac:dyDescent="0.25">
      <c r="H150" s="64"/>
      <c r="W150" s="64"/>
      <c r="AG150" s="64"/>
      <c r="AP150" s="64"/>
      <c r="AZ150" s="64"/>
      <c r="BI150" s="64"/>
      <c r="BL150" s="62"/>
      <c r="BM150" s="62"/>
      <c r="BN150" s="62"/>
      <c r="BO150" s="62"/>
      <c r="BY150" s="64"/>
      <c r="CB150" s="62"/>
      <c r="CC150" s="62"/>
      <c r="CD150" s="62"/>
      <c r="CE150" s="62"/>
      <c r="CF150" s="62"/>
      <c r="CG150" s="62"/>
    </row>
    <row r="151" spans="8:85" x14ac:dyDescent="0.25">
      <c r="H151" s="64"/>
      <c r="W151" s="64"/>
      <c r="AG151" s="64"/>
      <c r="AP151" s="64"/>
      <c r="AZ151" s="64"/>
      <c r="BI151" s="64"/>
      <c r="BL151" s="62"/>
      <c r="BM151" s="62"/>
      <c r="BN151" s="62"/>
      <c r="BO151" s="62"/>
      <c r="BY151" s="64"/>
      <c r="CB151" s="62" t="s">
        <v>469</v>
      </c>
      <c r="CC151" s="62"/>
      <c r="CD151" s="62"/>
      <c r="CE151" s="62"/>
      <c r="CF151" s="62"/>
      <c r="CG151" s="62"/>
    </row>
    <row r="152" spans="8:85" x14ac:dyDescent="0.25">
      <c r="H152" s="64"/>
      <c r="W152" s="64"/>
      <c r="AG152" s="64"/>
      <c r="AP152" s="64"/>
      <c r="AZ152" s="64"/>
      <c r="BI152" s="64"/>
      <c r="BL152" s="62"/>
      <c r="BM152" s="62"/>
      <c r="BN152" s="62"/>
      <c r="BO152" s="62"/>
      <c r="BY152" s="64"/>
      <c r="CB152" s="62"/>
      <c r="CC152" s="62"/>
      <c r="CD152" s="62" t="s">
        <v>3</v>
      </c>
      <c r="CE152" s="62" t="s">
        <v>4</v>
      </c>
      <c r="CF152" s="62"/>
      <c r="CG152" s="62"/>
    </row>
    <row r="153" spans="8:85" x14ac:dyDescent="0.25">
      <c r="H153" s="64"/>
      <c r="W153" s="64"/>
      <c r="AG153" s="64"/>
      <c r="AP153" s="64"/>
      <c r="AZ153" s="64"/>
      <c r="BI153" s="64"/>
      <c r="BL153" s="62"/>
      <c r="BM153" s="62"/>
      <c r="BN153" s="62"/>
      <c r="BO153" s="62"/>
      <c r="BY153" s="64"/>
      <c r="CB153" s="62" t="s">
        <v>6</v>
      </c>
      <c r="CC153" s="62" t="s">
        <v>454</v>
      </c>
      <c r="CD153" s="62">
        <v>200375</v>
      </c>
      <c r="CE153" s="62">
        <v>3.6</v>
      </c>
      <c r="CF153" s="62"/>
      <c r="CG153" s="62"/>
    </row>
    <row r="154" spans="8:85" x14ac:dyDescent="0.25">
      <c r="H154" s="64"/>
      <c r="W154" s="64"/>
      <c r="AG154" s="64"/>
      <c r="AP154" s="64"/>
      <c r="AZ154" s="64"/>
      <c r="BI154" s="64"/>
      <c r="BY154" s="64"/>
      <c r="CB154" s="62"/>
      <c r="CC154" s="62" t="s">
        <v>455</v>
      </c>
      <c r="CD154" s="62">
        <v>926734</v>
      </c>
      <c r="CE154" s="62">
        <v>16.399999999999999</v>
      </c>
      <c r="CF154" s="62"/>
      <c r="CG154" s="62"/>
    </row>
    <row r="155" spans="8:85" x14ac:dyDescent="0.25">
      <c r="H155" s="64"/>
      <c r="W155" s="64"/>
      <c r="AG155" s="64"/>
      <c r="AP155" s="64"/>
      <c r="AZ155" s="64"/>
      <c r="BI155" s="64"/>
      <c r="BY155" s="64"/>
      <c r="CB155" s="62"/>
      <c r="CC155" s="62" t="s">
        <v>456</v>
      </c>
      <c r="CD155" s="62">
        <v>394488</v>
      </c>
      <c r="CE155" s="62">
        <v>7</v>
      </c>
      <c r="CF155" s="62"/>
      <c r="CG155" s="62"/>
    </row>
    <row r="156" spans="8:85" x14ac:dyDescent="0.25">
      <c r="H156" s="64"/>
      <c r="W156" s="64"/>
      <c r="AG156" s="64"/>
      <c r="AP156" s="64"/>
      <c r="AZ156" s="64"/>
      <c r="BI156" s="64"/>
      <c r="BY156" s="64"/>
      <c r="CB156" s="62"/>
      <c r="CC156" s="62" t="s">
        <v>457</v>
      </c>
      <c r="CD156" s="62">
        <v>169066</v>
      </c>
      <c r="CE156" s="62">
        <v>3</v>
      </c>
      <c r="CF156" s="62"/>
      <c r="CG156" s="62"/>
    </row>
    <row r="157" spans="8:85" x14ac:dyDescent="0.25">
      <c r="H157" s="64"/>
      <c r="W157" s="64"/>
      <c r="AG157" s="64"/>
      <c r="AP157" s="64"/>
      <c r="AZ157" s="64"/>
      <c r="BI157" s="64"/>
      <c r="BY157" s="64"/>
      <c r="CB157" s="62"/>
      <c r="CC157" s="62" t="s">
        <v>458</v>
      </c>
      <c r="CD157" s="62">
        <v>6262</v>
      </c>
      <c r="CE157" s="62">
        <v>0.1</v>
      </c>
      <c r="CF157" s="62"/>
      <c r="CG157" s="62"/>
    </row>
    <row r="158" spans="8:85" x14ac:dyDescent="0.25">
      <c r="H158" s="64"/>
      <c r="W158" s="64"/>
      <c r="AG158" s="64"/>
      <c r="AP158" s="64"/>
      <c r="AZ158" s="64"/>
      <c r="BI158" s="64"/>
      <c r="BY158" s="64"/>
      <c r="CB158" s="62"/>
      <c r="CC158" s="62" t="s">
        <v>43</v>
      </c>
      <c r="CD158" s="62">
        <v>1696925</v>
      </c>
      <c r="CE158" s="62">
        <v>30.1</v>
      </c>
      <c r="CF158" s="62"/>
      <c r="CG158" s="62"/>
    </row>
    <row r="159" spans="8:85" x14ac:dyDescent="0.25">
      <c r="H159" s="64"/>
      <c r="W159" s="64"/>
      <c r="AG159" s="64"/>
      <c r="AP159" s="64"/>
      <c r="AZ159" s="64"/>
      <c r="BI159" s="64"/>
      <c r="BY159" s="64"/>
      <c r="CB159" s="62" t="s">
        <v>69</v>
      </c>
      <c r="CC159" s="62" t="s">
        <v>70</v>
      </c>
      <c r="CD159" s="62">
        <v>3938619</v>
      </c>
      <c r="CE159" s="62">
        <v>69.900000000000006</v>
      </c>
      <c r="CF159" s="62"/>
      <c r="CG159" s="62"/>
    </row>
    <row r="160" spans="8:85" x14ac:dyDescent="0.25">
      <c r="H160" s="64"/>
      <c r="W160" s="64"/>
      <c r="AG160" s="64"/>
      <c r="AP160" s="64"/>
      <c r="AZ160" s="64"/>
      <c r="BI160" s="64"/>
      <c r="BY160" s="64"/>
      <c r="CB160" s="62" t="s">
        <v>43</v>
      </c>
      <c r="CC160" s="62"/>
      <c r="CD160" s="62">
        <v>5635544</v>
      </c>
      <c r="CE160" s="62">
        <v>100</v>
      </c>
      <c r="CF160" s="62"/>
      <c r="CG160" s="62"/>
    </row>
    <row r="161" spans="8:85" x14ac:dyDescent="0.25">
      <c r="H161" s="64"/>
      <c r="W161" s="64"/>
      <c r="AG161" s="64"/>
      <c r="AP161" s="64"/>
      <c r="AZ161" s="64"/>
      <c r="BI161" s="64"/>
      <c r="BY161" s="64"/>
      <c r="CB161" s="62"/>
      <c r="CC161" s="62"/>
      <c r="CD161" s="62"/>
      <c r="CE161" s="62"/>
      <c r="CF161" s="62"/>
      <c r="CG161" s="62"/>
    </row>
    <row r="162" spans="8:85" x14ac:dyDescent="0.25">
      <c r="H162" s="64"/>
      <c r="W162" s="64"/>
      <c r="AG162" s="64"/>
      <c r="AP162" s="64"/>
      <c r="AZ162" s="64"/>
      <c r="BI162" s="64"/>
      <c r="BY162" s="64"/>
      <c r="CB162" s="62"/>
      <c r="CC162" s="62"/>
      <c r="CD162" s="62"/>
      <c r="CE162" s="62"/>
      <c r="CF162" s="62"/>
      <c r="CG162" s="62"/>
    </row>
    <row r="163" spans="8:85" x14ac:dyDescent="0.25">
      <c r="H163" s="64"/>
      <c r="W163" s="64"/>
      <c r="AG163" s="64"/>
      <c r="AP163" s="64"/>
      <c r="AZ163" s="64"/>
      <c r="BI163" s="64"/>
      <c r="BY163" s="64"/>
      <c r="CB163" s="62"/>
      <c r="CC163" s="62"/>
      <c r="CD163" s="62"/>
      <c r="CE163" s="62"/>
      <c r="CF163" s="62"/>
      <c r="CG163" s="62"/>
    </row>
    <row r="164" spans="8:85" x14ac:dyDescent="0.25">
      <c r="H164" s="64"/>
      <c r="W164" s="64"/>
      <c r="AG164" s="64"/>
      <c r="AP164" s="64"/>
      <c r="AZ164" s="64"/>
      <c r="BI164" s="64"/>
      <c r="BY164" s="64"/>
      <c r="CB164" s="62" t="s">
        <v>470</v>
      </c>
      <c r="CC164" s="62"/>
      <c r="CD164" s="62"/>
      <c r="CE164" s="62"/>
      <c r="CF164" s="62"/>
      <c r="CG164" s="62"/>
    </row>
    <row r="165" spans="8:85" x14ac:dyDescent="0.25">
      <c r="H165" s="64"/>
      <c r="W165" s="64"/>
      <c r="AG165" s="64"/>
      <c r="AP165" s="64"/>
      <c r="AZ165" s="64"/>
      <c r="BI165" s="64"/>
      <c r="BY165" s="64"/>
      <c r="CB165" s="62"/>
      <c r="CC165" s="62"/>
      <c r="CD165" s="62" t="s">
        <v>3</v>
      </c>
      <c r="CE165" s="62" t="s">
        <v>4</v>
      </c>
      <c r="CF165" s="62"/>
      <c r="CG165" s="62"/>
    </row>
    <row r="166" spans="8:85" x14ac:dyDescent="0.25">
      <c r="H166" s="64"/>
      <c r="W166" s="64"/>
      <c r="AG166" s="64"/>
      <c r="AP166" s="64"/>
      <c r="AZ166" s="64"/>
      <c r="BI166" s="64"/>
      <c r="BY166" s="64"/>
      <c r="CB166" s="62" t="s">
        <v>6</v>
      </c>
      <c r="CC166" s="62" t="s">
        <v>454</v>
      </c>
      <c r="CD166" s="62">
        <v>125234</v>
      </c>
      <c r="CE166" s="62">
        <v>2.2000000000000002</v>
      </c>
      <c r="CF166" s="62"/>
      <c r="CG166" s="62"/>
    </row>
    <row r="167" spans="8:85" x14ac:dyDescent="0.25">
      <c r="H167" s="64"/>
      <c r="W167" s="64"/>
      <c r="AG167" s="64"/>
      <c r="AP167" s="64"/>
      <c r="AZ167" s="64"/>
      <c r="BI167" s="64"/>
      <c r="BY167" s="64"/>
      <c r="CB167" s="62"/>
      <c r="CC167" s="62" t="s">
        <v>455</v>
      </c>
      <c r="CD167" s="62">
        <v>350656</v>
      </c>
      <c r="CE167" s="62">
        <v>6.2</v>
      </c>
      <c r="CF167" s="62"/>
      <c r="CG167" s="62"/>
    </row>
    <row r="168" spans="8:85" x14ac:dyDescent="0.25">
      <c r="H168" s="64"/>
      <c r="W168" s="64"/>
      <c r="AG168" s="64"/>
      <c r="AP168" s="64"/>
      <c r="AZ168" s="64"/>
      <c r="BI168" s="64"/>
      <c r="BY168" s="64"/>
      <c r="CB168" s="62"/>
      <c r="CC168" s="62" t="s">
        <v>456</v>
      </c>
      <c r="CD168" s="62">
        <v>100187</v>
      </c>
      <c r="CE168" s="62">
        <v>1.8</v>
      </c>
      <c r="CF168" s="62"/>
      <c r="CG168" s="62"/>
    </row>
    <row r="169" spans="8:85" x14ac:dyDescent="0.25">
      <c r="H169" s="64"/>
      <c r="W169" s="64"/>
      <c r="AG169" s="64"/>
      <c r="AP169" s="64"/>
      <c r="AZ169" s="64"/>
      <c r="BI169" s="64"/>
      <c r="BY169" s="64"/>
      <c r="CB169" s="62"/>
      <c r="CC169" s="62" t="s">
        <v>457</v>
      </c>
      <c r="CD169" s="62">
        <v>93926</v>
      </c>
      <c r="CE169" s="62">
        <v>1.7</v>
      </c>
      <c r="CF169" s="62"/>
      <c r="CG169" s="62"/>
    </row>
    <row r="170" spans="8:85" x14ac:dyDescent="0.25">
      <c r="H170" s="64"/>
      <c r="W170" s="64"/>
      <c r="AG170" s="64"/>
      <c r="AP170" s="64"/>
      <c r="AZ170" s="64"/>
      <c r="BI170" s="64"/>
      <c r="BY170" s="64"/>
      <c r="CB170" s="62"/>
      <c r="CC170" s="62" t="s">
        <v>43</v>
      </c>
      <c r="CD170" s="62">
        <v>670004</v>
      </c>
      <c r="CE170" s="62">
        <v>11.9</v>
      </c>
      <c r="CF170" s="62"/>
      <c r="CG170" s="62"/>
    </row>
    <row r="171" spans="8:85" x14ac:dyDescent="0.25">
      <c r="H171" s="64"/>
      <c r="W171" s="64"/>
      <c r="AG171" s="64"/>
      <c r="AP171" s="64"/>
      <c r="AZ171" s="64"/>
      <c r="BI171" s="64"/>
      <c r="BY171" s="64"/>
      <c r="CB171" s="62" t="s">
        <v>69</v>
      </c>
      <c r="CC171" s="62" t="s">
        <v>70</v>
      </c>
      <c r="CD171" s="62">
        <v>4965540</v>
      </c>
      <c r="CE171" s="62">
        <v>88.1</v>
      </c>
      <c r="CF171" s="62"/>
      <c r="CG171" s="62"/>
    </row>
    <row r="172" spans="8:85" x14ac:dyDescent="0.25">
      <c r="H172" s="64"/>
      <c r="W172" s="64"/>
      <c r="AG172" s="64"/>
      <c r="AP172" s="64"/>
      <c r="AZ172" s="64"/>
      <c r="BI172" s="64"/>
      <c r="BY172" s="64"/>
      <c r="CB172" s="62" t="s">
        <v>43</v>
      </c>
      <c r="CC172" s="62"/>
      <c r="CD172" s="62">
        <v>5635544</v>
      </c>
      <c r="CE172" s="62">
        <v>100</v>
      </c>
      <c r="CF172" s="62"/>
      <c r="CG172" s="62"/>
    </row>
    <row r="173" spans="8:85" x14ac:dyDescent="0.25">
      <c r="H173" s="64"/>
      <c r="W173" s="64"/>
      <c r="AG173" s="64"/>
      <c r="AP173" s="64"/>
      <c r="AZ173" s="64"/>
      <c r="BI173" s="64"/>
      <c r="BY173" s="64"/>
      <c r="CB173" s="62"/>
      <c r="CC173" s="62"/>
      <c r="CD173" s="62"/>
      <c r="CE173" s="62"/>
      <c r="CF173" s="62"/>
      <c r="CG173" s="62"/>
    </row>
    <row r="174" spans="8:85" x14ac:dyDescent="0.25">
      <c r="H174" s="64"/>
      <c r="W174" s="64"/>
      <c r="AG174" s="64"/>
      <c r="AP174" s="64"/>
      <c r="AZ174" s="64"/>
      <c r="BI174" s="64"/>
      <c r="BY174" s="64"/>
      <c r="CB174" s="62"/>
      <c r="CC174" s="62"/>
      <c r="CD174" s="62"/>
      <c r="CE174" s="62"/>
      <c r="CF174" s="62"/>
      <c r="CG174" s="62"/>
    </row>
    <row r="175" spans="8:85" x14ac:dyDescent="0.25">
      <c r="H175" s="64"/>
      <c r="W175" s="64"/>
      <c r="AG175" s="64"/>
      <c r="AP175" s="64"/>
      <c r="AZ175" s="64"/>
      <c r="BI175" s="64"/>
      <c r="BY175" s="64"/>
      <c r="CB175" s="62"/>
      <c r="CC175" s="62"/>
      <c r="CD175" s="62"/>
      <c r="CE175" s="62"/>
      <c r="CF175" s="62"/>
      <c r="CG175" s="62"/>
    </row>
    <row r="176" spans="8:85" x14ac:dyDescent="0.25">
      <c r="H176" s="64"/>
      <c r="W176" s="64"/>
      <c r="AG176" s="64"/>
      <c r="AP176" s="64"/>
      <c r="AZ176" s="64"/>
      <c r="BI176" s="64"/>
      <c r="BY176" s="64"/>
      <c r="CB176" s="62" t="s">
        <v>471</v>
      </c>
      <c r="CC176" s="62"/>
      <c r="CD176" s="62"/>
      <c r="CE176" s="62"/>
      <c r="CF176" s="62"/>
      <c r="CG176" s="62"/>
    </row>
    <row r="177" spans="8:85" x14ac:dyDescent="0.25">
      <c r="H177" s="64"/>
      <c r="W177" s="64"/>
      <c r="AG177" s="64"/>
      <c r="AP177" s="64"/>
      <c r="AZ177" s="64"/>
      <c r="BI177" s="64"/>
      <c r="BY177" s="64"/>
      <c r="CB177" s="62"/>
      <c r="CC177" s="62"/>
      <c r="CD177" s="62" t="s">
        <v>3</v>
      </c>
      <c r="CE177" s="62" t="s">
        <v>4</v>
      </c>
      <c r="CF177" s="62"/>
      <c r="CG177" s="62"/>
    </row>
    <row r="178" spans="8:85" x14ac:dyDescent="0.25">
      <c r="H178" s="64"/>
      <c r="W178" s="64"/>
      <c r="AG178" s="64"/>
      <c r="AP178" s="64"/>
      <c r="AZ178" s="64"/>
      <c r="BI178" s="64"/>
      <c r="BY178" s="64"/>
      <c r="CB178" s="62" t="s">
        <v>6</v>
      </c>
      <c r="CC178" s="62" t="s">
        <v>454</v>
      </c>
      <c r="CD178" s="62">
        <v>137758</v>
      </c>
      <c r="CE178" s="62">
        <v>2.4</v>
      </c>
      <c r="CF178" s="62"/>
      <c r="CG178" s="62"/>
    </row>
    <row r="179" spans="8:85" x14ac:dyDescent="0.25">
      <c r="H179" s="64"/>
      <c r="W179" s="64"/>
      <c r="AG179" s="64"/>
      <c r="AP179" s="64"/>
      <c r="AZ179" s="64"/>
      <c r="BI179" s="64"/>
      <c r="BY179" s="64"/>
      <c r="CB179" s="62"/>
      <c r="CC179" s="62" t="s">
        <v>455</v>
      </c>
      <c r="CD179" s="62">
        <v>306824</v>
      </c>
      <c r="CE179" s="62">
        <v>5.4</v>
      </c>
      <c r="CF179" s="62"/>
      <c r="CG179" s="62"/>
    </row>
    <row r="180" spans="8:85" x14ac:dyDescent="0.25">
      <c r="H180" s="64"/>
      <c r="W180" s="64"/>
      <c r="AG180" s="64"/>
      <c r="AP180" s="64"/>
      <c r="AZ180" s="64"/>
      <c r="BI180" s="64"/>
      <c r="BY180" s="64"/>
      <c r="CB180" s="62"/>
      <c r="CC180" s="62" t="s">
        <v>456</v>
      </c>
      <c r="CD180" s="62">
        <v>56355</v>
      </c>
      <c r="CE180" s="62">
        <v>1</v>
      </c>
      <c r="CF180" s="62"/>
      <c r="CG180" s="62"/>
    </row>
    <row r="181" spans="8:85" x14ac:dyDescent="0.25">
      <c r="H181" s="64"/>
      <c r="W181" s="64"/>
      <c r="AG181" s="64"/>
      <c r="AP181" s="64"/>
      <c r="AZ181" s="64"/>
      <c r="BI181" s="64"/>
      <c r="BY181" s="64"/>
      <c r="CB181" s="62"/>
      <c r="CC181" s="62" t="s">
        <v>457</v>
      </c>
      <c r="CD181" s="62">
        <v>37570</v>
      </c>
      <c r="CE181" s="62">
        <v>0.7</v>
      </c>
      <c r="CF181" s="62"/>
      <c r="CG181" s="62"/>
    </row>
    <row r="182" spans="8:85" x14ac:dyDescent="0.25">
      <c r="H182" s="64"/>
      <c r="W182" s="64"/>
      <c r="AG182" s="64"/>
      <c r="AP182" s="64"/>
      <c r="AZ182" s="64"/>
      <c r="BI182" s="64"/>
      <c r="BY182" s="64"/>
      <c r="CB182" s="62"/>
      <c r="CC182" s="62" t="s">
        <v>458</v>
      </c>
      <c r="CD182" s="62">
        <v>6262</v>
      </c>
      <c r="CE182" s="62">
        <v>0.1</v>
      </c>
      <c r="CF182" s="62"/>
      <c r="CG182" s="62"/>
    </row>
    <row r="183" spans="8:85" x14ac:dyDescent="0.25">
      <c r="H183" s="64"/>
      <c r="W183" s="64"/>
      <c r="AG183" s="64"/>
      <c r="AP183" s="64"/>
      <c r="AZ183" s="64"/>
      <c r="BI183" s="64"/>
      <c r="BY183" s="64"/>
      <c r="CB183" s="62"/>
      <c r="CC183" s="62" t="s">
        <v>43</v>
      </c>
      <c r="CD183" s="62">
        <v>544769</v>
      </c>
      <c r="CE183" s="62">
        <v>9.6999999999999993</v>
      </c>
      <c r="CF183" s="62"/>
      <c r="CG183" s="62"/>
    </row>
    <row r="184" spans="8:85" x14ac:dyDescent="0.25">
      <c r="H184" s="64"/>
      <c r="W184" s="64"/>
      <c r="AG184" s="64"/>
      <c r="AP184" s="64"/>
      <c r="AZ184" s="64"/>
      <c r="BI184" s="64"/>
      <c r="BY184" s="64"/>
      <c r="CB184" s="62" t="s">
        <v>69</v>
      </c>
      <c r="CC184" s="62" t="s">
        <v>70</v>
      </c>
      <c r="CD184" s="62">
        <v>5090775</v>
      </c>
      <c r="CE184" s="62">
        <v>90.3</v>
      </c>
      <c r="CF184" s="62"/>
      <c r="CG184" s="62"/>
    </row>
    <row r="185" spans="8:85" x14ac:dyDescent="0.25">
      <c r="H185" s="64"/>
      <c r="W185" s="64"/>
      <c r="AG185" s="64"/>
      <c r="AP185" s="64"/>
      <c r="AZ185" s="64"/>
      <c r="BI185" s="64"/>
      <c r="BY185" s="64"/>
      <c r="CB185" s="62" t="s">
        <v>43</v>
      </c>
      <c r="CC185" s="62"/>
      <c r="CD185" s="62">
        <v>5635544</v>
      </c>
      <c r="CE185" s="62">
        <v>100</v>
      </c>
      <c r="CF185" s="62"/>
      <c r="CG185" s="62"/>
    </row>
    <row r="186" spans="8:85" x14ac:dyDescent="0.25">
      <c r="H186" s="64"/>
      <c r="W186" s="64"/>
      <c r="AG186" s="64"/>
      <c r="AP186" s="64"/>
      <c r="AZ186" s="64"/>
      <c r="BI186" s="64"/>
      <c r="BY186" s="64"/>
      <c r="CB186" s="62"/>
      <c r="CC186" s="62"/>
      <c r="CD186" s="62"/>
      <c r="CE186" s="62"/>
      <c r="CF186" s="62"/>
      <c r="CG186" s="62"/>
    </row>
    <row r="187" spans="8:85" x14ac:dyDescent="0.25">
      <c r="H187" s="64"/>
      <c r="W187" s="64"/>
      <c r="AG187" s="64"/>
      <c r="AP187" s="64"/>
      <c r="AZ187" s="64"/>
      <c r="BI187" s="64"/>
      <c r="BY187" s="64"/>
      <c r="CB187" s="62"/>
      <c r="CC187" s="62"/>
      <c r="CD187" s="62"/>
      <c r="CE187" s="62"/>
      <c r="CF187" s="62"/>
      <c r="CG187" s="62"/>
    </row>
    <row r="188" spans="8:85" x14ac:dyDescent="0.25">
      <c r="H188" s="64"/>
      <c r="W188" s="64"/>
      <c r="AG188" s="64"/>
      <c r="AP188" s="64"/>
      <c r="AZ188" s="64"/>
      <c r="BI188" s="64"/>
      <c r="BY188" s="64"/>
      <c r="CB188" s="62"/>
      <c r="CC188" s="62"/>
      <c r="CD188" s="62"/>
      <c r="CE188" s="62"/>
    </row>
    <row r="189" spans="8:85" x14ac:dyDescent="0.25">
      <c r="H189" s="64"/>
      <c r="W189" s="64"/>
      <c r="AG189" s="64"/>
      <c r="AP189" s="64"/>
      <c r="AZ189" s="64"/>
      <c r="BI189" s="64"/>
      <c r="BY189" s="64"/>
    </row>
    <row r="190" spans="8:85" x14ac:dyDescent="0.25">
      <c r="H190" s="64"/>
      <c r="W190" s="64"/>
      <c r="AG190" s="64"/>
      <c r="AP190" s="64"/>
      <c r="AZ190" s="64"/>
      <c r="BI190" s="64"/>
      <c r="BY190" s="64"/>
    </row>
    <row r="191" spans="8:85" x14ac:dyDescent="0.25">
      <c r="H191" s="64"/>
      <c r="W191" s="64"/>
      <c r="AG191" s="64"/>
      <c r="AP191" s="64"/>
      <c r="AZ191" s="64"/>
      <c r="BI191" s="64"/>
      <c r="BY191" s="64"/>
    </row>
    <row r="192" spans="8:85" x14ac:dyDescent="0.25">
      <c r="H192" s="64"/>
      <c r="W192" s="64"/>
      <c r="AG192" s="64"/>
      <c r="AP192" s="64"/>
      <c r="AZ192" s="64"/>
      <c r="BI192" s="64"/>
      <c r="BY192" s="64"/>
    </row>
    <row r="193" spans="8:77" x14ac:dyDescent="0.25">
      <c r="H193" s="64"/>
      <c r="W193" s="64"/>
      <c r="AG193" s="64"/>
      <c r="AP193" s="64"/>
      <c r="AZ193" s="64"/>
      <c r="BI193" s="64"/>
      <c r="BY193" s="64"/>
    </row>
    <row r="194" spans="8:77" x14ac:dyDescent="0.25">
      <c r="H194" s="64"/>
      <c r="W194" s="64"/>
      <c r="AG194" s="64"/>
      <c r="AP194" s="64"/>
      <c r="AZ194" s="64"/>
      <c r="BI194" s="64"/>
      <c r="BY194" s="64"/>
    </row>
    <row r="195" spans="8:77" x14ac:dyDescent="0.25">
      <c r="H195" s="64"/>
      <c r="W195" s="64"/>
      <c r="AG195" s="64"/>
      <c r="AP195" s="64"/>
      <c r="AZ195" s="64"/>
      <c r="BI195" s="64"/>
      <c r="BY195" s="64"/>
    </row>
    <row r="196" spans="8:77" x14ac:dyDescent="0.25">
      <c r="H196" s="64"/>
      <c r="W196" s="64"/>
      <c r="AG196" s="64"/>
      <c r="AP196" s="64"/>
      <c r="AZ196" s="64"/>
      <c r="BI196" s="64"/>
      <c r="BY196" s="64"/>
    </row>
    <row r="197" spans="8:77" x14ac:dyDescent="0.25">
      <c r="H197" s="64"/>
      <c r="W197" s="64"/>
      <c r="AG197" s="64"/>
      <c r="AP197" s="64"/>
      <c r="AZ197" s="64"/>
      <c r="BI197" s="64"/>
      <c r="BY197" s="64"/>
    </row>
    <row r="198" spans="8:77" x14ac:dyDescent="0.25">
      <c r="H198" s="64"/>
      <c r="W198" s="64"/>
      <c r="AG198" s="64"/>
      <c r="AP198" s="64"/>
      <c r="AZ198" s="64"/>
      <c r="BI198" s="64"/>
      <c r="BY198" s="64"/>
    </row>
    <row r="199" spans="8:77" x14ac:dyDescent="0.25">
      <c r="H199" s="64"/>
      <c r="W199" s="64"/>
      <c r="AG199" s="64"/>
      <c r="AP199" s="64"/>
      <c r="AZ199" s="64"/>
      <c r="BI199" s="64"/>
      <c r="BY199" s="64"/>
    </row>
    <row r="200" spans="8:77" x14ac:dyDescent="0.25">
      <c r="H200" s="64"/>
      <c r="W200" s="64"/>
      <c r="AG200" s="64"/>
      <c r="AP200" s="64"/>
      <c r="AZ200" s="64"/>
      <c r="BI200" s="64"/>
      <c r="BY200" s="64"/>
    </row>
    <row r="201" spans="8:77" x14ac:dyDescent="0.25">
      <c r="H201" s="64"/>
      <c r="W201" s="64"/>
      <c r="AG201" s="64"/>
      <c r="AP201" s="64"/>
      <c r="AZ201" s="64"/>
      <c r="BI201" s="64"/>
      <c r="BY201" s="64"/>
    </row>
    <row r="202" spans="8:77" x14ac:dyDescent="0.25">
      <c r="H202" s="64"/>
      <c r="W202" s="64"/>
      <c r="AG202" s="64"/>
      <c r="AP202" s="64"/>
      <c r="AZ202" s="64"/>
      <c r="BI202" s="64"/>
      <c r="BY202" s="64"/>
    </row>
    <row r="203" spans="8:77" x14ac:dyDescent="0.25">
      <c r="H203" s="64"/>
      <c r="W203" s="64"/>
      <c r="AG203" s="64"/>
      <c r="AP203" s="64"/>
      <c r="AZ203" s="64"/>
      <c r="BI203" s="64"/>
      <c r="BY203" s="64"/>
    </row>
    <row r="204" spans="8:77" x14ac:dyDescent="0.25">
      <c r="H204" s="64"/>
      <c r="W204" s="64"/>
      <c r="AG204" s="64"/>
      <c r="AP204" s="64"/>
      <c r="AZ204" s="64"/>
      <c r="BI204" s="64"/>
      <c r="BY204" s="64"/>
    </row>
    <row r="205" spans="8:77" x14ac:dyDescent="0.25">
      <c r="H205" s="64"/>
      <c r="W205" s="64"/>
      <c r="AG205" s="64"/>
      <c r="AP205" s="64"/>
      <c r="AZ205" s="64"/>
      <c r="BI205" s="64"/>
      <c r="BY205" s="64"/>
    </row>
    <row r="206" spans="8:77" x14ac:dyDescent="0.25">
      <c r="H206" s="64"/>
      <c r="W206" s="64"/>
      <c r="AG206" s="64"/>
      <c r="AP206" s="64"/>
      <c r="AZ206" s="64"/>
      <c r="BI206" s="64"/>
      <c r="BY206" s="64"/>
    </row>
    <row r="207" spans="8:77" x14ac:dyDescent="0.25">
      <c r="H207" s="64"/>
      <c r="W207" s="64"/>
      <c r="AG207" s="64"/>
      <c r="AP207" s="64"/>
      <c r="AZ207" s="64"/>
      <c r="BI207" s="64"/>
      <c r="BY207" s="64"/>
    </row>
    <row r="208" spans="8:77" x14ac:dyDescent="0.25">
      <c r="H208" s="64"/>
      <c r="W208" s="64"/>
      <c r="AG208" s="64"/>
      <c r="AP208" s="64"/>
      <c r="AZ208" s="64"/>
      <c r="BI208" s="64"/>
      <c r="BY208" s="64"/>
    </row>
    <row r="209" spans="8:77" x14ac:dyDescent="0.25">
      <c r="H209" s="64"/>
      <c r="W209" s="64"/>
      <c r="AG209" s="64"/>
      <c r="AP209" s="64"/>
      <c r="AZ209" s="64"/>
      <c r="BI209" s="64"/>
      <c r="BY209" s="64"/>
    </row>
    <row r="210" spans="8:77" x14ac:dyDescent="0.25">
      <c r="H210" s="64"/>
      <c r="W210" s="64"/>
      <c r="AG210" s="64"/>
      <c r="AP210" s="64"/>
      <c r="AZ210" s="64"/>
      <c r="BI210" s="64"/>
      <c r="BY210" s="64"/>
    </row>
    <row r="211" spans="8:77" x14ac:dyDescent="0.25">
      <c r="H211" s="64"/>
      <c r="W211" s="64"/>
      <c r="AG211" s="64"/>
      <c r="AP211" s="64"/>
      <c r="AZ211" s="64"/>
      <c r="BI211" s="64"/>
      <c r="BY211" s="64"/>
    </row>
    <row r="212" spans="8:77" x14ac:dyDescent="0.25">
      <c r="H212" s="64"/>
      <c r="W212" s="64"/>
      <c r="AG212" s="64"/>
      <c r="AP212" s="64"/>
      <c r="AZ212" s="64"/>
      <c r="BI212" s="64"/>
      <c r="BY212" s="64"/>
    </row>
    <row r="213" spans="8:77" x14ac:dyDescent="0.25">
      <c r="H213" s="64"/>
      <c r="W213" s="64"/>
      <c r="AG213" s="64"/>
      <c r="AP213" s="64"/>
      <c r="AZ213" s="64"/>
      <c r="BI213" s="64"/>
      <c r="BY213" s="64"/>
    </row>
    <row r="214" spans="8:77" x14ac:dyDescent="0.25">
      <c r="H214" s="64"/>
      <c r="W214" s="64"/>
      <c r="AG214" s="64"/>
      <c r="AP214" s="64"/>
      <c r="AZ214" s="64"/>
      <c r="BI214" s="64"/>
      <c r="BY214" s="64"/>
    </row>
    <row r="215" spans="8:77" x14ac:dyDescent="0.25">
      <c r="H215" s="64"/>
      <c r="W215" s="64"/>
      <c r="AG215" s="64"/>
      <c r="AP215" s="64"/>
      <c r="AZ215" s="64"/>
      <c r="BI215" s="64"/>
      <c r="BY215" s="64"/>
    </row>
    <row r="216" spans="8:77" x14ac:dyDescent="0.25">
      <c r="H216" s="64"/>
      <c r="W216" s="64"/>
      <c r="AG216" s="64"/>
      <c r="AP216" s="64"/>
      <c r="AZ216" s="64"/>
      <c r="BI216" s="64"/>
      <c r="BY216" s="64"/>
    </row>
    <row r="217" spans="8:77" x14ac:dyDescent="0.25">
      <c r="H217" s="64"/>
      <c r="W217" s="64"/>
      <c r="AG217" s="64"/>
      <c r="AP217" s="64"/>
      <c r="AZ217" s="64"/>
      <c r="BI217" s="64"/>
      <c r="BY217" s="64"/>
    </row>
    <row r="218" spans="8:77" x14ac:dyDescent="0.25">
      <c r="H218" s="64"/>
      <c r="W218" s="64"/>
      <c r="AG218" s="64"/>
      <c r="AP218" s="64"/>
      <c r="AZ218" s="64"/>
      <c r="BI218" s="64"/>
      <c r="BY218" s="64"/>
    </row>
    <row r="219" spans="8:77" x14ac:dyDescent="0.25">
      <c r="H219" s="64"/>
      <c r="W219" s="64"/>
      <c r="AG219" s="64"/>
      <c r="AP219" s="64"/>
      <c r="AZ219" s="64"/>
      <c r="BI219" s="64"/>
      <c r="BY219" s="64"/>
    </row>
    <row r="220" spans="8:77" x14ac:dyDescent="0.25">
      <c r="H220" s="64"/>
      <c r="W220" s="64"/>
      <c r="AG220" s="64"/>
      <c r="AP220" s="64"/>
      <c r="AZ220" s="64"/>
      <c r="BI220" s="64"/>
      <c r="BY220" s="64"/>
    </row>
    <row r="221" spans="8:77" x14ac:dyDescent="0.25">
      <c r="H221" s="64"/>
      <c r="W221" s="64"/>
      <c r="AG221" s="64"/>
      <c r="AP221" s="64"/>
      <c r="AZ221" s="64"/>
      <c r="BI221" s="64"/>
      <c r="BY221" s="64"/>
    </row>
    <row r="222" spans="8:77" x14ac:dyDescent="0.25">
      <c r="H222" s="64"/>
      <c r="W222" s="64"/>
      <c r="AG222" s="64"/>
      <c r="AP222" s="64"/>
      <c r="AZ222" s="64"/>
      <c r="BI222" s="64"/>
      <c r="BY222" s="64"/>
    </row>
    <row r="223" spans="8:77" x14ac:dyDescent="0.25">
      <c r="H223" s="64"/>
      <c r="W223" s="64"/>
      <c r="AG223" s="64"/>
      <c r="AP223" s="64"/>
      <c r="AZ223" s="64"/>
      <c r="BI223" s="64"/>
      <c r="BY223" s="64"/>
    </row>
    <row r="224" spans="8:77" x14ac:dyDescent="0.25">
      <c r="H224" s="64"/>
      <c r="W224" s="64"/>
      <c r="AG224" s="64"/>
      <c r="AP224" s="64"/>
      <c r="AZ224" s="64"/>
      <c r="BI224" s="64"/>
      <c r="BY224" s="64"/>
    </row>
    <row r="225" spans="8:77" x14ac:dyDescent="0.25">
      <c r="H225" s="64"/>
      <c r="W225" s="64"/>
      <c r="AG225" s="64"/>
      <c r="AP225" s="64"/>
      <c r="AZ225" s="64"/>
      <c r="BI225" s="64"/>
      <c r="BY225" s="64"/>
    </row>
    <row r="226" spans="8:77" x14ac:dyDescent="0.25">
      <c r="H226" s="64"/>
      <c r="W226" s="64"/>
      <c r="AG226" s="64"/>
      <c r="AP226" s="64"/>
      <c r="AZ226" s="64"/>
      <c r="BI226" s="64"/>
      <c r="BY226" s="64"/>
    </row>
    <row r="227" spans="8:77" x14ac:dyDescent="0.25">
      <c r="H227" s="64"/>
      <c r="W227" s="64"/>
      <c r="AG227" s="64"/>
      <c r="AP227" s="64"/>
      <c r="AZ227" s="64"/>
      <c r="BI227" s="64"/>
      <c r="BY227" s="64"/>
    </row>
    <row r="228" spans="8:77" x14ac:dyDescent="0.25">
      <c r="H228" s="64"/>
      <c r="W228" s="64"/>
      <c r="AG228" s="64"/>
      <c r="AP228" s="64"/>
      <c r="AZ228" s="64"/>
      <c r="BI228" s="64"/>
      <c r="BY228" s="64"/>
    </row>
    <row r="229" spans="8:77" x14ac:dyDescent="0.25">
      <c r="H229" s="64"/>
      <c r="W229" s="64"/>
      <c r="AG229" s="64"/>
      <c r="AP229" s="64"/>
      <c r="AZ229" s="64"/>
      <c r="BI229" s="64"/>
      <c r="BY229" s="64"/>
    </row>
    <row r="230" spans="8:77" x14ac:dyDescent="0.25">
      <c r="H230" s="64"/>
      <c r="W230" s="64"/>
      <c r="AG230" s="64"/>
      <c r="AP230" s="64"/>
      <c r="AZ230" s="64"/>
      <c r="BI230" s="64"/>
      <c r="BY230" s="64"/>
    </row>
    <row r="231" spans="8:77" x14ac:dyDescent="0.25">
      <c r="H231" s="64"/>
      <c r="W231" s="64"/>
      <c r="AG231" s="64"/>
      <c r="AP231" s="64"/>
      <c r="AZ231" s="64"/>
      <c r="BI231" s="64"/>
      <c r="BY231" s="64"/>
    </row>
    <row r="232" spans="8:77" x14ac:dyDescent="0.25">
      <c r="H232" s="64"/>
      <c r="W232" s="64"/>
      <c r="AG232" s="64"/>
      <c r="AP232" s="64"/>
      <c r="AZ232" s="64"/>
      <c r="BI232" s="64"/>
      <c r="BY232" s="64"/>
    </row>
    <row r="233" spans="8:77" x14ac:dyDescent="0.25">
      <c r="H233" s="64"/>
      <c r="W233" s="64"/>
      <c r="AG233" s="64"/>
      <c r="AP233" s="64"/>
      <c r="AZ233" s="64"/>
      <c r="BI233" s="64"/>
      <c r="BY233" s="64"/>
    </row>
    <row r="234" spans="8:77" x14ac:dyDescent="0.25">
      <c r="H234" s="64"/>
      <c r="W234" s="64"/>
      <c r="AG234" s="64"/>
      <c r="AP234" s="64"/>
      <c r="AZ234" s="64"/>
      <c r="BI234" s="64"/>
      <c r="BY234" s="64"/>
    </row>
    <row r="235" spans="8:77" x14ac:dyDescent="0.25">
      <c r="H235" s="64"/>
      <c r="W235" s="64"/>
      <c r="AG235" s="64"/>
      <c r="AP235" s="64"/>
      <c r="AZ235" s="64"/>
      <c r="BI235" s="64"/>
      <c r="BY235" s="64"/>
    </row>
    <row r="236" spans="8:77" x14ac:dyDescent="0.25">
      <c r="H236" s="64"/>
      <c r="W236" s="64"/>
      <c r="AG236" s="64"/>
      <c r="AP236" s="64"/>
      <c r="AZ236" s="64"/>
      <c r="BI236" s="64"/>
      <c r="BY236" s="64"/>
    </row>
    <row r="237" spans="8:77" x14ac:dyDescent="0.25">
      <c r="H237" s="64"/>
      <c r="W237" s="64"/>
      <c r="AG237" s="64"/>
      <c r="AP237" s="64"/>
      <c r="AZ237" s="64"/>
      <c r="BI237" s="64"/>
      <c r="BY237" s="64"/>
    </row>
    <row r="238" spans="8:77" x14ac:dyDescent="0.25">
      <c r="H238" s="64"/>
      <c r="W238" s="64"/>
      <c r="AG238" s="64"/>
      <c r="AP238" s="64"/>
      <c r="AZ238" s="64"/>
      <c r="BI238" s="64"/>
      <c r="BY238" s="64"/>
    </row>
    <row r="239" spans="8:77" x14ac:dyDescent="0.25">
      <c r="H239" s="64"/>
      <c r="W239" s="64"/>
      <c r="AG239" s="64"/>
      <c r="AP239" s="64"/>
      <c r="AZ239" s="64"/>
      <c r="BI239" s="64"/>
      <c r="BY239" s="64"/>
    </row>
    <row r="240" spans="8:77" x14ac:dyDescent="0.25">
      <c r="H240" s="64"/>
      <c r="W240" s="64"/>
      <c r="AG240" s="64"/>
      <c r="AP240" s="64"/>
      <c r="AZ240" s="64"/>
      <c r="BI240" s="64"/>
      <c r="BY240" s="64"/>
    </row>
    <row r="241" spans="8:77" x14ac:dyDescent="0.25">
      <c r="H241" s="64"/>
      <c r="W241" s="64"/>
      <c r="AG241" s="64"/>
      <c r="AP241" s="64"/>
      <c r="AZ241" s="64"/>
      <c r="BI241" s="64"/>
      <c r="BY241" s="64"/>
    </row>
    <row r="242" spans="8:77" x14ac:dyDescent="0.25">
      <c r="H242" s="64"/>
      <c r="W242" s="64"/>
      <c r="AG242" s="64"/>
      <c r="AP242" s="64"/>
      <c r="AZ242" s="64"/>
      <c r="BI242" s="64"/>
      <c r="BY242" s="64"/>
    </row>
    <row r="243" spans="8:77" x14ac:dyDescent="0.25">
      <c r="H243" s="64"/>
      <c r="W243" s="64"/>
      <c r="AG243" s="64"/>
      <c r="AP243" s="64"/>
      <c r="AZ243" s="64"/>
      <c r="BI243" s="64"/>
      <c r="BY243" s="64"/>
    </row>
    <row r="244" spans="8:77" x14ac:dyDescent="0.25">
      <c r="H244" s="64"/>
      <c r="W244" s="64"/>
      <c r="AG244" s="64"/>
      <c r="AP244" s="64"/>
      <c r="AZ244" s="64"/>
      <c r="BI244" s="64"/>
      <c r="BY244" s="64"/>
    </row>
    <row r="245" spans="8:77" x14ac:dyDescent="0.25">
      <c r="H245" s="64"/>
      <c r="W245" s="64"/>
      <c r="AG245" s="64"/>
      <c r="AP245" s="64"/>
      <c r="AZ245" s="64"/>
      <c r="BI245" s="64"/>
      <c r="BY245" s="64"/>
    </row>
    <row r="246" spans="8:77" x14ac:dyDescent="0.25">
      <c r="H246" s="64"/>
      <c r="W246" s="64"/>
      <c r="AG246" s="64"/>
      <c r="AP246" s="64"/>
      <c r="AZ246" s="64"/>
      <c r="BI246" s="64"/>
      <c r="BY246" s="64"/>
    </row>
    <row r="247" spans="8:77" x14ac:dyDescent="0.25">
      <c r="H247" s="64"/>
      <c r="W247" s="64"/>
      <c r="AG247" s="64"/>
      <c r="AP247" s="64"/>
      <c r="AZ247" s="64"/>
      <c r="BI247" s="64"/>
      <c r="BY247" s="64"/>
    </row>
    <row r="248" spans="8:77" x14ac:dyDescent="0.25">
      <c r="H248" s="64"/>
      <c r="W248" s="64"/>
      <c r="AG248" s="64"/>
      <c r="AP248" s="64"/>
      <c r="AZ248" s="64"/>
      <c r="BI248" s="64"/>
      <c r="BY248" s="64"/>
    </row>
    <row r="249" spans="8:77" x14ac:dyDescent="0.25">
      <c r="H249" s="64"/>
      <c r="W249" s="64"/>
      <c r="AG249" s="64"/>
      <c r="AP249" s="64"/>
      <c r="AZ249" s="64"/>
      <c r="BI249" s="64"/>
      <c r="BY249" s="64"/>
    </row>
    <row r="250" spans="8:77" x14ac:dyDescent="0.25">
      <c r="H250" s="64"/>
      <c r="W250" s="64"/>
      <c r="AG250" s="64"/>
      <c r="AP250" s="64"/>
      <c r="AZ250" s="64"/>
      <c r="BI250" s="64"/>
      <c r="BY250" s="64"/>
    </row>
    <row r="251" spans="8:77" x14ac:dyDescent="0.25">
      <c r="H251" s="64"/>
      <c r="W251" s="64"/>
      <c r="AG251" s="64"/>
      <c r="AP251" s="64"/>
      <c r="AZ251" s="64"/>
      <c r="BI251" s="64"/>
      <c r="BY251" s="64"/>
    </row>
    <row r="252" spans="8:77" x14ac:dyDescent="0.25">
      <c r="H252" s="64"/>
      <c r="W252" s="64"/>
      <c r="AG252" s="64"/>
      <c r="AP252" s="64"/>
      <c r="AZ252" s="64"/>
      <c r="BI252" s="64"/>
      <c r="BY252" s="64"/>
    </row>
    <row r="253" spans="8:77" x14ac:dyDescent="0.25">
      <c r="H253" s="64"/>
      <c r="W253" s="64"/>
      <c r="AG253" s="64"/>
      <c r="AP253" s="64"/>
      <c r="AZ253" s="64"/>
      <c r="BI253" s="64"/>
      <c r="BY253" s="64"/>
    </row>
    <row r="254" spans="8:77" x14ac:dyDescent="0.25">
      <c r="H254" s="64"/>
      <c r="W254" s="64"/>
      <c r="AG254" s="64"/>
      <c r="AP254" s="64"/>
      <c r="AZ254" s="64"/>
      <c r="BI254" s="64"/>
      <c r="BY254" s="64"/>
    </row>
    <row r="255" spans="8:77" x14ac:dyDescent="0.25">
      <c r="H255" s="64"/>
      <c r="W255" s="64"/>
      <c r="AG255" s="64"/>
      <c r="AP255" s="64"/>
      <c r="AZ255" s="64"/>
      <c r="BI255" s="64"/>
      <c r="BY255" s="64"/>
    </row>
    <row r="256" spans="8:77" x14ac:dyDescent="0.25">
      <c r="H256" s="64"/>
      <c r="W256" s="64"/>
      <c r="AG256" s="64"/>
      <c r="AP256" s="64"/>
      <c r="AZ256" s="64"/>
      <c r="BI256" s="64"/>
      <c r="BY256" s="64"/>
    </row>
    <row r="257" spans="8:77" x14ac:dyDescent="0.25">
      <c r="H257" s="64"/>
      <c r="W257" s="64"/>
      <c r="AG257" s="64"/>
      <c r="AP257" s="64"/>
      <c r="AZ257" s="64"/>
      <c r="BI257" s="64"/>
      <c r="BY257" s="64"/>
    </row>
    <row r="258" spans="8:77" x14ac:dyDescent="0.25">
      <c r="H258" s="64"/>
      <c r="W258" s="64"/>
      <c r="AG258" s="64"/>
      <c r="AP258" s="64"/>
      <c r="AZ258" s="64"/>
      <c r="BI258" s="64"/>
      <c r="BY258" s="64"/>
    </row>
    <row r="259" spans="8:77" x14ac:dyDescent="0.25">
      <c r="H259" s="64"/>
      <c r="W259" s="64"/>
      <c r="AG259" s="64"/>
      <c r="AP259" s="64"/>
      <c r="AZ259" s="64"/>
      <c r="BI259" s="64"/>
      <c r="BY259" s="64"/>
    </row>
    <row r="260" spans="8:77" x14ac:dyDescent="0.25">
      <c r="H260" s="64"/>
      <c r="W260" s="64"/>
      <c r="AG260" s="64"/>
      <c r="AP260" s="64"/>
      <c r="AZ260" s="64"/>
      <c r="BI260" s="64"/>
      <c r="BY260" s="64"/>
    </row>
    <row r="261" spans="8:77" x14ac:dyDescent="0.25">
      <c r="H261" s="64"/>
      <c r="W261" s="64"/>
      <c r="AG261" s="64"/>
      <c r="AP261" s="64"/>
      <c r="AZ261" s="64"/>
      <c r="BI261" s="64"/>
      <c r="BY261" s="64"/>
    </row>
    <row r="262" spans="8:77" x14ac:dyDescent="0.25">
      <c r="H262" s="64"/>
      <c r="W262" s="64"/>
      <c r="AG262" s="64"/>
      <c r="AP262" s="64"/>
      <c r="AZ262" s="64"/>
      <c r="BI262" s="64"/>
      <c r="BY262" s="64"/>
    </row>
    <row r="263" spans="8:77" x14ac:dyDescent="0.25">
      <c r="H263" s="64"/>
      <c r="W263" s="64"/>
      <c r="AG263" s="64"/>
      <c r="AP263" s="64"/>
      <c r="AZ263" s="64"/>
      <c r="BI263" s="64"/>
      <c r="BY263" s="64"/>
    </row>
    <row r="264" spans="8:77" x14ac:dyDescent="0.25">
      <c r="H264" s="64"/>
      <c r="W264" s="64"/>
      <c r="AG264" s="64"/>
      <c r="AP264" s="64"/>
      <c r="AZ264" s="64"/>
      <c r="BI264" s="64"/>
      <c r="BY264" s="64"/>
    </row>
    <row r="265" spans="8:77" x14ac:dyDescent="0.25">
      <c r="H265" s="64"/>
      <c r="W265" s="64"/>
      <c r="AG265" s="64"/>
      <c r="AP265" s="64"/>
      <c r="AZ265" s="64"/>
      <c r="BI265" s="64"/>
      <c r="BY265" s="64"/>
    </row>
    <row r="266" spans="8:77" x14ac:dyDescent="0.25">
      <c r="H266" s="64"/>
      <c r="W266" s="64"/>
      <c r="AG266" s="64"/>
      <c r="AP266" s="64"/>
      <c r="AZ266" s="64"/>
      <c r="BI266" s="64"/>
      <c r="BY266" s="64"/>
    </row>
    <row r="267" spans="8:77" x14ac:dyDescent="0.25">
      <c r="H267" s="64"/>
      <c r="W267" s="64"/>
      <c r="AG267" s="64"/>
      <c r="AP267" s="64"/>
      <c r="AZ267" s="64"/>
      <c r="BI267" s="64"/>
      <c r="BY267" s="64"/>
    </row>
    <row r="268" spans="8:77" x14ac:dyDescent="0.25">
      <c r="H268" s="64"/>
      <c r="W268" s="64"/>
      <c r="AG268" s="64"/>
      <c r="AP268" s="64"/>
      <c r="AZ268" s="64"/>
      <c r="BI268" s="64"/>
      <c r="BY268" s="64"/>
    </row>
    <row r="269" spans="8:77" x14ac:dyDescent="0.25">
      <c r="H269" s="64"/>
      <c r="W269" s="64"/>
      <c r="AG269" s="64"/>
      <c r="AP269" s="64"/>
      <c r="AZ269" s="64"/>
      <c r="BI269" s="64"/>
      <c r="BY269" s="64"/>
    </row>
    <row r="270" spans="8:77" x14ac:dyDescent="0.25">
      <c r="H270" s="64"/>
      <c r="W270" s="64"/>
      <c r="AG270" s="64"/>
      <c r="AP270" s="64"/>
      <c r="AZ270" s="64"/>
      <c r="BI270" s="64"/>
      <c r="BY270" s="64"/>
    </row>
    <row r="271" spans="8:77" x14ac:dyDescent="0.25">
      <c r="H271" s="64"/>
      <c r="W271" s="64"/>
      <c r="AG271" s="64"/>
      <c r="AP271" s="64"/>
      <c r="AZ271" s="64"/>
      <c r="BI271" s="64"/>
      <c r="BY271" s="64"/>
    </row>
    <row r="272" spans="8:77" x14ac:dyDescent="0.25">
      <c r="H272" s="64"/>
      <c r="W272" s="64"/>
      <c r="AG272" s="64"/>
      <c r="AP272" s="64"/>
      <c r="AZ272" s="64"/>
      <c r="BI272" s="64"/>
      <c r="BY272" s="64"/>
    </row>
    <row r="273" spans="8:77" x14ac:dyDescent="0.25">
      <c r="H273" s="64"/>
      <c r="W273" s="64"/>
      <c r="AG273" s="64"/>
      <c r="AP273" s="64"/>
      <c r="AZ273" s="64"/>
      <c r="BI273" s="64"/>
      <c r="BY273" s="64"/>
    </row>
    <row r="274" spans="8:77" x14ac:dyDescent="0.25">
      <c r="H274" s="64"/>
      <c r="W274" s="64"/>
      <c r="AG274" s="64"/>
      <c r="AP274" s="64"/>
      <c r="AZ274" s="64"/>
      <c r="BI274" s="64"/>
      <c r="BY274" s="64"/>
    </row>
    <row r="275" spans="8:77" x14ac:dyDescent="0.25">
      <c r="H275" s="64"/>
      <c r="W275" s="64"/>
      <c r="AG275" s="64"/>
      <c r="AP275" s="64"/>
      <c r="AZ275" s="64"/>
      <c r="BI275" s="64"/>
      <c r="BY275" s="64"/>
    </row>
    <row r="276" spans="8:77" x14ac:dyDescent="0.25">
      <c r="H276" s="64"/>
      <c r="W276" s="64"/>
      <c r="AG276" s="64"/>
      <c r="AP276" s="64"/>
      <c r="AZ276" s="64"/>
      <c r="BI276" s="64"/>
      <c r="BY276" s="64"/>
    </row>
    <row r="277" spans="8:77" x14ac:dyDescent="0.25">
      <c r="H277" s="64"/>
      <c r="W277" s="64"/>
      <c r="AG277" s="64"/>
      <c r="AP277" s="64"/>
      <c r="AZ277" s="64"/>
      <c r="BI277" s="64"/>
      <c r="BY277" s="64"/>
    </row>
    <row r="278" spans="8:77" x14ac:dyDescent="0.25">
      <c r="H278" s="64"/>
      <c r="W278" s="64"/>
      <c r="AG278" s="64"/>
      <c r="AP278" s="64"/>
      <c r="AZ278" s="64"/>
      <c r="BI278" s="64"/>
      <c r="BY278" s="64"/>
    </row>
    <row r="279" spans="8:77" x14ac:dyDescent="0.25">
      <c r="H279" s="64"/>
      <c r="W279" s="64"/>
      <c r="AG279" s="64"/>
      <c r="AP279" s="64"/>
      <c r="AZ279" s="64"/>
      <c r="BI279" s="64"/>
      <c r="BY279" s="64"/>
    </row>
    <row r="280" spans="8:77" x14ac:dyDescent="0.25">
      <c r="H280" s="64"/>
      <c r="W280" s="64"/>
      <c r="AG280" s="64"/>
      <c r="AP280" s="64"/>
      <c r="AZ280" s="64"/>
      <c r="BI280" s="64"/>
      <c r="BY280" s="64"/>
    </row>
    <row r="281" spans="8:77" x14ac:dyDescent="0.25">
      <c r="H281" s="64"/>
      <c r="W281" s="64"/>
      <c r="AG281" s="64"/>
      <c r="AP281" s="64"/>
      <c r="AZ281" s="64"/>
      <c r="BI281" s="64"/>
      <c r="BY281" s="64"/>
    </row>
    <row r="282" spans="8:77" x14ac:dyDescent="0.25">
      <c r="H282" s="64"/>
      <c r="W282" s="64"/>
      <c r="AG282" s="64"/>
      <c r="AP282" s="64"/>
      <c r="AZ282" s="64"/>
      <c r="BI282" s="64"/>
      <c r="BY282" s="64"/>
    </row>
    <row r="283" spans="8:77" x14ac:dyDescent="0.25">
      <c r="H283" s="64"/>
      <c r="W283" s="64"/>
      <c r="AG283" s="64"/>
      <c r="AP283" s="64"/>
      <c r="AZ283" s="64"/>
      <c r="BI283" s="64"/>
      <c r="BY283" s="64"/>
    </row>
    <row r="284" spans="8:77" x14ac:dyDescent="0.25">
      <c r="H284" s="64"/>
      <c r="W284" s="64"/>
      <c r="AG284" s="64"/>
      <c r="AP284" s="64"/>
      <c r="AZ284" s="64"/>
      <c r="BI284" s="64"/>
      <c r="BY284" s="64"/>
    </row>
    <row r="285" spans="8:77" x14ac:dyDescent="0.25">
      <c r="H285" s="64"/>
      <c r="W285" s="64"/>
      <c r="AG285" s="64"/>
      <c r="AP285" s="64"/>
      <c r="AZ285" s="64"/>
      <c r="BI285" s="64"/>
      <c r="BY285" s="64"/>
    </row>
    <row r="286" spans="8:77" x14ac:dyDescent="0.25">
      <c r="H286" s="64"/>
      <c r="W286" s="64"/>
      <c r="AG286" s="64"/>
      <c r="AP286" s="64"/>
      <c r="AZ286" s="64"/>
      <c r="BI286" s="64"/>
      <c r="BY286" s="64"/>
    </row>
    <row r="287" spans="8:77" x14ac:dyDescent="0.25">
      <c r="H287" s="64"/>
      <c r="W287" s="64"/>
      <c r="AG287" s="64"/>
      <c r="AP287" s="64"/>
      <c r="AZ287" s="64"/>
      <c r="BI287" s="64"/>
      <c r="BY287" s="64"/>
    </row>
    <row r="288" spans="8:77" x14ac:dyDescent="0.25">
      <c r="H288" s="64"/>
      <c r="W288" s="64"/>
      <c r="AG288" s="64"/>
      <c r="AP288" s="64"/>
      <c r="AZ288" s="64"/>
      <c r="BI288" s="64"/>
      <c r="BY288" s="64"/>
    </row>
    <row r="289" spans="8:77" x14ac:dyDescent="0.25">
      <c r="H289" s="64"/>
      <c r="W289" s="64"/>
      <c r="AG289" s="64"/>
      <c r="AP289" s="64"/>
      <c r="AZ289" s="64"/>
      <c r="BI289" s="64"/>
      <c r="BY289" s="64"/>
    </row>
    <row r="290" spans="8:77" x14ac:dyDescent="0.25">
      <c r="H290" s="64"/>
      <c r="W290" s="64"/>
      <c r="AG290" s="64"/>
      <c r="AP290" s="64"/>
      <c r="AZ290" s="64"/>
      <c r="BI290" s="64"/>
      <c r="BY290" s="64"/>
    </row>
    <row r="291" spans="8:77" x14ac:dyDescent="0.25">
      <c r="H291" s="64"/>
      <c r="W291" s="64"/>
      <c r="AG291" s="64"/>
      <c r="AP291" s="64"/>
      <c r="AZ291" s="64"/>
      <c r="BI291" s="64"/>
      <c r="BY291" s="64"/>
    </row>
    <row r="292" spans="8:77" x14ac:dyDescent="0.25">
      <c r="H292" s="64"/>
      <c r="W292" s="64"/>
      <c r="AG292" s="64"/>
      <c r="AP292" s="64"/>
      <c r="AZ292" s="64"/>
      <c r="BI292" s="64"/>
      <c r="BY292" s="64"/>
    </row>
    <row r="293" spans="8:77" x14ac:dyDescent="0.25">
      <c r="H293" s="64"/>
      <c r="W293" s="64"/>
      <c r="AG293" s="64"/>
      <c r="AP293" s="64"/>
      <c r="AZ293" s="64"/>
      <c r="BI293" s="64"/>
      <c r="BY293" s="64"/>
    </row>
    <row r="294" spans="8:77" x14ac:dyDescent="0.25">
      <c r="H294" s="64"/>
      <c r="W294" s="64"/>
      <c r="AG294" s="64"/>
      <c r="AP294" s="64"/>
      <c r="AZ294" s="64"/>
      <c r="BI294" s="64"/>
      <c r="BY294" s="64"/>
    </row>
    <row r="295" spans="8:77" x14ac:dyDescent="0.25">
      <c r="H295" s="64"/>
      <c r="W295" s="64"/>
      <c r="AG295" s="64"/>
      <c r="AP295" s="64"/>
      <c r="AZ295" s="64"/>
      <c r="BI295" s="64"/>
      <c r="BY295" s="64"/>
    </row>
    <row r="296" spans="8:77" x14ac:dyDescent="0.25">
      <c r="H296" s="64"/>
      <c r="W296" s="64"/>
      <c r="AG296" s="64"/>
      <c r="AP296" s="64"/>
      <c r="AZ296" s="64"/>
      <c r="BI296" s="64"/>
      <c r="BY296" s="64"/>
    </row>
    <row r="297" spans="8:77" x14ac:dyDescent="0.25">
      <c r="H297" s="64"/>
      <c r="W297" s="64"/>
      <c r="AG297" s="64"/>
      <c r="AP297" s="64"/>
      <c r="AZ297" s="64"/>
      <c r="BI297" s="64"/>
      <c r="BY297" s="64"/>
    </row>
    <row r="298" spans="8:77" x14ac:dyDescent="0.25">
      <c r="H298" s="64"/>
      <c r="W298" s="64"/>
      <c r="AG298" s="64"/>
      <c r="AP298" s="64"/>
      <c r="AZ298" s="64"/>
      <c r="BI298" s="64"/>
      <c r="BY298" s="64"/>
    </row>
    <row r="299" spans="8:77" x14ac:dyDescent="0.25">
      <c r="H299" s="64"/>
      <c r="W299" s="64"/>
      <c r="AG299" s="64"/>
      <c r="AP299" s="64"/>
      <c r="AZ299" s="64"/>
      <c r="BI299" s="64"/>
      <c r="BY299" s="64"/>
    </row>
    <row r="300" spans="8:77" x14ac:dyDescent="0.25">
      <c r="H300" s="64"/>
      <c r="W300" s="64"/>
      <c r="AG300" s="64"/>
      <c r="AP300" s="64"/>
      <c r="AZ300" s="64"/>
      <c r="BI300" s="64"/>
      <c r="BY300" s="64"/>
    </row>
    <row r="301" spans="8:77" x14ac:dyDescent="0.25">
      <c r="H301" s="64"/>
      <c r="W301" s="64"/>
      <c r="AG301" s="64"/>
      <c r="AP301" s="64"/>
      <c r="AZ301" s="64"/>
      <c r="BI301" s="64"/>
      <c r="BY301" s="64"/>
    </row>
    <row r="302" spans="8:77" x14ac:dyDescent="0.25">
      <c r="H302" s="64"/>
      <c r="W302" s="64"/>
      <c r="AG302" s="64"/>
      <c r="AP302" s="64"/>
      <c r="AZ302" s="64"/>
      <c r="BI302" s="64"/>
      <c r="BY302" s="64"/>
    </row>
    <row r="303" spans="8:77" x14ac:dyDescent="0.25">
      <c r="H303" s="64"/>
      <c r="W303" s="64"/>
      <c r="AG303" s="64"/>
      <c r="AP303" s="64"/>
      <c r="AZ303" s="64"/>
      <c r="BI303" s="64"/>
      <c r="BY303" s="64"/>
    </row>
    <row r="304" spans="8:77" x14ac:dyDescent="0.25">
      <c r="H304" s="64"/>
      <c r="W304" s="64"/>
      <c r="AG304" s="64"/>
      <c r="AP304" s="64"/>
      <c r="AZ304" s="64"/>
      <c r="BI304" s="64"/>
      <c r="BY304" s="64"/>
    </row>
    <row r="305" spans="8:77" x14ac:dyDescent="0.25">
      <c r="H305" s="64"/>
      <c r="W305" s="64"/>
      <c r="AG305" s="64"/>
      <c r="AP305" s="64"/>
      <c r="AZ305" s="64"/>
      <c r="BI305" s="64"/>
      <c r="BY305" s="64"/>
    </row>
    <row r="306" spans="8:77" x14ac:dyDescent="0.25">
      <c r="H306" s="64"/>
      <c r="W306" s="64"/>
      <c r="AG306" s="64"/>
      <c r="AP306" s="64"/>
      <c r="AZ306" s="64"/>
      <c r="BI306" s="64"/>
      <c r="BY306" s="64"/>
    </row>
    <row r="307" spans="8:77" x14ac:dyDescent="0.25">
      <c r="H307" s="64"/>
      <c r="W307" s="64"/>
      <c r="AG307" s="64"/>
      <c r="AP307" s="64"/>
      <c r="AZ307" s="64"/>
      <c r="BI307" s="64"/>
      <c r="BY307" s="64"/>
    </row>
    <row r="308" spans="8:77" x14ac:dyDescent="0.25">
      <c r="H308" s="64"/>
      <c r="W308" s="64"/>
      <c r="AG308" s="64"/>
      <c r="AP308" s="64"/>
      <c r="AZ308" s="64"/>
      <c r="BI308" s="64"/>
      <c r="BY308" s="64"/>
    </row>
    <row r="309" spans="8:77" x14ac:dyDescent="0.25">
      <c r="H309" s="64"/>
      <c r="W309" s="64"/>
      <c r="AG309" s="64"/>
      <c r="AP309" s="64"/>
      <c r="AZ309" s="64"/>
      <c r="BI309" s="64"/>
      <c r="BY309" s="64"/>
    </row>
    <row r="310" spans="8:77" x14ac:dyDescent="0.25">
      <c r="H310" s="64"/>
      <c r="W310" s="64"/>
      <c r="AG310" s="64"/>
      <c r="AP310" s="64"/>
      <c r="AZ310" s="64"/>
      <c r="BI310" s="64"/>
      <c r="BY310" s="64"/>
    </row>
    <row r="311" spans="8:77" x14ac:dyDescent="0.25">
      <c r="H311" s="64"/>
      <c r="W311" s="64"/>
      <c r="AG311" s="64"/>
      <c r="AP311" s="64"/>
      <c r="AZ311" s="64"/>
      <c r="BI311" s="64"/>
      <c r="BY311" s="64"/>
    </row>
    <row r="312" spans="8:77" x14ac:dyDescent="0.25">
      <c r="H312" s="64"/>
      <c r="W312" s="64"/>
      <c r="AG312" s="64"/>
      <c r="AP312" s="64"/>
      <c r="AZ312" s="64"/>
      <c r="BI312" s="64"/>
      <c r="BY312" s="64"/>
    </row>
    <row r="313" spans="8:77" x14ac:dyDescent="0.25">
      <c r="H313" s="64"/>
      <c r="W313" s="64"/>
      <c r="AG313" s="64"/>
      <c r="AP313" s="64"/>
      <c r="AZ313" s="64"/>
      <c r="BI313" s="64"/>
      <c r="BY313" s="64"/>
    </row>
    <row r="314" spans="8:77" x14ac:dyDescent="0.25">
      <c r="H314" s="64"/>
      <c r="W314" s="64"/>
      <c r="AG314" s="64"/>
      <c r="AP314" s="64"/>
      <c r="AZ314" s="64"/>
      <c r="BI314" s="64"/>
      <c r="BY314" s="64"/>
    </row>
    <row r="315" spans="8:77" x14ac:dyDescent="0.25">
      <c r="H315" s="64"/>
      <c r="W315" s="64"/>
      <c r="AG315" s="64"/>
      <c r="AP315" s="64"/>
      <c r="AZ315" s="64"/>
      <c r="BI315" s="64"/>
      <c r="BY315" s="64"/>
    </row>
    <row r="316" spans="8:77" x14ac:dyDescent="0.25">
      <c r="H316" s="64"/>
      <c r="W316" s="64"/>
      <c r="AG316" s="64"/>
      <c r="AP316" s="64"/>
      <c r="AZ316" s="64"/>
      <c r="BI316" s="64"/>
      <c r="BY316" s="64"/>
    </row>
    <row r="317" spans="8:77" x14ac:dyDescent="0.25">
      <c r="H317" s="64"/>
      <c r="W317" s="64"/>
      <c r="AG317" s="64"/>
      <c r="AP317" s="64"/>
      <c r="AZ317" s="64"/>
      <c r="BI317" s="64"/>
      <c r="BY317" s="64"/>
    </row>
    <row r="318" spans="8:77" x14ac:dyDescent="0.25">
      <c r="H318" s="64"/>
      <c r="W318" s="64"/>
      <c r="AG318" s="64"/>
      <c r="AP318" s="64"/>
      <c r="AZ318" s="64"/>
      <c r="BI318" s="64"/>
      <c r="BY318" s="64"/>
    </row>
    <row r="319" spans="8:77" x14ac:dyDescent="0.25">
      <c r="H319" s="64"/>
      <c r="W319" s="64"/>
      <c r="AG319" s="64"/>
      <c r="AP319" s="64"/>
      <c r="AZ319" s="64"/>
      <c r="BI319" s="64"/>
      <c r="BY319" s="64"/>
    </row>
    <row r="320" spans="8:77" x14ac:dyDescent="0.25">
      <c r="H320" s="64"/>
      <c r="W320" s="64"/>
      <c r="AG320" s="64"/>
      <c r="AP320" s="64"/>
      <c r="AZ320" s="64"/>
      <c r="BI320" s="64"/>
      <c r="BY320" s="64"/>
    </row>
    <row r="321" spans="8:77" x14ac:dyDescent="0.25">
      <c r="H321" s="64"/>
      <c r="W321" s="64"/>
      <c r="AG321" s="64"/>
      <c r="AP321" s="64"/>
      <c r="AZ321" s="64"/>
      <c r="BI321" s="64"/>
      <c r="BY321" s="64"/>
    </row>
    <row r="322" spans="8:77" x14ac:dyDescent="0.25">
      <c r="H322" s="64"/>
      <c r="W322" s="64"/>
      <c r="AG322" s="64"/>
      <c r="AP322" s="64"/>
      <c r="AZ322" s="64"/>
      <c r="BI322" s="64"/>
      <c r="BY322" s="64"/>
    </row>
    <row r="323" spans="8:77" x14ac:dyDescent="0.25">
      <c r="H323" s="64"/>
      <c r="W323" s="64"/>
      <c r="AG323" s="64"/>
      <c r="AP323" s="64"/>
      <c r="AZ323" s="64"/>
      <c r="BI323" s="64"/>
      <c r="BY323" s="64"/>
    </row>
    <row r="324" spans="8:77" x14ac:dyDescent="0.25">
      <c r="H324" s="64"/>
      <c r="W324" s="64"/>
      <c r="AG324" s="64"/>
      <c r="AP324" s="64"/>
      <c r="AZ324" s="64"/>
      <c r="BI324" s="64"/>
      <c r="BY324" s="64"/>
    </row>
    <row r="325" spans="8:77" x14ac:dyDescent="0.25">
      <c r="H325" s="64"/>
      <c r="W325" s="64"/>
      <c r="AG325" s="64"/>
      <c r="AP325" s="64"/>
      <c r="AZ325" s="64"/>
      <c r="BI325" s="64"/>
      <c r="BY325" s="64"/>
    </row>
    <row r="326" spans="8:77" x14ac:dyDescent="0.25">
      <c r="H326" s="64"/>
      <c r="W326" s="64"/>
      <c r="AG326" s="64"/>
      <c r="AP326" s="64"/>
      <c r="AZ326" s="64"/>
      <c r="BI326" s="64"/>
      <c r="BY326" s="64"/>
    </row>
    <row r="327" spans="8:77" x14ac:dyDescent="0.25">
      <c r="H327" s="64"/>
      <c r="W327" s="64"/>
      <c r="AG327" s="64"/>
      <c r="AP327" s="64"/>
      <c r="AZ327" s="64"/>
      <c r="BI327" s="64"/>
      <c r="BY327" s="64"/>
    </row>
    <row r="328" spans="8:77" x14ac:dyDescent="0.25">
      <c r="H328" s="64"/>
      <c r="W328" s="64"/>
      <c r="AG328" s="64"/>
      <c r="AP328" s="64"/>
      <c r="AZ328" s="64"/>
      <c r="BI328" s="64"/>
      <c r="BY328" s="64"/>
    </row>
    <row r="329" spans="8:77" x14ac:dyDescent="0.25">
      <c r="H329" s="64"/>
      <c r="W329" s="64"/>
      <c r="AG329" s="64"/>
      <c r="AP329" s="64"/>
      <c r="AZ329" s="64"/>
      <c r="BI329" s="64"/>
      <c r="BY329" s="64"/>
    </row>
    <row r="330" spans="8:77" x14ac:dyDescent="0.25">
      <c r="H330" s="64"/>
      <c r="W330" s="64"/>
      <c r="AG330" s="64"/>
      <c r="AP330" s="64"/>
      <c r="AZ330" s="64"/>
      <c r="BI330" s="64"/>
      <c r="BY330" s="64"/>
    </row>
    <row r="331" spans="8:77" x14ac:dyDescent="0.25">
      <c r="H331" s="64"/>
      <c r="W331" s="64"/>
      <c r="AG331" s="64"/>
      <c r="AP331" s="64"/>
      <c r="AZ331" s="64"/>
      <c r="BI331" s="64"/>
      <c r="BY331" s="64"/>
    </row>
    <row r="332" spans="8:77" x14ac:dyDescent="0.25">
      <c r="H332" s="64"/>
      <c r="W332" s="64"/>
      <c r="AG332" s="64"/>
      <c r="AP332" s="64"/>
      <c r="AZ332" s="64"/>
      <c r="BI332" s="64"/>
      <c r="BY332" s="64"/>
    </row>
    <row r="333" spans="8:77" x14ac:dyDescent="0.25">
      <c r="H333" s="64"/>
      <c r="W333" s="64"/>
      <c r="AG333" s="64"/>
      <c r="AP333" s="64"/>
      <c r="AZ333" s="64"/>
      <c r="BI333" s="64"/>
      <c r="BY333" s="64"/>
    </row>
    <row r="334" spans="8:77" x14ac:dyDescent="0.25">
      <c r="H334" s="64"/>
      <c r="W334" s="64"/>
      <c r="AG334" s="64"/>
      <c r="AP334" s="64"/>
      <c r="AZ334" s="64"/>
      <c r="BI334" s="64"/>
      <c r="BY334" s="64"/>
    </row>
    <row r="335" spans="8:77" x14ac:dyDescent="0.25">
      <c r="H335" s="64"/>
      <c r="W335" s="64"/>
      <c r="AG335" s="64"/>
      <c r="AP335" s="64"/>
      <c r="AZ335" s="64"/>
      <c r="BI335" s="64"/>
      <c r="BY335" s="64"/>
    </row>
    <row r="336" spans="8:77" x14ac:dyDescent="0.25">
      <c r="H336" s="64"/>
      <c r="W336" s="64"/>
      <c r="AG336" s="64"/>
      <c r="AP336" s="64"/>
      <c r="AZ336" s="64"/>
      <c r="BI336" s="64"/>
      <c r="BY336" s="64"/>
    </row>
    <row r="337" spans="8:77" x14ac:dyDescent="0.25">
      <c r="H337" s="64"/>
      <c r="W337" s="64"/>
      <c r="AG337" s="64"/>
      <c r="AP337" s="64"/>
      <c r="AZ337" s="64"/>
      <c r="BI337" s="64"/>
      <c r="BY337" s="64"/>
    </row>
    <row r="338" spans="8:77" x14ac:dyDescent="0.25">
      <c r="H338" s="64"/>
      <c r="W338" s="64"/>
      <c r="AG338" s="64"/>
      <c r="AP338" s="64"/>
      <c r="AZ338" s="64"/>
      <c r="BI338" s="64"/>
      <c r="BY338" s="64"/>
    </row>
    <row r="339" spans="8:77" x14ac:dyDescent="0.25">
      <c r="H339" s="64"/>
      <c r="W339" s="64"/>
      <c r="AG339" s="64"/>
      <c r="AP339" s="64"/>
      <c r="AZ339" s="64"/>
      <c r="BI339" s="64"/>
      <c r="BY339" s="64"/>
    </row>
    <row r="340" spans="8:77" x14ac:dyDescent="0.25">
      <c r="H340" s="64"/>
      <c r="W340" s="64"/>
      <c r="AG340" s="64"/>
      <c r="AP340" s="64"/>
      <c r="AZ340" s="64"/>
      <c r="BI340" s="64"/>
      <c r="BY340" s="64"/>
    </row>
    <row r="341" spans="8:77" x14ac:dyDescent="0.25">
      <c r="H341" s="64"/>
      <c r="W341" s="64"/>
      <c r="AG341" s="64"/>
      <c r="AP341" s="64"/>
      <c r="AZ341" s="64"/>
      <c r="BI341" s="64"/>
      <c r="BY341" s="64"/>
    </row>
    <row r="342" spans="8:77" x14ac:dyDescent="0.25">
      <c r="H342" s="64"/>
      <c r="W342" s="64"/>
      <c r="AG342" s="64"/>
      <c r="AP342" s="64"/>
      <c r="AZ342" s="64"/>
      <c r="BI342" s="64"/>
      <c r="BY342" s="64"/>
    </row>
    <row r="343" spans="8:77" x14ac:dyDescent="0.25">
      <c r="H343" s="64"/>
      <c r="W343" s="64"/>
      <c r="AG343" s="64"/>
      <c r="AP343" s="64"/>
      <c r="AZ343" s="64"/>
      <c r="BI343" s="64"/>
      <c r="BY343" s="64"/>
    </row>
    <row r="344" spans="8:77" x14ac:dyDescent="0.25">
      <c r="H344" s="64"/>
      <c r="W344" s="64"/>
      <c r="AG344" s="64"/>
      <c r="AP344" s="64"/>
      <c r="AZ344" s="64"/>
      <c r="BI344" s="64"/>
      <c r="BY344" s="64"/>
    </row>
    <row r="345" spans="8:77" x14ac:dyDescent="0.25">
      <c r="H345" s="64"/>
      <c r="W345" s="64"/>
      <c r="AG345" s="64"/>
      <c r="AP345" s="64"/>
      <c r="AZ345" s="64"/>
      <c r="BI345" s="64"/>
      <c r="BY345" s="64"/>
    </row>
    <row r="346" spans="8:77" x14ac:dyDescent="0.25">
      <c r="H346" s="64"/>
      <c r="W346" s="64"/>
      <c r="AG346" s="64"/>
      <c r="AP346" s="64"/>
      <c r="AZ346" s="64"/>
      <c r="BI346" s="64"/>
      <c r="BY346" s="64"/>
    </row>
    <row r="347" spans="8:77" x14ac:dyDescent="0.25">
      <c r="H347" s="64"/>
      <c r="W347" s="64"/>
      <c r="AG347" s="64"/>
      <c r="AP347" s="64"/>
      <c r="AZ347" s="64"/>
      <c r="BI347" s="64"/>
      <c r="BY347" s="64"/>
    </row>
    <row r="348" spans="8:77" x14ac:dyDescent="0.25">
      <c r="H348" s="64"/>
      <c r="W348" s="64"/>
      <c r="AG348" s="64"/>
      <c r="AP348" s="64"/>
      <c r="AZ348" s="64"/>
      <c r="BI348" s="64"/>
      <c r="BY348" s="64"/>
    </row>
    <row r="349" spans="8:77" x14ac:dyDescent="0.25">
      <c r="H349" s="64"/>
      <c r="W349" s="64"/>
      <c r="AG349" s="64"/>
      <c r="AP349" s="64"/>
      <c r="AZ349" s="64"/>
      <c r="BI349" s="64"/>
      <c r="BY349" s="64"/>
    </row>
    <row r="350" spans="8:77" x14ac:dyDescent="0.25">
      <c r="H350" s="64"/>
      <c r="W350" s="64"/>
      <c r="AG350" s="64"/>
      <c r="AP350" s="64"/>
      <c r="AZ350" s="64"/>
      <c r="BI350" s="64"/>
      <c r="BY350" s="64"/>
    </row>
    <row r="351" spans="8:77" x14ac:dyDescent="0.25">
      <c r="H351" s="64"/>
      <c r="W351" s="64"/>
      <c r="AG351" s="64"/>
      <c r="AP351" s="64"/>
      <c r="AZ351" s="64"/>
      <c r="BI351" s="64"/>
      <c r="BY351" s="64"/>
    </row>
    <row r="352" spans="8:77" x14ac:dyDescent="0.25">
      <c r="H352" s="64"/>
      <c r="W352" s="64"/>
      <c r="AG352" s="64"/>
      <c r="AP352" s="64"/>
      <c r="AZ352" s="64"/>
      <c r="BI352" s="64"/>
      <c r="BY352" s="64"/>
    </row>
    <row r="353" spans="8:77" x14ac:dyDescent="0.25">
      <c r="H353" s="64"/>
      <c r="W353" s="64"/>
      <c r="AG353" s="64"/>
      <c r="AP353" s="64"/>
      <c r="AZ353" s="64"/>
      <c r="BI353" s="64"/>
      <c r="BY353" s="64"/>
    </row>
    <row r="354" spans="8:77" x14ac:dyDescent="0.25">
      <c r="H354" s="64"/>
      <c r="W354" s="64"/>
      <c r="AG354" s="64"/>
      <c r="AP354" s="64"/>
      <c r="AZ354" s="64"/>
      <c r="BI354" s="64"/>
      <c r="BY354" s="64"/>
    </row>
    <row r="355" spans="8:77" x14ac:dyDescent="0.25">
      <c r="H355" s="64"/>
      <c r="W355" s="64"/>
      <c r="AG355" s="64"/>
      <c r="AP355" s="64"/>
      <c r="AZ355" s="64"/>
      <c r="BI355" s="64"/>
      <c r="BY355" s="64"/>
    </row>
    <row r="356" spans="8:77" x14ac:dyDescent="0.25">
      <c r="H356" s="64"/>
      <c r="W356" s="64"/>
      <c r="AG356" s="64"/>
      <c r="AP356" s="64"/>
      <c r="AZ356" s="64"/>
      <c r="BI356" s="64"/>
      <c r="BY356" s="64"/>
    </row>
    <row r="357" spans="8:77" x14ac:dyDescent="0.25">
      <c r="H357" s="64"/>
      <c r="W357" s="64"/>
      <c r="AG357" s="64"/>
      <c r="AP357" s="64"/>
      <c r="AZ357" s="64"/>
      <c r="BI357" s="64"/>
      <c r="BY357" s="64"/>
    </row>
    <row r="358" spans="8:77" x14ac:dyDescent="0.25">
      <c r="H358" s="64"/>
      <c r="W358" s="64"/>
      <c r="AG358" s="64"/>
      <c r="AP358" s="64"/>
      <c r="AZ358" s="64"/>
      <c r="BI358" s="64"/>
      <c r="BY358" s="64"/>
    </row>
    <row r="359" spans="8:77" x14ac:dyDescent="0.25">
      <c r="H359" s="64"/>
      <c r="W359" s="64"/>
      <c r="AG359" s="64"/>
      <c r="AP359" s="64"/>
      <c r="AZ359" s="64"/>
      <c r="BI359" s="64"/>
      <c r="BY359" s="64"/>
    </row>
    <row r="360" spans="8:77" x14ac:dyDescent="0.25">
      <c r="H360" s="64"/>
      <c r="W360" s="64"/>
      <c r="AG360" s="64"/>
      <c r="AP360" s="64"/>
      <c r="AZ360" s="64"/>
      <c r="BI360" s="64"/>
      <c r="BY360" s="64"/>
    </row>
    <row r="361" spans="8:77" x14ac:dyDescent="0.25">
      <c r="H361" s="64"/>
      <c r="W361" s="64"/>
      <c r="AG361" s="64"/>
      <c r="AP361" s="64"/>
      <c r="AZ361" s="64"/>
      <c r="BI361" s="64"/>
      <c r="BY361" s="64"/>
    </row>
    <row r="362" spans="8:77" x14ac:dyDescent="0.25">
      <c r="H362" s="64"/>
      <c r="W362" s="64"/>
      <c r="AG362" s="64"/>
      <c r="AP362" s="64"/>
      <c r="AZ362" s="64"/>
      <c r="BI362" s="64"/>
      <c r="BY362" s="64"/>
    </row>
    <row r="363" spans="8:77" x14ac:dyDescent="0.25">
      <c r="H363" s="64"/>
      <c r="W363" s="64"/>
      <c r="AG363" s="64"/>
      <c r="AP363" s="64"/>
      <c r="AZ363" s="64"/>
      <c r="BI363" s="64"/>
      <c r="BY363" s="64"/>
    </row>
    <row r="364" spans="8:77" x14ac:dyDescent="0.25">
      <c r="H364" s="64"/>
      <c r="W364" s="64"/>
      <c r="AG364" s="64"/>
      <c r="AP364" s="64"/>
      <c r="AZ364" s="64"/>
      <c r="BI364" s="64"/>
      <c r="BY364" s="64"/>
    </row>
    <row r="365" spans="8:77" x14ac:dyDescent="0.25">
      <c r="H365" s="64"/>
      <c r="W365" s="64"/>
      <c r="AG365" s="64"/>
      <c r="AP365" s="64"/>
      <c r="AZ365" s="64"/>
      <c r="BI365" s="64"/>
      <c r="BY365" s="64"/>
    </row>
    <row r="366" spans="8:77" x14ac:dyDescent="0.25">
      <c r="H366" s="64"/>
      <c r="W366" s="64"/>
      <c r="AG366" s="64"/>
      <c r="AP366" s="64"/>
      <c r="AZ366" s="64"/>
      <c r="BI366" s="64"/>
      <c r="BY366" s="64"/>
    </row>
    <row r="367" spans="8:77" x14ac:dyDescent="0.25">
      <c r="H367" s="64"/>
      <c r="W367" s="64"/>
      <c r="AG367" s="64"/>
      <c r="AP367" s="64"/>
      <c r="AZ367" s="64"/>
      <c r="BI367" s="64"/>
      <c r="BY367" s="64"/>
    </row>
    <row r="368" spans="8:77" x14ac:dyDescent="0.25">
      <c r="H368" s="64"/>
      <c r="W368" s="64"/>
      <c r="AG368" s="64"/>
      <c r="AP368" s="64"/>
      <c r="AZ368" s="64"/>
      <c r="BI368" s="64"/>
      <c r="BY368" s="64"/>
    </row>
    <row r="369" spans="8:77" x14ac:dyDescent="0.25">
      <c r="H369" s="64"/>
      <c r="W369" s="64"/>
      <c r="AG369" s="64"/>
      <c r="AP369" s="64"/>
      <c r="AZ369" s="64"/>
      <c r="BI369" s="64"/>
      <c r="BY369" s="64"/>
    </row>
    <row r="370" spans="8:77" x14ac:dyDescent="0.25">
      <c r="H370" s="64"/>
      <c r="W370" s="64"/>
      <c r="AG370" s="64"/>
      <c r="AP370" s="64"/>
      <c r="AZ370" s="64"/>
      <c r="BI370" s="64"/>
      <c r="BY370" s="64"/>
    </row>
    <row r="371" spans="8:77" x14ac:dyDescent="0.25">
      <c r="H371" s="64"/>
      <c r="W371" s="64"/>
      <c r="AG371" s="64"/>
      <c r="AP371" s="64"/>
      <c r="AZ371" s="64"/>
      <c r="BI371" s="64"/>
      <c r="BY371" s="64"/>
    </row>
    <row r="372" spans="8:77" x14ac:dyDescent="0.25">
      <c r="H372" s="64"/>
      <c r="W372" s="64"/>
      <c r="AG372" s="64"/>
      <c r="AP372" s="64"/>
      <c r="AZ372" s="64"/>
      <c r="BI372" s="64"/>
      <c r="BY372" s="64"/>
    </row>
    <row r="373" spans="8:77" x14ac:dyDescent="0.25">
      <c r="H373" s="64"/>
      <c r="W373" s="64"/>
      <c r="AG373" s="64"/>
      <c r="AP373" s="64"/>
      <c r="AZ373" s="64"/>
      <c r="BI373" s="64"/>
      <c r="BY373" s="64"/>
    </row>
    <row r="374" spans="8:77" x14ac:dyDescent="0.25">
      <c r="H374" s="64"/>
      <c r="W374" s="64"/>
      <c r="AG374" s="64"/>
      <c r="AP374" s="64"/>
      <c r="AZ374" s="64"/>
      <c r="BI374" s="64"/>
      <c r="BY374" s="64"/>
    </row>
    <row r="375" spans="8:77" x14ac:dyDescent="0.25">
      <c r="H375" s="64"/>
      <c r="W375" s="64"/>
      <c r="AG375" s="64"/>
      <c r="AP375" s="64"/>
      <c r="AZ375" s="64"/>
      <c r="BI375" s="64"/>
      <c r="BY375" s="64"/>
    </row>
    <row r="376" spans="8:77" x14ac:dyDescent="0.25">
      <c r="H376" s="64"/>
      <c r="W376" s="64"/>
      <c r="AG376" s="64"/>
      <c r="AP376" s="64"/>
      <c r="AZ376" s="64"/>
      <c r="BI376" s="64"/>
      <c r="BY376" s="64"/>
    </row>
    <row r="377" spans="8:77" x14ac:dyDescent="0.25">
      <c r="H377" s="64"/>
      <c r="W377" s="64"/>
      <c r="AG377" s="64"/>
      <c r="AP377" s="64"/>
      <c r="AZ377" s="64"/>
      <c r="BI377" s="64"/>
      <c r="BY377" s="64"/>
    </row>
    <row r="378" spans="8:77" x14ac:dyDescent="0.25">
      <c r="H378" s="64"/>
      <c r="W378" s="64"/>
      <c r="AG378" s="64"/>
      <c r="AP378" s="64"/>
      <c r="AZ378" s="64"/>
      <c r="BI378" s="64"/>
      <c r="BY378" s="64"/>
    </row>
    <row r="379" spans="8:77" x14ac:dyDescent="0.25">
      <c r="H379" s="64"/>
      <c r="W379" s="64"/>
      <c r="AG379" s="64"/>
      <c r="AP379" s="64"/>
      <c r="AZ379" s="64"/>
      <c r="BI379" s="64"/>
      <c r="BY379" s="64"/>
    </row>
    <row r="380" spans="8:77" x14ac:dyDescent="0.25">
      <c r="H380" s="64"/>
      <c r="W380" s="64"/>
      <c r="AG380" s="64"/>
      <c r="AP380" s="64"/>
      <c r="AZ380" s="64"/>
      <c r="BI380" s="64"/>
      <c r="BY380" s="64"/>
    </row>
    <row r="381" spans="8:77" x14ac:dyDescent="0.25">
      <c r="H381" s="64"/>
      <c r="W381" s="64"/>
      <c r="AG381" s="64"/>
      <c r="AP381" s="64"/>
      <c r="AZ381" s="64"/>
      <c r="BI381" s="64"/>
      <c r="BY381" s="64"/>
    </row>
    <row r="382" spans="8:77" x14ac:dyDescent="0.25">
      <c r="H382" s="64"/>
      <c r="W382" s="64"/>
      <c r="AG382" s="64"/>
      <c r="AP382" s="64"/>
      <c r="AZ382" s="64"/>
      <c r="BI382" s="64"/>
      <c r="BY382" s="64"/>
    </row>
    <row r="383" spans="8:77" x14ac:dyDescent="0.25">
      <c r="H383" s="64"/>
      <c r="W383" s="64"/>
      <c r="AG383" s="64"/>
      <c r="AP383" s="64"/>
      <c r="AZ383" s="64"/>
      <c r="BI383" s="64"/>
      <c r="BY383" s="64"/>
    </row>
    <row r="384" spans="8:77" x14ac:dyDescent="0.25">
      <c r="H384" s="64"/>
      <c r="W384" s="64"/>
      <c r="AG384" s="64"/>
      <c r="AP384" s="64"/>
      <c r="AZ384" s="64"/>
      <c r="BI384" s="64"/>
      <c r="BY384" s="64"/>
    </row>
    <row r="385" spans="8:77" x14ac:dyDescent="0.25">
      <c r="H385" s="64"/>
      <c r="W385" s="64"/>
      <c r="AG385" s="64"/>
      <c r="AP385" s="64"/>
      <c r="AZ385" s="64"/>
      <c r="BI385" s="64"/>
      <c r="BY385" s="64"/>
    </row>
    <row r="386" spans="8:77" x14ac:dyDescent="0.25">
      <c r="H386" s="64"/>
      <c r="W386" s="64"/>
      <c r="AG386" s="64"/>
      <c r="AP386" s="64"/>
      <c r="AZ386" s="64"/>
      <c r="BI386" s="64"/>
      <c r="BY386" s="64"/>
    </row>
    <row r="387" spans="8:77" x14ac:dyDescent="0.25">
      <c r="H387" s="64"/>
      <c r="W387" s="64"/>
      <c r="AG387" s="64"/>
      <c r="AP387" s="64"/>
      <c r="AZ387" s="64"/>
      <c r="BI387" s="64"/>
      <c r="BY387" s="64"/>
    </row>
    <row r="388" spans="8:77" x14ac:dyDescent="0.25">
      <c r="H388" s="64"/>
      <c r="W388" s="64"/>
      <c r="AG388" s="64"/>
      <c r="AP388" s="64"/>
      <c r="AZ388" s="64"/>
      <c r="BI388" s="64"/>
      <c r="BY388" s="64"/>
    </row>
    <row r="389" spans="8:77" x14ac:dyDescent="0.25">
      <c r="H389" s="64"/>
      <c r="W389" s="64"/>
      <c r="AG389" s="64"/>
      <c r="AP389" s="64"/>
      <c r="AZ389" s="64"/>
      <c r="BI389" s="64"/>
      <c r="BY389" s="64"/>
    </row>
    <row r="390" spans="8:77" x14ac:dyDescent="0.25">
      <c r="H390" s="64"/>
      <c r="W390" s="64"/>
      <c r="AG390" s="64"/>
      <c r="AP390" s="64"/>
      <c r="AZ390" s="64"/>
      <c r="BI390" s="64"/>
      <c r="BY390" s="64"/>
    </row>
    <row r="391" spans="8:77" x14ac:dyDescent="0.25">
      <c r="H391" s="64"/>
      <c r="W391" s="64"/>
      <c r="AG391" s="64"/>
      <c r="AP391" s="64"/>
      <c r="AZ391" s="64"/>
      <c r="BI391" s="64"/>
      <c r="BY391" s="64"/>
    </row>
    <row r="392" spans="8:77" x14ac:dyDescent="0.25">
      <c r="H392" s="64"/>
      <c r="W392" s="64"/>
      <c r="AG392" s="64"/>
      <c r="AP392" s="64"/>
      <c r="AZ392" s="64"/>
      <c r="BI392" s="64"/>
      <c r="BY392" s="64"/>
    </row>
    <row r="393" spans="8:77" x14ac:dyDescent="0.25">
      <c r="H393" s="64"/>
      <c r="W393" s="64"/>
      <c r="AG393" s="64"/>
      <c r="AP393" s="64"/>
      <c r="AZ393" s="64"/>
      <c r="BI393" s="64"/>
      <c r="BY393" s="64"/>
    </row>
    <row r="394" spans="8:77" x14ac:dyDescent="0.25">
      <c r="H394" s="64"/>
      <c r="W394" s="64"/>
      <c r="AG394" s="64"/>
      <c r="AP394" s="64"/>
      <c r="AZ394" s="64"/>
      <c r="BI394" s="64"/>
      <c r="BY394" s="64"/>
    </row>
    <row r="395" spans="8:77" x14ac:dyDescent="0.25">
      <c r="H395" s="64"/>
      <c r="W395" s="64"/>
      <c r="AG395" s="64"/>
      <c r="AP395" s="64"/>
      <c r="AZ395" s="64"/>
      <c r="BI395" s="64"/>
      <c r="BY395" s="64"/>
    </row>
    <row r="396" spans="8:77" x14ac:dyDescent="0.25">
      <c r="H396" s="64"/>
      <c r="W396" s="64"/>
      <c r="AG396" s="64"/>
      <c r="AP396" s="64"/>
      <c r="AZ396" s="64"/>
      <c r="BI396" s="64"/>
      <c r="BY396" s="64"/>
    </row>
    <row r="397" spans="8:77" x14ac:dyDescent="0.25">
      <c r="H397" s="64"/>
      <c r="W397" s="64"/>
      <c r="AG397" s="64"/>
      <c r="AP397" s="64"/>
      <c r="AZ397" s="64"/>
      <c r="BI397" s="64"/>
      <c r="BY397" s="64"/>
    </row>
    <row r="398" spans="8:77" x14ac:dyDescent="0.25">
      <c r="H398" s="64"/>
      <c r="W398" s="64"/>
      <c r="AG398" s="64"/>
      <c r="AP398" s="64"/>
      <c r="AZ398" s="64"/>
      <c r="BI398" s="64"/>
      <c r="BY398" s="6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J398"/>
  <sheetViews>
    <sheetView zoomScale="70" zoomScaleNormal="70" workbookViewId="0">
      <selection activeCell="F10" sqref="F10"/>
    </sheetView>
  </sheetViews>
  <sheetFormatPr defaultColWidth="8.75" defaultRowHeight="15.75" x14ac:dyDescent="0.25"/>
  <cols>
    <col min="1" max="1" width="8.75" style="62"/>
    <col min="2" max="2" width="15.25" style="62" customWidth="1"/>
    <col min="3" max="16384" width="8.75" style="62"/>
  </cols>
  <sheetData>
    <row r="1" spans="2:88" x14ac:dyDescent="0.25">
      <c r="B1" s="34" t="s">
        <v>382</v>
      </c>
      <c r="C1" s="62" t="s">
        <v>535</v>
      </c>
      <c r="D1" s="62" t="s">
        <v>402</v>
      </c>
      <c r="H1" s="64"/>
      <c r="J1" s="127" t="s">
        <v>536</v>
      </c>
      <c r="V1" s="64"/>
      <c r="X1" s="34" t="s">
        <v>537</v>
      </c>
      <c r="AF1" s="64"/>
      <c r="AH1" s="34" t="s">
        <v>538</v>
      </c>
      <c r="AO1" s="64"/>
      <c r="AQ1" s="34" t="s">
        <v>539</v>
      </c>
      <c r="AY1" s="64"/>
      <c r="BA1" s="34" t="s">
        <v>540</v>
      </c>
      <c r="BH1" s="64"/>
      <c r="BJ1" s="34" t="s">
        <v>541</v>
      </c>
      <c r="BV1" s="64"/>
      <c r="BX1" s="34" t="s">
        <v>542</v>
      </c>
    </row>
    <row r="2" spans="2:88" x14ac:dyDescent="0.25">
      <c r="B2" s="62" t="s">
        <v>405</v>
      </c>
      <c r="C2" s="62" t="s">
        <v>440</v>
      </c>
      <c r="H2" s="64"/>
      <c r="J2" s="108"/>
      <c r="V2" s="64"/>
      <c r="X2" s="5" t="s">
        <v>327</v>
      </c>
      <c r="Y2" s="6">
        <v>523688</v>
      </c>
      <c r="AF2" s="64"/>
      <c r="AH2" s="5" t="s">
        <v>327</v>
      </c>
      <c r="AI2" s="6">
        <v>3741838</v>
      </c>
      <c r="AO2" s="64"/>
      <c r="AQ2" s="5" t="s">
        <v>327</v>
      </c>
      <c r="AR2" s="6">
        <v>3741838</v>
      </c>
      <c r="AY2" s="64"/>
      <c r="BA2" s="5" t="s">
        <v>327</v>
      </c>
      <c r="BB2" s="6">
        <v>3741838</v>
      </c>
      <c r="BH2" s="64"/>
      <c r="BJ2" s="5" t="s">
        <v>327</v>
      </c>
      <c r="BK2" s="6">
        <v>3741838</v>
      </c>
      <c r="BV2" s="64"/>
      <c r="BX2" s="5" t="s">
        <v>327</v>
      </c>
      <c r="BY2" s="6">
        <v>3741838</v>
      </c>
    </row>
    <row r="3" spans="2:88" x14ac:dyDescent="0.25">
      <c r="B3" s="62" t="s">
        <v>0</v>
      </c>
      <c r="C3" s="62">
        <v>886</v>
      </c>
      <c r="H3" s="64"/>
      <c r="J3" s="108"/>
      <c r="V3" s="64"/>
      <c r="X3" s="59" t="s">
        <v>64</v>
      </c>
      <c r="Y3" s="6" t="s">
        <v>566</v>
      </c>
      <c r="AF3" s="64"/>
      <c r="AH3" s="59" t="s">
        <v>64</v>
      </c>
      <c r="AI3" s="6" t="s">
        <v>567</v>
      </c>
      <c r="AO3" s="64"/>
      <c r="AQ3" s="59" t="s">
        <v>64</v>
      </c>
      <c r="AR3" s="6" t="s">
        <v>567</v>
      </c>
      <c r="AY3" s="64"/>
      <c r="BA3" s="59" t="s">
        <v>64</v>
      </c>
      <c r="BB3" s="6" t="s">
        <v>567</v>
      </c>
      <c r="BH3" s="64"/>
      <c r="BJ3" s="59" t="s">
        <v>64</v>
      </c>
      <c r="BK3" s="6" t="s">
        <v>567</v>
      </c>
      <c r="BV3" s="64"/>
      <c r="BX3" s="59" t="s">
        <v>64</v>
      </c>
      <c r="BY3" s="6" t="s">
        <v>567</v>
      </c>
    </row>
    <row r="4" spans="2:88" x14ac:dyDescent="0.25">
      <c r="B4" s="62" t="s">
        <v>416</v>
      </c>
      <c r="C4" s="62">
        <v>3741838</v>
      </c>
      <c r="H4" s="64"/>
      <c r="J4" s="108"/>
      <c r="V4" s="64"/>
      <c r="AF4" s="64"/>
      <c r="AO4" s="64"/>
      <c r="AY4" s="64"/>
      <c r="BH4" s="64"/>
      <c r="BV4" s="64"/>
    </row>
    <row r="5" spans="2:88" x14ac:dyDescent="0.25">
      <c r="B5" s="62" t="s">
        <v>421</v>
      </c>
      <c r="C5" s="35">
        <v>0.79800000000000004</v>
      </c>
      <c r="H5" s="64"/>
      <c r="J5" s="108"/>
      <c r="V5" s="64"/>
      <c r="AF5" s="64"/>
      <c r="AO5" s="64"/>
      <c r="AY5" s="64"/>
      <c r="BH5" s="64"/>
      <c r="BV5" s="64"/>
    </row>
    <row r="6" spans="2:88" x14ac:dyDescent="0.25">
      <c r="B6" s="78" t="s">
        <v>422</v>
      </c>
      <c r="C6" s="79">
        <f>1-C5</f>
        <v>0.20199999999999996</v>
      </c>
      <c r="H6" s="64"/>
      <c r="J6" s="108"/>
      <c r="Q6" s="34" t="s">
        <v>328</v>
      </c>
      <c r="V6" s="64"/>
      <c r="Y6" s="4" t="s">
        <v>233</v>
      </c>
      <c r="AF6" s="64"/>
      <c r="AI6" s="4" t="s">
        <v>244</v>
      </c>
      <c r="AO6" s="64"/>
      <c r="AR6" s="4" t="s">
        <v>326</v>
      </c>
      <c r="AY6" s="64"/>
      <c r="BB6" s="4" t="s">
        <v>255</v>
      </c>
      <c r="BH6" s="64"/>
      <c r="BK6" s="4" t="s">
        <v>346</v>
      </c>
      <c r="BV6" s="64"/>
      <c r="BY6" s="4" t="s">
        <v>482</v>
      </c>
    </row>
    <row r="7" spans="2:88" x14ac:dyDescent="0.25">
      <c r="B7" s="62" t="s">
        <v>429</v>
      </c>
      <c r="C7" s="35">
        <v>0.35599999999999998</v>
      </c>
      <c r="D7" s="76">
        <v>0.52200000000000002</v>
      </c>
      <c r="H7" s="64"/>
      <c r="K7" s="112"/>
      <c r="L7" s="14" t="s">
        <v>14</v>
      </c>
      <c r="M7" s="62" t="s">
        <v>512</v>
      </c>
      <c r="N7" s="14" t="s">
        <v>402</v>
      </c>
      <c r="Q7" s="112"/>
      <c r="R7" s="14" t="s">
        <v>14</v>
      </c>
      <c r="S7" s="62" t="s">
        <v>512</v>
      </c>
      <c r="T7" s="14" t="s">
        <v>402</v>
      </c>
      <c r="V7" s="64"/>
      <c r="Y7" s="24" t="s">
        <v>369</v>
      </c>
      <c r="AF7" s="64"/>
      <c r="AI7" s="24" t="s">
        <v>247</v>
      </c>
      <c r="AO7" s="64"/>
      <c r="AR7" s="24" t="s">
        <v>247</v>
      </c>
      <c r="AY7" s="64"/>
      <c r="BB7" s="24" t="s">
        <v>503</v>
      </c>
      <c r="BH7" s="64"/>
      <c r="BK7" s="24" t="s">
        <v>330</v>
      </c>
      <c r="BS7" s="62" t="s">
        <v>3</v>
      </c>
      <c r="BT7" s="62" t="s">
        <v>475</v>
      </c>
      <c r="BV7" s="64"/>
      <c r="BY7" s="24" t="s">
        <v>453</v>
      </c>
      <c r="CG7" s="62" t="s">
        <v>3</v>
      </c>
      <c r="CH7" s="62" t="s">
        <v>483</v>
      </c>
      <c r="CI7" s="62" t="s">
        <v>484</v>
      </c>
      <c r="CJ7" s="62" t="s">
        <v>475</v>
      </c>
    </row>
    <row r="8" spans="2:88" x14ac:dyDescent="0.25">
      <c r="B8" s="62" t="s">
        <v>191</v>
      </c>
      <c r="C8" s="35">
        <v>0.4</v>
      </c>
      <c r="D8" s="76">
        <v>0.32300000000000001</v>
      </c>
      <c r="H8" s="64"/>
      <c r="K8" s="112" t="s">
        <v>45</v>
      </c>
      <c r="L8" s="41">
        <v>0.65789637660840572</v>
      </c>
      <c r="M8" s="62">
        <v>3.1238976376396506E-2</v>
      </c>
      <c r="N8" s="41">
        <v>0.4636029800014988</v>
      </c>
      <c r="Q8" s="112" t="s">
        <v>63</v>
      </c>
      <c r="R8" s="41">
        <v>8.3333497765368636E-2</v>
      </c>
      <c r="S8" s="62">
        <v>1.8199300521038915E-2</v>
      </c>
      <c r="T8" s="41">
        <v>8.9827356531953367E-2</v>
      </c>
      <c r="V8" s="64"/>
      <c r="AA8" s="62" t="s">
        <v>3</v>
      </c>
      <c r="AB8" s="62" t="s">
        <v>4</v>
      </c>
      <c r="AF8" s="64"/>
      <c r="AK8" s="62" t="s">
        <v>3</v>
      </c>
      <c r="AL8" s="62" t="s">
        <v>4</v>
      </c>
      <c r="AO8" s="64"/>
      <c r="AT8" s="62" t="s">
        <v>3</v>
      </c>
      <c r="AU8" s="62" t="s">
        <v>4</v>
      </c>
      <c r="AY8" s="64"/>
      <c r="BD8" s="62" t="s">
        <v>3</v>
      </c>
      <c r="BE8" s="62" t="s">
        <v>4</v>
      </c>
      <c r="BH8" s="64"/>
      <c r="BM8" s="62" t="s">
        <v>3</v>
      </c>
      <c r="BN8" s="62" t="s">
        <v>4</v>
      </c>
      <c r="BQ8" s="62" t="s">
        <v>472</v>
      </c>
      <c r="BR8" s="24" t="s">
        <v>347</v>
      </c>
      <c r="BS8" s="62">
        <f>BM9</f>
        <v>468786</v>
      </c>
      <c r="BT8" s="35">
        <f>BS8/$BK$2</f>
        <v>0.12528228106080488</v>
      </c>
      <c r="BV8" s="64"/>
      <c r="CA8" s="62" t="s">
        <v>3</v>
      </c>
      <c r="CB8" s="62" t="s">
        <v>4</v>
      </c>
      <c r="CE8" s="62" t="s">
        <v>472</v>
      </c>
      <c r="CF8" s="24" t="s">
        <v>347</v>
      </c>
      <c r="CG8" s="62">
        <f>SUM(CA9:CA10)</f>
        <v>219611</v>
      </c>
      <c r="CH8" s="35">
        <f>CG8/$BY$2</f>
        <v>5.8690675545012908E-2</v>
      </c>
      <c r="CI8" s="35">
        <f>CH8*(-1)</f>
        <v>-5.8690675545012908E-2</v>
      </c>
      <c r="CJ8" s="35">
        <v>0.12528228106080488</v>
      </c>
    </row>
    <row r="9" spans="2:88" x14ac:dyDescent="0.25">
      <c r="B9" s="62" t="s">
        <v>444</v>
      </c>
      <c r="C9" s="77">
        <v>5.18</v>
      </c>
      <c r="D9" s="77">
        <v>5.77</v>
      </c>
      <c r="H9" s="64"/>
      <c r="K9" s="112" t="s">
        <v>47</v>
      </c>
      <c r="L9" s="15">
        <v>0.37500184985127194</v>
      </c>
      <c r="M9" s="62">
        <v>3.1878309399025105E-2</v>
      </c>
      <c r="N9" s="41">
        <v>0.3145452263411691</v>
      </c>
      <c r="Q9" s="112" t="s">
        <v>60</v>
      </c>
      <c r="R9" s="41">
        <v>0.106380513363057</v>
      </c>
      <c r="S9" s="62">
        <v>2.0302361973806859E-2</v>
      </c>
      <c r="T9" s="23">
        <v>7.8862295762369611E-2</v>
      </c>
      <c r="V9" s="64"/>
      <c r="Y9" s="62" t="s">
        <v>6</v>
      </c>
      <c r="Z9" s="62" t="s">
        <v>225</v>
      </c>
      <c r="AA9" s="62">
        <v>135145</v>
      </c>
      <c r="AB9" s="65">
        <v>25.8</v>
      </c>
      <c r="AF9" s="64"/>
      <c r="AI9" s="62" t="s">
        <v>6</v>
      </c>
      <c r="AJ9" s="62" t="s">
        <v>235</v>
      </c>
      <c r="AK9" s="62">
        <v>1081163</v>
      </c>
      <c r="AL9" s="65">
        <v>28.9</v>
      </c>
      <c r="AO9" s="64"/>
      <c r="AR9" s="62" t="s">
        <v>6</v>
      </c>
      <c r="AS9" s="62" t="s">
        <v>313</v>
      </c>
      <c r="AT9" s="62">
        <v>266067</v>
      </c>
      <c r="AU9" s="65">
        <v>7.1</v>
      </c>
      <c r="AY9" s="64"/>
      <c r="BB9" s="62" t="s">
        <v>6</v>
      </c>
      <c r="BC9" s="62" t="s">
        <v>252</v>
      </c>
      <c r="BD9" s="62">
        <v>2766257</v>
      </c>
      <c r="BE9" s="62">
        <v>73.900000000000006</v>
      </c>
      <c r="BH9" s="64"/>
      <c r="BK9" s="62" t="s">
        <v>6</v>
      </c>
      <c r="BL9" s="62" t="s">
        <v>331</v>
      </c>
      <c r="BM9" s="62">
        <v>468786</v>
      </c>
      <c r="BN9" s="62">
        <v>12.5</v>
      </c>
      <c r="BQ9" s="62" t="s">
        <v>473</v>
      </c>
      <c r="BR9" s="24" t="s">
        <v>348</v>
      </c>
      <c r="BS9" s="62">
        <f>BM19</f>
        <v>869998</v>
      </c>
      <c r="BT9" s="35">
        <f t="shared" ref="BT9:BT21" si="0">BS9/$BK$2</f>
        <v>0.23250552268697897</v>
      </c>
      <c r="BV9" s="64"/>
      <c r="BY9" s="62" t="s">
        <v>6</v>
      </c>
      <c r="BZ9" s="62" t="s">
        <v>454</v>
      </c>
      <c r="CA9" s="62">
        <v>25340</v>
      </c>
      <c r="CB9" s="62">
        <v>0.7</v>
      </c>
      <c r="CE9" s="62" t="s">
        <v>473</v>
      </c>
      <c r="CF9" s="24" t="s">
        <v>348</v>
      </c>
      <c r="CG9" s="62">
        <f>SUM(CA22:CA23)</f>
        <v>456116</v>
      </c>
      <c r="CH9" s="35">
        <f t="shared" ref="CH9:CH21" si="1">CG9/$BY$2</f>
        <v>0.12189624457285431</v>
      </c>
      <c r="CI9" s="44">
        <f t="shared" ref="CI9:CI21" si="2">CH9*(-1)</f>
        <v>-0.12189624457285431</v>
      </c>
      <c r="CJ9" s="35">
        <v>0.23250552268697897</v>
      </c>
    </row>
    <row r="10" spans="2:88" x14ac:dyDescent="0.25">
      <c r="B10" s="62" t="s">
        <v>693</v>
      </c>
      <c r="C10" s="77">
        <v>0.72499999999999998</v>
      </c>
      <c r="D10" s="77">
        <v>0.93</v>
      </c>
      <c r="H10" s="64"/>
      <c r="K10" s="112" t="s">
        <v>48</v>
      </c>
      <c r="L10" s="15">
        <v>0</v>
      </c>
      <c r="M10" s="62">
        <v>0</v>
      </c>
      <c r="N10" s="41">
        <v>0.33041787413096407</v>
      </c>
      <c r="Q10" s="112" t="s">
        <v>53</v>
      </c>
      <c r="R10" s="41">
        <v>0.11711740538326657</v>
      </c>
      <c r="S10" s="62">
        <v>2.1173926890008823E-2</v>
      </c>
      <c r="T10" s="41">
        <v>7.0136527242600152E-2</v>
      </c>
      <c r="V10" s="64"/>
      <c r="Z10" s="62" t="s">
        <v>226</v>
      </c>
      <c r="AA10" s="62">
        <v>164708</v>
      </c>
      <c r="AB10" s="65">
        <v>31.5</v>
      </c>
      <c r="AF10" s="64"/>
      <c r="AJ10" s="62" t="s">
        <v>236</v>
      </c>
      <c r="AK10" s="62">
        <v>595484</v>
      </c>
      <c r="AL10" s="65">
        <v>15.9</v>
      </c>
      <c r="AO10" s="64"/>
      <c r="AS10" s="62" t="s">
        <v>314</v>
      </c>
      <c r="AT10" s="62">
        <v>105582</v>
      </c>
      <c r="AU10" s="62">
        <v>2.8</v>
      </c>
      <c r="AY10" s="64"/>
      <c r="BC10" s="62" t="s">
        <v>253</v>
      </c>
      <c r="BD10" s="62">
        <v>396990</v>
      </c>
      <c r="BE10" s="62">
        <v>10.6</v>
      </c>
      <c r="BH10" s="64"/>
      <c r="BL10" s="62" t="s">
        <v>332</v>
      </c>
      <c r="BM10" s="62">
        <v>3243489</v>
      </c>
      <c r="BN10" s="62">
        <v>86.7</v>
      </c>
      <c r="BQ10" s="62" t="s">
        <v>474</v>
      </c>
      <c r="BR10" s="24" t="s">
        <v>349</v>
      </c>
      <c r="BS10" s="62">
        <f>BM29</f>
        <v>937571</v>
      </c>
      <c r="BT10" s="35">
        <f t="shared" si="0"/>
        <v>0.25056429487326815</v>
      </c>
      <c r="BV10" s="64"/>
      <c r="BZ10" s="62" t="s">
        <v>455</v>
      </c>
      <c r="CA10" s="62">
        <v>194271</v>
      </c>
      <c r="CB10" s="62">
        <v>5.2</v>
      </c>
      <c r="CE10" s="62" t="s">
        <v>474</v>
      </c>
      <c r="CF10" s="24" t="s">
        <v>349</v>
      </c>
      <c r="CG10" s="62">
        <f>SUM(CA35:CA36)</f>
        <v>523689</v>
      </c>
      <c r="CH10" s="35">
        <f t="shared" si="1"/>
        <v>0.13995501675914351</v>
      </c>
      <c r="CI10" s="44">
        <f t="shared" si="2"/>
        <v>-0.13995501675914351</v>
      </c>
      <c r="CJ10" s="35">
        <v>0.25056429487326815</v>
      </c>
    </row>
    <row r="11" spans="2:88" x14ac:dyDescent="0.25">
      <c r="B11" s="62" t="s">
        <v>438</v>
      </c>
      <c r="C11" s="35">
        <v>0.8536590530642103</v>
      </c>
      <c r="H11" s="64"/>
      <c r="K11" s="113" t="s">
        <v>119</v>
      </c>
      <c r="L11" s="15">
        <v>0.30000236781663631</v>
      </c>
      <c r="M11" s="62">
        <v>2.2250930410217463E-2</v>
      </c>
      <c r="N11" s="41">
        <v>0.33700000000000002</v>
      </c>
      <c r="Q11" s="113" t="s">
        <v>259</v>
      </c>
      <c r="R11" s="23">
        <v>0.1250012332402648</v>
      </c>
      <c r="S11" s="62">
        <v>2.1777101721182444E-2</v>
      </c>
      <c r="T11" s="41">
        <v>8.1821435191737416E-2</v>
      </c>
      <c r="V11" s="64"/>
      <c r="Z11" s="62" t="s">
        <v>227</v>
      </c>
      <c r="AA11" s="62">
        <v>8447</v>
      </c>
      <c r="AB11" s="62">
        <v>1.6</v>
      </c>
      <c r="AF11" s="64"/>
      <c r="AJ11" s="62" t="s">
        <v>237</v>
      </c>
      <c r="AK11" s="62">
        <v>181602</v>
      </c>
      <c r="AL11" s="62">
        <v>4.9000000000000004</v>
      </c>
      <c r="AO11" s="64"/>
      <c r="AS11" s="62" t="s">
        <v>315</v>
      </c>
      <c r="AT11" s="62">
        <v>54903</v>
      </c>
      <c r="AU11" s="62">
        <v>1.5</v>
      </c>
      <c r="AY11" s="64"/>
      <c r="BC11" s="62" t="s">
        <v>254</v>
      </c>
      <c r="BD11" s="62">
        <v>553251</v>
      </c>
      <c r="BE11" s="62">
        <v>14.8</v>
      </c>
      <c r="BH11" s="64"/>
      <c r="BL11" s="62" t="s">
        <v>43</v>
      </c>
      <c r="BM11" s="62">
        <v>3712275</v>
      </c>
      <c r="BN11" s="62">
        <v>99.2</v>
      </c>
      <c r="BQ11" s="65" t="s">
        <v>450</v>
      </c>
      <c r="BR11" s="24" t="s">
        <v>350</v>
      </c>
      <c r="BS11" s="62">
        <f>BM39</f>
        <v>2010288</v>
      </c>
      <c r="BT11" s="23">
        <f t="shared" si="0"/>
        <v>0.5372461341191147</v>
      </c>
      <c r="BV11" s="64"/>
      <c r="BZ11" s="62" t="s">
        <v>456</v>
      </c>
      <c r="CA11" s="62">
        <v>147815</v>
      </c>
      <c r="CB11" s="62">
        <v>4</v>
      </c>
      <c r="CE11" s="65" t="s">
        <v>450</v>
      </c>
      <c r="CF11" s="24" t="s">
        <v>350</v>
      </c>
      <c r="CG11" s="62">
        <f>SUM(CA48:CA49)</f>
        <v>1376794</v>
      </c>
      <c r="CH11" s="35">
        <f t="shared" si="1"/>
        <v>0.36794591321163556</v>
      </c>
      <c r="CI11" s="23">
        <f t="shared" si="2"/>
        <v>-0.36794591321163556</v>
      </c>
      <c r="CJ11" s="23">
        <v>0.5372461341191147</v>
      </c>
    </row>
    <row r="12" spans="2:88" x14ac:dyDescent="0.25">
      <c r="B12" s="62" t="s">
        <v>516</v>
      </c>
      <c r="C12" s="88">
        <v>11000</v>
      </c>
      <c r="D12" s="62">
        <v>5300</v>
      </c>
      <c r="H12" s="64"/>
      <c r="K12" s="112" t="s">
        <v>50</v>
      </c>
      <c r="L12" s="41">
        <v>0.59375485589551957</v>
      </c>
      <c r="M12" s="62">
        <v>3.2339767182696419E-2</v>
      </c>
      <c r="N12" s="41">
        <v>0.27268793526705104</v>
      </c>
      <c r="Q12" s="112" t="s">
        <v>54</v>
      </c>
      <c r="R12" s="41">
        <v>0.13274256546082408</v>
      </c>
      <c r="S12" s="62">
        <v>2.2341808735784771E-2</v>
      </c>
      <c r="T12" s="41">
        <v>5.0069729986300791E-2</v>
      </c>
      <c r="V12" s="64"/>
      <c r="Z12" s="62" t="s">
        <v>228</v>
      </c>
      <c r="AA12" s="62">
        <v>25340</v>
      </c>
      <c r="AB12" s="65">
        <v>4.8</v>
      </c>
      <c r="AF12" s="64"/>
      <c r="AJ12" s="62" t="s">
        <v>238</v>
      </c>
      <c r="AK12" s="62">
        <v>71796</v>
      </c>
      <c r="AL12" s="62">
        <v>1.9</v>
      </c>
      <c r="AO12" s="64"/>
      <c r="AS12" s="62" t="s">
        <v>316</v>
      </c>
      <c r="AT12" s="62">
        <v>67573</v>
      </c>
      <c r="AU12" s="62">
        <v>1.8</v>
      </c>
      <c r="AY12" s="64"/>
      <c r="BC12" s="62" t="s">
        <v>43</v>
      </c>
      <c r="BD12" s="62">
        <v>3716498</v>
      </c>
      <c r="BE12" s="62">
        <v>99.3</v>
      </c>
      <c r="BH12" s="64"/>
      <c r="BK12" s="62" t="s">
        <v>69</v>
      </c>
      <c r="BL12" s="62" t="s">
        <v>70</v>
      </c>
      <c r="BM12" s="62">
        <v>29563</v>
      </c>
      <c r="BN12" s="62">
        <v>0.8</v>
      </c>
      <c r="BQ12" s="65" t="s">
        <v>449</v>
      </c>
      <c r="BR12" s="24" t="s">
        <v>351</v>
      </c>
      <c r="BS12" s="62">
        <f>BM49</f>
        <v>2200336</v>
      </c>
      <c r="BT12" s="23">
        <f t="shared" si="0"/>
        <v>0.58803614694169015</v>
      </c>
      <c r="BV12" s="64"/>
      <c r="BZ12" s="62" t="s">
        <v>457</v>
      </c>
      <c r="CA12" s="62">
        <v>29563</v>
      </c>
      <c r="CB12" s="62">
        <v>0.8</v>
      </c>
      <c r="CE12" s="65" t="s">
        <v>449</v>
      </c>
      <c r="CF12" s="24" t="s">
        <v>351</v>
      </c>
      <c r="CG12" s="62">
        <f>SUM(CA61:CA62)</f>
        <v>1406356</v>
      </c>
      <c r="CH12" s="35">
        <f t="shared" si="1"/>
        <v>0.37584630868573143</v>
      </c>
      <c r="CI12" s="23">
        <f t="shared" si="2"/>
        <v>-0.37584630868573143</v>
      </c>
      <c r="CJ12" s="23">
        <v>0.58803614694169015</v>
      </c>
    </row>
    <row r="13" spans="2:88" x14ac:dyDescent="0.25">
      <c r="B13" s="62" t="s">
        <v>432</v>
      </c>
      <c r="C13" s="88">
        <f>C12/87.18</f>
        <v>126.17572837806836</v>
      </c>
      <c r="D13" s="62">
        <v>61</v>
      </c>
      <c r="H13" s="64"/>
      <c r="K13" s="112" t="s">
        <v>51</v>
      </c>
      <c r="L13" s="15">
        <v>0.24998520097081631</v>
      </c>
      <c r="M13" s="62">
        <v>2.8512235961597011E-2</v>
      </c>
      <c r="N13" s="41">
        <v>0.26481777328727685</v>
      </c>
      <c r="Q13" s="110" t="s">
        <v>164</v>
      </c>
      <c r="R13" s="23">
        <v>0.16541273068446033</v>
      </c>
      <c r="S13" s="62">
        <v>2.4465807474561035E-2</v>
      </c>
      <c r="T13" s="23">
        <v>8.2623335966029221E-2</v>
      </c>
      <c r="V13" s="64"/>
      <c r="Z13" s="62" t="s">
        <v>229</v>
      </c>
      <c r="AA13" s="62">
        <v>8447</v>
      </c>
      <c r="AB13" s="62">
        <v>1.6</v>
      </c>
      <c r="AF13" s="64"/>
      <c r="AJ13" s="62" t="s">
        <v>239</v>
      </c>
      <c r="AK13" s="62">
        <v>8447</v>
      </c>
      <c r="AL13" s="62">
        <v>0.2</v>
      </c>
      <c r="AO13" s="64"/>
      <c r="AS13" s="62" t="s">
        <v>317</v>
      </c>
      <c r="AT13" s="62">
        <v>126699</v>
      </c>
      <c r="AU13" s="62">
        <v>3.4</v>
      </c>
      <c r="AY13" s="64"/>
      <c r="BB13" s="62" t="s">
        <v>69</v>
      </c>
      <c r="BC13" s="62" t="s">
        <v>70</v>
      </c>
      <c r="BD13" s="62">
        <v>25340</v>
      </c>
      <c r="BE13" s="62">
        <v>0.7</v>
      </c>
      <c r="BH13" s="64"/>
      <c r="BK13" s="62" t="s">
        <v>43</v>
      </c>
      <c r="BM13" s="62">
        <v>3741838</v>
      </c>
      <c r="BN13" s="62">
        <v>100</v>
      </c>
      <c r="BQ13" s="65" t="s">
        <v>448</v>
      </c>
      <c r="BR13" s="24" t="s">
        <v>352</v>
      </c>
      <c r="BS13" s="62">
        <f>BM59</f>
        <v>1946938</v>
      </c>
      <c r="BT13" s="23">
        <f t="shared" si="0"/>
        <v>0.52031595167936184</v>
      </c>
      <c r="BV13" s="64"/>
      <c r="BZ13" s="62" t="s">
        <v>458</v>
      </c>
      <c r="CA13" s="62">
        <v>71796</v>
      </c>
      <c r="CB13" s="62">
        <v>1.9</v>
      </c>
      <c r="CE13" s="65" t="s">
        <v>448</v>
      </c>
      <c r="CF13" s="24" t="s">
        <v>352</v>
      </c>
      <c r="CG13" s="62">
        <f>SUM(CA74:CA75)</f>
        <v>1237424</v>
      </c>
      <c r="CH13" s="35">
        <f t="shared" si="1"/>
        <v>0.33069951184417923</v>
      </c>
      <c r="CI13" s="23">
        <f t="shared" si="2"/>
        <v>-0.33069951184417923</v>
      </c>
      <c r="CJ13" s="23">
        <v>0.52031595167936184</v>
      </c>
    </row>
    <row r="14" spans="2:88" x14ac:dyDescent="0.25">
      <c r="B14" s="62" t="s">
        <v>843</v>
      </c>
      <c r="C14" s="35">
        <v>6.4515513053573906E-2</v>
      </c>
      <c r="D14" s="35">
        <v>3.6999999999999998E-2</v>
      </c>
      <c r="H14" s="64"/>
      <c r="K14" s="112" t="s">
        <v>52</v>
      </c>
      <c r="L14" s="41">
        <v>0.25641082721983305</v>
      </c>
      <c r="M14" s="62">
        <v>2.8752387910181271E-2</v>
      </c>
      <c r="N14" s="41">
        <v>0.22435422164453778</v>
      </c>
      <c r="Q14" s="112" t="s">
        <v>55</v>
      </c>
      <c r="R14" s="41">
        <v>0.25</v>
      </c>
      <c r="S14" s="62">
        <v>2.8512798599451997E-2</v>
      </c>
      <c r="T14" s="41">
        <v>0.11694161191872102</v>
      </c>
      <c r="V14" s="64"/>
      <c r="Z14" s="62" t="s">
        <v>230</v>
      </c>
      <c r="AA14" s="62">
        <v>42233</v>
      </c>
      <c r="AB14" s="65">
        <v>8.1</v>
      </c>
      <c r="AF14" s="64"/>
      <c r="AJ14" s="62" t="s">
        <v>240</v>
      </c>
      <c r="AK14" s="62">
        <v>4223</v>
      </c>
      <c r="AL14" s="62">
        <v>0.1</v>
      </c>
      <c r="AO14" s="64"/>
      <c r="AS14" s="62" t="s">
        <v>318</v>
      </c>
      <c r="AT14" s="62">
        <v>168932</v>
      </c>
      <c r="AU14" s="62">
        <v>4.5</v>
      </c>
      <c r="AY14" s="64"/>
      <c r="BB14" s="62" t="s">
        <v>43</v>
      </c>
      <c r="BD14" s="62">
        <v>3741838</v>
      </c>
      <c r="BE14" s="62">
        <v>100</v>
      </c>
      <c r="BH14" s="64"/>
      <c r="BQ14" s="62" t="s">
        <v>476</v>
      </c>
      <c r="BR14" s="24" t="s">
        <v>353</v>
      </c>
      <c r="BS14" s="62">
        <f>BM69</f>
        <v>1376794</v>
      </c>
      <c r="BT14" s="44">
        <f t="shared" si="0"/>
        <v>0.36794591321163556</v>
      </c>
      <c r="BV14" s="64"/>
      <c r="BZ14" s="62" t="s">
        <v>43</v>
      </c>
      <c r="CA14" s="62">
        <v>468786</v>
      </c>
      <c r="CB14" s="62">
        <v>12.5</v>
      </c>
      <c r="CE14" s="62" t="s">
        <v>476</v>
      </c>
      <c r="CF14" s="24" t="s">
        <v>353</v>
      </c>
      <c r="CG14" s="62">
        <f>SUM(CA87:CA88)</f>
        <v>806649</v>
      </c>
      <c r="CH14" s="35">
        <f t="shared" si="1"/>
        <v>0.21557560749556767</v>
      </c>
      <c r="CI14" s="44">
        <f t="shared" si="2"/>
        <v>-0.21557560749556767</v>
      </c>
      <c r="CJ14" s="44">
        <v>0.36794591321163556</v>
      </c>
    </row>
    <row r="15" spans="2:88" x14ac:dyDescent="0.25">
      <c r="H15" s="64"/>
      <c r="K15" s="112" t="s">
        <v>53</v>
      </c>
      <c r="L15" s="41">
        <v>0.11711740538326657</v>
      </c>
      <c r="M15" s="62">
        <v>2.1173926890008823E-2</v>
      </c>
      <c r="N15" s="41">
        <v>7.0136527242600152E-2</v>
      </c>
      <c r="Q15" s="112" t="s">
        <v>52</v>
      </c>
      <c r="R15" s="41">
        <v>0.25641082721983305</v>
      </c>
      <c r="S15" s="62">
        <v>2.8752387910181271E-2</v>
      </c>
      <c r="T15" s="41">
        <v>0.22435422164453778</v>
      </c>
      <c r="V15" s="64"/>
      <c r="Z15" s="62" t="s">
        <v>231</v>
      </c>
      <c r="AA15" s="62">
        <v>16893</v>
      </c>
      <c r="AB15" s="62">
        <v>3.2</v>
      </c>
      <c r="AF15" s="64"/>
      <c r="AJ15" s="62" t="s">
        <v>241</v>
      </c>
      <c r="AK15" s="62">
        <v>1271211</v>
      </c>
      <c r="AL15" s="65">
        <v>34</v>
      </c>
      <c r="AO15" s="64"/>
      <c r="AS15" s="62" t="s">
        <v>319</v>
      </c>
      <c r="AT15" s="62">
        <v>882668</v>
      </c>
      <c r="AU15" s="65">
        <v>23.6</v>
      </c>
      <c r="AY15" s="64"/>
      <c r="BH15" s="64"/>
      <c r="BQ15" s="62" t="s">
        <v>447</v>
      </c>
      <c r="BR15" s="24" t="s">
        <v>354</v>
      </c>
      <c r="BS15" s="62">
        <f>BM79</f>
        <v>1296551</v>
      </c>
      <c r="BT15" s="35">
        <f t="shared" si="0"/>
        <v>0.3465011045373958</v>
      </c>
      <c r="BV15" s="64"/>
      <c r="BY15" s="62" t="s">
        <v>69</v>
      </c>
      <c r="BZ15" s="62" t="s">
        <v>70</v>
      </c>
      <c r="CA15" s="62">
        <v>3273052</v>
      </c>
      <c r="CB15" s="62">
        <v>87.5</v>
      </c>
      <c r="CE15" s="62" t="s">
        <v>447</v>
      </c>
      <c r="CF15" s="24" t="s">
        <v>354</v>
      </c>
      <c r="CG15" s="62">
        <f>SUM(CA100:CA101)</f>
        <v>823542</v>
      </c>
      <c r="CH15" s="35">
        <f t="shared" si="1"/>
        <v>0.2200902337300546</v>
      </c>
      <c r="CI15" s="44">
        <f t="shared" si="2"/>
        <v>-0.2200902337300546</v>
      </c>
      <c r="CJ15" s="35">
        <v>0.3465011045373958</v>
      </c>
    </row>
    <row r="16" spans="2:88" x14ac:dyDescent="0.25">
      <c r="H16" s="64"/>
      <c r="K16" s="112" t="s">
        <v>54</v>
      </c>
      <c r="L16" s="41">
        <v>0.13274256546082408</v>
      </c>
      <c r="M16" s="62">
        <v>2.2341808735784771E-2</v>
      </c>
      <c r="N16" s="41">
        <v>5.0069729986300791E-2</v>
      </c>
      <c r="Q16" s="112" t="s">
        <v>50</v>
      </c>
      <c r="R16" s="41">
        <v>0.59375485589551957</v>
      </c>
      <c r="S16" s="62">
        <v>3.2339767182696419E-2</v>
      </c>
      <c r="T16" s="41">
        <v>0.27268793526705104</v>
      </c>
      <c r="V16" s="64"/>
      <c r="Z16" s="62" t="s">
        <v>232</v>
      </c>
      <c r="AA16" s="62">
        <v>46456</v>
      </c>
      <c r="AB16" s="62">
        <v>8.9</v>
      </c>
      <c r="AF16" s="64"/>
      <c r="AJ16" s="62" t="s">
        <v>242</v>
      </c>
      <c r="AK16" s="62">
        <v>67573</v>
      </c>
      <c r="AL16" s="62">
        <v>1.8</v>
      </c>
      <c r="AO16" s="64"/>
      <c r="AS16" s="62" t="s">
        <v>320</v>
      </c>
      <c r="AT16" s="62">
        <v>147815</v>
      </c>
      <c r="AU16" s="62">
        <v>4</v>
      </c>
      <c r="AY16" s="64"/>
      <c r="BH16" s="64"/>
      <c r="BQ16" s="62" t="s">
        <v>477</v>
      </c>
      <c r="BR16" s="24" t="s">
        <v>355</v>
      </c>
      <c r="BS16" s="62">
        <f>BM89</f>
        <v>329417</v>
      </c>
      <c r="BT16" s="35">
        <f t="shared" si="0"/>
        <v>8.8036146941690152E-2</v>
      </c>
      <c r="BV16" s="64"/>
      <c r="BY16" s="62" t="s">
        <v>43</v>
      </c>
      <c r="CA16" s="62">
        <v>3741838</v>
      </c>
      <c r="CB16" s="62">
        <v>100</v>
      </c>
      <c r="CE16" s="62" t="s">
        <v>477</v>
      </c>
      <c r="CF16" s="24" t="s">
        <v>355</v>
      </c>
      <c r="CG16" s="62">
        <f>SUM(CA113:CA114)</f>
        <v>135145</v>
      </c>
      <c r="CH16" s="35">
        <f t="shared" si="1"/>
        <v>3.6117277124236805E-2</v>
      </c>
      <c r="CI16" s="44">
        <f t="shared" si="2"/>
        <v>-3.6117277124236805E-2</v>
      </c>
      <c r="CJ16" s="35">
        <v>8.8036146941690152E-2</v>
      </c>
    </row>
    <row r="17" spans="8:88" x14ac:dyDescent="0.25">
      <c r="H17" s="64"/>
      <c r="K17" s="110" t="s">
        <v>164</v>
      </c>
      <c r="L17" s="23">
        <v>0.16541273068446033</v>
      </c>
      <c r="M17" s="62">
        <v>2.4465807474561035E-2</v>
      </c>
      <c r="N17" s="23">
        <v>8.2623335966029221E-2</v>
      </c>
      <c r="Q17" s="112" t="s">
        <v>45</v>
      </c>
      <c r="R17" s="41">
        <v>0.65789637660840572</v>
      </c>
      <c r="S17" s="62">
        <v>3.1238976376396506E-2</v>
      </c>
      <c r="T17" s="41">
        <v>0.4636029800014988</v>
      </c>
      <c r="V17" s="64"/>
      <c r="Z17" s="62" t="s">
        <v>218</v>
      </c>
      <c r="AA17" s="62">
        <v>12670</v>
      </c>
      <c r="AB17" s="62">
        <v>2.4</v>
      </c>
      <c r="AF17" s="64"/>
      <c r="AJ17" s="62" t="s">
        <v>243</v>
      </c>
      <c r="AK17" s="62">
        <v>291407</v>
      </c>
      <c r="AL17" s="65">
        <v>7.8</v>
      </c>
      <c r="AO17" s="64"/>
      <c r="AS17" s="62" t="s">
        <v>321</v>
      </c>
      <c r="AT17" s="62">
        <v>565921</v>
      </c>
      <c r="AU17" s="65">
        <v>15.1</v>
      </c>
      <c r="AY17" s="64"/>
      <c r="BH17" s="64"/>
      <c r="BK17" s="24" t="s">
        <v>333</v>
      </c>
      <c r="BQ17" s="62" t="s">
        <v>478</v>
      </c>
      <c r="BR17" s="24" t="s">
        <v>356</v>
      </c>
      <c r="BS17" s="62">
        <f>BM99</f>
        <v>367427</v>
      </c>
      <c r="BT17" s="35">
        <f t="shared" si="0"/>
        <v>9.8194256405541872E-2</v>
      </c>
      <c r="BV17" s="64"/>
      <c r="CE17" s="62" t="s">
        <v>478</v>
      </c>
      <c r="CF17" s="24" t="s">
        <v>356</v>
      </c>
      <c r="CG17" s="62">
        <f>SUM(CA126:CA127)</f>
        <v>206941</v>
      </c>
      <c r="CH17" s="35">
        <f t="shared" si="1"/>
        <v>5.530463905706233E-2</v>
      </c>
      <c r="CI17" s="44">
        <f t="shared" si="2"/>
        <v>-5.530463905706233E-2</v>
      </c>
      <c r="CJ17" s="35">
        <v>9.8194256405541872E-2</v>
      </c>
    </row>
    <row r="18" spans="8:88" x14ac:dyDescent="0.25">
      <c r="H18" s="64"/>
      <c r="K18" s="112" t="s">
        <v>55</v>
      </c>
      <c r="L18" s="41">
        <v>0.25</v>
      </c>
      <c r="M18" s="62">
        <v>2.8512798599451997E-2</v>
      </c>
      <c r="N18" s="41">
        <v>0.11694161191872102</v>
      </c>
      <c r="Q18" s="112" t="s">
        <v>48</v>
      </c>
      <c r="R18" s="15">
        <v>0</v>
      </c>
      <c r="S18" s="62">
        <v>0</v>
      </c>
      <c r="T18" s="41">
        <v>0.33041787413096407</v>
      </c>
      <c r="V18" s="64"/>
      <c r="Z18" s="62" t="s">
        <v>43</v>
      </c>
      <c r="AA18" s="62">
        <v>460339</v>
      </c>
      <c r="AB18" s="62">
        <v>87.9</v>
      </c>
      <c r="AF18" s="64"/>
      <c r="AJ18" s="62" t="s">
        <v>218</v>
      </c>
      <c r="AK18" s="62">
        <v>135145</v>
      </c>
      <c r="AL18" s="62">
        <v>3.6</v>
      </c>
      <c r="AO18" s="64"/>
      <c r="AS18" s="62" t="s">
        <v>322</v>
      </c>
      <c r="AT18" s="62">
        <v>603931</v>
      </c>
      <c r="AU18" s="65">
        <v>16.100000000000001</v>
      </c>
      <c r="AY18" s="64"/>
      <c r="BH18" s="64"/>
      <c r="BM18" s="62" t="s">
        <v>3</v>
      </c>
      <c r="BN18" s="62" t="s">
        <v>4</v>
      </c>
      <c r="BQ18" s="65" t="s">
        <v>451</v>
      </c>
      <c r="BR18" s="24" t="s">
        <v>357</v>
      </c>
      <c r="BS18" s="62">
        <f>BM109</f>
        <v>3306839</v>
      </c>
      <c r="BT18" s="23">
        <f t="shared" si="0"/>
        <v>0.8837472386565105</v>
      </c>
      <c r="BV18" s="64"/>
      <c r="CE18" s="65" t="s">
        <v>451</v>
      </c>
      <c r="CF18" s="24" t="s">
        <v>357</v>
      </c>
      <c r="CG18" s="62">
        <f>SUM(CA139:CA140)</f>
        <v>1381017</v>
      </c>
      <c r="CH18" s="35">
        <f t="shared" si="1"/>
        <v>0.3690745029581719</v>
      </c>
      <c r="CI18" s="23">
        <f t="shared" si="2"/>
        <v>-0.3690745029581719</v>
      </c>
      <c r="CJ18" s="23">
        <v>0.8837472386565105</v>
      </c>
    </row>
    <row r="19" spans="8:88" x14ac:dyDescent="0.25">
      <c r="H19" s="64"/>
      <c r="K19" s="112" t="s">
        <v>56</v>
      </c>
      <c r="L19" s="15">
        <v>0.46154126368322312</v>
      </c>
      <c r="M19" s="62">
        <v>3.2826206080361159E-2</v>
      </c>
      <c r="N19" s="41">
        <v>0.28533999859497072</v>
      </c>
      <c r="Q19" s="112" t="s">
        <v>62</v>
      </c>
      <c r="R19" s="15">
        <v>0</v>
      </c>
      <c r="S19" s="62">
        <v>0</v>
      </c>
      <c r="T19" s="41">
        <v>0.16441678188154343</v>
      </c>
      <c r="V19" s="64"/>
      <c r="Y19" s="62" t="s">
        <v>69</v>
      </c>
      <c r="Z19" s="62" t="s">
        <v>70</v>
      </c>
      <c r="AA19" s="62">
        <v>63349</v>
      </c>
      <c r="AB19" s="62">
        <v>12.1</v>
      </c>
      <c r="AF19" s="64"/>
      <c r="AJ19" s="62" t="s">
        <v>43</v>
      </c>
      <c r="AK19" s="62">
        <v>3708052</v>
      </c>
      <c r="AL19" s="62">
        <v>99.1</v>
      </c>
      <c r="AO19" s="64"/>
      <c r="AS19" s="62" t="s">
        <v>323</v>
      </c>
      <c r="AT19" s="62">
        <v>709513</v>
      </c>
      <c r="AU19" s="65">
        <v>19</v>
      </c>
      <c r="AY19" s="64"/>
      <c r="BH19" s="64"/>
      <c r="BK19" s="62" t="s">
        <v>6</v>
      </c>
      <c r="BL19" s="62" t="s">
        <v>331</v>
      </c>
      <c r="BM19" s="62">
        <v>869998</v>
      </c>
      <c r="BN19" s="62">
        <v>23.3</v>
      </c>
      <c r="BQ19" s="65" t="s">
        <v>479</v>
      </c>
      <c r="BR19" s="24" t="s">
        <v>358</v>
      </c>
      <c r="BS19" s="62">
        <f>BM119</f>
        <v>1423250</v>
      </c>
      <c r="BT19" s="23">
        <f t="shared" si="0"/>
        <v>0.38036120216855995</v>
      </c>
      <c r="BV19" s="64"/>
      <c r="CE19" s="65" t="s">
        <v>479</v>
      </c>
      <c r="CF19" s="24" t="s">
        <v>358</v>
      </c>
      <c r="CG19" s="62">
        <f>SUM(CA152:CA153)</f>
        <v>823543</v>
      </c>
      <c r="CH19" s="35">
        <f t="shared" si="1"/>
        <v>0.22009050097839619</v>
      </c>
      <c r="CI19" s="23">
        <f t="shared" si="2"/>
        <v>-0.22009050097839619</v>
      </c>
      <c r="CJ19" s="23">
        <v>0.38036120216855995</v>
      </c>
    </row>
    <row r="20" spans="8:88" x14ac:dyDescent="0.25">
      <c r="H20" s="64"/>
      <c r="K20" s="112" t="s">
        <v>57</v>
      </c>
      <c r="L20" s="15">
        <v>0.41665351223362274</v>
      </c>
      <c r="M20" s="62">
        <v>3.2463102847928943E-2</v>
      </c>
      <c r="N20" s="41">
        <v>0.25457267048150523</v>
      </c>
      <c r="Q20" s="112" t="s">
        <v>51</v>
      </c>
      <c r="R20" s="15">
        <v>0.24998520097081631</v>
      </c>
      <c r="S20" s="62">
        <v>2.8512235961597011E-2</v>
      </c>
      <c r="T20" s="41">
        <v>0.26481777328727685</v>
      </c>
      <c r="V20" s="64"/>
      <c r="Y20" s="62" t="s">
        <v>43</v>
      </c>
      <c r="AA20" s="62">
        <v>523688</v>
      </c>
      <c r="AB20" s="62">
        <v>100</v>
      </c>
      <c r="AF20" s="64"/>
      <c r="AI20" s="62" t="s">
        <v>69</v>
      </c>
      <c r="AJ20" s="62" t="s">
        <v>70</v>
      </c>
      <c r="AK20" s="62">
        <v>33786</v>
      </c>
      <c r="AL20" s="62">
        <v>0.9</v>
      </c>
      <c r="AO20" s="64"/>
      <c r="AS20" s="62" t="s">
        <v>366</v>
      </c>
      <c r="AT20" s="62">
        <v>8447</v>
      </c>
      <c r="AU20" s="62">
        <v>0.2</v>
      </c>
      <c r="AY20" s="64"/>
      <c r="BH20" s="64"/>
      <c r="BL20" s="62" t="s">
        <v>332</v>
      </c>
      <c r="BM20" s="62">
        <v>2559316</v>
      </c>
      <c r="BN20" s="62">
        <v>68.400000000000006</v>
      </c>
      <c r="BQ20" s="62" t="s">
        <v>480</v>
      </c>
      <c r="BR20" s="24" t="s">
        <v>359</v>
      </c>
      <c r="BS20" s="62">
        <f>BM129</f>
        <v>439223</v>
      </c>
      <c r="BT20" s="35">
        <f t="shared" si="0"/>
        <v>0.1173816183383674</v>
      </c>
      <c r="BV20" s="64"/>
      <c r="BY20" s="24" t="s">
        <v>459</v>
      </c>
      <c r="CE20" s="62" t="s">
        <v>480</v>
      </c>
      <c r="CF20" s="24" t="s">
        <v>359</v>
      </c>
      <c r="CG20" s="62">
        <f>SUM(CA165:CA166)</f>
        <v>228058</v>
      </c>
      <c r="CH20" s="35">
        <f t="shared" si="1"/>
        <v>6.0948122286427153E-2</v>
      </c>
      <c r="CI20" s="35">
        <f t="shared" si="2"/>
        <v>-6.0948122286427153E-2</v>
      </c>
      <c r="CJ20" s="35">
        <v>0.1173816183383674</v>
      </c>
    </row>
    <row r="21" spans="8:88" x14ac:dyDescent="0.25">
      <c r="H21" s="64"/>
      <c r="K21" s="112" t="s">
        <v>58</v>
      </c>
      <c r="L21" s="15">
        <v>0.5</v>
      </c>
      <c r="M21" s="62">
        <v>3.2923743893486387E-2</v>
      </c>
      <c r="N21" s="41">
        <v>0.19291913224158527</v>
      </c>
      <c r="Q21" s="112" t="s">
        <v>59</v>
      </c>
      <c r="R21" s="15">
        <v>0.24998520097081631</v>
      </c>
      <c r="S21" s="62">
        <v>2.8512235961597011E-2</v>
      </c>
      <c r="T21" s="41">
        <v>0.20858742293958196</v>
      </c>
      <c r="V21" s="64"/>
      <c r="AF21" s="64"/>
      <c r="AI21" s="62" t="s">
        <v>43</v>
      </c>
      <c r="AK21" s="62">
        <v>3741838</v>
      </c>
      <c r="AL21" s="62">
        <v>100</v>
      </c>
      <c r="AO21" s="64"/>
      <c r="AS21" s="62" t="s">
        <v>325</v>
      </c>
      <c r="AT21" s="62">
        <v>16893</v>
      </c>
      <c r="AU21" s="62">
        <v>0.5</v>
      </c>
      <c r="AY21" s="64"/>
      <c r="BH21" s="64"/>
      <c r="BL21" s="62" t="s">
        <v>43</v>
      </c>
      <c r="BM21" s="62">
        <v>3429314</v>
      </c>
      <c r="BN21" s="62">
        <v>91.6</v>
      </c>
      <c r="BQ21" s="62" t="s">
        <v>481</v>
      </c>
      <c r="BR21" s="24" t="s">
        <v>360</v>
      </c>
      <c r="BS21" s="62">
        <f>BM139</f>
        <v>266067</v>
      </c>
      <c r="BT21" s="35">
        <f t="shared" si="0"/>
        <v>7.1105964501937277E-2</v>
      </c>
      <c r="BV21" s="64"/>
      <c r="CA21" s="62" t="s">
        <v>3</v>
      </c>
      <c r="CB21" s="62" t="s">
        <v>4</v>
      </c>
      <c r="CE21" s="62" t="s">
        <v>481</v>
      </c>
      <c r="CF21" s="24" t="s">
        <v>360</v>
      </c>
      <c r="CG21" s="62">
        <f>SUM(CA178:CA179)</f>
        <v>114028</v>
      </c>
      <c r="CH21" s="35">
        <f t="shared" si="1"/>
        <v>3.0473793894871985E-2</v>
      </c>
      <c r="CI21" s="35">
        <f t="shared" si="2"/>
        <v>-3.0473793894871985E-2</v>
      </c>
      <c r="CJ21" s="35">
        <v>7.1105964501937277E-2</v>
      </c>
    </row>
    <row r="22" spans="8:88" ht="16.5" thickBot="1" x14ac:dyDescent="0.3">
      <c r="H22" s="64"/>
      <c r="K22" s="112" t="s">
        <v>59</v>
      </c>
      <c r="L22" s="15">
        <v>0.24998520097081631</v>
      </c>
      <c r="M22" s="62">
        <v>2.8512235961597011E-2</v>
      </c>
      <c r="N22" s="41">
        <v>0.20858742293958196</v>
      </c>
      <c r="Q22" s="112" t="s">
        <v>88</v>
      </c>
      <c r="R22" s="15">
        <v>0.24998520097081631</v>
      </c>
      <c r="S22" s="62">
        <v>2.4539135038384657E-2</v>
      </c>
      <c r="T22" s="41">
        <v>8.8901423056172532E-2</v>
      </c>
      <c r="V22" s="64"/>
      <c r="AF22" s="64"/>
      <c r="AO22" s="64"/>
      <c r="AS22" s="62" t="s">
        <v>43</v>
      </c>
      <c r="AT22" s="62">
        <v>3724945</v>
      </c>
      <c r="AU22" s="62">
        <v>99.5</v>
      </c>
      <c r="AY22" s="64"/>
      <c r="BH22" s="64"/>
      <c r="BK22" s="62" t="s">
        <v>69</v>
      </c>
      <c r="BL22" s="62" t="s">
        <v>70</v>
      </c>
      <c r="BM22" s="62">
        <v>312524</v>
      </c>
      <c r="BN22" s="62">
        <v>8.4</v>
      </c>
      <c r="BV22" s="64"/>
      <c r="BY22" s="62" t="s">
        <v>6</v>
      </c>
      <c r="BZ22" s="62" t="s">
        <v>454</v>
      </c>
      <c r="CA22" s="62">
        <v>67573</v>
      </c>
      <c r="CB22" s="62">
        <v>1.8</v>
      </c>
    </row>
    <row r="23" spans="8:88" x14ac:dyDescent="0.25">
      <c r="H23" s="64"/>
      <c r="K23" s="112" t="s">
        <v>60</v>
      </c>
      <c r="L23" s="41">
        <v>0.106380513363057</v>
      </c>
      <c r="M23" s="62">
        <v>2.0302361973806859E-2</v>
      </c>
      <c r="N23" s="23">
        <v>7.8862295762369611E-2</v>
      </c>
      <c r="Q23" s="113" t="s">
        <v>119</v>
      </c>
      <c r="R23" s="15">
        <v>0.30000236781663631</v>
      </c>
      <c r="S23" s="62">
        <v>2.2250930410217463E-2</v>
      </c>
      <c r="T23" s="41">
        <v>0.33700000000000002</v>
      </c>
      <c r="V23" s="64"/>
      <c r="Z23" s="90" t="s">
        <v>226</v>
      </c>
      <c r="AA23" s="91">
        <v>164708</v>
      </c>
      <c r="AB23" s="92">
        <f>AA23/$Y$2</f>
        <v>0.31451551305357389</v>
      </c>
      <c r="AF23" s="64"/>
      <c r="AO23" s="64"/>
      <c r="AR23" s="62" t="s">
        <v>69</v>
      </c>
      <c r="AS23" s="62" t="s">
        <v>70</v>
      </c>
      <c r="AT23" s="62">
        <v>16893</v>
      </c>
      <c r="AU23" s="62">
        <v>0.5</v>
      </c>
      <c r="AY23" s="64"/>
      <c r="BH23" s="64"/>
      <c r="BK23" s="62" t="s">
        <v>43</v>
      </c>
      <c r="BM23" s="62">
        <v>3741838</v>
      </c>
      <c r="BN23" s="62">
        <v>100</v>
      </c>
      <c r="BV23" s="64"/>
      <c r="BZ23" s="62" t="s">
        <v>455</v>
      </c>
      <c r="CA23" s="62">
        <v>388543</v>
      </c>
      <c r="CB23" s="62">
        <v>10.4</v>
      </c>
    </row>
    <row r="24" spans="8:88" x14ac:dyDescent="0.25">
      <c r="H24" s="64"/>
      <c r="K24" s="112" t="s">
        <v>88</v>
      </c>
      <c r="L24" s="15">
        <v>0.24998520097081631</v>
      </c>
      <c r="M24" s="62">
        <v>2.4539135038384657E-2</v>
      </c>
      <c r="N24" s="41">
        <v>8.8901423056172532E-2</v>
      </c>
      <c r="Q24" s="112" t="s">
        <v>47</v>
      </c>
      <c r="R24" s="15">
        <v>0.37500184985127194</v>
      </c>
      <c r="S24" s="62">
        <v>3.1878309399025105E-2</v>
      </c>
      <c r="T24" s="41">
        <v>0.3145452263411691</v>
      </c>
      <c r="V24" s="64"/>
      <c r="Z24" s="93" t="s">
        <v>225</v>
      </c>
      <c r="AA24" s="70">
        <v>135145</v>
      </c>
      <c r="AB24" s="94">
        <f>AA24/$Y$2</f>
        <v>0.2580639617482165</v>
      </c>
      <c r="AF24" s="64"/>
      <c r="AO24" s="64"/>
      <c r="AR24" s="62" t="s">
        <v>43</v>
      </c>
      <c r="AT24" s="62">
        <v>3741838</v>
      </c>
      <c r="AU24" s="62">
        <v>100</v>
      </c>
      <c r="AY24" s="64"/>
      <c r="BH24" s="64"/>
      <c r="BV24" s="64"/>
      <c r="BZ24" s="62" t="s">
        <v>456</v>
      </c>
      <c r="CA24" s="62">
        <v>228058</v>
      </c>
      <c r="CB24" s="62">
        <v>6.1</v>
      </c>
    </row>
    <row r="25" spans="8:88" ht="16.5" thickBot="1" x14ac:dyDescent="0.3">
      <c r="H25" s="64"/>
      <c r="K25" s="113" t="s">
        <v>259</v>
      </c>
      <c r="L25" s="23">
        <v>0.1250012332402648</v>
      </c>
      <c r="M25" s="62">
        <v>2.1777101721182444E-2</v>
      </c>
      <c r="N25" s="41">
        <v>8.1821435191737416E-2</v>
      </c>
      <c r="Q25" s="115" t="s">
        <v>188</v>
      </c>
      <c r="R25" s="55">
        <v>0.4</v>
      </c>
      <c r="S25" s="52">
        <v>3.2258551205144842E-2</v>
      </c>
      <c r="T25" s="75">
        <v>0.32300000000000001</v>
      </c>
      <c r="V25" s="64"/>
      <c r="Z25" s="93" t="s">
        <v>361</v>
      </c>
      <c r="AA25" s="70">
        <f>SUM(AA13:AA14)</f>
        <v>50680</v>
      </c>
      <c r="AB25" s="94">
        <f>AA25/$Y$2</f>
        <v>9.6775179114281781E-2</v>
      </c>
      <c r="AF25" s="64"/>
      <c r="AO25" s="64"/>
      <c r="AY25" s="64"/>
      <c r="BH25" s="64"/>
      <c r="BV25" s="64"/>
      <c r="BZ25" s="62" t="s">
        <v>457</v>
      </c>
      <c r="CA25" s="62">
        <v>54903</v>
      </c>
      <c r="CB25" s="62">
        <v>1.5</v>
      </c>
    </row>
    <row r="26" spans="8:88" x14ac:dyDescent="0.25">
      <c r="H26" s="64"/>
      <c r="K26" s="112" t="s">
        <v>61</v>
      </c>
      <c r="L26" s="15">
        <v>0.40002841447243798</v>
      </c>
      <c r="M26" s="62">
        <v>3.2258931048615824E-2</v>
      </c>
      <c r="N26" s="41">
        <v>0.30681236094856507</v>
      </c>
      <c r="Q26" s="112" t="s">
        <v>61</v>
      </c>
      <c r="R26" s="15">
        <v>0.40002841447243798</v>
      </c>
      <c r="S26" s="62">
        <v>3.2258931048615824E-2</v>
      </c>
      <c r="T26" s="41">
        <v>0.30681236094856507</v>
      </c>
      <c r="V26" s="64"/>
      <c r="Z26" s="93" t="s">
        <v>228</v>
      </c>
      <c r="AA26" s="70">
        <v>25340</v>
      </c>
      <c r="AB26" s="94">
        <f>AA26/$Y$2</f>
        <v>4.8387589557140891E-2</v>
      </c>
      <c r="AF26" s="64"/>
      <c r="AJ26" s="90" t="s">
        <v>446</v>
      </c>
      <c r="AK26" s="91">
        <v>1271211</v>
      </c>
      <c r="AL26" s="92">
        <f>AK26/$AI$2</f>
        <v>0.33972903156149464</v>
      </c>
      <c r="AO26" s="64"/>
      <c r="AY26" s="64"/>
      <c r="BH26" s="64"/>
      <c r="BV26" s="64"/>
      <c r="BZ26" s="62" t="s">
        <v>458</v>
      </c>
      <c r="CA26" s="62">
        <v>130922</v>
      </c>
      <c r="CB26" s="62">
        <v>3.5</v>
      </c>
    </row>
    <row r="27" spans="8:88" ht="16.5" thickBot="1" x14ac:dyDescent="0.3">
      <c r="H27" s="64"/>
      <c r="K27" s="112" t="s">
        <v>62</v>
      </c>
      <c r="L27" s="15">
        <v>0</v>
      </c>
      <c r="M27" s="62">
        <v>0</v>
      </c>
      <c r="N27" s="41">
        <v>0.16441678188154343</v>
      </c>
      <c r="Q27" s="112" t="s">
        <v>57</v>
      </c>
      <c r="R27" s="15">
        <v>0.41665351223362274</v>
      </c>
      <c r="S27" s="62">
        <v>3.2463102847928943E-2</v>
      </c>
      <c r="T27" s="41">
        <v>0.25457267048150523</v>
      </c>
      <c r="V27" s="64"/>
      <c r="Z27" s="95" t="s">
        <v>445</v>
      </c>
      <c r="AA27" s="96"/>
      <c r="AB27" s="97">
        <f>1-SUM(AB23:AB26)</f>
        <v>0.28225775652678697</v>
      </c>
      <c r="AF27" s="64"/>
      <c r="AJ27" s="93" t="s">
        <v>235</v>
      </c>
      <c r="AK27" s="70">
        <v>1081163</v>
      </c>
      <c r="AL27" s="94">
        <f>AK27/$AI$2</f>
        <v>0.2889390187389192</v>
      </c>
      <c r="AO27" s="64"/>
      <c r="AY27" s="64"/>
      <c r="BH27" s="64"/>
      <c r="BK27" s="24" t="s">
        <v>334</v>
      </c>
      <c r="BV27" s="64"/>
      <c r="BZ27" s="62" t="s">
        <v>43</v>
      </c>
      <c r="CA27" s="62">
        <v>869998</v>
      </c>
      <c r="CB27" s="62">
        <v>23.3</v>
      </c>
    </row>
    <row r="28" spans="8:88" x14ac:dyDescent="0.25">
      <c r="H28" s="64"/>
      <c r="K28" s="112" t="s">
        <v>63</v>
      </c>
      <c r="L28" s="41">
        <v>8.3333497765368636E-2</v>
      </c>
      <c r="M28" s="62">
        <v>1.8199300521038915E-2</v>
      </c>
      <c r="N28" s="41">
        <v>8.9827356531953367E-2</v>
      </c>
      <c r="Q28" s="112" t="s">
        <v>56</v>
      </c>
      <c r="R28" s="15">
        <v>0.46154126368322312</v>
      </c>
      <c r="S28" s="62">
        <v>3.2826206080361159E-2</v>
      </c>
      <c r="T28" s="41">
        <v>0.28533999859497072</v>
      </c>
      <c r="V28" s="64"/>
      <c r="AF28" s="64"/>
      <c r="AJ28" s="93" t="s">
        <v>236</v>
      </c>
      <c r="AK28" s="70">
        <v>595484</v>
      </c>
      <c r="AL28" s="94">
        <f>AK28/$AI$2</f>
        <v>0.15914211144362744</v>
      </c>
      <c r="AO28" s="64"/>
      <c r="AS28" s="90" t="s">
        <v>313</v>
      </c>
      <c r="AT28" s="91">
        <v>266067</v>
      </c>
      <c r="AU28" s="92">
        <f>AT28/$AR$2</f>
        <v>7.1105964501937277E-2</v>
      </c>
      <c r="AY28" s="64"/>
      <c r="BH28" s="64"/>
      <c r="BM28" s="62" t="s">
        <v>3</v>
      </c>
      <c r="BN28" s="62" t="s">
        <v>4</v>
      </c>
      <c r="BV28" s="64"/>
      <c r="BY28" s="62" t="s">
        <v>69</v>
      </c>
      <c r="BZ28" s="62" t="s">
        <v>70</v>
      </c>
      <c r="CA28" s="62">
        <v>2871840</v>
      </c>
      <c r="CB28" s="62">
        <v>76.7</v>
      </c>
    </row>
    <row r="29" spans="8:88" x14ac:dyDescent="0.25">
      <c r="H29" s="64"/>
      <c r="K29" s="114" t="s">
        <v>188</v>
      </c>
      <c r="L29" s="51">
        <v>0.4</v>
      </c>
      <c r="M29" s="52">
        <v>3.2258551205144842E-2</v>
      </c>
      <c r="N29" s="75">
        <v>0.32300000000000001</v>
      </c>
      <c r="Q29" s="116" t="s">
        <v>58</v>
      </c>
      <c r="R29" s="117">
        <v>0.5</v>
      </c>
      <c r="S29" s="62">
        <v>3.2923743893486387E-2</v>
      </c>
      <c r="T29" s="41">
        <v>0.19291913224158527</v>
      </c>
      <c r="V29" s="64"/>
      <c r="AF29" s="64"/>
      <c r="AJ29" s="93" t="s">
        <v>243</v>
      </c>
      <c r="AK29" s="70">
        <v>291407</v>
      </c>
      <c r="AL29" s="94">
        <f>AK29/$AI$2</f>
        <v>7.7878037477838433E-2</v>
      </c>
      <c r="AO29" s="64"/>
      <c r="AS29" s="93" t="s">
        <v>321</v>
      </c>
      <c r="AT29" s="70">
        <v>565921</v>
      </c>
      <c r="AU29" s="94">
        <f>AT29/$AR$2</f>
        <v>0.15124144872118997</v>
      </c>
      <c r="AY29" s="64"/>
      <c r="BH29" s="64"/>
      <c r="BK29" s="62" t="s">
        <v>6</v>
      </c>
      <c r="BL29" s="62" t="s">
        <v>331</v>
      </c>
      <c r="BM29" s="62">
        <v>937571</v>
      </c>
      <c r="BN29" s="62">
        <v>25.1</v>
      </c>
      <c r="BV29" s="64"/>
      <c r="BY29" s="62" t="s">
        <v>43</v>
      </c>
      <c r="CA29" s="62">
        <v>3741838</v>
      </c>
      <c r="CB29" s="62">
        <v>100</v>
      </c>
    </row>
    <row r="30" spans="8:88" ht="16.5" thickBot="1" x14ac:dyDescent="0.3">
      <c r="H30" s="64"/>
      <c r="V30" s="64"/>
      <c r="AF30" s="64"/>
      <c r="AJ30" s="95" t="s">
        <v>217</v>
      </c>
      <c r="AK30" s="96"/>
      <c r="AL30" s="97">
        <f>1-SUM(AL26:AL29)</f>
        <v>0.13431180077812033</v>
      </c>
      <c r="AO30" s="64"/>
      <c r="AS30" s="93" t="s">
        <v>722</v>
      </c>
      <c r="AT30" s="70">
        <v>603931</v>
      </c>
      <c r="AU30" s="94">
        <f>AT30/$AR$2</f>
        <v>0.16139955818504167</v>
      </c>
      <c r="AY30" s="64"/>
      <c r="BH30" s="64"/>
      <c r="BL30" s="62" t="s">
        <v>332</v>
      </c>
      <c r="BM30" s="62">
        <v>2491743</v>
      </c>
      <c r="BN30" s="62">
        <v>66.599999999999994</v>
      </c>
      <c r="BV30" s="64"/>
    </row>
    <row r="31" spans="8:88" x14ac:dyDescent="0.25">
      <c r="H31" s="64"/>
      <c r="V31" s="64"/>
      <c r="AF31" s="64"/>
      <c r="AO31" s="64"/>
      <c r="AS31" s="93" t="s">
        <v>323</v>
      </c>
      <c r="AT31" s="70">
        <v>709513</v>
      </c>
      <c r="AU31" s="94">
        <f>AT31/$AR$2</f>
        <v>0.18961617258684102</v>
      </c>
      <c r="AY31" s="64"/>
      <c r="BH31" s="64"/>
      <c r="BL31" s="62" t="s">
        <v>43</v>
      </c>
      <c r="BM31" s="62">
        <v>3429314</v>
      </c>
      <c r="BN31" s="62">
        <v>91.6</v>
      </c>
      <c r="BV31" s="64"/>
    </row>
    <row r="32" spans="8:88" ht="16.5" thickBot="1" x14ac:dyDescent="0.3">
      <c r="H32" s="64"/>
      <c r="V32" s="64"/>
      <c r="AF32" s="64"/>
      <c r="AO32" s="64"/>
      <c r="AS32" s="95" t="s">
        <v>319</v>
      </c>
      <c r="AT32" s="96">
        <v>882668</v>
      </c>
      <c r="AU32" s="97">
        <f>AT32/$AR$2</f>
        <v>0.23589155917492954</v>
      </c>
      <c r="AY32" s="64"/>
      <c r="BH32" s="64"/>
      <c r="BK32" s="62" t="s">
        <v>69</v>
      </c>
      <c r="BL32" s="62" t="s">
        <v>70</v>
      </c>
      <c r="BM32" s="62">
        <v>312524</v>
      </c>
      <c r="BN32" s="62">
        <v>8.4</v>
      </c>
      <c r="BV32" s="64"/>
    </row>
    <row r="33" spans="8:80" x14ac:dyDescent="0.25">
      <c r="H33" s="64"/>
      <c r="M33" s="90"/>
      <c r="N33" s="128" t="s">
        <v>535</v>
      </c>
      <c r="O33" s="91" t="s">
        <v>512</v>
      </c>
      <c r="P33" s="131" t="s">
        <v>402</v>
      </c>
      <c r="V33" s="64"/>
      <c r="AF33" s="64"/>
      <c r="AO33" s="64"/>
      <c r="AY33" s="64"/>
      <c r="BH33" s="64"/>
      <c r="BK33" s="62" t="s">
        <v>43</v>
      </c>
      <c r="BM33" s="62">
        <v>3741838</v>
      </c>
      <c r="BN33" s="62">
        <v>100</v>
      </c>
      <c r="BV33" s="64"/>
      <c r="BY33" s="24" t="s">
        <v>460</v>
      </c>
    </row>
    <row r="34" spans="8:80" x14ac:dyDescent="0.25">
      <c r="H34" s="64"/>
      <c r="M34" s="132" t="s">
        <v>164</v>
      </c>
      <c r="N34" s="28">
        <v>0.16541273068446033</v>
      </c>
      <c r="O34" s="70">
        <v>2.4465807474561035E-2</v>
      </c>
      <c r="P34" s="133">
        <v>8.2623335966029221E-2</v>
      </c>
      <c r="V34" s="64"/>
      <c r="AF34" s="64"/>
      <c r="AO34" s="64"/>
      <c r="AY34" s="64"/>
      <c r="BH34" s="64"/>
      <c r="BV34" s="64"/>
      <c r="CA34" s="62" t="s">
        <v>3</v>
      </c>
      <c r="CB34" s="62" t="s">
        <v>4</v>
      </c>
    </row>
    <row r="35" spans="8:80" x14ac:dyDescent="0.25">
      <c r="H35" s="64"/>
      <c r="M35" s="121" t="s">
        <v>55</v>
      </c>
      <c r="N35" s="41">
        <v>0.25</v>
      </c>
      <c r="O35" s="70">
        <v>2.8512798599451997E-2</v>
      </c>
      <c r="P35" s="129">
        <v>0.11694161191872102</v>
      </c>
      <c r="V35" s="64"/>
      <c r="AF35" s="64"/>
      <c r="AO35" s="64"/>
      <c r="AY35" s="64"/>
      <c r="BH35" s="64"/>
      <c r="BV35" s="64"/>
      <c r="BY35" s="62" t="s">
        <v>6</v>
      </c>
      <c r="BZ35" s="62" t="s">
        <v>454</v>
      </c>
      <c r="CA35" s="62">
        <v>84466</v>
      </c>
      <c r="CB35" s="62">
        <v>2.2999999999999998</v>
      </c>
    </row>
    <row r="36" spans="8:80" x14ac:dyDescent="0.25">
      <c r="H36" s="64"/>
      <c r="M36" s="121" t="s">
        <v>52</v>
      </c>
      <c r="N36" s="41">
        <v>0.25641082721983305</v>
      </c>
      <c r="O36" s="70">
        <v>2.8752387910181271E-2</v>
      </c>
      <c r="P36" s="129">
        <v>0.22435422164453778</v>
      </c>
      <c r="V36" s="64"/>
      <c r="AF36" s="64"/>
      <c r="AO36" s="64"/>
      <c r="AY36" s="64"/>
      <c r="BH36" s="64"/>
      <c r="BV36" s="64"/>
      <c r="BZ36" s="62" t="s">
        <v>455</v>
      </c>
      <c r="CA36" s="62">
        <v>439223</v>
      </c>
      <c r="CB36" s="62">
        <v>11.7</v>
      </c>
    </row>
    <row r="37" spans="8:80" x14ac:dyDescent="0.25">
      <c r="H37" s="64"/>
      <c r="M37" s="121" t="s">
        <v>50</v>
      </c>
      <c r="N37" s="41">
        <v>0.59375485589551957</v>
      </c>
      <c r="O37" s="70">
        <v>3.2339767182696419E-2</v>
      </c>
      <c r="P37" s="129">
        <v>0.27268793526705104</v>
      </c>
      <c r="V37" s="64"/>
      <c r="AF37" s="64"/>
      <c r="AO37" s="64"/>
      <c r="AY37" s="64"/>
      <c r="BH37" s="64"/>
      <c r="BK37" s="24" t="s">
        <v>335</v>
      </c>
      <c r="BV37" s="64"/>
      <c r="BZ37" s="62" t="s">
        <v>456</v>
      </c>
      <c r="CA37" s="62">
        <v>236504</v>
      </c>
      <c r="CB37" s="62">
        <v>6.3</v>
      </c>
    </row>
    <row r="38" spans="8:80" ht="16.5" thickBot="1" x14ac:dyDescent="0.3">
      <c r="H38" s="64"/>
      <c r="M38" s="123" t="s">
        <v>45</v>
      </c>
      <c r="N38" s="124">
        <v>0.65789637660840572</v>
      </c>
      <c r="O38" s="96">
        <v>3.1238976376396506E-2</v>
      </c>
      <c r="P38" s="130">
        <v>0.4636029800014988</v>
      </c>
      <c r="V38" s="64"/>
      <c r="AF38" s="64"/>
      <c r="AO38" s="64"/>
      <c r="AY38" s="64"/>
      <c r="BH38" s="64"/>
      <c r="BM38" s="62" t="s">
        <v>3</v>
      </c>
      <c r="BN38" s="62" t="s">
        <v>4</v>
      </c>
      <c r="BV38" s="64"/>
      <c r="BZ38" s="62" t="s">
        <v>457</v>
      </c>
      <c r="CA38" s="62">
        <v>71796</v>
      </c>
      <c r="CB38" s="62">
        <v>1.9</v>
      </c>
    </row>
    <row r="39" spans="8:80" x14ac:dyDescent="0.25">
      <c r="H39" s="64"/>
      <c r="V39" s="64"/>
      <c r="AF39" s="64"/>
      <c r="AO39" s="64"/>
      <c r="AY39" s="64"/>
      <c r="BH39" s="64"/>
      <c r="BK39" s="62" t="s">
        <v>6</v>
      </c>
      <c r="BL39" s="62" t="s">
        <v>331</v>
      </c>
      <c r="BM39" s="62">
        <v>2010288</v>
      </c>
      <c r="BN39" s="62">
        <v>53.7</v>
      </c>
      <c r="BV39" s="64"/>
      <c r="BZ39" s="62" t="s">
        <v>458</v>
      </c>
      <c r="CA39" s="62">
        <v>105582</v>
      </c>
      <c r="CB39" s="62">
        <v>2.8</v>
      </c>
    </row>
    <row r="40" spans="8:80" x14ac:dyDescent="0.25">
      <c r="H40" s="64"/>
      <c r="V40" s="64"/>
      <c r="AF40" s="64"/>
      <c r="AO40" s="64"/>
      <c r="AY40" s="64"/>
      <c r="BH40" s="64"/>
      <c r="BL40" s="62" t="s">
        <v>332</v>
      </c>
      <c r="BM40" s="62">
        <v>1419027</v>
      </c>
      <c r="BN40" s="62">
        <v>37.9</v>
      </c>
      <c r="BV40" s="64"/>
      <c r="BZ40" s="62" t="s">
        <v>43</v>
      </c>
      <c r="CA40" s="62">
        <v>937571</v>
      </c>
      <c r="CB40" s="62">
        <v>25.1</v>
      </c>
    </row>
    <row r="41" spans="8:80" x14ac:dyDescent="0.25">
      <c r="H41" s="64"/>
      <c r="V41" s="64"/>
      <c r="AF41" s="64"/>
      <c r="AO41" s="64"/>
      <c r="AY41" s="64"/>
      <c r="BH41" s="64"/>
      <c r="BL41" s="62" t="s">
        <v>43</v>
      </c>
      <c r="BM41" s="62">
        <v>3429314</v>
      </c>
      <c r="BN41" s="62">
        <v>91.6</v>
      </c>
      <c r="BV41" s="64"/>
      <c r="BY41" s="62" t="s">
        <v>69</v>
      </c>
      <c r="BZ41" s="62" t="s">
        <v>70</v>
      </c>
      <c r="CA41" s="62">
        <v>2804267</v>
      </c>
      <c r="CB41" s="62">
        <v>74.900000000000006</v>
      </c>
    </row>
    <row r="42" spans="8:80" x14ac:dyDescent="0.25">
      <c r="H42" s="64"/>
      <c r="V42" s="64"/>
      <c r="AF42" s="64"/>
      <c r="AO42" s="64"/>
      <c r="AY42" s="64"/>
      <c r="BH42" s="64"/>
      <c r="BK42" s="62" t="s">
        <v>69</v>
      </c>
      <c r="BL42" s="62" t="s">
        <v>70</v>
      </c>
      <c r="BM42" s="62">
        <v>312524</v>
      </c>
      <c r="BN42" s="62">
        <v>8.4</v>
      </c>
      <c r="BV42" s="64"/>
      <c r="BY42" s="62" t="s">
        <v>43</v>
      </c>
      <c r="CA42" s="62">
        <v>3741838</v>
      </c>
      <c r="CB42" s="62">
        <v>100</v>
      </c>
    </row>
    <row r="43" spans="8:80" x14ac:dyDescent="0.25">
      <c r="H43" s="64"/>
      <c r="V43" s="64"/>
      <c r="AF43" s="64"/>
      <c r="AO43" s="64"/>
      <c r="AY43" s="64"/>
      <c r="BH43" s="64"/>
      <c r="BK43" s="62" t="s">
        <v>43</v>
      </c>
      <c r="BM43" s="62">
        <v>3741838</v>
      </c>
      <c r="BN43" s="62">
        <v>100</v>
      </c>
      <c r="BV43" s="64"/>
    </row>
    <row r="44" spans="8:80" x14ac:dyDescent="0.25">
      <c r="H44" s="64"/>
      <c r="V44" s="64"/>
      <c r="AF44" s="64"/>
      <c r="AO44" s="64"/>
      <c r="AY44" s="64"/>
      <c r="BH44" s="64"/>
      <c r="BV44" s="64"/>
    </row>
    <row r="45" spans="8:80" x14ac:dyDescent="0.25">
      <c r="H45" s="64"/>
      <c r="V45" s="64"/>
      <c r="AF45" s="64"/>
      <c r="AO45" s="64"/>
      <c r="AY45" s="64"/>
      <c r="BH45" s="64"/>
      <c r="BV45" s="64"/>
    </row>
    <row r="46" spans="8:80" x14ac:dyDescent="0.25">
      <c r="H46" s="64"/>
      <c r="V46" s="64"/>
      <c r="AF46" s="64"/>
      <c r="AO46" s="64"/>
      <c r="AY46" s="64"/>
      <c r="BH46" s="64"/>
      <c r="BV46" s="64"/>
      <c r="BY46" s="24" t="s">
        <v>461</v>
      </c>
    </row>
    <row r="47" spans="8:80" x14ac:dyDescent="0.25">
      <c r="H47" s="64"/>
      <c r="V47" s="64"/>
      <c r="AF47" s="64"/>
      <c r="AO47" s="64"/>
      <c r="AY47" s="64"/>
      <c r="BH47" s="64"/>
      <c r="BK47" s="24" t="s">
        <v>336</v>
      </c>
      <c r="BV47" s="64"/>
      <c r="CA47" s="62" t="s">
        <v>3</v>
      </c>
      <c r="CB47" s="62" t="s">
        <v>4</v>
      </c>
    </row>
    <row r="48" spans="8:80" x14ac:dyDescent="0.25">
      <c r="H48" s="64"/>
      <c r="V48" s="64"/>
      <c r="AF48" s="64"/>
      <c r="AO48" s="64"/>
      <c r="AY48" s="64"/>
      <c r="BH48" s="64"/>
      <c r="BM48" s="62" t="s">
        <v>3</v>
      </c>
      <c r="BN48" s="62" t="s">
        <v>4</v>
      </c>
      <c r="BV48" s="64"/>
      <c r="BY48" s="62" t="s">
        <v>6</v>
      </c>
      <c r="BZ48" s="62" t="s">
        <v>454</v>
      </c>
      <c r="CA48" s="62">
        <v>312524</v>
      </c>
      <c r="CB48" s="62">
        <v>8.4</v>
      </c>
    </row>
    <row r="49" spans="8:80" x14ac:dyDescent="0.25">
      <c r="H49" s="64"/>
      <c r="V49" s="64"/>
      <c r="AF49" s="64"/>
      <c r="AO49" s="64"/>
      <c r="AY49" s="64"/>
      <c r="BH49" s="64"/>
      <c r="BK49" s="62" t="s">
        <v>6</v>
      </c>
      <c r="BL49" s="62" t="s">
        <v>331</v>
      </c>
      <c r="BM49" s="62">
        <v>2200336</v>
      </c>
      <c r="BN49" s="62">
        <v>58.8</v>
      </c>
      <c r="BV49" s="64"/>
      <c r="BZ49" s="62" t="s">
        <v>455</v>
      </c>
      <c r="CA49" s="62">
        <v>1064270</v>
      </c>
      <c r="CB49" s="62">
        <v>28.4</v>
      </c>
    </row>
    <row r="50" spans="8:80" x14ac:dyDescent="0.25">
      <c r="H50" s="64"/>
      <c r="V50" s="64"/>
      <c r="AF50" s="64"/>
      <c r="AO50" s="64"/>
      <c r="AY50" s="64"/>
      <c r="BH50" s="64"/>
      <c r="BL50" s="62" t="s">
        <v>332</v>
      </c>
      <c r="BM50" s="62">
        <v>1228978</v>
      </c>
      <c r="BN50" s="62">
        <v>32.799999999999997</v>
      </c>
      <c r="BV50" s="64"/>
      <c r="BZ50" s="62" t="s">
        <v>456</v>
      </c>
      <c r="CA50" s="62">
        <v>413883</v>
      </c>
      <c r="CB50" s="62">
        <v>11.1</v>
      </c>
    </row>
    <row r="51" spans="8:80" x14ac:dyDescent="0.25">
      <c r="H51" s="64"/>
      <c r="V51" s="64"/>
      <c r="AF51" s="64"/>
      <c r="AO51" s="64"/>
      <c r="AY51" s="64"/>
      <c r="BH51" s="64"/>
      <c r="BL51" s="62" t="s">
        <v>43</v>
      </c>
      <c r="BM51" s="62">
        <v>3429314</v>
      </c>
      <c r="BN51" s="62">
        <v>91.6</v>
      </c>
      <c r="BV51" s="64"/>
      <c r="BZ51" s="62" t="s">
        <v>457</v>
      </c>
      <c r="CA51" s="62">
        <v>101359</v>
      </c>
      <c r="CB51" s="62">
        <v>2.7</v>
      </c>
    </row>
    <row r="52" spans="8:80" x14ac:dyDescent="0.25">
      <c r="H52" s="64"/>
      <c r="V52" s="64"/>
      <c r="AF52" s="64"/>
      <c r="AO52" s="64"/>
      <c r="AY52" s="64"/>
      <c r="BH52" s="64"/>
      <c r="BK52" s="62" t="s">
        <v>69</v>
      </c>
      <c r="BL52" s="62" t="s">
        <v>70</v>
      </c>
      <c r="BM52" s="62">
        <v>312524</v>
      </c>
      <c r="BN52" s="62">
        <v>8.4</v>
      </c>
      <c r="BV52" s="64"/>
      <c r="BZ52" s="62" t="s">
        <v>458</v>
      </c>
      <c r="CA52" s="62">
        <v>118252</v>
      </c>
      <c r="CB52" s="62">
        <v>3.2</v>
      </c>
    </row>
    <row r="53" spans="8:80" x14ac:dyDescent="0.25">
      <c r="H53" s="64"/>
      <c r="V53" s="64"/>
      <c r="AF53" s="64"/>
      <c r="AO53" s="64"/>
      <c r="AY53" s="64"/>
      <c r="BH53" s="64"/>
      <c r="BK53" s="62" t="s">
        <v>43</v>
      </c>
      <c r="BM53" s="62">
        <v>3741838</v>
      </c>
      <c r="BN53" s="62">
        <v>100</v>
      </c>
      <c r="BV53" s="64"/>
      <c r="BZ53" s="62" t="s">
        <v>43</v>
      </c>
      <c r="CA53" s="62">
        <v>2010288</v>
      </c>
      <c r="CB53" s="62">
        <v>53.7</v>
      </c>
    </row>
    <row r="54" spans="8:80" x14ac:dyDescent="0.25">
      <c r="H54" s="64"/>
      <c r="V54" s="64"/>
      <c r="AF54" s="64"/>
      <c r="AO54" s="64"/>
      <c r="AY54" s="64"/>
      <c r="BH54" s="64"/>
      <c r="BV54" s="64"/>
      <c r="BY54" s="62" t="s">
        <v>69</v>
      </c>
      <c r="BZ54" s="62" t="s">
        <v>70</v>
      </c>
      <c r="CA54" s="62">
        <v>1731550</v>
      </c>
      <c r="CB54" s="62">
        <v>46.3</v>
      </c>
    </row>
    <row r="55" spans="8:80" x14ac:dyDescent="0.25">
      <c r="H55" s="64"/>
      <c r="V55" s="64"/>
      <c r="AF55" s="64"/>
      <c r="AO55" s="64"/>
      <c r="AY55" s="64"/>
      <c r="BH55" s="64"/>
      <c r="BV55" s="64"/>
      <c r="BY55" s="62" t="s">
        <v>43</v>
      </c>
      <c r="CA55" s="62">
        <v>3741838</v>
      </c>
      <c r="CB55" s="62">
        <v>100</v>
      </c>
    </row>
    <row r="56" spans="8:80" x14ac:dyDescent="0.25">
      <c r="H56" s="64"/>
      <c r="V56" s="64"/>
      <c r="AF56" s="64"/>
      <c r="AO56" s="64"/>
      <c r="AY56" s="64"/>
      <c r="BH56" s="64"/>
      <c r="BV56" s="64"/>
    </row>
    <row r="57" spans="8:80" x14ac:dyDescent="0.25">
      <c r="H57" s="64"/>
      <c r="V57" s="64"/>
      <c r="AF57" s="64"/>
      <c r="AO57" s="64"/>
      <c r="AY57" s="64"/>
      <c r="BH57" s="64"/>
      <c r="BK57" s="24" t="s">
        <v>337</v>
      </c>
      <c r="BV57" s="64"/>
    </row>
    <row r="58" spans="8:80" x14ac:dyDescent="0.25">
      <c r="H58" s="64"/>
      <c r="V58" s="64"/>
      <c r="AF58" s="64"/>
      <c r="AO58" s="64"/>
      <c r="AY58" s="64"/>
      <c r="BH58" s="64"/>
      <c r="BM58" s="62" t="s">
        <v>3</v>
      </c>
      <c r="BN58" s="62" t="s">
        <v>4</v>
      </c>
      <c r="BV58" s="64"/>
    </row>
    <row r="59" spans="8:80" x14ac:dyDescent="0.25">
      <c r="H59" s="64"/>
      <c r="V59" s="64"/>
      <c r="AF59" s="64"/>
      <c r="AO59" s="64"/>
      <c r="AY59" s="64"/>
      <c r="BH59" s="64"/>
      <c r="BK59" s="62" t="s">
        <v>6</v>
      </c>
      <c r="BL59" s="62" t="s">
        <v>331</v>
      </c>
      <c r="BM59" s="62">
        <v>1946938</v>
      </c>
      <c r="BN59" s="62">
        <v>52</v>
      </c>
      <c r="BV59" s="64"/>
      <c r="BY59" s="24" t="s">
        <v>462</v>
      </c>
    </row>
    <row r="60" spans="8:80" x14ac:dyDescent="0.25">
      <c r="H60" s="64"/>
      <c r="V60" s="64"/>
      <c r="AF60" s="64"/>
      <c r="AO60" s="64"/>
      <c r="AY60" s="64"/>
      <c r="BH60" s="64"/>
      <c r="BL60" s="62" t="s">
        <v>332</v>
      </c>
      <c r="BM60" s="62">
        <v>1482376</v>
      </c>
      <c r="BN60" s="62">
        <v>39.6</v>
      </c>
      <c r="BV60" s="64"/>
      <c r="CA60" s="62" t="s">
        <v>3</v>
      </c>
      <c r="CB60" s="62" t="s">
        <v>4</v>
      </c>
    </row>
    <row r="61" spans="8:80" x14ac:dyDescent="0.25">
      <c r="H61" s="64"/>
      <c r="V61" s="64"/>
      <c r="AF61" s="64"/>
      <c r="AO61" s="64"/>
      <c r="AY61" s="64"/>
      <c r="BH61" s="64"/>
      <c r="BL61" s="62" t="s">
        <v>43</v>
      </c>
      <c r="BM61" s="62">
        <v>3429314</v>
      </c>
      <c r="BN61" s="62">
        <v>91.6</v>
      </c>
      <c r="BV61" s="64"/>
      <c r="BY61" s="62" t="s">
        <v>6</v>
      </c>
      <c r="BZ61" s="62" t="s">
        <v>454</v>
      </c>
      <c r="CA61" s="62">
        <v>236504</v>
      </c>
      <c r="CB61" s="62">
        <v>6.3</v>
      </c>
    </row>
    <row r="62" spans="8:80" x14ac:dyDescent="0.25">
      <c r="H62" s="64"/>
      <c r="V62" s="64"/>
      <c r="AF62" s="64"/>
      <c r="AO62" s="64"/>
      <c r="AY62" s="64"/>
      <c r="BH62" s="64"/>
      <c r="BK62" s="62" t="s">
        <v>69</v>
      </c>
      <c r="BL62" s="62" t="s">
        <v>70</v>
      </c>
      <c r="BM62" s="62">
        <v>312524</v>
      </c>
      <c r="BN62" s="62">
        <v>8.4</v>
      </c>
      <c r="BV62" s="64"/>
      <c r="BZ62" s="62" t="s">
        <v>455</v>
      </c>
      <c r="CA62" s="62">
        <v>1169852</v>
      </c>
      <c r="CB62" s="62">
        <v>31.3</v>
      </c>
    </row>
    <row r="63" spans="8:80" x14ac:dyDescent="0.25">
      <c r="H63" s="64"/>
      <c r="V63" s="64"/>
      <c r="AF63" s="64"/>
      <c r="AO63" s="64"/>
      <c r="AY63" s="64"/>
      <c r="BH63" s="64"/>
      <c r="BK63" s="62" t="s">
        <v>43</v>
      </c>
      <c r="BM63" s="62">
        <v>3741838</v>
      </c>
      <c r="BN63" s="62">
        <v>100</v>
      </c>
      <c r="BV63" s="64"/>
      <c r="BZ63" s="62" t="s">
        <v>456</v>
      </c>
      <c r="CA63" s="62">
        <v>396990</v>
      </c>
      <c r="CB63" s="62">
        <v>10.6</v>
      </c>
    </row>
    <row r="64" spans="8:80" x14ac:dyDescent="0.25">
      <c r="H64" s="64"/>
      <c r="V64" s="64"/>
      <c r="AF64" s="64"/>
      <c r="AO64" s="64"/>
      <c r="AY64" s="64"/>
      <c r="BH64" s="64"/>
      <c r="BV64" s="64"/>
      <c r="BZ64" s="62" t="s">
        <v>457</v>
      </c>
      <c r="CA64" s="62">
        <v>84466</v>
      </c>
      <c r="CB64" s="62">
        <v>2.2999999999999998</v>
      </c>
    </row>
    <row r="65" spans="8:80" x14ac:dyDescent="0.25">
      <c r="H65" s="64"/>
      <c r="V65" s="64"/>
      <c r="AF65" s="64"/>
      <c r="AO65" s="64"/>
      <c r="AY65" s="64"/>
      <c r="BH65" s="64"/>
      <c r="BV65" s="64"/>
      <c r="BZ65" s="62" t="s">
        <v>458</v>
      </c>
      <c r="CA65" s="62">
        <v>312524</v>
      </c>
      <c r="CB65" s="62">
        <v>8.4</v>
      </c>
    </row>
    <row r="66" spans="8:80" x14ac:dyDescent="0.25">
      <c r="H66" s="64"/>
      <c r="V66" s="64"/>
      <c r="AF66" s="64"/>
      <c r="AO66" s="64"/>
      <c r="AY66" s="64"/>
      <c r="BH66" s="64"/>
      <c r="BV66" s="64"/>
      <c r="BZ66" s="62" t="s">
        <v>43</v>
      </c>
      <c r="CA66" s="62">
        <v>2200336</v>
      </c>
      <c r="CB66" s="62">
        <v>58.8</v>
      </c>
    </row>
    <row r="67" spans="8:80" x14ac:dyDescent="0.25">
      <c r="H67" s="64"/>
      <c r="V67" s="64"/>
      <c r="AF67" s="64"/>
      <c r="AO67" s="64"/>
      <c r="AY67" s="64"/>
      <c r="BH67" s="64"/>
      <c r="BK67" s="24" t="s">
        <v>338</v>
      </c>
      <c r="BV67" s="64"/>
      <c r="BY67" s="62" t="s">
        <v>69</v>
      </c>
      <c r="BZ67" s="62" t="s">
        <v>70</v>
      </c>
      <c r="CA67" s="62">
        <v>1541502</v>
      </c>
      <c r="CB67" s="62">
        <v>41.2</v>
      </c>
    </row>
    <row r="68" spans="8:80" x14ac:dyDescent="0.25">
      <c r="H68" s="64"/>
      <c r="V68" s="64"/>
      <c r="AF68" s="64"/>
      <c r="AO68" s="64"/>
      <c r="AY68" s="64"/>
      <c r="BH68" s="64"/>
      <c r="BM68" s="62" t="s">
        <v>3</v>
      </c>
      <c r="BN68" s="62" t="s">
        <v>4</v>
      </c>
      <c r="BV68" s="64"/>
      <c r="BY68" s="62" t="s">
        <v>43</v>
      </c>
      <c r="CA68" s="62">
        <v>3741838</v>
      </c>
      <c r="CB68" s="62">
        <v>100</v>
      </c>
    </row>
    <row r="69" spans="8:80" x14ac:dyDescent="0.25">
      <c r="H69" s="64"/>
      <c r="V69" s="64"/>
      <c r="AF69" s="64"/>
      <c r="AO69" s="64"/>
      <c r="AY69" s="64"/>
      <c r="BH69" s="64"/>
      <c r="BK69" s="62" t="s">
        <v>6</v>
      </c>
      <c r="BL69" s="62" t="s">
        <v>331</v>
      </c>
      <c r="BM69" s="62">
        <v>1376794</v>
      </c>
      <c r="BN69" s="62">
        <v>36.799999999999997</v>
      </c>
      <c r="BV69" s="64"/>
    </row>
    <row r="70" spans="8:80" x14ac:dyDescent="0.25">
      <c r="H70" s="64"/>
      <c r="V70" s="64"/>
      <c r="AF70" s="64"/>
      <c r="AO70" s="64"/>
      <c r="AY70" s="64"/>
      <c r="BH70" s="64"/>
      <c r="BL70" s="62" t="s">
        <v>332</v>
      </c>
      <c r="BM70" s="62">
        <v>2052521</v>
      </c>
      <c r="BN70" s="62">
        <v>54.9</v>
      </c>
      <c r="BV70" s="64"/>
    </row>
    <row r="71" spans="8:80" x14ac:dyDescent="0.25">
      <c r="H71" s="64"/>
      <c r="V71" s="64"/>
      <c r="AF71" s="64"/>
      <c r="AO71" s="64"/>
      <c r="AY71" s="64"/>
      <c r="BH71" s="64"/>
      <c r="BL71" s="62" t="s">
        <v>43</v>
      </c>
      <c r="BM71" s="62">
        <v>3429314</v>
      </c>
      <c r="BN71" s="62">
        <v>91.6</v>
      </c>
      <c r="BV71" s="64"/>
    </row>
    <row r="72" spans="8:80" x14ac:dyDescent="0.25">
      <c r="H72" s="64"/>
      <c r="V72" s="64"/>
      <c r="AF72" s="64"/>
      <c r="AO72" s="64"/>
      <c r="AY72" s="64"/>
      <c r="BH72" s="64"/>
      <c r="BK72" s="62" t="s">
        <v>69</v>
      </c>
      <c r="BL72" s="62" t="s">
        <v>70</v>
      </c>
      <c r="BM72" s="62">
        <v>312524</v>
      </c>
      <c r="BN72" s="62">
        <v>8.4</v>
      </c>
      <c r="BV72" s="64"/>
      <c r="BY72" s="24" t="s">
        <v>463</v>
      </c>
    </row>
    <row r="73" spans="8:80" x14ac:dyDescent="0.25">
      <c r="H73" s="64"/>
      <c r="V73" s="64"/>
      <c r="AF73" s="64"/>
      <c r="AO73" s="64"/>
      <c r="AY73" s="64"/>
      <c r="BH73" s="64"/>
      <c r="BK73" s="62" t="s">
        <v>43</v>
      </c>
      <c r="BM73" s="62">
        <v>3741838</v>
      </c>
      <c r="BN73" s="62">
        <v>100</v>
      </c>
      <c r="BV73" s="64"/>
      <c r="CA73" s="62" t="s">
        <v>3</v>
      </c>
      <c r="CB73" s="62" t="s">
        <v>4</v>
      </c>
    </row>
    <row r="74" spans="8:80" x14ac:dyDescent="0.25">
      <c r="H74" s="64"/>
      <c r="V74" s="64"/>
      <c r="AF74" s="64"/>
      <c r="AO74" s="64"/>
      <c r="AY74" s="64"/>
      <c r="BH74" s="64"/>
      <c r="BV74" s="64"/>
      <c r="BY74" s="62" t="s">
        <v>6</v>
      </c>
      <c r="BZ74" s="62" t="s">
        <v>454</v>
      </c>
      <c r="CA74" s="62">
        <v>194271</v>
      </c>
      <c r="CB74" s="62">
        <v>5.2</v>
      </c>
    </row>
    <row r="75" spans="8:80" x14ac:dyDescent="0.25">
      <c r="H75" s="64"/>
      <c r="V75" s="64"/>
      <c r="AF75" s="64"/>
      <c r="AO75" s="64"/>
      <c r="AY75" s="64"/>
      <c r="BH75" s="64"/>
      <c r="BV75" s="64"/>
      <c r="BZ75" s="62" t="s">
        <v>455</v>
      </c>
      <c r="CA75" s="62">
        <v>1043153</v>
      </c>
      <c r="CB75" s="62">
        <v>27.9</v>
      </c>
    </row>
    <row r="76" spans="8:80" x14ac:dyDescent="0.25">
      <c r="H76" s="64"/>
      <c r="V76" s="64"/>
      <c r="AF76" s="64"/>
      <c r="AO76" s="64"/>
      <c r="AY76" s="64"/>
      <c r="BH76" s="64"/>
      <c r="BV76" s="64"/>
      <c r="BZ76" s="62" t="s">
        <v>456</v>
      </c>
      <c r="CA76" s="62">
        <v>384320</v>
      </c>
      <c r="CB76" s="62">
        <v>10.3</v>
      </c>
    </row>
    <row r="77" spans="8:80" x14ac:dyDescent="0.25">
      <c r="H77" s="64"/>
      <c r="V77" s="64"/>
      <c r="AF77" s="64"/>
      <c r="AO77" s="64"/>
      <c r="AY77" s="64"/>
      <c r="BH77" s="64"/>
      <c r="BK77" s="24" t="s">
        <v>339</v>
      </c>
      <c r="BV77" s="64"/>
      <c r="BZ77" s="62" t="s">
        <v>457</v>
      </c>
      <c r="CA77" s="62">
        <v>80243</v>
      </c>
      <c r="CB77" s="62">
        <v>2.1</v>
      </c>
    </row>
    <row r="78" spans="8:80" x14ac:dyDescent="0.25">
      <c r="H78" s="64"/>
      <c r="V78" s="64"/>
      <c r="AF78" s="64"/>
      <c r="AO78" s="64"/>
      <c r="AY78" s="64"/>
      <c r="BH78" s="64"/>
      <c r="BM78" s="62" t="s">
        <v>3</v>
      </c>
      <c r="BN78" s="62" t="s">
        <v>4</v>
      </c>
      <c r="BV78" s="64"/>
      <c r="BZ78" s="62" t="s">
        <v>458</v>
      </c>
      <c r="CA78" s="62">
        <v>244951</v>
      </c>
      <c r="CB78" s="62">
        <v>6.5</v>
      </c>
    </row>
    <row r="79" spans="8:80" x14ac:dyDescent="0.25">
      <c r="H79" s="64"/>
      <c r="V79" s="64"/>
      <c r="AF79" s="64"/>
      <c r="AO79" s="64"/>
      <c r="AY79" s="64"/>
      <c r="BH79" s="64"/>
      <c r="BK79" s="62" t="s">
        <v>6</v>
      </c>
      <c r="BL79" s="62" t="s">
        <v>331</v>
      </c>
      <c r="BM79" s="62">
        <v>1296551</v>
      </c>
      <c r="BN79" s="62">
        <v>34.700000000000003</v>
      </c>
      <c r="BV79" s="64"/>
      <c r="BZ79" s="62" t="s">
        <v>43</v>
      </c>
      <c r="CA79" s="62">
        <v>1946938</v>
      </c>
      <c r="CB79" s="62">
        <v>52</v>
      </c>
    </row>
    <row r="80" spans="8:80" x14ac:dyDescent="0.25">
      <c r="H80" s="64"/>
      <c r="V80" s="64"/>
      <c r="AF80" s="64"/>
      <c r="AO80" s="64"/>
      <c r="AY80" s="64"/>
      <c r="BH80" s="64"/>
      <c r="BL80" s="62" t="s">
        <v>332</v>
      </c>
      <c r="BM80" s="62">
        <v>2132763</v>
      </c>
      <c r="BN80" s="62">
        <v>57</v>
      </c>
      <c r="BV80" s="64"/>
      <c r="BY80" s="62" t="s">
        <v>69</v>
      </c>
      <c r="BZ80" s="62" t="s">
        <v>70</v>
      </c>
      <c r="CA80" s="62">
        <v>1794900</v>
      </c>
      <c r="CB80" s="62">
        <v>48</v>
      </c>
    </row>
    <row r="81" spans="8:80" x14ac:dyDescent="0.25">
      <c r="H81" s="64"/>
      <c r="V81" s="64"/>
      <c r="AF81" s="64"/>
      <c r="AO81" s="64"/>
      <c r="AY81" s="64"/>
      <c r="BH81" s="64"/>
      <c r="BL81" s="62" t="s">
        <v>43</v>
      </c>
      <c r="BM81" s="62">
        <v>3429314</v>
      </c>
      <c r="BN81" s="62">
        <v>91.6</v>
      </c>
      <c r="BV81" s="64"/>
      <c r="BY81" s="62" t="s">
        <v>43</v>
      </c>
      <c r="CA81" s="62">
        <v>3741838</v>
      </c>
      <c r="CB81" s="62">
        <v>100</v>
      </c>
    </row>
    <row r="82" spans="8:80" x14ac:dyDescent="0.25">
      <c r="H82" s="64"/>
      <c r="V82" s="64"/>
      <c r="AF82" s="64"/>
      <c r="AO82" s="64"/>
      <c r="AY82" s="64"/>
      <c r="BH82" s="64"/>
      <c r="BK82" s="62" t="s">
        <v>69</v>
      </c>
      <c r="BL82" s="62" t="s">
        <v>70</v>
      </c>
      <c r="BM82" s="62">
        <v>312524</v>
      </c>
      <c r="BN82" s="62">
        <v>8.4</v>
      </c>
      <c r="BV82" s="64"/>
    </row>
    <row r="83" spans="8:80" x14ac:dyDescent="0.25">
      <c r="H83" s="64"/>
      <c r="V83" s="64"/>
      <c r="AF83" s="64"/>
      <c r="AO83" s="64"/>
      <c r="AY83" s="64"/>
      <c r="BH83" s="64"/>
      <c r="BK83" s="62" t="s">
        <v>43</v>
      </c>
      <c r="BM83" s="62">
        <v>3741838</v>
      </c>
      <c r="BN83" s="62">
        <v>100</v>
      </c>
      <c r="BV83" s="64"/>
    </row>
    <row r="84" spans="8:80" x14ac:dyDescent="0.25">
      <c r="H84" s="64"/>
      <c r="V84" s="64"/>
      <c r="AF84" s="64"/>
      <c r="AO84" s="64"/>
      <c r="AY84" s="64"/>
      <c r="BH84" s="64"/>
      <c r="BV84" s="64"/>
    </row>
    <row r="85" spans="8:80" x14ac:dyDescent="0.25">
      <c r="H85" s="64"/>
      <c r="V85" s="64"/>
      <c r="AF85" s="64"/>
      <c r="AO85" s="64"/>
      <c r="AY85" s="64"/>
      <c r="BH85" s="64"/>
      <c r="BV85" s="64"/>
      <c r="BY85" s="62" t="s">
        <v>464</v>
      </c>
    </row>
    <row r="86" spans="8:80" x14ac:dyDescent="0.25">
      <c r="H86" s="64"/>
      <c r="V86" s="64"/>
      <c r="AF86" s="64"/>
      <c r="AO86" s="64"/>
      <c r="AY86" s="64"/>
      <c r="BH86" s="64"/>
      <c r="BV86" s="64"/>
      <c r="CA86" s="62" t="s">
        <v>3</v>
      </c>
      <c r="CB86" s="62" t="s">
        <v>4</v>
      </c>
    </row>
    <row r="87" spans="8:80" x14ac:dyDescent="0.25">
      <c r="H87" s="64"/>
      <c r="V87" s="64"/>
      <c r="AF87" s="64"/>
      <c r="AO87" s="64"/>
      <c r="AY87" s="64"/>
      <c r="BH87" s="64"/>
      <c r="BK87" s="24" t="s">
        <v>340</v>
      </c>
      <c r="BV87" s="64"/>
      <c r="BY87" s="62" t="s">
        <v>6</v>
      </c>
      <c r="BZ87" s="62" t="s">
        <v>454</v>
      </c>
      <c r="CA87" s="62">
        <v>135145</v>
      </c>
      <c r="CB87" s="62">
        <v>3.6</v>
      </c>
    </row>
    <row r="88" spans="8:80" x14ac:dyDescent="0.25">
      <c r="H88" s="64"/>
      <c r="V88" s="64"/>
      <c r="AF88" s="64"/>
      <c r="AO88" s="64"/>
      <c r="AY88" s="64"/>
      <c r="BH88" s="64"/>
      <c r="BM88" s="62" t="s">
        <v>3</v>
      </c>
      <c r="BN88" s="62" t="s">
        <v>4</v>
      </c>
      <c r="BV88" s="64"/>
      <c r="BZ88" s="62" t="s">
        <v>455</v>
      </c>
      <c r="CA88" s="62">
        <v>671504</v>
      </c>
      <c r="CB88" s="62">
        <v>17.899999999999999</v>
      </c>
    </row>
    <row r="89" spans="8:80" x14ac:dyDescent="0.25">
      <c r="H89" s="64"/>
      <c r="V89" s="64"/>
      <c r="AF89" s="64"/>
      <c r="AO89" s="64"/>
      <c r="AY89" s="64"/>
      <c r="BH89" s="64"/>
      <c r="BK89" s="62" t="s">
        <v>6</v>
      </c>
      <c r="BL89" s="62" t="s">
        <v>331</v>
      </c>
      <c r="BM89" s="62">
        <v>329417</v>
      </c>
      <c r="BN89" s="62">
        <v>8.8000000000000007</v>
      </c>
      <c r="BV89" s="64"/>
      <c r="BZ89" s="62" t="s">
        <v>456</v>
      </c>
      <c r="CA89" s="62">
        <v>266067</v>
      </c>
      <c r="CB89" s="62">
        <v>7.1</v>
      </c>
    </row>
    <row r="90" spans="8:80" x14ac:dyDescent="0.25">
      <c r="H90" s="64"/>
      <c r="V90" s="64"/>
      <c r="AF90" s="64"/>
      <c r="AO90" s="64"/>
      <c r="AY90" s="64"/>
      <c r="BH90" s="64"/>
      <c r="BL90" s="62" t="s">
        <v>332</v>
      </c>
      <c r="BM90" s="62">
        <v>3099897</v>
      </c>
      <c r="BN90" s="62">
        <v>82.8</v>
      </c>
      <c r="BV90" s="64"/>
      <c r="BZ90" s="62" t="s">
        <v>457</v>
      </c>
      <c r="CA90" s="62">
        <v>59126</v>
      </c>
      <c r="CB90" s="62">
        <v>1.6</v>
      </c>
    </row>
    <row r="91" spans="8:80" x14ac:dyDescent="0.25">
      <c r="H91" s="64"/>
      <c r="V91" s="64"/>
      <c r="AF91" s="64"/>
      <c r="AO91" s="64"/>
      <c r="AY91" s="64"/>
      <c r="BH91" s="64"/>
      <c r="BL91" s="62" t="s">
        <v>43</v>
      </c>
      <c r="BM91" s="62">
        <v>3429314</v>
      </c>
      <c r="BN91" s="62">
        <v>91.6</v>
      </c>
      <c r="BV91" s="64"/>
      <c r="BZ91" s="62" t="s">
        <v>458</v>
      </c>
      <c r="CA91" s="62">
        <v>244951</v>
      </c>
      <c r="CB91" s="62">
        <v>6.5</v>
      </c>
    </row>
    <row r="92" spans="8:80" x14ac:dyDescent="0.25">
      <c r="H92" s="64"/>
      <c r="V92" s="64"/>
      <c r="AF92" s="64"/>
      <c r="AO92" s="64"/>
      <c r="AY92" s="64"/>
      <c r="BH92" s="64"/>
      <c r="BK92" s="62" t="s">
        <v>69</v>
      </c>
      <c r="BL92" s="62" t="s">
        <v>70</v>
      </c>
      <c r="BM92" s="62">
        <v>312524</v>
      </c>
      <c r="BN92" s="62">
        <v>8.4</v>
      </c>
      <c r="BV92" s="64"/>
      <c r="BZ92" s="62" t="s">
        <v>43</v>
      </c>
      <c r="CA92" s="62">
        <v>1376794</v>
      </c>
      <c r="CB92" s="62">
        <v>36.799999999999997</v>
      </c>
    </row>
    <row r="93" spans="8:80" x14ac:dyDescent="0.25">
      <c r="H93" s="64"/>
      <c r="V93" s="64"/>
      <c r="AF93" s="64"/>
      <c r="AO93" s="64"/>
      <c r="AY93" s="64"/>
      <c r="BH93" s="64"/>
      <c r="BK93" s="62" t="s">
        <v>43</v>
      </c>
      <c r="BM93" s="62">
        <v>3741838</v>
      </c>
      <c r="BN93" s="62">
        <v>100</v>
      </c>
      <c r="BV93" s="64"/>
      <c r="BY93" s="62" t="s">
        <v>69</v>
      </c>
      <c r="BZ93" s="62" t="s">
        <v>70</v>
      </c>
      <c r="CA93" s="62">
        <v>2365044</v>
      </c>
      <c r="CB93" s="62">
        <v>63.2</v>
      </c>
    </row>
    <row r="94" spans="8:80" x14ac:dyDescent="0.25">
      <c r="H94" s="64"/>
      <c r="V94" s="64"/>
      <c r="AF94" s="64"/>
      <c r="AO94" s="64"/>
      <c r="AY94" s="64"/>
      <c r="BH94" s="64"/>
      <c r="BV94" s="64"/>
      <c r="BY94" s="62" t="s">
        <v>43</v>
      </c>
      <c r="CA94" s="62">
        <v>3741838</v>
      </c>
      <c r="CB94" s="62">
        <v>100</v>
      </c>
    </row>
    <row r="95" spans="8:80" x14ac:dyDescent="0.25">
      <c r="H95" s="64"/>
      <c r="V95" s="64"/>
      <c r="AF95" s="64"/>
      <c r="AO95" s="64"/>
      <c r="AY95" s="64"/>
      <c r="BH95" s="64"/>
      <c r="BV95" s="64"/>
    </row>
    <row r="96" spans="8:80" x14ac:dyDescent="0.25">
      <c r="H96" s="64"/>
      <c r="V96" s="64"/>
      <c r="AF96" s="64"/>
      <c r="AO96" s="64"/>
      <c r="AY96" s="64"/>
      <c r="BH96" s="64"/>
      <c r="BV96" s="64"/>
    </row>
    <row r="97" spans="8:80" x14ac:dyDescent="0.25">
      <c r="H97" s="64"/>
      <c r="V97" s="64"/>
      <c r="AF97" s="64"/>
      <c r="AO97" s="64"/>
      <c r="AY97" s="64"/>
      <c r="BH97" s="64"/>
      <c r="BK97" s="24" t="s">
        <v>341</v>
      </c>
      <c r="BV97" s="64"/>
    </row>
    <row r="98" spans="8:80" x14ac:dyDescent="0.25">
      <c r="H98" s="64"/>
      <c r="V98" s="64"/>
      <c r="AF98" s="64"/>
      <c r="AO98" s="64"/>
      <c r="AY98" s="64"/>
      <c r="BH98" s="64"/>
      <c r="BM98" s="62" t="s">
        <v>3</v>
      </c>
      <c r="BN98" s="62" t="s">
        <v>4</v>
      </c>
      <c r="BV98" s="64"/>
      <c r="BY98" s="62" t="s">
        <v>465</v>
      </c>
    </row>
    <row r="99" spans="8:80" x14ac:dyDescent="0.25">
      <c r="H99" s="64"/>
      <c r="V99" s="64"/>
      <c r="AF99" s="64"/>
      <c r="AO99" s="64"/>
      <c r="AY99" s="64"/>
      <c r="BH99" s="64"/>
      <c r="BK99" s="62" t="s">
        <v>6</v>
      </c>
      <c r="BL99" s="62" t="s">
        <v>331</v>
      </c>
      <c r="BM99" s="62">
        <v>367427</v>
      </c>
      <c r="BN99" s="62">
        <v>9.8000000000000007</v>
      </c>
      <c r="BV99" s="64"/>
      <c r="CA99" s="62" t="s">
        <v>3</v>
      </c>
      <c r="CB99" s="62" t="s">
        <v>4</v>
      </c>
    </row>
    <row r="100" spans="8:80" x14ac:dyDescent="0.25">
      <c r="H100" s="64"/>
      <c r="V100" s="64"/>
      <c r="AF100" s="64"/>
      <c r="AO100" s="64"/>
      <c r="AY100" s="64"/>
      <c r="BH100" s="64"/>
      <c r="BL100" s="62" t="s">
        <v>332</v>
      </c>
      <c r="BM100" s="62">
        <v>3061888</v>
      </c>
      <c r="BN100" s="62">
        <v>81.8</v>
      </c>
      <c r="BV100" s="64"/>
      <c r="BY100" s="62" t="s">
        <v>6</v>
      </c>
      <c r="BZ100" s="62" t="s">
        <v>454</v>
      </c>
      <c r="CA100" s="62">
        <v>164708</v>
      </c>
      <c r="CB100" s="62">
        <v>4.4000000000000004</v>
      </c>
    </row>
    <row r="101" spans="8:80" x14ac:dyDescent="0.25">
      <c r="H101" s="64"/>
      <c r="V101" s="64"/>
      <c r="AF101" s="64"/>
      <c r="AO101" s="64"/>
      <c r="AY101" s="64"/>
      <c r="BH101" s="64"/>
      <c r="BL101" s="62" t="s">
        <v>43</v>
      </c>
      <c r="BM101" s="62">
        <v>3429314</v>
      </c>
      <c r="BN101" s="62">
        <v>91.6</v>
      </c>
      <c r="BV101" s="64"/>
      <c r="BZ101" s="62" t="s">
        <v>455</v>
      </c>
      <c r="CA101" s="62">
        <v>658834</v>
      </c>
      <c r="CB101" s="62">
        <v>17.600000000000001</v>
      </c>
    </row>
    <row r="102" spans="8:80" x14ac:dyDescent="0.25">
      <c r="H102" s="64"/>
      <c r="V102" s="64"/>
      <c r="AF102" s="64"/>
      <c r="AO102" s="64"/>
      <c r="AY102" s="64"/>
      <c r="BH102" s="64"/>
      <c r="BK102" s="62" t="s">
        <v>69</v>
      </c>
      <c r="BL102" s="62" t="s">
        <v>70</v>
      </c>
      <c r="BM102" s="62">
        <v>312524</v>
      </c>
      <c r="BN102" s="62">
        <v>8.4</v>
      </c>
      <c r="BV102" s="64"/>
      <c r="BZ102" s="62" t="s">
        <v>456</v>
      </c>
      <c r="CA102" s="62">
        <v>299854</v>
      </c>
      <c r="CB102" s="62">
        <v>8</v>
      </c>
    </row>
    <row r="103" spans="8:80" x14ac:dyDescent="0.25">
      <c r="H103" s="64"/>
      <c r="V103" s="64"/>
      <c r="AF103" s="64"/>
      <c r="AO103" s="64"/>
      <c r="AY103" s="64"/>
      <c r="BH103" s="64"/>
      <c r="BK103" s="62" t="s">
        <v>43</v>
      </c>
      <c r="BM103" s="62">
        <v>3741838</v>
      </c>
      <c r="BN103" s="62">
        <v>100</v>
      </c>
      <c r="BV103" s="64"/>
      <c r="BZ103" s="62" t="s">
        <v>457</v>
      </c>
      <c r="CA103" s="62">
        <v>84466</v>
      </c>
      <c r="CB103" s="62">
        <v>2.2999999999999998</v>
      </c>
    </row>
    <row r="104" spans="8:80" x14ac:dyDescent="0.25">
      <c r="H104" s="64"/>
      <c r="V104" s="64"/>
      <c r="AF104" s="64"/>
      <c r="AO104" s="64"/>
      <c r="AY104" s="64"/>
      <c r="BH104" s="64"/>
      <c r="BV104" s="64"/>
      <c r="BZ104" s="62" t="s">
        <v>458</v>
      </c>
      <c r="CA104" s="62">
        <v>88689</v>
      </c>
      <c r="CB104" s="62">
        <v>2.4</v>
      </c>
    </row>
    <row r="105" spans="8:80" x14ac:dyDescent="0.25">
      <c r="H105" s="64"/>
      <c r="V105" s="64"/>
      <c r="AF105" s="64"/>
      <c r="AO105" s="64"/>
      <c r="AY105" s="64"/>
      <c r="BH105" s="64"/>
      <c r="BV105" s="64"/>
      <c r="BZ105" s="62" t="s">
        <v>43</v>
      </c>
      <c r="CA105" s="62">
        <v>1296551</v>
      </c>
      <c r="CB105" s="62">
        <v>34.700000000000003</v>
      </c>
    </row>
    <row r="106" spans="8:80" x14ac:dyDescent="0.25">
      <c r="H106" s="64"/>
      <c r="V106" s="64"/>
      <c r="AF106" s="64"/>
      <c r="AO106" s="64"/>
      <c r="AY106" s="64"/>
      <c r="BH106" s="64"/>
      <c r="BV106" s="64"/>
      <c r="BY106" s="62" t="s">
        <v>69</v>
      </c>
      <c r="BZ106" s="62" t="s">
        <v>70</v>
      </c>
      <c r="CA106" s="62">
        <v>2445287</v>
      </c>
      <c r="CB106" s="62">
        <v>65.3</v>
      </c>
    </row>
    <row r="107" spans="8:80" x14ac:dyDescent="0.25">
      <c r="H107" s="64"/>
      <c r="V107" s="64"/>
      <c r="AF107" s="64"/>
      <c r="AO107" s="64"/>
      <c r="AY107" s="64"/>
      <c r="BH107" s="64"/>
      <c r="BK107" s="24" t="s">
        <v>342</v>
      </c>
      <c r="BV107" s="64"/>
      <c r="BY107" s="62" t="s">
        <v>43</v>
      </c>
      <c r="CA107" s="62">
        <v>3741838</v>
      </c>
      <c r="CB107" s="62">
        <v>100</v>
      </c>
    </row>
    <row r="108" spans="8:80" x14ac:dyDescent="0.25">
      <c r="H108" s="64"/>
      <c r="V108" s="64"/>
      <c r="AF108" s="64"/>
      <c r="AO108" s="64"/>
      <c r="AY108" s="64"/>
      <c r="BH108" s="64"/>
      <c r="BM108" s="62" t="s">
        <v>3</v>
      </c>
      <c r="BN108" s="62" t="s">
        <v>4</v>
      </c>
      <c r="BV108" s="64"/>
    </row>
    <row r="109" spans="8:80" x14ac:dyDescent="0.25">
      <c r="H109" s="64"/>
      <c r="V109" s="64"/>
      <c r="AF109" s="64"/>
      <c r="AO109" s="64"/>
      <c r="AY109" s="64"/>
      <c r="BH109" s="64"/>
      <c r="BK109" s="62" t="s">
        <v>6</v>
      </c>
      <c r="BL109" s="62" t="s">
        <v>331</v>
      </c>
      <c r="BM109" s="62">
        <v>3306839</v>
      </c>
      <c r="BN109" s="62">
        <v>88.4</v>
      </c>
      <c r="BV109" s="64"/>
    </row>
    <row r="110" spans="8:80" x14ac:dyDescent="0.25">
      <c r="H110" s="64"/>
      <c r="V110" s="64"/>
      <c r="AF110" s="64"/>
      <c r="AO110" s="64"/>
      <c r="AY110" s="64"/>
      <c r="BH110" s="64"/>
      <c r="BL110" s="62" t="s">
        <v>332</v>
      </c>
      <c r="BM110" s="62">
        <v>122476</v>
      </c>
      <c r="BN110" s="62">
        <v>3.3</v>
      </c>
      <c r="BV110" s="64"/>
    </row>
    <row r="111" spans="8:80" x14ac:dyDescent="0.25">
      <c r="H111" s="64"/>
      <c r="V111" s="64"/>
      <c r="AF111" s="64"/>
      <c r="AO111" s="64"/>
      <c r="AY111" s="64"/>
      <c r="BH111" s="64"/>
      <c r="BL111" s="62" t="s">
        <v>43</v>
      </c>
      <c r="BM111" s="62">
        <v>3429314</v>
      </c>
      <c r="BN111" s="62">
        <v>91.6</v>
      </c>
      <c r="BV111" s="64"/>
      <c r="BY111" s="62" t="s">
        <v>466</v>
      </c>
    </row>
    <row r="112" spans="8:80" x14ac:dyDescent="0.25">
      <c r="H112" s="64"/>
      <c r="V112" s="64"/>
      <c r="AF112" s="64"/>
      <c r="AO112" s="64"/>
      <c r="AY112" s="64"/>
      <c r="BH112" s="64"/>
      <c r="BK112" s="62" t="s">
        <v>69</v>
      </c>
      <c r="BL112" s="62" t="s">
        <v>70</v>
      </c>
      <c r="BM112" s="62">
        <v>312524</v>
      </c>
      <c r="BN112" s="62">
        <v>8.4</v>
      </c>
      <c r="BV112" s="64"/>
      <c r="CA112" s="62" t="s">
        <v>3</v>
      </c>
      <c r="CB112" s="62" t="s">
        <v>4</v>
      </c>
    </row>
    <row r="113" spans="8:80" x14ac:dyDescent="0.25">
      <c r="H113" s="64"/>
      <c r="V113" s="64"/>
      <c r="AF113" s="64"/>
      <c r="AO113" s="64"/>
      <c r="AY113" s="64"/>
      <c r="BH113" s="64"/>
      <c r="BK113" s="62" t="s">
        <v>43</v>
      </c>
      <c r="BM113" s="62">
        <v>3741838</v>
      </c>
      <c r="BN113" s="62">
        <v>100</v>
      </c>
      <c r="BV113" s="64"/>
      <c r="BY113" s="62" t="s">
        <v>6</v>
      </c>
      <c r="BZ113" s="62" t="s">
        <v>454</v>
      </c>
      <c r="CA113" s="62">
        <v>29563</v>
      </c>
      <c r="CB113" s="62">
        <v>0.8</v>
      </c>
    </row>
    <row r="114" spans="8:80" x14ac:dyDescent="0.25">
      <c r="H114" s="64"/>
      <c r="V114" s="64"/>
      <c r="AF114" s="64"/>
      <c r="AO114" s="64"/>
      <c r="AY114" s="64"/>
      <c r="BH114" s="64"/>
      <c r="BV114" s="64"/>
      <c r="BZ114" s="62" t="s">
        <v>455</v>
      </c>
      <c r="CA114" s="62">
        <v>105582</v>
      </c>
      <c r="CB114" s="62">
        <v>2.8</v>
      </c>
    </row>
    <row r="115" spans="8:80" x14ac:dyDescent="0.25">
      <c r="H115" s="64"/>
      <c r="V115" s="64"/>
      <c r="AF115" s="64"/>
      <c r="AO115" s="64"/>
      <c r="AY115" s="64"/>
      <c r="BH115" s="64"/>
      <c r="BV115" s="64"/>
      <c r="BZ115" s="62" t="s">
        <v>456</v>
      </c>
      <c r="CA115" s="62">
        <v>109806</v>
      </c>
      <c r="CB115" s="62">
        <v>2.9</v>
      </c>
    </row>
    <row r="116" spans="8:80" x14ac:dyDescent="0.25">
      <c r="H116" s="64"/>
      <c r="V116" s="64"/>
      <c r="AF116" s="64"/>
      <c r="AO116" s="64"/>
      <c r="AY116" s="64"/>
      <c r="BH116" s="64"/>
      <c r="BV116" s="64"/>
      <c r="BZ116" s="62" t="s">
        <v>457</v>
      </c>
      <c r="CA116" s="62">
        <v>38010</v>
      </c>
      <c r="CB116" s="62">
        <v>1</v>
      </c>
    </row>
    <row r="117" spans="8:80" x14ac:dyDescent="0.25">
      <c r="H117" s="64"/>
      <c r="V117" s="64"/>
      <c r="AF117" s="64"/>
      <c r="AO117" s="64"/>
      <c r="AY117" s="64"/>
      <c r="BH117" s="64"/>
      <c r="BK117" s="24" t="s">
        <v>343</v>
      </c>
      <c r="BV117" s="64"/>
      <c r="BZ117" s="62" t="s">
        <v>458</v>
      </c>
      <c r="CA117" s="62">
        <v>46456</v>
      </c>
      <c r="CB117" s="62">
        <v>1.2</v>
      </c>
    </row>
    <row r="118" spans="8:80" x14ac:dyDescent="0.25">
      <c r="H118" s="64"/>
      <c r="V118" s="64"/>
      <c r="AF118" s="64"/>
      <c r="AO118" s="64"/>
      <c r="AY118" s="64"/>
      <c r="BH118" s="64"/>
      <c r="BM118" s="62" t="s">
        <v>3</v>
      </c>
      <c r="BN118" s="62" t="s">
        <v>4</v>
      </c>
      <c r="BV118" s="64"/>
      <c r="BZ118" s="62" t="s">
        <v>43</v>
      </c>
      <c r="CA118" s="62">
        <v>329417</v>
      </c>
      <c r="CB118" s="62">
        <v>8.8000000000000007</v>
      </c>
    </row>
    <row r="119" spans="8:80" x14ac:dyDescent="0.25">
      <c r="H119" s="64"/>
      <c r="V119" s="64"/>
      <c r="AF119" s="64"/>
      <c r="AO119" s="64"/>
      <c r="AY119" s="64"/>
      <c r="BH119" s="64"/>
      <c r="BK119" s="62" t="s">
        <v>6</v>
      </c>
      <c r="BL119" s="62" t="s">
        <v>331</v>
      </c>
      <c r="BM119" s="62">
        <v>1423250</v>
      </c>
      <c r="BN119" s="62">
        <v>38</v>
      </c>
      <c r="BV119" s="64"/>
      <c r="BY119" s="62" t="s">
        <v>69</v>
      </c>
      <c r="BZ119" s="62" t="s">
        <v>70</v>
      </c>
      <c r="CA119" s="62">
        <v>3412421</v>
      </c>
      <c r="CB119" s="62">
        <v>91.2</v>
      </c>
    </row>
    <row r="120" spans="8:80" x14ac:dyDescent="0.25">
      <c r="H120" s="64"/>
      <c r="V120" s="64"/>
      <c r="AF120" s="64"/>
      <c r="AO120" s="64"/>
      <c r="AY120" s="64"/>
      <c r="BH120" s="64"/>
      <c r="BL120" s="62" t="s">
        <v>332</v>
      </c>
      <c r="BM120" s="62">
        <v>2014511</v>
      </c>
      <c r="BN120" s="62">
        <v>53.8</v>
      </c>
      <c r="BV120" s="64"/>
      <c r="BY120" s="62" t="s">
        <v>43</v>
      </c>
      <c r="CA120" s="62">
        <v>3741838</v>
      </c>
      <c r="CB120" s="62">
        <v>100</v>
      </c>
    </row>
    <row r="121" spans="8:80" x14ac:dyDescent="0.25">
      <c r="H121" s="64"/>
      <c r="V121" s="64"/>
      <c r="AF121" s="64"/>
      <c r="AO121" s="64"/>
      <c r="AY121" s="64"/>
      <c r="BH121" s="64"/>
      <c r="BL121" s="62" t="s">
        <v>43</v>
      </c>
      <c r="BM121" s="62">
        <v>3437761</v>
      </c>
      <c r="BN121" s="62">
        <v>91.9</v>
      </c>
      <c r="BV121" s="64"/>
    </row>
    <row r="122" spans="8:80" x14ac:dyDescent="0.25">
      <c r="H122" s="64"/>
      <c r="V122" s="64"/>
      <c r="AF122" s="64"/>
      <c r="AO122" s="64"/>
      <c r="AY122" s="64"/>
      <c r="BH122" s="64"/>
      <c r="BK122" s="62" t="s">
        <v>69</v>
      </c>
      <c r="BL122" s="62" t="s">
        <v>70</v>
      </c>
      <c r="BM122" s="62">
        <v>304077</v>
      </c>
      <c r="BN122" s="62">
        <v>8.1</v>
      </c>
      <c r="BV122" s="64"/>
    </row>
    <row r="123" spans="8:80" x14ac:dyDescent="0.25">
      <c r="H123" s="64"/>
      <c r="V123" s="64"/>
      <c r="AF123" s="64"/>
      <c r="AO123" s="64"/>
      <c r="AY123" s="64"/>
      <c r="BH123" s="64"/>
      <c r="BK123" s="62" t="s">
        <v>43</v>
      </c>
      <c r="BM123" s="62">
        <v>3741838</v>
      </c>
      <c r="BN123" s="62">
        <v>100</v>
      </c>
      <c r="BV123" s="64"/>
    </row>
    <row r="124" spans="8:80" x14ac:dyDescent="0.25">
      <c r="H124" s="64"/>
      <c r="V124" s="64"/>
      <c r="AF124" s="64"/>
      <c r="AO124" s="64"/>
      <c r="AY124" s="64"/>
      <c r="BH124" s="64"/>
      <c r="BV124" s="64"/>
      <c r="BY124" s="62" t="s">
        <v>467</v>
      </c>
    </row>
    <row r="125" spans="8:80" x14ac:dyDescent="0.25">
      <c r="H125" s="64"/>
      <c r="V125" s="64"/>
      <c r="AF125" s="64"/>
      <c r="AO125" s="64"/>
      <c r="AY125" s="64"/>
      <c r="BH125" s="64"/>
      <c r="BV125" s="64"/>
      <c r="CA125" s="62" t="s">
        <v>3</v>
      </c>
      <c r="CB125" s="62" t="s">
        <v>4</v>
      </c>
    </row>
    <row r="126" spans="8:80" x14ac:dyDescent="0.25">
      <c r="H126" s="64"/>
      <c r="V126" s="64"/>
      <c r="AF126" s="64"/>
      <c r="AO126" s="64"/>
      <c r="AY126" s="64"/>
      <c r="BH126" s="64"/>
      <c r="BV126" s="64"/>
      <c r="BY126" s="62" t="s">
        <v>6</v>
      </c>
      <c r="BZ126" s="62" t="s">
        <v>454</v>
      </c>
      <c r="CA126" s="62">
        <v>29563</v>
      </c>
      <c r="CB126" s="62">
        <v>0.8</v>
      </c>
    </row>
    <row r="127" spans="8:80" x14ac:dyDescent="0.25">
      <c r="H127" s="64"/>
      <c r="V127" s="64"/>
      <c r="AF127" s="64"/>
      <c r="AO127" s="64"/>
      <c r="AY127" s="64"/>
      <c r="BH127" s="64"/>
      <c r="BK127" s="24" t="s">
        <v>344</v>
      </c>
      <c r="BV127" s="64"/>
      <c r="BZ127" s="62" t="s">
        <v>455</v>
      </c>
      <c r="CA127" s="62">
        <v>177378</v>
      </c>
      <c r="CB127" s="62">
        <v>4.7</v>
      </c>
    </row>
    <row r="128" spans="8:80" x14ac:dyDescent="0.25">
      <c r="H128" s="64"/>
      <c r="V128" s="64"/>
      <c r="AF128" s="64"/>
      <c r="AO128" s="64"/>
      <c r="AY128" s="64"/>
      <c r="BH128" s="64"/>
      <c r="BM128" s="62" t="s">
        <v>3</v>
      </c>
      <c r="BN128" s="62" t="s">
        <v>4</v>
      </c>
      <c r="BV128" s="64"/>
      <c r="BZ128" s="62" t="s">
        <v>456</v>
      </c>
      <c r="CA128" s="62">
        <v>97136</v>
      </c>
      <c r="CB128" s="62">
        <v>2.6</v>
      </c>
    </row>
    <row r="129" spans="8:80" x14ac:dyDescent="0.25">
      <c r="H129" s="64"/>
      <c r="V129" s="64"/>
      <c r="AF129" s="64"/>
      <c r="AO129" s="64"/>
      <c r="AY129" s="64"/>
      <c r="BH129" s="64"/>
      <c r="BK129" s="62" t="s">
        <v>6</v>
      </c>
      <c r="BL129" s="62" t="s">
        <v>331</v>
      </c>
      <c r="BM129" s="62">
        <v>439223</v>
      </c>
      <c r="BN129" s="62">
        <v>11.7</v>
      </c>
      <c r="BV129" s="64"/>
      <c r="BZ129" s="62" t="s">
        <v>457</v>
      </c>
      <c r="CA129" s="62">
        <v>29563</v>
      </c>
      <c r="CB129" s="62">
        <v>0.8</v>
      </c>
    </row>
    <row r="130" spans="8:80" x14ac:dyDescent="0.25">
      <c r="H130" s="64"/>
      <c r="V130" s="64"/>
      <c r="AF130" s="64"/>
      <c r="AO130" s="64"/>
      <c r="AY130" s="64"/>
      <c r="BH130" s="64"/>
      <c r="BL130" s="62" t="s">
        <v>332</v>
      </c>
      <c r="BM130" s="62">
        <v>2998538</v>
      </c>
      <c r="BN130" s="62">
        <v>80.099999999999994</v>
      </c>
      <c r="BV130" s="64"/>
      <c r="BZ130" s="62" t="s">
        <v>458</v>
      </c>
      <c r="CA130" s="62">
        <v>33786</v>
      </c>
      <c r="CB130" s="62">
        <v>0.9</v>
      </c>
    </row>
    <row r="131" spans="8:80" x14ac:dyDescent="0.25">
      <c r="H131" s="64"/>
      <c r="V131" s="64"/>
      <c r="AF131" s="64"/>
      <c r="AO131" s="64"/>
      <c r="AY131" s="64"/>
      <c r="BH131" s="64"/>
      <c r="BL131" s="62" t="s">
        <v>43</v>
      </c>
      <c r="BM131" s="62">
        <v>3437761</v>
      </c>
      <c r="BN131" s="62">
        <v>91.9</v>
      </c>
      <c r="BV131" s="64"/>
      <c r="BZ131" s="62" t="s">
        <v>43</v>
      </c>
      <c r="CA131" s="62">
        <v>367427</v>
      </c>
      <c r="CB131" s="62">
        <v>9.8000000000000007</v>
      </c>
    </row>
    <row r="132" spans="8:80" x14ac:dyDescent="0.25">
      <c r="H132" s="64"/>
      <c r="V132" s="64"/>
      <c r="AF132" s="64"/>
      <c r="AO132" s="64"/>
      <c r="AY132" s="64"/>
      <c r="BH132" s="64"/>
      <c r="BK132" s="62" t="s">
        <v>69</v>
      </c>
      <c r="BL132" s="62" t="s">
        <v>70</v>
      </c>
      <c r="BM132" s="62">
        <v>304077</v>
      </c>
      <c r="BN132" s="62">
        <v>8.1</v>
      </c>
      <c r="BV132" s="64"/>
      <c r="BY132" s="62" t="s">
        <v>69</v>
      </c>
      <c r="BZ132" s="62" t="s">
        <v>70</v>
      </c>
      <c r="CA132" s="62">
        <v>3374411</v>
      </c>
      <c r="CB132" s="62">
        <v>90.2</v>
      </c>
    </row>
    <row r="133" spans="8:80" x14ac:dyDescent="0.25">
      <c r="H133" s="64"/>
      <c r="V133" s="64"/>
      <c r="AF133" s="64"/>
      <c r="AO133" s="64"/>
      <c r="AY133" s="64"/>
      <c r="BH133" s="64"/>
      <c r="BK133" s="62" t="s">
        <v>43</v>
      </c>
      <c r="BM133" s="62">
        <v>3741838</v>
      </c>
      <c r="BN133" s="62">
        <v>100</v>
      </c>
      <c r="BV133" s="64"/>
      <c r="BY133" s="62" t="s">
        <v>43</v>
      </c>
      <c r="CA133" s="62">
        <v>3741838</v>
      </c>
      <c r="CB133" s="62">
        <v>100</v>
      </c>
    </row>
    <row r="134" spans="8:80" x14ac:dyDescent="0.25">
      <c r="H134" s="64"/>
      <c r="V134" s="64"/>
      <c r="AF134" s="64"/>
      <c r="AO134" s="64"/>
      <c r="AY134" s="64"/>
      <c r="BH134" s="64"/>
      <c r="BV134" s="64"/>
    </row>
    <row r="135" spans="8:80" x14ac:dyDescent="0.25">
      <c r="H135" s="64"/>
      <c r="V135" s="64"/>
      <c r="AF135" s="64"/>
      <c r="AO135" s="64"/>
      <c r="AY135" s="64"/>
      <c r="BH135" s="64"/>
      <c r="BV135" s="64"/>
    </row>
    <row r="136" spans="8:80" x14ac:dyDescent="0.25">
      <c r="H136" s="64"/>
      <c r="V136" s="64"/>
      <c r="AF136" s="64"/>
      <c r="AO136" s="64"/>
      <c r="AY136" s="64"/>
      <c r="BH136" s="64"/>
      <c r="BV136" s="64"/>
    </row>
    <row r="137" spans="8:80" x14ac:dyDescent="0.25">
      <c r="H137" s="64"/>
      <c r="V137" s="64"/>
      <c r="AF137" s="64"/>
      <c r="AO137" s="64"/>
      <c r="AY137" s="64"/>
      <c r="BH137" s="64"/>
      <c r="BK137" s="24" t="s">
        <v>345</v>
      </c>
      <c r="BV137" s="64"/>
      <c r="BY137" s="62" t="s">
        <v>468</v>
      </c>
    </row>
    <row r="138" spans="8:80" x14ac:dyDescent="0.25">
      <c r="H138" s="64"/>
      <c r="V138" s="64"/>
      <c r="AF138" s="64"/>
      <c r="AO138" s="64"/>
      <c r="AY138" s="64"/>
      <c r="BH138" s="64"/>
      <c r="BM138" s="62" t="s">
        <v>3</v>
      </c>
      <c r="BN138" s="62" t="s">
        <v>4</v>
      </c>
      <c r="BV138" s="64"/>
      <c r="CA138" s="62" t="s">
        <v>3</v>
      </c>
      <c r="CB138" s="62" t="s">
        <v>4</v>
      </c>
    </row>
    <row r="139" spans="8:80" x14ac:dyDescent="0.25">
      <c r="H139" s="64"/>
      <c r="V139" s="64"/>
      <c r="AF139" s="64"/>
      <c r="AO139" s="64"/>
      <c r="AY139" s="64"/>
      <c r="BH139" s="64"/>
      <c r="BK139" s="62" t="s">
        <v>6</v>
      </c>
      <c r="BL139" s="62" t="s">
        <v>331</v>
      </c>
      <c r="BM139" s="62">
        <v>266067</v>
      </c>
      <c r="BN139" s="62">
        <v>7.1</v>
      </c>
      <c r="BV139" s="64"/>
      <c r="BY139" s="62" t="s">
        <v>6</v>
      </c>
      <c r="BZ139" s="62" t="s">
        <v>454</v>
      </c>
      <c r="CA139" s="62">
        <v>130922</v>
      </c>
      <c r="CB139" s="62">
        <v>3.5</v>
      </c>
    </row>
    <row r="140" spans="8:80" x14ac:dyDescent="0.25">
      <c r="H140" s="64"/>
      <c r="V140" s="64"/>
      <c r="AF140" s="64"/>
      <c r="AO140" s="64"/>
      <c r="AY140" s="64"/>
      <c r="BH140" s="64"/>
      <c r="BL140" s="62" t="s">
        <v>332</v>
      </c>
      <c r="BM140" s="62">
        <v>3180140</v>
      </c>
      <c r="BN140" s="62">
        <v>85</v>
      </c>
      <c r="BV140" s="64"/>
      <c r="BZ140" s="62" t="s">
        <v>455</v>
      </c>
      <c r="CA140" s="62">
        <v>1250095</v>
      </c>
      <c r="CB140" s="62">
        <v>33.4</v>
      </c>
    </row>
    <row r="141" spans="8:80" x14ac:dyDescent="0.25">
      <c r="H141" s="64"/>
      <c r="V141" s="64"/>
      <c r="AF141" s="64"/>
      <c r="AO141" s="64"/>
      <c r="AY141" s="64"/>
      <c r="BH141" s="64"/>
      <c r="BL141" s="62" t="s">
        <v>43</v>
      </c>
      <c r="BM141" s="62">
        <v>3446207</v>
      </c>
      <c r="BN141" s="62">
        <v>92.1</v>
      </c>
      <c r="BV141" s="64"/>
      <c r="BZ141" s="62" t="s">
        <v>456</v>
      </c>
      <c r="CA141" s="62">
        <v>1195192</v>
      </c>
      <c r="CB141" s="62">
        <v>31.9</v>
      </c>
    </row>
    <row r="142" spans="8:80" x14ac:dyDescent="0.25">
      <c r="H142" s="64"/>
      <c r="V142" s="64"/>
      <c r="AF142" s="64"/>
      <c r="AO142" s="64"/>
      <c r="AY142" s="64"/>
      <c r="BH142" s="64"/>
      <c r="BK142" s="62" t="s">
        <v>69</v>
      </c>
      <c r="BL142" s="62" t="s">
        <v>70</v>
      </c>
      <c r="BM142" s="62">
        <v>295631</v>
      </c>
      <c r="BN142" s="62">
        <v>7.9</v>
      </c>
      <c r="BV142" s="64"/>
      <c r="BZ142" s="62" t="s">
        <v>457</v>
      </c>
      <c r="CA142" s="62">
        <v>646164</v>
      </c>
      <c r="CB142" s="62">
        <v>17.3</v>
      </c>
    </row>
    <row r="143" spans="8:80" x14ac:dyDescent="0.25">
      <c r="H143" s="64"/>
      <c r="V143" s="64"/>
      <c r="AF143" s="64"/>
      <c r="AO143" s="64"/>
      <c r="AY143" s="64"/>
      <c r="BH143" s="64"/>
      <c r="BK143" s="62" t="s">
        <v>43</v>
      </c>
      <c r="BM143" s="62">
        <v>3741838</v>
      </c>
      <c r="BN143" s="62">
        <v>100</v>
      </c>
      <c r="BV143" s="64"/>
      <c r="BZ143" s="62" t="s">
        <v>458</v>
      </c>
      <c r="CA143" s="62">
        <v>84466</v>
      </c>
      <c r="CB143" s="62">
        <v>2.2999999999999998</v>
      </c>
    </row>
    <row r="144" spans="8:80" x14ac:dyDescent="0.25">
      <c r="H144" s="64"/>
      <c r="V144" s="64"/>
      <c r="AF144" s="64"/>
      <c r="AO144" s="64"/>
      <c r="AY144" s="64"/>
      <c r="BH144" s="64"/>
      <c r="BV144" s="64"/>
      <c r="BZ144" s="62" t="s">
        <v>43</v>
      </c>
      <c r="CA144" s="62">
        <v>3306839</v>
      </c>
      <c r="CB144" s="62">
        <v>88.4</v>
      </c>
    </row>
    <row r="145" spans="8:80" x14ac:dyDescent="0.25">
      <c r="H145" s="64"/>
      <c r="V145" s="64"/>
      <c r="AF145" s="64"/>
      <c r="AO145" s="64"/>
      <c r="AY145" s="64"/>
      <c r="BH145" s="64"/>
      <c r="BV145" s="64"/>
      <c r="BY145" s="62" t="s">
        <v>69</v>
      </c>
      <c r="BZ145" s="62" t="s">
        <v>70</v>
      </c>
      <c r="CA145" s="62">
        <v>434999</v>
      </c>
      <c r="CB145" s="62">
        <v>11.6</v>
      </c>
    </row>
    <row r="146" spans="8:80" x14ac:dyDescent="0.25">
      <c r="H146" s="64"/>
      <c r="V146" s="64"/>
      <c r="AF146" s="64"/>
      <c r="AO146" s="64"/>
      <c r="AY146" s="64"/>
      <c r="BH146" s="64"/>
      <c r="BV146" s="64"/>
      <c r="BY146" s="62" t="s">
        <v>43</v>
      </c>
      <c r="CA146" s="62">
        <v>3741838</v>
      </c>
      <c r="CB146" s="62">
        <v>100</v>
      </c>
    </row>
    <row r="147" spans="8:80" x14ac:dyDescent="0.25">
      <c r="H147" s="64"/>
      <c r="V147" s="64"/>
      <c r="AF147" s="64"/>
      <c r="AO147" s="64"/>
      <c r="AY147" s="64"/>
      <c r="BH147" s="64"/>
      <c r="BV147" s="64"/>
    </row>
    <row r="148" spans="8:80" x14ac:dyDescent="0.25">
      <c r="H148" s="64"/>
      <c r="V148" s="64"/>
      <c r="AF148" s="64"/>
      <c r="AO148" s="64"/>
      <c r="AY148" s="64"/>
      <c r="BH148" s="64"/>
      <c r="BV148" s="64"/>
    </row>
    <row r="149" spans="8:80" x14ac:dyDescent="0.25">
      <c r="H149" s="64"/>
      <c r="V149" s="64"/>
      <c r="AF149" s="64"/>
      <c r="AO149" s="64"/>
      <c r="AY149" s="64"/>
      <c r="BH149" s="64"/>
      <c r="BV149" s="64"/>
    </row>
    <row r="150" spans="8:80" x14ac:dyDescent="0.25">
      <c r="H150" s="64"/>
      <c r="V150" s="64"/>
      <c r="AF150" s="64"/>
      <c r="AO150" s="64"/>
      <c r="AY150" s="64"/>
      <c r="BH150" s="64"/>
      <c r="BV150" s="64"/>
      <c r="BY150" s="62" t="s">
        <v>469</v>
      </c>
    </row>
    <row r="151" spans="8:80" x14ac:dyDescent="0.25">
      <c r="H151" s="64"/>
      <c r="V151" s="64"/>
      <c r="AF151" s="64"/>
      <c r="AO151" s="64"/>
      <c r="AY151" s="64"/>
      <c r="BH151" s="64"/>
      <c r="BV151" s="64"/>
      <c r="CA151" s="62" t="s">
        <v>3</v>
      </c>
      <c r="CB151" s="62" t="s">
        <v>4</v>
      </c>
    </row>
    <row r="152" spans="8:80" x14ac:dyDescent="0.25">
      <c r="H152" s="64"/>
      <c r="V152" s="64"/>
      <c r="AF152" s="64"/>
      <c r="AO152" s="64"/>
      <c r="AY152" s="64"/>
      <c r="BH152" s="64"/>
      <c r="BV152" s="64"/>
      <c r="BY152" s="62" t="s">
        <v>6</v>
      </c>
      <c r="BZ152" s="62" t="s">
        <v>454</v>
      </c>
      <c r="CA152" s="62">
        <v>80243</v>
      </c>
      <c r="CB152" s="62">
        <v>2.1</v>
      </c>
    </row>
    <row r="153" spans="8:80" x14ac:dyDescent="0.25">
      <c r="H153" s="64"/>
      <c r="V153" s="64"/>
      <c r="AF153" s="64"/>
      <c r="AO153" s="64"/>
      <c r="AY153" s="64"/>
      <c r="BH153" s="64"/>
      <c r="BV153" s="64"/>
      <c r="BZ153" s="62" t="s">
        <v>455</v>
      </c>
      <c r="CA153" s="62">
        <v>743300</v>
      </c>
      <c r="CB153" s="62">
        <v>19.899999999999999</v>
      </c>
    </row>
    <row r="154" spans="8:80" x14ac:dyDescent="0.25">
      <c r="H154" s="64"/>
      <c r="V154" s="64"/>
      <c r="AF154" s="64"/>
      <c r="AO154" s="64"/>
      <c r="AY154" s="64"/>
      <c r="BH154" s="64"/>
      <c r="BV154" s="64"/>
      <c r="BZ154" s="62" t="s">
        <v>456</v>
      </c>
      <c r="CA154" s="62">
        <v>396990</v>
      </c>
      <c r="CB154" s="62">
        <v>10.6</v>
      </c>
    </row>
    <row r="155" spans="8:80" x14ac:dyDescent="0.25">
      <c r="H155" s="64"/>
      <c r="V155" s="64"/>
      <c r="AF155" s="64"/>
      <c r="AO155" s="64"/>
      <c r="AY155" s="64"/>
      <c r="BH155" s="64"/>
      <c r="BV155" s="64"/>
      <c r="BZ155" s="62" t="s">
        <v>457</v>
      </c>
      <c r="CA155" s="62">
        <v>114029</v>
      </c>
      <c r="CB155" s="62">
        <v>3</v>
      </c>
    </row>
    <row r="156" spans="8:80" x14ac:dyDescent="0.25">
      <c r="H156" s="64"/>
      <c r="V156" s="64"/>
      <c r="AF156" s="64"/>
      <c r="AO156" s="64"/>
      <c r="AY156" s="64"/>
      <c r="BH156" s="64"/>
      <c r="BV156" s="64"/>
      <c r="BZ156" s="62" t="s">
        <v>458</v>
      </c>
      <c r="CA156" s="62">
        <v>88689</v>
      </c>
      <c r="CB156" s="62">
        <v>2.4</v>
      </c>
    </row>
    <row r="157" spans="8:80" x14ac:dyDescent="0.25">
      <c r="H157" s="64"/>
      <c r="V157" s="64"/>
      <c r="AF157" s="64"/>
      <c r="AO157" s="64"/>
      <c r="AY157" s="64"/>
      <c r="BH157" s="64"/>
      <c r="BV157" s="64"/>
      <c r="BZ157" s="62" t="s">
        <v>43</v>
      </c>
      <c r="CA157" s="62">
        <v>1423250</v>
      </c>
      <c r="CB157" s="62">
        <v>38</v>
      </c>
    </row>
    <row r="158" spans="8:80" x14ac:dyDescent="0.25">
      <c r="H158" s="64"/>
      <c r="V158" s="64"/>
      <c r="AF158" s="64"/>
      <c r="AO158" s="64"/>
      <c r="AY158" s="64"/>
      <c r="BH158" s="64"/>
      <c r="BV158" s="64"/>
      <c r="BY158" s="62" t="s">
        <v>69</v>
      </c>
      <c r="BZ158" s="62" t="s">
        <v>70</v>
      </c>
      <c r="CA158" s="62">
        <v>2318588</v>
      </c>
      <c r="CB158" s="62">
        <v>62</v>
      </c>
    </row>
    <row r="159" spans="8:80" x14ac:dyDescent="0.25">
      <c r="H159" s="64"/>
      <c r="V159" s="64"/>
      <c r="AF159" s="64"/>
      <c r="AO159" s="64"/>
      <c r="AY159" s="64"/>
      <c r="BH159" s="64"/>
      <c r="BV159" s="64"/>
      <c r="BY159" s="62" t="s">
        <v>43</v>
      </c>
      <c r="CA159" s="62">
        <v>3741838</v>
      </c>
      <c r="CB159" s="62">
        <v>100</v>
      </c>
    </row>
    <row r="160" spans="8:80" x14ac:dyDescent="0.25">
      <c r="H160" s="64"/>
      <c r="V160" s="64"/>
      <c r="AF160" s="64"/>
      <c r="AO160" s="64"/>
      <c r="AY160" s="64"/>
      <c r="BH160" s="64"/>
      <c r="BV160" s="64"/>
    </row>
    <row r="161" spans="8:80" x14ac:dyDescent="0.25">
      <c r="H161" s="64"/>
      <c r="V161" s="64"/>
      <c r="AF161" s="64"/>
      <c r="AO161" s="64"/>
      <c r="AY161" s="64"/>
      <c r="BH161" s="64"/>
      <c r="BV161" s="64"/>
    </row>
    <row r="162" spans="8:80" x14ac:dyDescent="0.25">
      <c r="H162" s="64"/>
      <c r="V162" s="64"/>
      <c r="AF162" s="64"/>
      <c r="AO162" s="64"/>
      <c r="AY162" s="64"/>
      <c r="BH162" s="64"/>
      <c r="BV162" s="64"/>
    </row>
    <row r="163" spans="8:80" x14ac:dyDescent="0.25">
      <c r="H163" s="64"/>
      <c r="V163" s="64"/>
      <c r="AF163" s="64"/>
      <c r="AO163" s="64"/>
      <c r="AY163" s="64"/>
      <c r="BH163" s="64"/>
      <c r="BV163" s="64"/>
      <c r="BY163" s="62" t="s">
        <v>470</v>
      </c>
    </row>
    <row r="164" spans="8:80" x14ac:dyDescent="0.25">
      <c r="H164" s="64"/>
      <c r="V164" s="64"/>
      <c r="AF164" s="64"/>
      <c r="AO164" s="64"/>
      <c r="AY164" s="64"/>
      <c r="BH164" s="64"/>
      <c r="BV164" s="64"/>
      <c r="CA164" s="62" t="s">
        <v>3</v>
      </c>
      <c r="CB164" s="62" t="s">
        <v>4</v>
      </c>
    </row>
    <row r="165" spans="8:80" x14ac:dyDescent="0.25">
      <c r="H165" s="64"/>
      <c r="V165" s="64"/>
      <c r="AF165" s="64"/>
      <c r="AO165" s="64"/>
      <c r="AY165" s="64"/>
      <c r="BH165" s="64"/>
      <c r="BV165" s="64"/>
      <c r="BY165" s="62" t="s">
        <v>6</v>
      </c>
      <c r="BZ165" s="62" t="s">
        <v>454</v>
      </c>
      <c r="CA165" s="62">
        <v>38010</v>
      </c>
      <c r="CB165" s="62">
        <v>1</v>
      </c>
    </row>
    <row r="166" spans="8:80" x14ac:dyDescent="0.25">
      <c r="H166" s="64"/>
      <c r="V166" s="64"/>
      <c r="AF166" s="64"/>
      <c r="AO166" s="64"/>
      <c r="AY166" s="64"/>
      <c r="BH166" s="64"/>
      <c r="BV166" s="64"/>
      <c r="BZ166" s="62" t="s">
        <v>455</v>
      </c>
      <c r="CA166" s="62">
        <v>190048</v>
      </c>
      <c r="CB166" s="62">
        <v>5.0999999999999996</v>
      </c>
    </row>
    <row r="167" spans="8:80" x14ac:dyDescent="0.25">
      <c r="H167" s="64"/>
      <c r="V167" s="64"/>
      <c r="AF167" s="64"/>
      <c r="AO167" s="64"/>
      <c r="AY167" s="64"/>
      <c r="BH167" s="64"/>
      <c r="BV167" s="64"/>
      <c r="BZ167" s="62" t="s">
        <v>456</v>
      </c>
      <c r="CA167" s="62">
        <v>126699</v>
      </c>
      <c r="CB167" s="62">
        <v>3.4</v>
      </c>
    </row>
    <row r="168" spans="8:80" x14ac:dyDescent="0.25">
      <c r="H168" s="64"/>
      <c r="V168" s="64"/>
      <c r="AF168" s="64"/>
      <c r="AO168" s="64"/>
      <c r="AY168" s="64"/>
      <c r="BH168" s="64"/>
      <c r="BV168" s="64"/>
      <c r="BZ168" s="62" t="s">
        <v>457</v>
      </c>
      <c r="CA168" s="62">
        <v>38010</v>
      </c>
      <c r="CB168" s="62">
        <v>1</v>
      </c>
    </row>
    <row r="169" spans="8:80" x14ac:dyDescent="0.25">
      <c r="H169" s="64"/>
      <c r="V169" s="64"/>
      <c r="AF169" s="64"/>
      <c r="AO169" s="64"/>
      <c r="AY169" s="64"/>
      <c r="BH169" s="64"/>
      <c r="BV169" s="64"/>
      <c r="BZ169" s="62" t="s">
        <v>458</v>
      </c>
      <c r="CA169" s="62">
        <v>46456</v>
      </c>
      <c r="CB169" s="62">
        <v>1.2</v>
      </c>
    </row>
    <row r="170" spans="8:80" x14ac:dyDescent="0.25">
      <c r="H170" s="64"/>
      <c r="V170" s="64"/>
      <c r="AF170" s="64"/>
      <c r="AO170" s="64"/>
      <c r="AY170" s="64"/>
      <c r="BH170" s="64"/>
      <c r="BV170" s="64"/>
      <c r="BZ170" s="62" t="s">
        <v>43</v>
      </c>
      <c r="CA170" s="62">
        <v>439223</v>
      </c>
      <c r="CB170" s="62">
        <v>11.7</v>
      </c>
    </row>
    <row r="171" spans="8:80" x14ac:dyDescent="0.25">
      <c r="H171" s="64"/>
      <c r="V171" s="64"/>
      <c r="AF171" s="64"/>
      <c r="AO171" s="64"/>
      <c r="AY171" s="64"/>
      <c r="BH171" s="64"/>
      <c r="BV171" s="64"/>
      <c r="BY171" s="62" t="s">
        <v>69</v>
      </c>
      <c r="BZ171" s="62" t="s">
        <v>70</v>
      </c>
      <c r="CA171" s="62">
        <v>3302615</v>
      </c>
      <c r="CB171" s="62">
        <v>88.3</v>
      </c>
    </row>
    <row r="172" spans="8:80" x14ac:dyDescent="0.25">
      <c r="H172" s="64"/>
      <c r="V172" s="64"/>
      <c r="AF172" s="64"/>
      <c r="AO172" s="64"/>
      <c r="AY172" s="64"/>
      <c r="BH172" s="64"/>
      <c r="BV172" s="64"/>
      <c r="BY172" s="62" t="s">
        <v>43</v>
      </c>
      <c r="CA172" s="62">
        <v>3741838</v>
      </c>
      <c r="CB172" s="62">
        <v>100</v>
      </c>
    </row>
    <row r="173" spans="8:80" x14ac:dyDescent="0.25">
      <c r="H173" s="64"/>
      <c r="V173" s="64"/>
      <c r="AF173" s="64"/>
      <c r="AO173" s="64"/>
      <c r="AY173" s="64"/>
      <c r="BH173" s="64"/>
      <c r="BV173" s="64"/>
    </row>
    <row r="174" spans="8:80" x14ac:dyDescent="0.25">
      <c r="H174" s="64"/>
      <c r="V174" s="64"/>
      <c r="AF174" s="64"/>
      <c r="AO174" s="64"/>
      <c r="AY174" s="64"/>
      <c r="BH174" s="64"/>
      <c r="BV174" s="64"/>
    </row>
    <row r="175" spans="8:80" x14ac:dyDescent="0.25">
      <c r="H175" s="64"/>
      <c r="V175" s="64"/>
      <c r="AF175" s="64"/>
      <c r="AO175" s="64"/>
      <c r="AY175" s="64"/>
      <c r="BH175" s="64"/>
      <c r="BV175" s="64"/>
    </row>
    <row r="176" spans="8:80" x14ac:dyDescent="0.25">
      <c r="H176" s="64"/>
      <c r="V176" s="64"/>
      <c r="AF176" s="64"/>
      <c r="AO176" s="64"/>
      <c r="AY176" s="64"/>
      <c r="BH176" s="64"/>
      <c r="BV176" s="64"/>
      <c r="BY176" s="62" t="s">
        <v>471</v>
      </c>
    </row>
    <row r="177" spans="8:80" x14ac:dyDescent="0.25">
      <c r="H177" s="64"/>
      <c r="V177" s="64"/>
      <c r="AF177" s="64"/>
      <c r="AO177" s="64"/>
      <c r="AY177" s="64"/>
      <c r="BH177" s="64"/>
      <c r="BV177" s="64"/>
      <c r="CA177" s="62" t="s">
        <v>3</v>
      </c>
      <c r="CB177" s="62" t="s">
        <v>4</v>
      </c>
    </row>
    <row r="178" spans="8:80" x14ac:dyDescent="0.25">
      <c r="H178" s="64"/>
      <c r="V178" s="64"/>
      <c r="AF178" s="64"/>
      <c r="AO178" s="64"/>
      <c r="AY178" s="64"/>
      <c r="BH178" s="64"/>
      <c r="BV178" s="64"/>
      <c r="BY178" s="62" t="s">
        <v>6</v>
      </c>
      <c r="BZ178" s="62" t="s">
        <v>454</v>
      </c>
      <c r="CA178" s="62">
        <v>21116</v>
      </c>
      <c r="CB178" s="62">
        <v>0.6</v>
      </c>
    </row>
    <row r="179" spans="8:80" x14ac:dyDescent="0.25">
      <c r="H179" s="64"/>
      <c r="V179" s="64"/>
      <c r="AF179" s="64"/>
      <c r="AO179" s="64"/>
      <c r="AY179" s="64"/>
      <c r="BH179" s="64"/>
      <c r="BV179" s="64"/>
      <c r="BZ179" s="62" t="s">
        <v>455</v>
      </c>
      <c r="CA179" s="62">
        <v>92912</v>
      </c>
      <c r="CB179" s="62">
        <v>2.5</v>
      </c>
    </row>
    <row r="180" spans="8:80" x14ac:dyDescent="0.25">
      <c r="H180" s="64"/>
      <c r="V180" s="64"/>
      <c r="AF180" s="64"/>
      <c r="AO180" s="64"/>
      <c r="AY180" s="64"/>
      <c r="BH180" s="64"/>
      <c r="BV180" s="64"/>
      <c r="BZ180" s="62" t="s">
        <v>456</v>
      </c>
      <c r="CA180" s="62">
        <v>84466</v>
      </c>
      <c r="CB180" s="62">
        <v>2.2999999999999998</v>
      </c>
    </row>
    <row r="181" spans="8:80" x14ac:dyDescent="0.25">
      <c r="H181" s="64"/>
      <c r="V181" s="64"/>
      <c r="AF181" s="64"/>
      <c r="AO181" s="64"/>
      <c r="AY181" s="64"/>
      <c r="BH181" s="64"/>
      <c r="BV181" s="64"/>
      <c r="BZ181" s="62" t="s">
        <v>457</v>
      </c>
      <c r="CA181" s="62">
        <v>50680</v>
      </c>
      <c r="CB181" s="62">
        <v>1.4</v>
      </c>
    </row>
    <row r="182" spans="8:80" x14ac:dyDescent="0.25">
      <c r="H182" s="64"/>
      <c r="V182" s="64"/>
      <c r="AF182" s="64"/>
      <c r="AO182" s="64"/>
      <c r="AY182" s="64"/>
      <c r="BH182" s="64"/>
      <c r="BV182" s="64"/>
      <c r="BZ182" s="62" t="s">
        <v>458</v>
      </c>
      <c r="CA182" s="62">
        <v>16893</v>
      </c>
      <c r="CB182" s="62">
        <v>0.5</v>
      </c>
    </row>
    <row r="183" spans="8:80" x14ac:dyDescent="0.25">
      <c r="H183" s="64"/>
      <c r="V183" s="64"/>
      <c r="AF183" s="64"/>
      <c r="AO183" s="64"/>
      <c r="AY183" s="64"/>
      <c r="BH183" s="64"/>
      <c r="BV183" s="64"/>
      <c r="BZ183" s="62" t="s">
        <v>43</v>
      </c>
      <c r="CA183" s="62">
        <v>266067</v>
      </c>
      <c r="CB183" s="62">
        <v>7.1</v>
      </c>
    </row>
    <row r="184" spans="8:80" x14ac:dyDescent="0.25">
      <c r="H184" s="64"/>
      <c r="V184" s="64"/>
      <c r="AF184" s="64"/>
      <c r="AO184" s="64"/>
      <c r="AY184" s="64"/>
      <c r="BH184" s="64"/>
      <c r="BV184" s="64"/>
      <c r="BY184" s="62" t="s">
        <v>69</v>
      </c>
      <c r="BZ184" s="62" t="s">
        <v>70</v>
      </c>
      <c r="CA184" s="62">
        <v>3475771</v>
      </c>
      <c r="CB184" s="62">
        <v>92.9</v>
      </c>
    </row>
    <row r="185" spans="8:80" x14ac:dyDescent="0.25">
      <c r="H185" s="64"/>
      <c r="V185" s="64"/>
      <c r="AF185" s="64"/>
      <c r="AO185" s="64"/>
      <c r="AY185" s="64"/>
      <c r="BH185" s="64"/>
      <c r="BV185" s="64"/>
      <c r="BY185" s="62" t="s">
        <v>43</v>
      </c>
      <c r="CA185" s="62">
        <v>3741838</v>
      </c>
      <c r="CB185" s="62">
        <v>100</v>
      </c>
    </row>
    <row r="186" spans="8:80" x14ac:dyDescent="0.25">
      <c r="H186" s="64"/>
      <c r="V186" s="64"/>
      <c r="AF186" s="64"/>
      <c r="AO186" s="64"/>
      <c r="AY186" s="64"/>
      <c r="BH186" s="64"/>
      <c r="BV186" s="64"/>
    </row>
    <row r="187" spans="8:80" x14ac:dyDescent="0.25">
      <c r="H187" s="64"/>
      <c r="V187" s="64"/>
      <c r="AF187" s="64"/>
      <c r="AO187" s="64"/>
      <c r="AY187" s="64"/>
      <c r="BH187" s="64"/>
      <c r="BV187" s="64"/>
    </row>
    <row r="188" spans="8:80" x14ac:dyDescent="0.25">
      <c r="H188" s="64"/>
      <c r="V188" s="64"/>
      <c r="AF188" s="64"/>
      <c r="AO188" s="64"/>
      <c r="AY188" s="64"/>
      <c r="BH188" s="64"/>
      <c r="BV188" s="64"/>
    </row>
    <row r="189" spans="8:80" x14ac:dyDescent="0.25">
      <c r="H189" s="64"/>
      <c r="V189" s="64"/>
      <c r="AF189" s="64"/>
      <c r="AO189" s="64"/>
      <c r="AY189" s="64"/>
      <c r="BH189" s="64"/>
      <c r="BV189" s="64"/>
    </row>
    <row r="190" spans="8:80" x14ac:dyDescent="0.25">
      <c r="H190" s="64"/>
      <c r="V190" s="64"/>
      <c r="AF190" s="64"/>
      <c r="AO190" s="64"/>
      <c r="AY190" s="64"/>
      <c r="BH190" s="64"/>
      <c r="BV190" s="64"/>
    </row>
    <row r="191" spans="8:80" x14ac:dyDescent="0.25">
      <c r="H191" s="64"/>
      <c r="V191" s="64"/>
      <c r="AF191" s="64"/>
      <c r="AO191" s="64"/>
      <c r="AY191" s="64"/>
      <c r="BH191" s="64"/>
      <c r="BV191" s="64"/>
    </row>
    <row r="192" spans="8:80" x14ac:dyDescent="0.25">
      <c r="H192" s="64"/>
      <c r="V192" s="64"/>
      <c r="AF192" s="64"/>
      <c r="AO192" s="64"/>
      <c r="AY192" s="64"/>
      <c r="BH192" s="64"/>
      <c r="BV192" s="64"/>
    </row>
    <row r="193" spans="8:74" x14ac:dyDescent="0.25">
      <c r="H193" s="64"/>
      <c r="V193" s="64"/>
      <c r="AF193" s="64"/>
      <c r="AO193" s="64"/>
      <c r="AY193" s="64"/>
      <c r="BH193" s="64"/>
      <c r="BV193" s="64"/>
    </row>
    <row r="194" spans="8:74" x14ac:dyDescent="0.25">
      <c r="H194" s="64"/>
      <c r="V194" s="64"/>
      <c r="AF194" s="64"/>
      <c r="AO194" s="64"/>
      <c r="AY194" s="64"/>
      <c r="BH194" s="64"/>
      <c r="BV194" s="64"/>
    </row>
    <row r="195" spans="8:74" x14ac:dyDescent="0.25">
      <c r="H195" s="64"/>
      <c r="V195" s="64"/>
      <c r="AF195" s="64"/>
      <c r="AO195" s="64"/>
      <c r="AY195" s="64"/>
      <c r="BH195" s="64"/>
      <c r="BV195" s="64"/>
    </row>
    <row r="196" spans="8:74" x14ac:dyDescent="0.25">
      <c r="H196" s="64"/>
      <c r="V196" s="64"/>
      <c r="AF196" s="64"/>
      <c r="AO196" s="64"/>
      <c r="AY196" s="64"/>
      <c r="BH196" s="64"/>
      <c r="BV196" s="64"/>
    </row>
    <row r="197" spans="8:74" x14ac:dyDescent="0.25">
      <c r="H197" s="64"/>
      <c r="V197" s="64"/>
      <c r="AF197" s="64"/>
      <c r="AO197" s="64"/>
      <c r="AY197" s="64"/>
      <c r="BH197" s="64"/>
      <c r="BV197" s="64"/>
    </row>
    <row r="198" spans="8:74" x14ac:dyDescent="0.25">
      <c r="H198" s="64"/>
      <c r="V198" s="64"/>
      <c r="AF198" s="64"/>
      <c r="AO198" s="64"/>
      <c r="AY198" s="64"/>
      <c r="BH198" s="64"/>
      <c r="BV198" s="64"/>
    </row>
    <row r="199" spans="8:74" x14ac:dyDescent="0.25">
      <c r="H199" s="64"/>
      <c r="V199" s="64"/>
      <c r="AF199" s="64"/>
      <c r="AO199" s="64"/>
      <c r="AY199" s="64"/>
      <c r="BH199" s="64"/>
      <c r="BV199" s="64"/>
    </row>
    <row r="200" spans="8:74" x14ac:dyDescent="0.25">
      <c r="H200" s="64"/>
      <c r="V200" s="64"/>
      <c r="AF200" s="64"/>
      <c r="AO200" s="64"/>
      <c r="AY200" s="64"/>
      <c r="BH200" s="64"/>
      <c r="BV200" s="64"/>
    </row>
    <row r="201" spans="8:74" x14ac:dyDescent="0.25">
      <c r="H201" s="64"/>
      <c r="V201" s="64"/>
      <c r="AF201" s="64"/>
      <c r="AO201" s="64"/>
      <c r="AY201" s="64"/>
      <c r="BH201" s="64"/>
      <c r="BV201" s="64"/>
    </row>
    <row r="202" spans="8:74" x14ac:dyDescent="0.25">
      <c r="H202" s="64"/>
      <c r="V202" s="64"/>
      <c r="AF202" s="64"/>
      <c r="AO202" s="64"/>
      <c r="AY202" s="64"/>
      <c r="BH202" s="64"/>
      <c r="BV202" s="64"/>
    </row>
    <row r="203" spans="8:74" x14ac:dyDescent="0.25">
      <c r="H203" s="64"/>
      <c r="V203" s="64"/>
      <c r="AF203" s="64"/>
      <c r="AO203" s="64"/>
      <c r="AY203" s="64"/>
      <c r="BH203" s="64"/>
      <c r="BV203" s="64"/>
    </row>
    <row r="204" spans="8:74" x14ac:dyDescent="0.25">
      <c r="H204" s="64"/>
      <c r="V204" s="64"/>
      <c r="AF204" s="64"/>
      <c r="AO204" s="64"/>
      <c r="AY204" s="64"/>
      <c r="BH204" s="64"/>
      <c r="BV204" s="64"/>
    </row>
    <row r="205" spans="8:74" x14ac:dyDescent="0.25">
      <c r="H205" s="64"/>
      <c r="V205" s="64"/>
      <c r="AF205" s="64"/>
      <c r="AO205" s="64"/>
      <c r="AY205" s="64"/>
      <c r="BH205" s="64"/>
      <c r="BV205" s="64"/>
    </row>
    <row r="206" spans="8:74" x14ac:dyDescent="0.25">
      <c r="H206" s="64"/>
      <c r="V206" s="64"/>
      <c r="AF206" s="64"/>
      <c r="AO206" s="64"/>
      <c r="AY206" s="64"/>
      <c r="BH206" s="64"/>
      <c r="BV206" s="64"/>
    </row>
    <row r="207" spans="8:74" x14ac:dyDescent="0.25">
      <c r="H207" s="64"/>
      <c r="V207" s="64"/>
      <c r="AF207" s="64"/>
      <c r="AO207" s="64"/>
      <c r="AY207" s="64"/>
      <c r="BH207" s="64"/>
      <c r="BV207" s="64"/>
    </row>
    <row r="208" spans="8:74" x14ac:dyDescent="0.25">
      <c r="H208" s="64"/>
      <c r="V208" s="64"/>
      <c r="AF208" s="64"/>
      <c r="AO208" s="64"/>
      <c r="AY208" s="64"/>
      <c r="BH208" s="64"/>
      <c r="BV208" s="64"/>
    </row>
    <row r="209" spans="8:74" x14ac:dyDescent="0.25">
      <c r="H209" s="64"/>
      <c r="V209" s="64"/>
      <c r="AF209" s="64"/>
      <c r="AO209" s="64"/>
      <c r="AY209" s="64"/>
      <c r="BH209" s="64"/>
      <c r="BV209" s="64"/>
    </row>
    <row r="210" spans="8:74" x14ac:dyDescent="0.25">
      <c r="H210" s="64"/>
      <c r="V210" s="64"/>
      <c r="AF210" s="64"/>
      <c r="AO210" s="64"/>
      <c r="AY210" s="64"/>
      <c r="BH210" s="64"/>
      <c r="BV210" s="64"/>
    </row>
    <row r="211" spans="8:74" x14ac:dyDescent="0.25">
      <c r="H211" s="64"/>
      <c r="V211" s="64"/>
      <c r="AF211" s="64"/>
      <c r="AO211" s="64"/>
      <c r="AY211" s="64"/>
      <c r="BH211" s="64"/>
      <c r="BV211" s="64"/>
    </row>
    <row r="212" spans="8:74" x14ac:dyDescent="0.25">
      <c r="H212" s="64"/>
      <c r="V212" s="64"/>
      <c r="AF212" s="64"/>
      <c r="AO212" s="64"/>
      <c r="AY212" s="64"/>
      <c r="BH212" s="64"/>
      <c r="BV212" s="64"/>
    </row>
    <row r="213" spans="8:74" x14ac:dyDescent="0.25">
      <c r="H213" s="64"/>
      <c r="V213" s="64"/>
      <c r="AF213" s="64"/>
      <c r="AO213" s="64"/>
      <c r="AY213" s="64"/>
      <c r="BH213" s="64"/>
      <c r="BV213" s="64"/>
    </row>
    <row r="214" spans="8:74" x14ac:dyDescent="0.25">
      <c r="H214" s="64"/>
      <c r="V214" s="64"/>
      <c r="AF214" s="64"/>
      <c r="AO214" s="64"/>
      <c r="AY214" s="64"/>
      <c r="BH214" s="64"/>
      <c r="BV214" s="64"/>
    </row>
    <row r="215" spans="8:74" x14ac:dyDescent="0.25">
      <c r="H215" s="64"/>
      <c r="V215" s="64"/>
      <c r="AF215" s="64"/>
      <c r="AO215" s="64"/>
      <c r="AY215" s="64"/>
      <c r="BH215" s="64"/>
      <c r="BV215" s="64"/>
    </row>
    <row r="216" spans="8:74" x14ac:dyDescent="0.25">
      <c r="H216" s="64"/>
      <c r="V216" s="64"/>
      <c r="AF216" s="64"/>
      <c r="AO216" s="64"/>
      <c r="AY216" s="64"/>
      <c r="BH216" s="64"/>
      <c r="BV216" s="64"/>
    </row>
    <row r="217" spans="8:74" x14ac:dyDescent="0.25">
      <c r="H217" s="64"/>
      <c r="V217" s="64"/>
      <c r="AF217" s="64"/>
      <c r="AO217" s="64"/>
      <c r="AY217" s="64"/>
      <c r="BH217" s="64"/>
      <c r="BV217" s="64"/>
    </row>
    <row r="218" spans="8:74" x14ac:dyDescent="0.25">
      <c r="H218" s="64"/>
      <c r="V218" s="64"/>
      <c r="AF218" s="64"/>
      <c r="AO218" s="64"/>
      <c r="AY218" s="64"/>
      <c r="BH218" s="64"/>
      <c r="BV218" s="64"/>
    </row>
    <row r="219" spans="8:74" x14ac:dyDescent="0.25">
      <c r="H219" s="64"/>
      <c r="V219" s="64"/>
      <c r="AF219" s="64"/>
      <c r="AO219" s="64"/>
      <c r="AY219" s="64"/>
      <c r="BH219" s="64"/>
      <c r="BV219" s="64"/>
    </row>
    <row r="220" spans="8:74" x14ac:dyDescent="0.25">
      <c r="H220" s="64"/>
      <c r="V220" s="64"/>
      <c r="AF220" s="64"/>
      <c r="AO220" s="64"/>
      <c r="AY220" s="64"/>
      <c r="BH220" s="64"/>
      <c r="BV220" s="64"/>
    </row>
    <row r="221" spans="8:74" x14ac:dyDescent="0.25">
      <c r="H221" s="64"/>
      <c r="V221" s="64"/>
      <c r="AF221" s="64"/>
      <c r="AO221" s="64"/>
      <c r="AY221" s="64"/>
      <c r="BH221" s="64"/>
      <c r="BV221" s="64"/>
    </row>
    <row r="222" spans="8:74" x14ac:dyDescent="0.25">
      <c r="H222" s="64"/>
      <c r="V222" s="64"/>
      <c r="AF222" s="64"/>
      <c r="AO222" s="64"/>
      <c r="AY222" s="64"/>
      <c r="BH222" s="64"/>
      <c r="BV222" s="64"/>
    </row>
    <row r="223" spans="8:74" x14ac:dyDescent="0.25">
      <c r="H223" s="64"/>
      <c r="V223" s="64"/>
      <c r="AF223" s="64"/>
      <c r="AO223" s="64"/>
      <c r="AY223" s="64"/>
      <c r="BH223" s="64"/>
      <c r="BV223" s="64"/>
    </row>
    <row r="224" spans="8:74" x14ac:dyDescent="0.25">
      <c r="H224" s="64"/>
      <c r="V224" s="64"/>
      <c r="AF224" s="64"/>
      <c r="AO224" s="64"/>
      <c r="AY224" s="64"/>
      <c r="BH224" s="64"/>
      <c r="BV224" s="64"/>
    </row>
    <row r="225" spans="8:74" x14ac:dyDescent="0.25">
      <c r="H225" s="64"/>
      <c r="V225" s="64"/>
      <c r="AF225" s="64"/>
      <c r="AO225" s="64"/>
      <c r="AY225" s="64"/>
      <c r="BH225" s="64"/>
      <c r="BV225" s="64"/>
    </row>
    <row r="226" spans="8:74" x14ac:dyDescent="0.25">
      <c r="H226" s="64"/>
      <c r="V226" s="64"/>
      <c r="AF226" s="64"/>
      <c r="AO226" s="64"/>
      <c r="AY226" s="64"/>
      <c r="BH226" s="64"/>
      <c r="BV226" s="64"/>
    </row>
    <row r="227" spans="8:74" x14ac:dyDescent="0.25">
      <c r="H227" s="64"/>
      <c r="V227" s="64"/>
      <c r="AF227" s="64"/>
      <c r="AO227" s="64"/>
      <c r="AY227" s="64"/>
      <c r="BH227" s="64"/>
      <c r="BV227" s="64"/>
    </row>
    <row r="228" spans="8:74" x14ac:dyDescent="0.25">
      <c r="H228" s="64"/>
      <c r="V228" s="64"/>
      <c r="AF228" s="64"/>
      <c r="AO228" s="64"/>
      <c r="AY228" s="64"/>
      <c r="BH228" s="64"/>
      <c r="BV228" s="64"/>
    </row>
    <row r="229" spans="8:74" x14ac:dyDescent="0.25">
      <c r="H229" s="64"/>
      <c r="V229" s="64"/>
      <c r="AF229" s="64"/>
      <c r="AO229" s="64"/>
      <c r="AY229" s="64"/>
      <c r="BH229" s="64"/>
      <c r="BV229" s="64"/>
    </row>
    <row r="230" spans="8:74" x14ac:dyDescent="0.25">
      <c r="H230" s="64"/>
      <c r="V230" s="64"/>
      <c r="AF230" s="64"/>
      <c r="AO230" s="64"/>
      <c r="AY230" s="64"/>
      <c r="BH230" s="64"/>
      <c r="BV230" s="64"/>
    </row>
    <row r="231" spans="8:74" x14ac:dyDescent="0.25">
      <c r="H231" s="64"/>
      <c r="V231" s="64"/>
      <c r="AF231" s="64"/>
      <c r="AO231" s="64"/>
      <c r="AY231" s="64"/>
      <c r="BH231" s="64"/>
      <c r="BV231" s="64"/>
    </row>
    <row r="232" spans="8:74" x14ac:dyDescent="0.25">
      <c r="H232" s="64"/>
      <c r="V232" s="64"/>
      <c r="AF232" s="64"/>
      <c r="AO232" s="64"/>
      <c r="AY232" s="64"/>
      <c r="BH232" s="64"/>
      <c r="BV232" s="64"/>
    </row>
    <row r="233" spans="8:74" x14ac:dyDescent="0.25">
      <c r="H233" s="64"/>
      <c r="V233" s="64"/>
      <c r="AF233" s="64"/>
      <c r="AO233" s="64"/>
      <c r="AY233" s="64"/>
      <c r="BH233" s="64"/>
      <c r="BV233" s="64"/>
    </row>
    <row r="234" spans="8:74" x14ac:dyDescent="0.25">
      <c r="H234" s="64"/>
      <c r="V234" s="64"/>
      <c r="AF234" s="64"/>
      <c r="AO234" s="64"/>
      <c r="AY234" s="64"/>
      <c r="BH234" s="64"/>
      <c r="BV234" s="64"/>
    </row>
    <row r="235" spans="8:74" x14ac:dyDescent="0.25">
      <c r="H235" s="64"/>
      <c r="V235" s="64"/>
      <c r="AF235" s="64"/>
      <c r="AO235" s="64"/>
      <c r="AY235" s="64"/>
      <c r="BH235" s="64"/>
      <c r="BV235" s="64"/>
    </row>
    <row r="236" spans="8:74" x14ac:dyDescent="0.25">
      <c r="H236" s="64"/>
      <c r="V236" s="64"/>
      <c r="AF236" s="64"/>
      <c r="AO236" s="64"/>
      <c r="AY236" s="64"/>
      <c r="BH236" s="64"/>
      <c r="BV236" s="64"/>
    </row>
    <row r="237" spans="8:74" x14ac:dyDescent="0.25">
      <c r="H237" s="64"/>
      <c r="V237" s="64"/>
      <c r="AF237" s="64"/>
      <c r="AO237" s="64"/>
      <c r="AY237" s="64"/>
      <c r="BH237" s="64"/>
      <c r="BV237" s="64"/>
    </row>
    <row r="238" spans="8:74" x14ac:dyDescent="0.25">
      <c r="H238" s="64"/>
      <c r="V238" s="64"/>
      <c r="AF238" s="64"/>
      <c r="AO238" s="64"/>
      <c r="AY238" s="64"/>
      <c r="BH238" s="64"/>
      <c r="BV238" s="64"/>
    </row>
    <row r="239" spans="8:74" x14ac:dyDescent="0.25">
      <c r="H239" s="64"/>
      <c r="V239" s="64"/>
      <c r="AF239" s="64"/>
      <c r="AO239" s="64"/>
      <c r="AY239" s="64"/>
      <c r="BH239" s="64"/>
      <c r="BV239" s="64"/>
    </row>
    <row r="240" spans="8:74" x14ac:dyDescent="0.25">
      <c r="H240" s="64"/>
      <c r="V240" s="64"/>
      <c r="AF240" s="64"/>
      <c r="AO240" s="64"/>
      <c r="AY240" s="64"/>
      <c r="BH240" s="64"/>
      <c r="BV240" s="64"/>
    </row>
    <row r="241" spans="8:74" x14ac:dyDescent="0.25">
      <c r="H241" s="64"/>
      <c r="V241" s="64"/>
      <c r="AF241" s="64"/>
      <c r="AO241" s="64"/>
      <c r="AY241" s="64"/>
      <c r="BH241" s="64"/>
      <c r="BV241" s="64"/>
    </row>
    <row r="242" spans="8:74" x14ac:dyDescent="0.25">
      <c r="H242" s="64"/>
      <c r="V242" s="64"/>
      <c r="AF242" s="64"/>
      <c r="AO242" s="64"/>
      <c r="AY242" s="64"/>
      <c r="BH242" s="64"/>
      <c r="BV242" s="64"/>
    </row>
    <row r="243" spans="8:74" x14ac:dyDescent="0.25">
      <c r="H243" s="64"/>
      <c r="V243" s="64"/>
      <c r="AF243" s="64"/>
      <c r="AO243" s="64"/>
      <c r="AY243" s="64"/>
      <c r="BH243" s="64"/>
      <c r="BV243" s="64"/>
    </row>
    <row r="244" spans="8:74" x14ac:dyDescent="0.25">
      <c r="H244" s="64"/>
      <c r="V244" s="64"/>
      <c r="AF244" s="64"/>
      <c r="AO244" s="64"/>
      <c r="AY244" s="64"/>
      <c r="BH244" s="64"/>
      <c r="BV244" s="64"/>
    </row>
    <row r="245" spans="8:74" x14ac:dyDescent="0.25">
      <c r="H245" s="64"/>
      <c r="V245" s="64"/>
      <c r="AF245" s="64"/>
      <c r="AO245" s="64"/>
      <c r="AY245" s="64"/>
      <c r="BH245" s="64"/>
      <c r="BV245" s="64"/>
    </row>
    <row r="246" spans="8:74" x14ac:dyDescent="0.25">
      <c r="H246" s="64"/>
      <c r="V246" s="64"/>
      <c r="AF246" s="64"/>
      <c r="AO246" s="64"/>
      <c r="AY246" s="64"/>
      <c r="BH246" s="64"/>
      <c r="BV246" s="64"/>
    </row>
    <row r="247" spans="8:74" x14ac:dyDescent="0.25">
      <c r="H247" s="64"/>
      <c r="V247" s="64"/>
      <c r="AF247" s="64"/>
      <c r="AO247" s="64"/>
      <c r="AY247" s="64"/>
      <c r="BH247" s="64"/>
      <c r="BV247" s="64"/>
    </row>
    <row r="248" spans="8:74" x14ac:dyDescent="0.25">
      <c r="H248" s="64"/>
      <c r="V248" s="64"/>
      <c r="AF248" s="64"/>
      <c r="AO248" s="64"/>
      <c r="AY248" s="64"/>
      <c r="BH248" s="64"/>
      <c r="BV248" s="64"/>
    </row>
    <row r="249" spans="8:74" x14ac:dyDescent="0.25">
      <c r="H249" s="64"/>
      <c r="V249" s="64"/>
      <c r="AF249" s="64"/>
      <c r="AO249" s="64"/>
      <c r="AY249" s="64"/>
      <c r="BH249" s="64"/>
      <c r="BV249" s="64"/>
    </row>
    <row r="250" spans="8:74" x14ac:dyDescent="0.25">
      <c r="H250" s="64"/>
      <c r="V250" s="64"/>
      <c r="AF250" s="64"/>
      <c r="AO250" s="64"/>
      <c r="AY250" s="64"/>
      <c r="BH250" s="64"/>
      <c r="BV250" s="64"/>
    </row>
    <row r="251" spans="8:74" x14ac:dyDescent="0.25">
      <c r="H251" s="64"/>
      <c r="V251" s="64"/>
      <c r="AF251" s="64"/>
      <c r="AO251" s="64"/>
      <c r="AY251" s="64"/>
      <c r="BH251" s="64"/>
      <c r="BV251" s="64"/>
    </row>
    <row r="252" spans="8:74" x14ac:dyDescent="0.25">
      <c r="H252" s="64"/>
      <c r="V252" s="64"/>
      <c r="AF252" s="64"/>
      <c r="AO252" s="64"/>
      <c r="AY252" s="64"/>
      <c r="BH252" s="64"/>
      <c r="BV252" s="64"/>
    </row>
    <row r="253" spans="8:74" x14ac:dyDescent="0.25">
      <c r="H253" s="64"/>
      <c r="V253" s="64"/>
      <c r="AF253" s="64"/>
      <c r="AO253" s="64"/>
      <c r="AY253" s="64"/>
      <c r="BH253" s="64"/>
      <c r="BV253" s="64"/>
    </row>
    <row r="254" spans="8:74" x14ac:dyDescent="0.25">
      <c r="H254" s="64"/>
      <c r="V254" s="64"/>
      <c r="AF254" s="64"/>
      <c r="AO254" s="64"/>
      <c r="AY254" s="64"/>
      <c r="BH254" s="64"/>
      <c r="BV254" s="64"/>
    </row>
    <row r="255" spans="8:74" x14ac:dyDescent="0.25">
      <c r="H255" s="64"/>
      <c r="V255" s="64"/>
      <c r="AF255" s="64"/>
      <c r="AO255" s="64"/>
      <c r="AY255" s="64"/>
      <c r="BH255" s="64"/>
      <c r="BV255" s="64"/>
    </row>
    <row r="256" spans="8:74" x14ac:dyDescent="0.25">
      <c r="H256" s="64"/>
      <c r="V256" s="64"/>
      <c r="AF256" s="64"/>
      <c r="AO256" s="64"/>
      <c r="AY256" s="64"/>
      <c r="BH256" s="64"/>
      <c r="BV256" s="64"/>
    </row>
    <row r="257" spans="8:74" x14ac:dyDescent="0.25">
      <c r="H257" s="64"/>
      <c r="V257" s="64"/>
      <c r="AF257" s="64"/>
      <c r="AO257" s="64"/>
      <c r="AY257" s="64"/>
      <c r="BH257" s="64"/>
      <c r="BV257" s="64"/>
    </row>
    <row r="258" spans="8:74" x14ac:dyDescent="0.25">
      <c r="H258" s="64"/>
      <c r="V258" s="64"/>
      <c r="AF258" s="64"/>
      <c r="AO258" s="64"/>
      <c r="AY258" s="64"/>
      <c r="BH258" s="64"/>
      <c r="BV258" s="64"/>
    </row>
    <row r="259" spans="8:74" x14ac:dyDescent="0.25">
      <c r="H259" s="64"/>
      <c r="V259" s="64"/>
      <c r="AF259" s="64"/>
      <c r="AO259" s="64"/>
      <c r="AY259" s="64"/>
      <c r="BH259" s="64"/>
      <c r="BV259" s="64"/>
    </row>
    <row r="260" spans="8:74" x14ac:dyDescent="0.25">
      <c r="H260" s="64"/>
      <c r="V260" s="64"/>
      <c r="AF260" s="64"/>
      <c r="AO260" s="64"/>
      <c r="AY260" s="64"/>
      <c r="BH260" s="64"/>
      <c r="BV260" s="64"/>
    </row>
    <row r="261" spans="8:74" x14ac:dyDescent="0.25">
      <c r="H261" s="64"/>
      <c r="V261" s="64"/>
      <c r="AF261" s="64"/>
      <c r="AO261" s="64"/>
      <c r="AY261" s="64"/>
      <c r="BH261" s="64"/>
      <c r="BV261" s="64"/>
    </row>
    <row r="262" spans="8:74" x14ac:dyDescent="0.25">
      <c r="H262" s="64"/>
      <c r="V262" s="64"/>
      <c r="AF262" s="64"/>
      <c r="AO262" s="64"/>
      <c r="AY262" s="64"/>
      <c r="BH262" s="64"/>
      <c r="BV262" s="64"/>
    </row>
    <row r="263" spans="8:74" x14ac:dyDescent="0.25">
      <c r="H263" s="64"/>
      <c r="V263" s="64"/>
      <c r="AF263" s="64"/>
      <c r="AO263" s="64"/>
      <c r="AY263" s="64"/>
      <c r="BH263" s="64"/>
      <c r="BV263" s="64"/>
    </row>
    <row r="264" spans="8:74" x14ac:dyDescent="0.25">
      <c r="H264" s="64"/>
      <c r="V264" s="64"/>
      <c r="AF264" s="64"/>
      <c r="AO264" s="64"/>
      <c r="AY264" s="64"/>
      <c r="BH264" s="64"/>
      <c r="BV264" s="64"/>
    </row>
    <row r="265" spans="8:74" x14ac:dyDescent="0.25">
      <c r="H265" s="64"/>
      <c r="V265" s="64"/>
      <c r="AF265" s="64"/>
      <c r="AO265" s="64"/>
      <c r="AY265" s="64"/>
      <c r="BH265" s="64"/>
      <c r="BV265" s="64"/>
    </row>
    <row r="266" spans="8:74" x14ac:dyDescent="0.25">
      <c r="H266" s="64"/>
      <c r="V266" s="64"/>
      <c r="AF266" s="64"/>
      <c r="AO266" s="64"/>
      <c r="AY266" s="64"/>
      <c r="BH266" s="64"/>
      <c r="BV266" s="64"/>
    </row>
    <row r="267" spans="8:74" x14ac:dyDescent="0.25">
      <c r="H267" s="64"/>
      <c r="V267" s="64"/>
      <c r="AF267" s="64"/>
      <c r="AO267" s="64"/>
      <c r="AY267" s="64"/>
      <c r="BH267" s="64"/>
      <c r="BV267" s="64"/>
    </row>
    <row r="268" spans="8:74" x14ac:dyDescent="0.25">
      <c r="H268" s="64"/>
      <c r="V268" s="64"/>
      <c r="AF268" s="64"/>
      <c r="AO268" s="64"/>
      <c r="AY268" s="64"/>
      <c r="BH268" s="64"/>
      <c r="BV268" s="64"/>
    </row>
    <row r="269" spans="8:74" x14ac:dyDescent="0.25">
      <c r="H269" s="64"/>
      <c r="V269" s="64"/>
      <c r="AF269" s="64"/>
      <c r="AO269" s="64"/>
      <c r="AY269" s="64"/>
      <c r="BH269" s="64"/>
      <c r="BV269" s="64"/>
    </row>
    <row r="270" spans="8:74" x14ac:dyDescent="0.25">
      <c r="H270" s="64"/>
      <c r="V270" s="64"/>
      <c r="AF270" s="64"/>
      <c r="AO270" s="64"/>
      <c r="AY270" s="64"/>
      <c r="BH270" s="64"/>
      <c r="BV270" s="64"/>
    </row>
    <row r="271" spans="8:74" x14ac:dyDescent="0.25">
      <c r="H271" s="64"/>
      <c r="V271" s="64"/>
      <c r="AF271" s="64"/>
      <c r="AO271" s="64"/>
      <c r="AY271" s="64"/>
      <c r="BH271" s="64"/>
      <c r="BV271" s="64"/>
    </row>
    <row r="272" spans="8:74" x14ac:dyDescent="0.25">
      <c r="H272" s="64"/>
      <c r="V272" s="64"/>
      <c r="AF272" s="64"/>
      <c r="AO272" s="64"/>
      <c r="AY272" s="64"/>
      <c r="BH272" s="64"/>
      <c r="BV272" s="64"/>
    </row>
    <row r="273" spans="8:74" x14ac:dyDescent="0.25">
      <c r="H273" s="64"/>
      <c r="V273" s="64"/>
      <c r="AF273" s="64"/>
      <c r="AO273" s="64"/>
      <c r="AY273" s="64"/>
      <c r="BH273" s="64"/>
      <c r="BV273" s="64"/>
    </row>
    <row r="274" spans="8:74" x14ac:dyDescent="0.25">
      <c r="H274" s="64"/>
      <c r="V274" s="64"/>
      <c r="AF274" s="64"/>
      <c r="AO274" s="64"/>
      <c r="AY274" s="64"/>
      <c r="BH274" s="64"/>
      <c r="BV274" s="64"/>
    </row>
    <row r="275" spans="8:74" x14ac:dyDescent="0.25">
      <c r="H275" s="64"/>
      <c r="V275" s="64"/>
      <c r="AF275" s="64"/>
      <c r="AO275" s="64"/>
      <c r="AY275" s="64"/>
      <c r="BH275" s="64"/>
      <c r="BV275" s="64"/>
    </row>
    <row r="276" spans="8:74" x14ac:dyDescent="0.25">
      <c r="H276" s="64"/>
      <c r="V276" s="64"/>
      <c r="AF276" s="64"/>
      <c r="AO276" s="64"/>
      <c r="AY276" s="64"/>
      <c r="BH276" s="64"/>
      <c r="BV276" s="64"/>
    </row>
    <row r="277" spans="8:74" x14ac:dyDescent="0.25">
      <c r="H277" s="64"/>
      <c r="V277" s="64"/>
      <c r="AF277" s="64"/>
      <c r="AO277" s="64"/>
      <c r="AY277" s="64"/>
      <c r="BH277" s="64"/>
      <c r="BV277" s="64"/>
    </row>
    <row r="278" spans="8:74" x14ac:dyDescent="0.25">
      <c r="H278" s="64"/>
      <c r="V278" s="64"/>
      <c r="AF278" s="64"/>
      <c r="AO278" s="64"/>
      <c r="AY278" s="64"/>
      <c r="BH278" s="64"/>
      <c r="BV278" s="64"/>
    </row>
    <row r="279" spans="8:74" x14ac:dyDescent="0.25">
      <c r="H279" s="64"/>
      <c r="V279" s="64"/>
      <c r="AF279" s="64"/>
      <c r="AO279" s="64"/>
      <c r="AY279" s="64"/>
      <c r="BH279" s="64"/>
      <c r="BV279" s="64"/>
    </row>
    <row r="280" spans="8:74" x14ac:dyDescent="0.25">
      <c r="H280" s="64"/>
      <c r="V280" s="64"/>
      <c r="AF280" s="64"/>
      <c r="AO280" s="64"/>
      <c r="AY280" s="64"/>
      <c r="BH280" s="64"/>
      <c r="BV280" s="64"/>
    </row>
    <row r="281" spans="8:74" x14ac:dyDescent="0.25">
      <c r="H281" s="64"/>
      <c r="V281" s="64"/>
      <c r="AF281" s="64"/>
      <c r="AO281" s="64"/>
      <c r="AY281" s="64"/>
      <c r="BH281" s="64"/>
      <c r="BV281" s="64"/>
    </row>
    <row r="282" spans="8:74" x14ac:dyDescent="0.25">
      <c r="H282" s="64"/>
      <c r="V282" s="64"/>
      <c r="AF282" s="64"/>
      <c r="AO282" s="64"/>
      <c r="AY282" s="64"/>
      <c r="BH282" s="64"/>
      <c r="BV282" s="64"/>
    </row>
    <row r="283" spans="8:74" x14ac:dyDescent="0.25">
      <c r="H283" s="64"/>
      <c r="V283" s="64"/>
      <c r="AF283" s="64"/>
      <c r="AO283" s="64"/>
      <c r="AY283" s="64"/>
      <c r="BH283" s="64"/>
      <c r="BV283" s="64"/>
    </row>
    <row r="284" spans="8:74" x14ac:dyDescent="0.25">
      <c r="H284" s="64"/>
      <c r="V284" s="64"/>
      <c r="AF284" s="64"/>
      <c r="AO284" s="64"/>
      <c r="AY284" s="64"/>
      <c r="BH284" s="64"/>
      <c r="BV284" s="64"/>
    </row>
    <row r="285" spans="8:74" x14ac:dyDescent="0.25">
      <c r="H285" s="64"/>
      <c r="V285" s="64"/>
      <c r="AF285" s="64"/>
      <c r="AO285" s="64"/>
      <c r="AY285" s="64"/>
      <c r="BH285" s="64"/>
      <c r="BV285" s="64"/>
    </row>
    <row r="286" spans="8:74" x14ac:dyDescent="0.25">
      <c r="H286" s="64"/>
      <c r="V286" s="64"/>
      <c r="AF286" s="64"/>
      <c r="AO286" s="64"/>
      <c r="AY286" s="64"/>
      <c r="BH286" s="64"/>
      <c r="BV286" s="64"/>
    </row>
    <row r="287" spans="8:74" x14ac:dyDescent="0.25">
      <c r="H287" s="64"/>
      <c r="V287" s="64"/>
      <c r="AF287" s="64"/>
      <c r="AO287" s="64"/>
      <c r="AY287" s="64"/>
      <c r="BH287" s="64"/>
      <c r="BV287" s="64"/>
    </row>
    <row r="288" spans="8:74" x14ac:dyDescent="0.25">
      <c r="H288" s="64"/>
      <c r="V288" s="64"/>
      <c r="AF288" s="64"/>
      <c r="AO288" s="64"/>
      <c r="AY288" s="64"/>
      <c r="BH288" s="64"/>
      <c r="BV288" s="64"/>
    </row>
    <row r="289" spans="8:74" x14ac:dyDescent="0.25">
      <c r="H289" s="64"/>
      <c r="V289" s="64"/>
      <c r="AF289" s="64"/>
      <c r="AO289" s="64"/>
      <c r="AY289" s="64"/>
      <c r="BH289" s="64"/>
      <c r="BV289" s="64"/>
    </row>
    <row r="290" spans="8:74" x14ac:dyDescent="0.25">
      <c r="H290" s="64"/>
      <c r="V290" s="64"/>
      <c r="AF290" s="64"/>
      <c r="AO290" s="64"/>
      <c r="AY290" s="64"/>
      <c r="BH290" s="64"/>
      <c r="BV290" s="64"/>
    </row>
    <row r="291" spans="8:74" x14ac:dyDescent="0.25">
      <c r="H291" s="64"/>
      <c r="V291" s="64"/>
      <c r="AF291" s="64"/>
      <c r="AO291" s="64"/>
      <c r="AY291" s="64"/>
      <c r="BH291" s="64"/>
      <c r="BV291" s="64"/>
    </row>
    <row r="292" spans="8:74" x14ac:dyDescent="0.25">
      <c r="H292" s="64"/>
      <c r="V292" s="64"/>
      <c r="AF292" s="64"/>
      <c r="AO292" s="64"/>
      <c r="AY292" s="64"/>
      <c r="BH292" s="64"/>
      <c r="BV292" s="64"/>
    </row>
    <row r="293" spans="8:74" x14ac:dyDescent="0.25">
      <c r="H293" s="64"/>
      <c r="V293" s="64"/>
      <c r="AF293" s="64"/>
      <c r="AO293" s="64"/>
      <c r="AY293" s="64"/>
      <c r="BH293" s="64"/>
      <c r="BV293" s="64"/>
    </row>
    <row r="294" spans="8:74" x14ac:dyDescent="0.25">
      <c r="H294" s="64"/>
      <c r="V294" s="64"/>
      <c r="AF294" s="64"/>
      <c r="AO294" s="64"/>
      <c r="AY294" s="64"/>
      <c r="BH294" s="64"/>
      <c r="BV294" s="64"/>
    </row>
    <row r="295" spans="8:74" x14ac:dyDescent="0.25">
      <c r="H295" s="64"/>
      <c r="V295" s="64"/>
      <c r="AF295" s="64"/>
      <c r="AO295" s="64"/>
      <c r="AY295" s="64"/>
      <c r="BH295" s="64"/>
      <c r="BV295" s="64"/>
    </row>
    <row r="296" spans="8:74" x14ac:dyDescent="0.25">
      <c r="H296" s="64"/>
      <c r="V296" s="64"/>
      <c r="AF296" s="64"/>
      <c r="AO296" s="64"/>
      <c r="AY296" s="64"/>
      <c r="BH296" s="64"/>
      <c r="BV296" s="64"/>
    </row>
    <row r="297" spans="8:74" x14ac:dyDescent="0.25">
      <c r="H297" s="64"/>
      <c r="V297" s="64"/>
      <c r="AF297" s="64"/>
      <c r="AO297" s="64"/>
      <c r="AY297" s="64"/>
      <c r="BH297" s="64"/>
      <c r="BV297" s="64"/>
    </row>
    <row r="298" spans="8:74" x14ac:dyDescent="0.25">
      <c r="H298" s="64"/>
      <c r="V298" s="64"/>
      <c r="AF298" s="64"/>
      <c r="AO298" s="64"/>
      <c r="AY298" s="64"/>
      <c r="BH298" s="64"/>
      <c r="BV298" s="64"/>
    </row>
    <row r="299" spans="8:74" x14ac:dyDescent="0.25">
      <c r="H299" s="64"/>
      <c r="V299" s="64"/>
      <c r="AF299" s="64"/>
      <c r="AO299" s="64"/>
      <c r="AY299" s="64"/>
      <c r="BH299" s="64"/>
      <c r="BV299" s="64"/>
    </row>
    <row r="300" spans="8:74" x14ac:dyDescent="0.25">
      <c r="H300" s="64"/>
      <c r="V300" s="64"/>
      <c r="AF300" s="64"/>
      <c r="AO300" s="64"/>
      <c r="AY300" s="64"/>
      <c r="BH300" s="64"/>
      <c r="BV300" s="64"/>
    </row>
    <row r="301" spans="8:74" x14ac:dyDescent="0.25">
      <c r="H301" s="64"/>
      <c r="V301" s="64"/>
      <c r="AF301" s="64"/>
      <c r="AO301" s="64"/>
      <c r="AY301" s="64"/>
      <c r="BH301" s="64"/>
      <c r="BV301" s="64"/>
    </row>
    <row r="302" spans="8:74" x14ac:dyDescent="0.25">
      <c r="H302" s="64"/>
      <c r="V302" s="64"/>
      <c r="AF302" s="64"/>
      <c r="AO302" s="64"/>
      <c r="AY302" s="64"/>
      <c r="BH302" s="64"/>
      <c r="BV302" s="64"/>
    </row>
    <row r="303" spans="8:74" x14ac:dyDescent="0.25">
      <c r="H303" s="64"/>
      <c r="V303" s="64"/>
      <c r="AF303" s="64"/>
      <c r="AO303" s="64"/>
      <c r="AY303" s="64"/>
      <c r="BH303" s="64"/>
      <c r="BV303" s="64"/>
    </row>
    <row r="304" spans="8:74" x14ac:dyDescent="0.25">
      <c r="H304" s="64"/>
      <c r="V304" s="64"/>
      <c r="AF304" s="64"/>
      <c r="AO304" s="64"/>
      <c r="AY304" s="64"/>
      <c r="BH304" s="64"/>
      <c r="BV304" s="64"/>
    </row>
    <row r="305" spans="8:74" x14ac:dyDescent="0.25">
      <c r="H305" s="64"/>
      <c r="V305" s="64"/>
      <c r="AF305" s="64"/>
      <c r="AO305" s="64"/>
      <c r="AY305" s="64"/>
      <c r="BH305" s="64"/>
      <c r="BV305" s="64"/>
    </row>
    <row r="306" spans="8:74" x14ac:dyDescent="0.25">
      <c r="H306" s="64"/>
      <c r="V306" s="64"/>
      <c r="AF306" s="64"/>
      <c r="AO306" s="64"/>
      <c r="AY306" s="64"/>
      <c r="BH306" s="64"/>
      <c r="BV306" s="64"/>
    </row>
    <row r="307" spans="8:74" x14ac:dyDescent="0.25">
      <c r="H307" s="64"/>
      <c r="V307" s="64"/>
      <c r="AF307" s="64"/>
      <c r="AO307" s="64"/>
      <c r="AY307" s="64"/>
      <c r="BH307" s="64"/>
      <c r="BV307" s="64"/>
    </row>
    <row r="308" spans="8:74" x14ac:dyDescent="0.25">
      <c r="H308" s="64"/>
      <c r="V308" s="64"/>
      <c r="AF308" s="64"/>
      <c r="AO308" s="64"/>
      <c r="AY308" s="64"/>
      <c r="BH308" s="64"/>
      <c r="BV308" s="64"/>
    </row>
    <row r="309" spans="8:74" x14ac:dyDescent="0.25">
      <c r="H309" s="64"/>
      <c r="V309" s="64"/>
      <c r="AF309" s="64"/>
      <c r="AO309" s="64"/>
      <c r="AY309" s="64"/>
      <c r="BH309" s="64"/>
      <c r="BV309" s="64"/>
    </row>
    <row r="310" spans="8:74" x14ac:dyDescent="0.25">
      <c r="H310" s="64"/>
      <c r="V310" s="64"/>
      <c r="AF310" s="64"/>
      <c r="AO310" s="64"/>
      <c r="AY310" s="64"/>
      <c r="BH310" s="64"/>
      <c r="BV310" s="64"/>
    </row>
    <row r="311" spans="8:74" x14ac:dyDescent="0.25">
      <c r="H311" s="64"/>
      <c r="V311" s="64"/>
      <c r="AF311" s="64"/>
      <c r="AO311" s="64"/>
      <c r="AY311" s="64"/>
      <c r="BH311" s="64"/>
      <c r="BV311" s="64"/>
    </row>
    <row r="312" spans="8:74" x14ac:dyDescent="0.25">
      <c r="H312" s="64"/>
      <c r="V312" s="64"/>
      <c r="AF312" s="64"/>
      <c r="AO312" s="64"/>
      <c r="AY312" s="64"/>
      <c r="BH312" s="64"/>
      <c r="BV312" s="64"/>
    </row>
    <row r="313" spans="8:74" x14ac:dyDescent="0.25">
      <c r="H313" s="64"/>
      <c r="V313" s="64"/>
      <c r="AF313" s="64"/>
      <c r="AO313" s="64"/>
      <c r="AY313" s="64"/>
      <c r="BH313" s="64"/>
      <c r="BV313" s="64"/>
    </row>
    <row r="314" spans="8:74" x14ac:dyDescent="0.25">
      <c r="H314" s="64"/>
      <c r="V314" s="64"/>
      <c r="AF314" s="64"/>
      <c r="AO314" s="64"/>
      <c r="AY314" s="64"/>
      <c r="BH314" s="64"/>
      <c r="BV314" s="64"/>
    </row>
    <row r="315" spans="8:74" x14ac:dyDescent="0.25">
      <c r="H315" s="64"/>
      <c r="V315" s="64"/>
      <c r="AF315" s="64"/>
      <c r="AO315" s="64"/>
      <c r="AY315" s="64"/>
      <c r="BH315" s="64"/>
      <c r="BV315" s="64"/>
    </row>
    <row r="316" spans="8:74" x14ac:dyDescent="0.25">
      <c r="H316" s="64"/>
      <c r="V316" s="64"/>
      <c r="AF316" s="64"/>
      <c r="AO316" s="64"/>
      <c r="AY316" s="64"/>
      <c r="BH316" s="64"/>
      <c r="BV316" s="64"/>
    </row>
    <row r="317" spans="8:74" x14ac:dyDescent="0.25">
      <c r="H317" s="64"/>
      <c r="V317" s="64"/>
      <c r="AF317" s="64"/>
      <c r="AO317" s="64"/>
      <c r="AY317" s="64"/>
      <c r="BH317" s="64"/>
      <c r="BV317" s="64"/>
    </row>
    <row r="318" spans="8:74" x14ac:dyDescent="0.25">
      <c r="H318" s="64"/>
      <c r="V318" s="64"/>
      <c r="AF318" s="64"/>
      <c r="AO318" s="64"/>
      <c r="AY318" s="64"/>
      <c r="BH318" s="64"/>
      <c r="BV318" s="64"/>
    </row>
    <row r="319" spans="8:74" x14ac:dyDescent="0.25">
      <c r="H319" s="64"/>
      <c r="V319" s="64"/>
      <c r="AF319" s="64"/>
      <c r="AO319" s="64"/>
      <c r="AY319" s="64"/>
      <c r="BH319" s="64"/>
      <c r="BV319" s="64"/>
    </row>
    <row r="320" spans="8:74" x14ac:dyDescent="0.25">
      <c r="H320" s="64"/>
      <c r="V320" s="64"/>
      <c r="AF320" s="64"/>
      <c r="AO320" s="64"/>
      <c r="AY320" s="64"/>
      <c r="BH320" s="64"/>
      <c r="BV320" s="64"/>
    </row>
    <row r="321" spans="8:74" x14ac:dyDescent="0.25">
      <c r="H321" s="64"/>
      <c r="V321" s="64"/>
      <c r="AF321" s="64"/>
      <c r="AO321" s="64"/>
      <c r="AY321" s="64"/>
      <c r="BH321" s="64"/>
      <c r="BV321" s="64"/>
    </row>
    <row r="322" spans="8:74" x14ac:dyDescent="0.25">
      <c r="H322" s="64"/>
      <c r="V322" s="64"/>
      <c r="AF322" s="64"/>
      <c r="AO322" s="64"/>
      <c r="AY322" s="64"/>
      <c r="BH322" s="64"/>
      <c r="BV322" s="64"/>
    </row>
    <row r="323" spans="8:74" x14ac:dyDescent="0.25">
      <c r="H323" s="64"/>
      <c r="V323" s="64"/>
      <c r="AF323" s="64"/>
      <c r="AO323" s="64"/>
      <c r="AY323" s="64"/>
      <c r="BH323" s="64"/>
      <c r="BV323" s="64"/>
    </row>
    <row r="324" spans="8:74" x14ac:dyDescent="0.25">
      <c r="H324" s="64"/>
      <c r="V324" s="64"/>
      <c r="AF324" s="64"/>
      <c r="AO324" s="64"/>
      <c r="AY324" s="64"/>
      <c r="BH324" s="64"/>
      <c r="BV324" s="64"/>
    </row>
    <row r="325" spans="8:74" x14ac:dyDescent="0.25">
      <c r="H325" s="64"/>
      <c r="V325" s="64"/>
      <c r="AF325" s="64"/>
      <c r="AO325" s="64"/>
      <c r="AY325" s="64"/>
      <c r="BH325" s="64"/>
      <c r="BV325" s="64"/>
    </row>
    <row r="326" spans="8:74" x14ac:dyDescent="0.25">
      <c r="H326" s="64"/>
      <c r="V326" s="64"/>
      <c r="AF326" s="64"/>
      <c r="AO326" s="64"/>
      <c r="AY326" s="64"/>
      <c r="BH326" s="64"/>
      <c r="BV326" s="64"/>
    </row>
    <row r="327" spans="8:74" x14ac:dyDescent="0.25">
      <c r="H327" s="64"/>
      <c r="V327" s="64"/>
      <c r="AF327" s="64"/>
      <c r="AO327" s="64"/>
      <c r="AY327" s="64"/>
      <c r="BH327" s="64"/>
      <c r="BV327" s="64"/>
    </row>
    <row r="328" spans="8:74" x14ac:dyDescent="0.25">
      <c r="H328" s="64"/>
      <c r="V328" s="64"/>
      <c r="AF328" s="64"/>
      <c r="AO328" s="64"/>
      <c r="AY328" s="64"/>
      <c r="BH328" s="64"/>
      <c r="BV328" s="64"/>
    </row>
    <row r="329" spans="8:74" x14ac:dyDescent="0.25">
      <c r="H329" s="64"/>
      <c r="V329" s="64"/>
      <c r="AF329" s="64"/>
      <c r="AO329" s="64"/>
      <c r="AY329" s="64"/>
      <c r="BH329" s="64"/>
      <c r="BV329" s="64"/>
    </row>
    <row r="330" spans="8:74" x14ac:dyDescent="0.25">
      <c r="H330" s="64"/>
      <c r="V330" s="64"/>
      <c r="AF330" s="64"/>
      <c r="AO330" s="64"/>
      <c r="AY330" s="64"/>
      <c r="BH330" s="64"/>
      <c r="BV330" s="64"/>
    </row>
    <row r="331" spans="8:74" x14ac:dyDescent="0.25">
      <c r="H331" s="64"/>
      <c r="V331" s="64"/>
      <c r="AF331" s="64"/>
      <c r="AO331" s="64"/>
      <c r="AY331" s="64"/>
      <c r="BH331" s="64"/>
      <c r="BV331" s="64"/>
    </row>
    <row r="332" spans="8:74" x14ac:dyDescent="0.25">
      <c r="H332" s="64"/>
      <c r="V332" s="64"/>
      <c r="AF332" s="64"/>
      <c r="AO332" s="64"/>
      <c r="AY332" s="64"/>
      <c r="BH332" s="64"/>
      <c r="BV332" s="64"/>
    </row>
    <row r="333" spans="8:74" x14ac:dyDescent="0.25">
      <c r="H333" s="64"/>
      <c r="V333" s="64"/>
      <c r="AF333" s="64"/>
      <c r="AO333" s="64"/>
      <c r="AY333" s="64"/>
      <c r="BH333" s="64"/>
      <c r="BV333" s="64"/>
    </row>
    <row r="334" spans="8:74" x14ac:dyDescent="0.25">
      <c r="H334" s="64"/>
      <c r="V334" s="64"/>
      <c r="AF334" s="64"/>
      <c r="AO334" s="64"/>
      <c r="AY334" s="64"/>
      <c r="BH334" s="64"/>
      <c r="BV334" s="64"/>
    </row>
    <row r="335" spans="8:74" x14ac:dyDescent="0.25">
      <c r="H335" s="64"/>
      <c r="V335" s="64"/>
      <c r="AF335" s="64"/>
      <c r="AO335" s="64"/>
      <c r="AY335" s="64"/>
      <c r="BH335" s="64"/>
      <c r="BV335" s="64"/>
    </row>
    <row r="336" spans="8:74" x14ac:dyDescent="0.25">
      <c r="H336" s="64"/>
      <c r="V336" s="64"/>
      <c r="AF336" s="64"/>
      <c r="AO336" s="64"/>
      <c r="AY336" s="64"/>
      <c r="BH336" s="64"/>
      <c r="BV336" s="64"/>
    </row>
    <row r="337" spans="8:74" x14ac:dyDescent="0.25">
      <c r="H337" s="64"/>
      <c r="V337" s="64"/>
      <c r="AF337" s="64"/>
      <c r="AO337" s="64"/>
      <c r="AY337" s="64"/>
      <c r="BH337" s="64"/>
      <c r="BV337" s="64"/>
    </row>
    <row r="338" spans="8:74" x14ac:dyDescent="0.25">
      <c r="H338" s="64"/>
      <c r="V338" s="64"/>
      <c r="AF338" s="64"/>
      <c r="AO338" s="64"/>
      <c r="AY338" s="64"/>
      <c r="BH338" s="64"/>
      <c r="BV338" s="64"/>
    </row>
    <row r="339" spans="8:74" x14ac:dyDescent="0.25">
      <c r="H339" s="64"/>
      <c r="V339" s="64"/>
      <c r="AF339" s="64"/>
      <c r="AO339" s="64"/>
      <c r="AY339" s="64"/>
      <c r="BH339" s="64"/>
      <c r="BV339" s="64"/>
    </row>
    <row r="340" spans="8:74" x14ac:dyDescent="0.25">
      <c r="H340" s="64"/>
      <c r="V340" s="64"/>
      <c r="AF340" s="64"/>
      <c r="AO340" s="64"/>
      <c r="AY340" s="64"/>
      <c r="BH340" s="64"/>
      <c r="BV340" s="64"/>
    </row>
    <row r="341" spans="8:74" x14ac:dyDescent="0.25">
      <c r="H341" s="64"/>
      <c r="V341" s="64"/>
      <c r="AF341" s="64"/>
      <c r="AO341" s="64"/>
      <c r="AY341" s="64"/>
      <c r="BH341" s="64"/>
      <c r="BV341" s="64"/>
    </row>
    <row r="342" spans="8:74" x14ac:dyDescent="0.25">
      <c r="H342" s="64"/>
      <c r="V342" s="64"/>
      <c r="AF342" s="64"/>
      <c r="AO342" s="64"/>
      <c r="AY342" s="64"/>
      <c r="BH342" s="64"/>
      <c r="BV342" s="64"/>
    </row>
    <row r="343" spans="8:74" x14ac:dyDescent="0.25">
      <c r="H343" s="64"/>
      <c r="V343" s="64"/>
      <c r="AF343" s="64"/>
      <c r="AO343" s="64"/>
      <c r="AY343" s="64"/>
      <c r="BH343" s="64"/>
      <c r="BV343" s="64"/>
    </row>
    <row r="344" spans="8:74" x14ac:dyDescent="0.25">
      <c r="H344" s="64"/>
      <c r="V344" s="64"/>
      <c r="AF344" s="64"/>
      <c r="AO344" s="64"/>
      <c r="AY344" s="64"/>
      <c r="BH344" s="64"/>
      <c r="BV344" s="64"/>
    </row>
    <row r="345" spans="8:74" x14ac:dyDescent="0.25">
      <c r="H345" s="64"/>
      <c r="V345" s="64"/>
      <c r="AF345" s="64"/>
      <c r="AO345" s="64"/>
      <c r="AY345" s="64"/>
      <c r="BH345" s="64"/>
      <c r="BV345" s="64"/>
    </row>
    <row r="346" spans="8:74" x14ac:dyDescent="0.25">
      <c r="H346" s="64"/>
      <c r="V346" s="64"/>
      <c r="AF346" s="64"/>
      <c r="AO346" s="64"/>
      <c r="AY346" s="64"/>
      <c r="BH346" s="64"/>
      <c r="BV346" s="64"/>
    </row>
    <row r="347" spans="8:74" x14ac:dyDescent="0.25">
      <c r="H347" s="64"/>
      <c r="V347" s="64"/>
      <c r="AF347" s="64"/>
      <c r="AO347" s="64"/>
      <c r="AY347" s="64"/>
      <c r="BH347" s="64"/>
      <c r="BV347" s="64"/>
    </row>
    <row r="348" spans="8:74" x14ac:dyDescent="0.25">
      <c r="H348" s="64"/>
      <c r="V348" s="64"/>
      <c r="AF348" s="64"/>
      <c r="AO348" s="64"/>
      <c r="AY348" s="64"/>
      <c r="BH348" s="64"/>
      <c r="BV348" s="64"/>
    </row>
    <row r="349" spans="8:74" x14ac:dyDescent="0.25">
      <c r="H349" s="64"/>
      <c r="V349" s="64"/>
      <c r="AF349" s="64"/>
      <c r="AO349" s="64"/>
      <c r="AY349" s="64"/>
      <c r="BH349" s="64"/>
      <c r="BV349" s="64"/>
    </row>
    <row r="350" spans="8:74" x14ac:dyDescent="0.25">
      <c r="H350" s="64"/>
      <c r="V350" s="64"/>
      <c r="AF350" s="64"/>
      <c r="AO350" s="64"/>
      <c r="AY350" s="64"/>
      <c r="BH350" s="64"/>
      <c r="BV350" s="64"/>
    </row>
    <row r="351" spans="8:74" x14ac:dyDescent="0.25">
      <c r="H351" s="64"/>
      <c r="V351" s="64"/>
      <c r="AF351" s="64"/>
      <c r="AO351" s="64"/>
      <c r="AY351" s="64"/>
      <c r="BH351" s="64"/>
      <c r="BV351" s="64"/>
    </row>
    <row r="352" spans="8:74" x14ac:dyDescent="0.25">
      <c r="H352" s="64"/>
      <c r="V352" s="64"/>
      <c r="AF352" s="64"/>
      <c r="AO352" s="64"/>
      <c r="AY352" s="64"/>
      <c r="BH352" s="64"/>
      <c r="BV352" s="64"/>
    </row>
    <row r="353" spans="8:74" x14ac:dyDescent="0.25">
      <c r="H353" s="64"/>
      <c r="V353" s="64"/>
      <c r="AF353" s="64"/>
      <c r="AO353" s="64"/>
      <c r="AY353" s="64"/>
      <c r="BH353" s="64"/>
      <c r="BV353" s="64"/>
    </row>
    <row r="354" spans="8:74" x14ac:dyDescent="0.25">
      <c r="H354" s="64"/>
      <c r="V354" s="64"/>
      <c r="AF354" s="64"/>
      <c r="AO354" s="64"/>
      <c r="AY354" s="64"/>
      <c r="BH354" s="64"/>
      <c r="BV354" s="64"/>
    </row>
    <row r="355" spans="8:74" x14ac:dyDescent="0.25">
      <c r="H355" s="64"/>
      <c r="V355" s="64"/>
      <c r="AF355" s="64"/>
      <c r="AO355" s="64"/>
      <c r="AY355" s="64"/>
      <c r="BH355" s="64"/>
      <c r="BV355" s="64"/>
    </row>
    <row r="356" spans="8:74" x14ac:dyDescent="0.25">
      <c r="H356" s="64"/>
      <c r="V356" s="64"/>
      <c r="AF356" s="64"/>
      <c r="AO356" s="64"/>
      <c r="AY356" s="64"/>
      <c r="BH356" s="64"/>
      <c r="BV356" s="64"/>
    </row>
    <row r="357" spans="8:74" x14ac:dyDescent="0.25">
      <c r="H357" s="64"/>
      <c r="V357" s="64"/>
      <c r="AF357" s="64"/>
      <c r="AO357" s="64"/>
      <c r="AY357" s="64"/>
      <c r="BH357" s="64"/>
      <c r="BV357" s="64"/>
    </row>
    <row r="358" spans="8:74" x14ac:dyDescent="0.25">
      <c r="H358" s="64"/>
      <c r="V358" s="64"/>
      <c r="AF358" s="64"/>
      <c r="AO358" s="64"/>
      <c r="AY358" s="64"/>
      <c r="BH358" s="64"/>
      <c r="BV358" s="64"/>
    </row>
    <row r="359" spans="8:74" x14ac:dyDescent="0.25">
      <c r="H359" s="64"/>
      <c r="V359" s="64"/>
      <c r="AF359" s="64"/>
      <c r="AO359" s="64"/>
      <c r="AY359" s="64"/>
      <c r="BH359" s="64"/>
      <c r="BV359" s="64"/>
    </row>
    <row r="360" spans="8:74" x14ac:dyDescent="0.25">
      <c r="H360" s="64"/>
      <c r="V360" s="64"/>
      <c r="AF360" s="64"/>
      <c r="AO360" s="64"/>
      <c r="AY360" s="64"/>
      <c r="BH360" s="64"/>
      <c r="BV360" s="64"/>
    </row>
    <row r="361" spans="8:74" x14ac:dyDescent="0.25">
      <c r="H361" s="64"/>
      <c r="V361" s="64"/>
      <c r="AF361" s="64"/>
      <c r="AO361" s="64"/>
      <c r="AY361" s="64"/>
      <c r="BH361" s="64"/>
      <c r="BV361" s="64"/>
    </row>
    <row r="362" spans="8:74" x14ac:dyDescent="0.25">
      <c r="H362" s="64"/>
      <c r="V362" s="64"/>
      <c r="AF362" s="64"/>
      <c r="AO362" s="64"/>
      <c r="AY362" s="64"/>
      <c r="BH362" s="64"/>
      <c r="BV362" s="64"/>
    </row>
    <row r="363" spans="8:74" x14ac:dyDescent="0.25">
      <c r="H363" s="64"/>
      <c r="V363" s="64"/>
      <c r="AF363" s="64"/>
      <c r="AO363" s="64"/>
      <c r="AY363" s="64"/>
      <c r="BH363" s="64"/>
      <c r="BV363" s="64"/>
    </row>
    <row r="364" spans="8:74" x14ac:dyDescent="0.25">
      <c r="H364" s="64"/>
      <c r="V364" s="64"/>
      <c r="AF364" s="64"/>
      <c r="AO364" s="64"/>
      <c r="AY364" s="64"/>
      <c r="BH364" s="64"/>
      <c r="BV364" s="64"/>
    </row>
    <row r="365" spans="8:74" x14ac:dyDescent="0.25">
      <c r="H365" s="64"/>
      <c r="V365" s="64"/>
      <c r="AF365" s="64"/>
      <c r="AO365" s="64"/>
      <c r="AY365" s="64"/>
      <c r="BH365" s="64"/>
      <c r="BV365" s="64"/>
    </row>
    <row r="366" spans="8:74" x14ac:dyDescent="0.25">
      <c r="H366" s="64"/>
      <c r="V366" s="64"/>
      <c r="AF366" s="64"/>
      <c r="AO366" s="64"/>
      <c r="AY366" s="64"/>
      <c r="BH366" s="64"/>
      <c r="BV366" s="64"/>
    </row>
    <row r="367" spans="8:74" x14ac:dyDescent="0.25">
      <c r="H367" s="64"/>
      <c r="V367" s="64"/>
      <c r="AF367" s="64"/>
      <c r="AO367" s="64"/>
      <c r="AY367" s="64"/>
      <c r="BH367" s="64"/>
      <c r="BV367" s="64"/>
    </row>
    <row r="368" spans="8:74" x14ac:dyDescent="0.25">
      <c r="H368" s="64"/>
      <c r="V368" s="64"/>
      <c r="AF368" s="64"/>
      <c r="AO368" s="64"/>
      <c r="AY368" s="64"/>
      <c r="BH368" s="64"/>
      <c r="BV368" s="64"/>
    </row>
    <row r="369" spans="8:74" x14ac:dyDescent="0.25">
      <c r="H369" s="64"/>
      <c r="V369" s="64"/>
      <c r="AF369" s="64"/>
      <c r="AO369" s="64"/>
      <c r="AY369" s="64"/>
      <c r="BH369" s="64"/>
      <c r="BV369" s="64"/>
    </row>
    <row r="370" spans="8:74" x14ac:dyDescent="0.25">
      <c r="H370" s="64"/>
      <c r="V370" s="64"/>
      <c r="AF370" s="64"/>
      <c r="AO370" s="64"/>
      <c r="AY370" s="64"/>
      <c r="BH370" s="64"/>
      <c r="BV370" s="64"/>
    </row>
    <row r="371" spans="8:74" x14ac:dyDescent="0.25">
      <c r="H371" s="64"/>
      <c r="V371" s="64"/>
      <c r="AF371" s="64"/>
      <c r="AO371" s="64"/>
      <c r="AY371" s="64"/>
      <c r="BH371" s="64"/>
      <c r="BV371" s="64"/>
    </row>
    <row r="372" spans="8:74" x14ac:dyDescent="0.25">
      <c r="H372" s="64"/>
      <c r="V372" s="64"/>
      <c r="AF372" s="64"/>
      <c r="AO372" s="64"/>
      <c r="AY372" s="64"/>
      <c r="BH372" s="64"/>
      <c r="BV372" s="64"/>
    </row>
    <row r="373" spans="8:74" x14ac:dyDescent="0.25">
      <c r="H373" s="64"/>
      <c r="V373" s="64"/>
      <c r="AF373" s="64"/>
      <c r="AO373" s="64"/>
      <c r="AY373" s="64"/>
      <c r="BH373" s="64"/>
      <c r="BV373" s="64"/>
    </row>
    <row r="374" spans="8:74" x14ac:dyDescent="0.25">
      <c r="H374" s="64"/>
      <c r="V374" s="64"/>
      <c r="AF374" s="64"/>
      <c r="AO374" s="64"/>
      <c r="AY374" s="64"/>
      <c r="BH374" s="64"/>
      <c r="BV374" s="64"/>
    </row>
    <row r="375" spans="8:74" x14ac:dyDescent="0.25">
      <c r="H375" s="64"/>
      <c r="V375" s="64"/>
      <c r="AF375" s="64"/>
      <c r="AO375" s="64"/>
      <c r="AY375" s="64"/>
      <c r="BH375" s="64"/>
      <c r="BV375" s="64"/>
    </row>
    <row r="376" spans="8:74" x14ac:dyDescent="0.25">
      <c r="H376" s="64"/>
      <c r="V376" s="64"/>
      <c r="AF376" s="64"/>
      <c r="AO376" s="64"/>
      <c r="AY376" s="64"/>
      <c r="BH376" s="64"/>
      <c r="BV376" s="64"/>
    </row>
    <row r="377" spans="8:74" x14ac:dyDescent="0.25">
      <c r="H377" s="64"/>
      <c r="V377" s="64"/>
      <c r="AF377" s="64"/>
      <c r="AO377" s="64"/>
      <c r="AY377" s="64"/>
      <c r="BH377" s="64"/>
      <c r="BV377" s="64"/>
    </row>
    <row r="378" spans="8:74" x14ac:dyDescent="0.25">
      <c r="H378" s="64"/>
      <c r="V378" s="64"/>
      <c r="AF378" s="64"/>
      <c r="AO378" s="64"/>
      <c r="AY378" s="64"/>
      <c r="BH378" s="64"/>
      <c r="BV378" s="64"/>
    </row>
    <row r="379" spans="8:74" x14ac:dyDescent="0.25">
      <c r="H379" s="64"/>
      <c r="V379" s="64"/>
      <c r="AF379" s="64"/>
      <c r="AO379" s="64"/>
      <c r="AY379" s="64"/>
      <c r="BH379" s="64"/>
      <c r="BV379" s="64"/>
    </row>
    <row r="380" spans="8:74" x14ac:dyDescent="0.25">
      <c r="H380" s="64"/>
      <c r="V380" s="64"/>
      <c r="AF380" s="64"/>
      <c r="AO380" s="64"/>
      <c r="AY380" s="64"/>
      <c r="BH380" s="64"/>
      <c r="BV380" s="64"/>
    </row>
    <row r="381" spans="8:74" x14ac:dyDescent="0.25">
      <c r="H381" s="64"/>
      <c r="V381" s="64"/>
      <c r="AF381" s="64"/>
      <c r="AO381" s="64"/>
      <c r="AY381" s="64"/>
      <c r="BH381" s="64"/>
      <c r="BV381" s="64"/>
    </row>
    <row r="382" spans="8:74" x14ac:dyDescent="0.25">
      <c r="H382" s="64"/>
      <c r="V382" s="64"/>
      <c r="AF382" s="64"/>
      <c r="AO382" s="64"/>
      <c r="AY382" s="64"/>
      <c r="BH382" s="64"/>
      <c r="BV382" s="64"/>
    </row>
    <row r="383" spans="8:74" x14ac:dyDescent="0.25">
      <c r="H383" s="64"/>
      <c r="V383" s="64"/>
      <c r="AF383" s="64"/>
      <c r="AO383" s="64"/>
      <c r="AY383" s="64"/>
      <c r="BH383" s="64"/>
      <c r="BV383" s="64"/>
    </row>
    <row r="384" spans="8:74" x14ac:dyDescent="0.25">
      <c r="H384" s="64"/>
      <c r="V384" s="64"/>
      <c r="AF384" s="64"/>
      <c r="AO384" s="64"/>
      <c r="AY384" s="64"/>
      <c r="BH384" s="64"/>
      <c r="BV384" s="64"/>
    </row>
    <row r="385" spans="8:74" x14ac:dyDescent="0.25">
      <c r="H385" s="64"/>
      <c r="V385" s="64"/>
      <c r="AF385" s="64"/>
      <c r="AO385" s="64"/>
      <c r="AY385" s="64"/>
      <c r="BH385" s="64"/>
      <c r="BV385" s="64"/>
    </row>
    <row r="386" spans="8:74" x14ac:dyDescent="0.25">
      <c r="H386" s="64"/>
      <c r="V386" s="64"/>
      <c r="AF386" s="64"/>
      <c r="AO386" s="64"/>
      <c r="AY386" s="64"/>
      <c r="BH386" s="64"/>
      <c r="BV386" s="64"/>
    </row>
    <row r="387" spans="8:74" x14ac:dyDescent="0.25">
      <c r="H387" s="64"/>
      <c r="V387" s="64"/>
      <c r="AF387" s="64"/>
      <c r="AO387" s="64"/>
      <c r="AY387" s="64"/>
      <c r="BH387" s="64"/>
      <c r="BV387" s="64"/>
    </row>
    <row r="388" spans="8:74" x14ac:dyDescent="0.25">
      <c r="H388" s="64"/>
      <c r="V388" s="64"/>
      <c r="AF388" s="64"/>
      <c r="AO388" s="64"/>
      <c r="AY388" s="64"/>
      <c r="BH388" s="64"/>
      <c r="BV388" s="64"/>
    </row>
    <row r="389" spans="8:74" x14ac:dyDescent="0.25">
      <c r="H389" s="64"/>
      <c r="V389" s="64"/>
      <c r="AF389" s="64"/>
      <c r="AO389" s="64"/>
      <c r="AY389" s="64"/>
      <c r="BH389" s="64"/>
      <c r="BV389" s="64"/>
    </row>
    <row r="390" spans="8:74" x14ac:dyDescent="0.25">
      <c r="H390" s="64"/>
      <c r="V390" s="64"/>
      <c r="AF390" s="64"/>
      <c r="AO390" s="64"/>
      <c r="AY390" s="64"/>
      <c r="BH390" s="64"/>
      <c r="BV390" s="64"/>
    </row>
    <row r="391" spans="8:74" x14ac:dyDescent="0.25">
      <c r="H391" s="64"/>
      <c r="V391" s="64"/>
      <c r="AF391" s="64"/>
      <c r="AO391" s="64"/>
      <c r="AY391" s="64"/>
      <c r="BH391" s="64"/>
      <c r="BV391" s="64"/>
    </row>
    <row r="392" spans="8:74" x14ac:dyDescent="0.25">
      <c r="H392" s="64"/>
      <c r="V392" s="64"/>
      <c r="AF392" s="64"/>
      <c r="AO392" s="64"/>
      <c r="AY392" s="64"/>
      <c r="BH392" s="64"/>
      <c r="BV392" s="64"/>
    </row>
    <row r="393" spans="8:74" x14ac:dyDescent="0.25">
      <c r="H393" s="64"/>
      <c r="V393" s="64"/>
      <c r="AF393" s="64"/>
      <c r="AO393" s="64"/>
      <c r="AY393" s="64"/>
      <c r="BH393" s="64"/>
      <c r="BV393" s="64"/>
    </row>
    <row r="394" spans="8:74" x14ac:dyDescent="0.25">
      <c r="H394" s="64"/>
      <c r="V394" s="64"/>
      <c r="AF394" s="64"/>
      <c r="AO394" s="64"/>
      <c r="AY394" s="64"/>
      <c r="BH394" s="64"/>
      <c r="BV394" s="64"/>
    </row>
    <row r="395" spans="8:74" x14ac:dyDescent="0.25">
      <c r="H395" s="64"/>
      <c r="V395" s="64"/>
      <c r="AF395" s="64"/>
      <c r="AO395" s="64"/>
      <c r="AY395" s="64"/>
      <c r="BH395" s="64"/>
      <c r="BV395" s="64"/>
    </row>
    <row r="396" spans="8:74" x14ac:dyDescent="0.25">
      <c r="H396" s="64"/>
      <c r="V396" s="64"/>
      <c r="AF396" s="64"/>
      <c r="AO396" s="64"/>
      <c r="AY396" s="64"/>
      <c r="BH396" s="64"/>
      <c r="BV396" s="64"/>
    </row>
    <row r="397" spans="8:74" x14ac:dyDescent="0.25">
      <c r="H397" s="64"/>
      <c r="V397" s="64"/>
      <c r="AF397" s="64"/>
      <c r="AO397" s="64"/>
      <c r="AY397" s="64"/>
      <c r="BH397" s="64"/>
      <c r="BV397" s="64"/>
    </row>
    <row r="398" spans="8:74" x14ac:dyDescent="0.25">
      <c r="H398" s="64"/>
      <c r="V398" s="64"/>
      <c r="AF398" s="64"/>
      <c r="AO398" s="64"/>
      <c r="AY398" s="64"/>
      <c r="BH398" s="64"/>
      <c r="BV398" s="6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J398"/>
  <sheetViews>
    <sheetView zoomScale="50" zoomScaleNormal="50" workbookViewId="0">
      <selection activeCell="G8" sqref="G8"/>
    </sheetView>
  </sheetViews>
  <sheetFormatPr defaultColWidth="8.75" defaultRowHeight="15.75" x14ac:dyDescent="0.25"/>
  <cols>
    <col min="1" max="10" width="8.75" style="62"/>
    <col min="11" max="11" width="8.75" style="108"/>
    <col min="12" max="16384" width="8.75" style="62"/>
  </cols>
  <sheetData>
    <row r="1" spans="2:88" x14ac:dyDescent="0.25">
      <c r="B1" s="34" t="s">
        <v>383</v>
      </c>
      <c r="C1" s="62" t="s">
        <v>15</v>
      </c>
      <c r="D1" s="62" t="s">
        <v>402</v>
      </c>
      <c r="H1" s="64"/>
      <c r="J1" s="127" t="s">
        <v>544</v>
      </c>
      <c r="V1" s="64"/>
      <c r="X1" s="34" t="s">
        <v>559</v>
      </c>
      <c r="AF1" s="64"/>
      <c r="AH1" s="34" t="s">
        <v>560</v>
      </c>
      <c r="AO1" s="64"/>
      <c r="AQ1" s="34" t="s">
        <v>561</v>
      </c>
      <c r="AY1" s="64"/>
      <c r="BA1" s="34" t="s">
        <v>562</v>
      </c>
      <c r="BH1" s="64"/>
      <c r="BJ1" s="34" t="s">
        <v>563</v>
      </c>
      <c r="BV1" s="64"/>
      <c r="BX1" s="34" t="s">
        <v>564</v>
      </c>
    </row>
    <row r="2" spans="2:88" x14ac:dyDescent="0.25">
      <c r="B2" s="62" t="s">
        <v>405</v>
      </c>
      <c r="C2" s="62" t="s">
        <v>440</v>
      </c>
      <c r="H2" s="64"/>
      <c r="J2" s="108"/>
      <c r="V2" s="64"/>
      <c r="X2" s="5" t="s">
        <v>327</v>
      </c>
      <c r="Y2" s="6">
        <v>958588</v>
      </c>
      <c r="AF2" s="64"/>
      <c r="AH2" s="5" t="s">
        <v>327</v>
      </c>
      <c r="AI2" s="6">
        <v>5460311</v>
      </c>
      <c r="AO2" s="64"/>
      <c r="AQ2" s="5" t="s">
        <v>327</v>
      </c>
      <c r="AR2" s="6">
        <v>5460311</v>
      </c>
      <c r="AY2" s="64"/>
      <c r="BA2" s="5" t="s">
        <v>327</v>
      </c>
      <c r="BB2" s="6">
        <v>5460311</v>
      </c>
      <c r="BH2" s="64"/>
      <c r="BJ2" s="5" t="s">
        <v>327</v>
      </c>
      <c r="BK2" s="6">
        <v>5460311</v>
      </c>
      <c r="BV2" s="64"/>
      <c r="BX2" s="5" t="s">
        <v>327</v>
      </c>
      <c r="BY2" s="6">
        <v>5460311</v>
      </c>
    </row>
    <row r="3" spans="2:88" x14ac:dyDescent="0.25">
      <c r="B3" s="62" t="s">
        <v>0</v>
      </c>
      <c r="C3" s="62">
        <v>900</v>
      </c>
      <c r="H3" s="64"/>
      <c r="J3" s="108"/>
      <c r="V3" s="64"/>
      <c r="X3" s="59" t="s">
        <v>64</v>
      </c>
      <c r="Y3" s="6" t="s">
        <v>568</v>
      </c>
      <c r="AF3" s="64"/>
      <c r="AH3" s="59" t="s">
        <v>64</v>
      </c>
      <c r="AI3" s="6" t="s">
        <v>569</v>
      </c>
      <c r="AO3" s="64"/>
      <c r="AQ3" s="59" t="s">
        <v>64</v>
      </c>
      <c r="AR3" s="6" t="s">
        <v>569</v>
      </c>
      <c r="AY3" s="64"/>
      <c r="BA3" s="59" t="s">
        <v>64</v>
      </c>
      <c r="BB3" s="6" t="s">
        <v>569</v>
      </c>
      <c r="BH3" s="64"/>
      <c r="BJ3" s="59" t="s">
        <v>64</v>
      </c>
      <c r="BK3" s="6" t="s">
        <v>569</v>
      </c>
      <c r="BV3" s="64"/>
      <c r="BX3" s="59" t="s">
        <v>64</v>
      </c>
      <c r="BY3" s="6" t="s">
        <v>569</v>
      </c>
    </row>
    <row r="4" spans="2:88" x14ac:dyDescent="0.25">
      <c r="B4" s="62" t="s">
        <v>416</v>
      </c>
      <c r="C4" s="62">
        <v>5460311</v>
      </c>
      <c r="H4" s="64"/>
      <c r="J4" s="108"/>
      <c r="V4" s="64"/>
      <c r="AF4" s="64"/>
      <c r="AO4" s="64"/>
      <c r="AY4" s="64"/>
      <c r="BH4" s="64"/>
      <c r="BV4" s="64"/>
    </row>
    <row r="5" spans="2:88" x14ac:dyDescent="0.25">
      <c r="B5" s="62" t="s">
        <v>421</v>
      </c>
      <c r="C5" s="35">
        <v>0.53</v>
      </c>
      <c r="H5" s="64"/>
      <c r="J5" s="108"/>
      <c r="V5" s="64"/>
      <c r="AF5" s="64"/>
      <c r="AO5" s="64"/>
      <c r="AY5" s="64"/>
      <c r="BH5" s="64"/>
      <c r="BV5" s="64"/>
    </row>
    <row r="6" spans="2:88" x14ac:dyDescent="0.25">
      <c r="B6" s="78" t="s">
        <v>422</v>
      </c>
      <c r="C6" s="79">
        <f>1-C5</f>
        <v>0.47</v>
      </c>
      <c r="H6" s="64"/>
      <c r="J6" s="108"/>
      <c r="Q6" s="34" t="s">
        <v>328</v>
      </c>
      <c r="V6" s="64"/>
      <c r="Y6" s="4" t="s">
        <v>233</v>
      </c>
      <c r="AF6" s="64"/>
      <c r="AI6" s="4" t="s">
        <v>244</v>
      </c>
      <c r="AO6" s="64"/>
      <c r="AR6" s="4" t="s">
        <v>326</v>
      </c>
      <c r="AY6" s="64"/>
      <c r="BB6" s="4" t="s">
        <v>255</v>
      </c>
      <c r="BH6" s="64"/>
      <c r="BK6" s="4" t="s">
        <v>346</v>
      </c>
      <c r="BV6" s="64"/>
      <c r="BY6" s="4" t="s">
        <v>482</v>
      </c>
    </row>
    <row r="7" spans="2:88" x14ac:dyDescent="0.25">
      <c r="B7" s="62" t="s">
        <v>429</v>
      </c>
      <c r="C7" s="35">
        <v>0.55800000000000005</v>
      </c>
      <c r="D7" s="76">
        <v>0.52200000000000002</v>
      </c>
      <c r="H7" s="64"/>
      <c r="K7" s="112"/>
      <c r="L7" s="14" t="s">
        <v>15</v>
      </c>
      <c r="M7" s="62" t="s">
        <v>512</v>
      </c>
      <c r="N7" s="74" t="s">
        <v>120</v>
      </c>
      <c r="Q7" s="112"/>
      <c r="R7" s="14" t="s">
        <v>15</v>
      </c>
      <c r="S7" s="62" t="s">
        <v>512</v>
      </c>
      <c r="T7" s="74" t="s">
        <v>120</v>
      </c>
      <c r="V7" s="64"/>
      <c r="Y7" s="24" t="s">
        <v>369</v>
      </c>
      <c r="AF7" s="64"/>
      <c r="AI7" s="24" t="s">
        <v>247</v>
      </c>
      <c r="AO7" s="64"/>
      <c r="AR7" s="24" t="s">
        <v>247</v>
      </c>
      <c r="AY7" s="64"/>
      <c r="BB7" s="24" t="s">
        <v>503</v>
      </c>
      <c r="BH7" s="64"/>
      <c r="BK7" s="24" t="s">
        <v>330</v>
      </c>
      <c r="BS7" s="62" t="s">
        <v>3</v>
      </c>
      <c r="BT7" s="62" t="s">
        <v>475</v>
      </c>
      <c r="BV7" s="64"/>
      <c r="BY7" s="24" t="s">
        <v>453</v>
      </c>
      <c r="CG7" s="62" t="s">
        <v>3</v>
      </c>
      <c r="CH7" s="62" t="s">
        <v>483</v>
      </c>
      <c r="CI7" s="62" t="s">
        <v>484</v>
      </c>
      <c r="CJ7" s="62" t="s">
        <v>475</v>
      </c>
    </row>
    <row r="8" spans="2:88" x14ac:dyDescent="0.25">
      <c r="B8" s="62" t="s">
        <v>191</v>
      </c>
      <c r="C8" s="35">
        <v>0.33500000000000002</v>
      </c>
      <c r="D8" s="76">
        <v>0.32300000000000001</v>
      </c>
      <c r="H8" s="64"/>
      <c r="K8" s="112" t="s">
        <v>45</v>
      </c>
      <c r="L8" s="41">
        <v>0.5410957976210905</v>
      </c>
      <c r="M8" s="62">
        <v>3.2556140533978671E-2</v>
      </c>
      <c r="N8" s="41">
        <v>0.4636029800014988</v>
      </c>
      <c r="Q8" s="112" t="s">
        <v>63</v>
      </c>
      <c r="R8" s="41">
        <v>5.4794396828120623E-2</v>
      </c>
      <c r="S8" s="62">
        <v>1.4868461604132313E-2</v>
      </c>
      <c r="T8" s="41">
        <v>8.9827356531953367E-2</v>
      </c>
      <c r="V8" s="64"/>
      <c r="AA8" s="62" t="s">
        <v>3</v>
      </c>
      <c r="AB8" s="62" t="s">
        <v>4</v>
      </c>
      <c r="AF8" s="64"/>
      <c r="AK8" s="62" t="s">
        <v>3</v>
      </c>
      <c r="AL8" s="62" t="s">
        <v>4</v>
      </c>
      <c r="AO8" s="64"/>
      <c r="AT8" s="62" t="s">
        <v>3</v>
      </c>
      <c r="AU8" s="62" t="s">
        <v>4</v>
      </c>
      <c r="AY8" s="64"/>
      <c r="BD8" s="62" t="s">
        <v>3</v>
      </c>
      <c r="BE8" s="62" t="s">
        <v>4</v>
      </c>
      <c r="BH8" s="64"/>
      <c r="BM8" s="62" t="s">
        <v>3</v>
      </c>
      <c r="BN8" s="62" t="s">
        <v>4</v>
      </c>
      <c r="BQ8" s="62" t="s">
        <v>472</v>
      </c>
      <c r="BR8" s="24" t="s">
        <v>347</v>
      </c>
      <c r="BS8" s="62">
        <f>BM9</f>
        <v>509629</v>
      </c>
      <c r="BT8" s="35">
        <f>BS8/$BK$2</f>
        <v>9.3333328449606623E-2</v>
      </c>
      <c r="BV8" s="64"/>
      <c r="CA8" s="62" t="s">
        <v>3</v>
      </c>
      <c r="CB8" s="62" t="s">
        <v>4</v>
      </c>
      <c r="CE8" s="62" t="s">
        <v>472</v>
      </c>
      <c r="CF8" s="24" t="s">
        <v>347</v>
      </c>
      <c r="CG8" s="62">
        <f>SUM(CA9:CA10)</f>
        <v>139541</v>
      </c>
      <c r="CH8" s="35">
        <f>CG8/$BY$2</f>
        <v>2.5555504072936504E-2</v>
      </c>
      <c r="CI8" s="35">
        <f>CH8*(-1)</f>
        <v>-2.5555504072936504E-2</v>
      </c>
      <c r="CJ8" s="35">
        <v>9.3333328449606623E-2</v>
      </c>
    </row>
    <row r="9" spans="2:88" x14ac:dyDescent="0.25">
      <c r="B9" s="62" t="s">
        <v>444</v>
      </c>
      <c r="C9" s="77">
        <v>14.28</v>
      </c>
      <c r="D9" s="77">
        <v>5.77</v>
      </c>
      <c r="H9" s="64"/>
      <c r="K9" s="112" t="s">
        <v>47</v>
      </c>
      <c r="L9" s="15">
        <v>0.15384615384615385</v>
      </c>
      <c r="M9" s="62">
        <v>2.3572345869881852E-2</v>
      </c>
      <c r="N9" s="41">
        <v>0.3145452263411691</v>
      </c>
      <c r="Q9" s="112" t="s">
        <v>54</v>
      </c>
      <c r="R9" s="41">
        <v>7.8014002003626168E-2</v>
      </c>
      <c r="S9" s="62">
        <v>1.7521983135123872E-2</v>
      </c>
      <c r="T9" s="41">
        <v>5.0069729986300791E-2</v>
      </c>
      <c r="V9" s="64"/>
      <c r="Y9" s="62" t="s">
        <v>6</v>
      </c>
      <c r="Z9" s="62" t="s">
        <v>225</v>
      </c>
      <c r="AA9" s="62">
        <v>400423</v>
      </c>
      <c r="AB9" s="65">
        <v>41.8</v>
      </c>
      <c r="AF9" s="64"/>
      <c r="AI9" s="62" t="s">
        <v>6</v>
      </c>
      <c r="AJ9" s="62" t="s">
        <v>235</v>
      </c>
      <c r="AK9" s="62">
        <v>2620949</v>
      </c>
      <c r="AL9" s="65">
        <v>48</v>
      </c>
      <c r="AO9" s="64"/>
      <c r="AR9" s="62" t="s">
        <v>6</v>
      </c>
      <c r="AS9" s="62" t="s">
        <v>313</v>
      </c>
      <c r="AT9" s="62">
        <v>297284</v>
      </c>
      <c r="AU9" s="62">
        <v>5.4</v>
      </c>
      <c r="AY9" s="64"/>
      <c r="BB9" s="62" t="s">
        <v>6</v>
      </c>
      <c r="BC9" s="62" t="s">
        <v>252</v>
      </c>
      <c r="BD9" s="62">
        <v>4362182</v>
      </c>
      <c r="BE9" s="62">
        <v>79.900000000000006</v>
      </c>
      <c r="BH9" s="64"/>
      <c r="BK9" s="62" t="s">
        <v>6</v>
      </c>
      <c r="BL9" s="62" t="s">
        <v>331</v>
      </c>
      <c r="BM9" s="62">
        <v>509629</v>
      </c>
      <c r="BN9" s="62">
        <v>9.3000000000000007</v>
      </c>
      <c r="BQ9" s="62" t="s">
        <v>473</v>
      </c>
      <c r="BR9" s="24" t="s">
        <v>348</v>
      </c>
      <c r="BS9" s="62">
        <f>BM17</f>
        <v>1225536</v>
      </c>
      <c r="BT9" s="35">
        <f t="shared" ref="BT9:BT21" si="0">BS9/$BK$2</f>
        <v>0.22444435857224981</v>
      </c>
      <c r="BV9" s="64"/>
      <c r="BY9" s="62" t="s">
        <v>6</v>
      </c>
      <c r="BZ9" s="62" t="s">
        <v>454</v>
      </c>
      <c r="CA9" s="62">
        <v>30335</v>
      </c>
      <c r="CB9" s="62">
        <v>0.6</v>
      </c>
      <c r="CE9" s="62" t="s">
        <v>473</v>
      </c>
      <c r="CF9" s="24" t="s">
        <v>348</v>
      </c>
      <c r="CG9" s="62">
        <f>SUM(CA22:CA23)</f>
        <v>455026</v>
      </c>
      <c r="CH9" s="35">
        <f t="shared" ref="CH9:CH21" si="1">CG9/$BY$2</f>
        <v>8.3333348594979303E-2</v>
      </c>
      <c r="CI9" s="44">
        <f t="shared" ref="CI9:CI21" si="2">CH9*(-1)</f>
        <v>-8.3333348594979303E-2</v>
      </c>
      <c r="CJ9" s="35">
        <v>0.22444435857224981</v>
      </c>
    </row>
    <row r="10" spans="2:88" x14ac:dyDescent="0.25">
      <c r="B10" s="62" t="s">
        <v>693</v>
      </c>
      <c r="C10" s="77">
        <v>2.5070000000000001</v>
      </c>
      <c r="D10" s="77">
        <v>0.93</v>
      </c>
      <c r="H10" s="64"/>
      <c r="K10" s="112" t="s">
        <v>48</v>
      </c>
      <c r="L10" s="15">
        <v>0</v>
      </c>
      <c r="M10" s="62">
        <v>0</v>
      </c>
      <c r="N10" s="41">
        <v>0.33041787413096407</v>
      </c>
      <c r="Q10" s="113" t="s">
        <v>259</v>
      </c>
      <c r="R10" s="23">
        <v>8.3333333333333329E-2</v>
      </c>
      <c r="S10" s="126">
        <v>1.8057179414157177E-2</v>
      </c>
      <c r="T10" s="41">
        <v>8.1821435191737416E-2</v>
      </c>
      <c r="V10" s="64"/>
      <c r="Z10" s="62" t="s">
        <v>226</v>
      </c>
      <c r="AA10" s="62">
        <v>339753</v>
      </c>
      <c r="AB10" s="65">
        <v>35.4</v>
      </c>
      <c r="AF10" s="64"/>
      <c r="AJ10" s="62" t="s">
        <v>236</v>
      </c>
      <c r="AK10" s="62">
        <v>1019258</v>
      </c>
      <c r="AL10" s="65">
        <v>18.7</v>
      </c>
      <c r="AO10" s="64"/>
      <c r="AS10" s="62" t="s">
        <v>314</v>
      </c>
      <c r="AT10" s="62">
        <v>855449</v>
      </c>
      <c r="AU10" s="65">
        <v>15.7</v>
      </c>
      <c r="AY10" s="64"/>
      <c r="BC10" s="62" t="s">
        <v>253</v>
      </c>
      <c r="BD10" s="62">
        <v>624902</v>
      </c>
      <c r="BE10" s="62">
        <v>11.4</v>
      </c>
      <c r="BH10" s="64"/>
      <c r="BL10" s="62" t="s">
        <v>332</v>
      </c>
      <c r="BM10" s="62">
        <v>4950682</v>
      </c>
      <c r="BN10" s="62">
        <v>90.7</v>
      </c>
      <c r="BQ10" s="62" t="s">
        <v>474</v>
      </c>
      <c r="BR10" s="24" t="s">
        <v>349</v>
      </c>
      <c r="BS10" s="62">
        <f>BM25</f>
        <v>1268006</v>
      </c>
      <c r="BT10" s="35">
        <f t="shared" si="0"/>
        <v>0.23222230382115597</v>
      </c>
      <c r="BV10" s="64"/>
      <c r="BZ10" s="62" t="s">
        <v>455</v>
      </c>
      <c r="CA10" s="62">
        <v>109206</v>
      </c>
      <c r="CB10" s="62">
        <v>2</v>
      </c>
      <c r="CE10" s="62" t="s">
        <v>474</v>
      </c>
      <c r="CF10" s="24" t="s">
        <v>349</v>
      </c>
      <c r="CG10" s="62">
        <f>SUM(CA35:CA36)</f>
        <v>491428</v>
      </c>
      <c r="CH10" s="35">
        <f t="shared" si="1"/>
        <v>9.0000001831397516E-2</v>
      </c>
      <c r="CI10" s="35">
        <f t="shared" si="2"/>
        <v>-9.0000001831397516E-2</v>
      </c>
      <c r="CJ10" s="35">
        <v>0.23222230382115597</v>
      </c>
    </row>
    <row r="11" spans="2:88" x14ac:dyDescent="0.25">
      <c r="B11" s="62" t="s">
        <v>438</v>
      </c>
      <c r="C11" s="35">
        <v>0.98101269784307754</v>
      </c>
      <c r="H11" s="64"/>
      <c r="K11" s="113" t="s">
        <v>119</v>
      </c>
      <c r="L11" s="15">
        <v>0.10526315789473684</v>
      </c>
      <c r="M11" s="62">
        <v>1.6668165613068164E-2</v>
      </c>
      <c r="N11" s="41">
        <v>0.33700000000000002</v>
      </c>
      <c r="Q11" s="112" t="s">
        <v>60</v>
      </c>
      <c r="R11" s="41">
        <v>8.6956521739130432E-2</v>
      </c>
      <c r="S11" s="62">
        <v>1.8409060534607835E-2</v>
      </c>
      <c r="T11" s="23">
        <v>7.8862295762369611E-2</v>
      </c>
      <c r="V11" s="64"/>
      <c r="Z11" s="62" t="s">
        <v>227</v>
      </c>
      <c r="AA11" s="62">
        <v>54603</v>
      </c>
      <c r="AB11" s="62">
        <v>5.7</v>
      </c>
      <c r="AF11" s="64"/>
      <c r="AJ11" s="62" t="s">
        <v>237</v>
      </c>
      <c r="AK11" s="62">
        <v>509629</v>
      </c>
      <c r="AL11" s="62">
        <v>9.3000000000000007</v>
      </c>
      <c r="AO11" s="64"/>
      <c r="AS11" s="62" t="s">
        <v>315</v>
      </c>
      <c r="AT11" s="62">
        <v>175943</v>
      </c>
      <c r="AU11" s="62">
        <v>3.2</v>
      </c>
      <c r="AY11" s="64"/>
      <c r="BC11" s="62" t="s">
        <v>254</v>
      </c>
      <c r="BD11" s="62">
        <v>473227</v>
      </c>
      <c r="BE11" s="62">
        <v>8.6999999999999993</v>
      </c>
      <c r="BH11" s="64"/>
      <c r="BL11" s="62" t="s">
        <v>43</v>
      </c>
      <c r="BM11" s="62">
        <v>5460311</v>
      </c>
      <c r="BN11" s="62">
        <v>100</v>
      </c>
      <c r="BQ11" s="65" t="s">
        <v>450</v>
      </c>
      <c r="BR11" s="24" t="s">
        <v>350</v>
      </c>
      <c r="BS11" s="62">
        <f>BM33</f>
        <v>3276187</v>
      </c>
      <c r="BT11" s="23">
        <f t="shared" si="0"/>
        <v>0.60000007325590066</v>
      </c>
      <c r="BV11" s="64"/>
      <c r="BZ11" s="62" t="s">
        <v>456</v>
      </c>
      <c r="CA11" s="62">
        <v>242680</v>
      </c>
      <c r="CB11" s="62">
        <v>4.4000000000000004</v>
      </c>
      <c r="CE11" s="65" t="s">
        <v>450</v>
      </c>
      <c r="CF11" s="24" t="s">
        <v>350</v>
      </c>
      <c r="CG11" s="62">
        <f>SUM(CA48:CA49)</f>
        <v>1541021</v>
      </c>
      <c r="CH11" s="35">
        <f t="shared" si="1"/>
        <v>0.28222220309429263</v>
      </c>
      <c r="CI11" s="23">
        <f t="shared" si="2"/>
        <v>-0.28222220309429263</v>
      </c>
      <c r="CJ11" s="23">
        <v>0.60000007325590066</v>
      </c>
    </row>
    <row r="12" spans="2:88" x14ac:dyDescent="0.25">
      <c r="B12" s="62" t="s">
        <v>516</v>
      </c>
      <c r="C12" s="88">
        <v>3400</v>
      </c>
      <c r="D12" s="62">
        <v>5300</v>
      </c>
      <c r="H12" s="64"/>
      <c r="K12" s="112" t="s">
        <v>50</v>
      </c>
      <c r="L12" s="41">
        <v>0.30769182004187212</v>
      </c>
      <c r="M12" s="62">
        <v>3.0153832878897877E-2</v>
      </c>
      <c r="N12" s="41">
        <v>0.27268793526705104</v>
      </c>
      <c r="Q12" s="112" t="s">
        <v>53</v>
      </c>
      <c r="R12" s="41">
        <v>0.14942500426273611</v>
      </c>
      <c r="S12" s="62">
        <v>2.3291784373055971E-2</v>
      </c>
      <c r="T12" s="41">
        <v>7.0136527242600152E-2</v>
      </c>
      <c r="V12" s="64"/>
      <c r="Z12" s="62" t="s">
        <v>228</v>
      </c>
      <c r="AA12" s="62">
        <v>30335</v>
      </c>
      <c r="AB12" s="65">
        <v>3.2</v>
      </c>
      <c r="AF12" s="64"/>
      <c r="AJ12" s="62" t="s">
        <v>238</v>
      </c>
      <c r="AK12" s="62">
        <v>48536</v>
      </c>
      <c r="AL12" s="62">
        <v>0.9</v>
      </c>
      <c r="AO12" s="64"/>
      <c r="AS12" s="62" t="s">
        <v>316</v>
      </c>
      <c r="AT12" s="62">
        <v>66737</v>
      </c>
      <c r="AU12" s="62">
        <v>1.2</v>
      </c>
      <c r="AY12" s="64"/>
      <c r="BC12" s="62" t="s">
        <v>43</v>
      </c>
      <c r="BD12" s="62">
        <v>5460311</v>
      </c>
      <c r="BE12" s="62">
        <v>100</v>
      </c>
      <c r="BH12" s="64"/>
      <c r="BQ12" s="65" t="s">
        <v>449</v>
      </c>
      <c r="BR12" s="24" t="s">
        <v>351</v>
      </c>
      <c r="BS12" s="62">
        <f>BM41</f>
        <v>3088109</v>
      </c>
      <c r="BT12" s="23">
        <f t="shared" si="0"/>
        <v>0.56555551506132162</v>
      </c>
      <c r="BV12" s="64"/>
      <c r="BZ12" s="62" t="s">
        <v>457</v>
      </c>
      <c r="CA12" s="62">
        <v>72804</v>
      </c>
      <c r="CB12" s="62">
        <v>1.3</v>
      </c>
      <c r="CE12" s="65" t="s">
        <v>449</v>
      </c>
      <c r="CF12" s="24" t="s">
        <v>351</v>
      </c>
      <c r="CG12" s="62">
        <f>SUM(CA61:CA62)</f>
        <v>1073861</v>
      </c>
      <c r="CH12" s="35">
        <f t="shared" si="1"/>
        <v>0.19666663675384058</v>
      </c>
      <c r="CI12" s="23">
        <f t="shared" si="2"/>
        <v>-0.19666663675384058</v>
      </c>
      <c r="CJ12" s="23">
        <v>0.56555551506132162</v>
      </c>
    </row>
    <row r="13" spans="2:88" x14ac:dyDescent="0.25">
      <c r="B13" s="62" t="s">
        <v>432</v>
      </c>
      <c r="C13" s="88">
        <f>C12/87.18</f>
        <v>38.999770589584763</v>
      </c>
      <c r="D13" s="62">
        <v>61</v>
      </c>
      <c r="H13" s="64"/>
      <c r="K13" s="112" t="s">
        <v>51</v>
      </c>
      <c r="L13" s="15">
        <v>0.25</v>
      </c>
      <c r="M13" s="62">
        <v>2.8290163190291664E-2</v>
      </c>
      <c r="N13" s="41">
        <v>0.26481777328727685</v>
      </c>
      <c r="Q13" s="110" t="s">
        <v>164</v>
      </c>
      <c r="R13" s="23">
        <v>0.1527091116211961</v>
      </c>
      <c r="S13" s="62">
        <v>2.3500849432462681E-2</v>
      </c>
      <c r="T13" s="23">
        <v>8.2623335966029221E-2</v>
      </c>
      <c r="V13" s="64"/>
      <c r="Z13" s="62" t="s">
        <v>229</v>
      </c>
      <c r="AA13" s="62">
        <v>66737</v>
      </c>
      <c r="AB13" s="62">
        <v>7</v>
      </c>
      <c r="AF13" s="64"/>
      <c r="AJ13" s="62" t="s">
        <v>239</v>
      </c>
      <c r="AK13" s="62">
        <v>60670</v>
      </c>
      <c r="AL13" s="62">
        <v>1.1000000000000001</v>
      </c>
      <c r="AO13" s="64"/>
      <c r="AS13" s="62" t="s">
        <v>317</v>
      </c>
      <c r="AT13" s="62">
        <v>151675</v>
      </c>
      <c r="AU13" s="62">
        <v>2.8</v>
      </c>
      <c r="AY13" s="64"/>
      <c r="BH13" s="64"/>
      <c r="BQ13" s="65" t="s">
        <v>448</v>
      </c>
      <c r="BR13" s="24" t="s">
        <v>352</v>
      </c>
      <c r="BS13" s="62">
        <f>BM49</f>
        <v>2141655</v>
      </c>
      <c r="BT13" s="23">
        <f t="shared" si="0"/>
        <v>0.3922221646349448</v>
      </c>
      <c r="BV13" s="64"/>
      <c r="BZ13" s="62" t="s">
        <v>458</v>
      </c>
      <c r="CA13" s="62">
        <v>54603</v>
      </c>
      <c r="CB13" s="62">
        <v>1</v>
      </c>
      <c r="CE13" s="65" t="s">
        <v>448</v>
      </c>
      <c r="CF13" s="24" t="s">
        <v>352</v>
      </c>
      <c r="CG13" s="62">
        <f>SUM(CA74:CA75)</f>
        <v>734108</v>
      </c>
      <c r="CH13" s="35">
        <f t="shared" si="1"/>
        <v>0.13444435674085231</v>
      </c>
      <c r="CI13" s="23">
        <f t="shared" si="2"/>
        <v>-0.13444435674085231</v>
      </c>
      <c r="CJ13" s="23">
        <v>0.3922221646349448</v>
      </c>
    </row>
    <row r="14" spans="2:88" x14ac:dyDescent="0.25">
      <c r="B14" s="62" t="s">
        <v>843</v>
      </c>
      <c r="C14" s="35">
        <v>6.3291007189741604E-3</v>
      </c>
      <c r="D14" s="35">
        <v>3.6999999999999998E-2</v>
      </c>
      <c r="H14" s="64"/>
      <c r="K14" s="112" t="s">
        <v>52</v>
      </c>
      <c r="L14" s="41">
        <v>0.22761213536134675</v>
      </c>
      <c r="M14" s="62">
        <v>2.7393671539258029E-2</v>
      </c>
      <c r="N14" s="41">
        <v>0.22435422164453778</v>
      </c>
      <c r="Q14" s="112" t="s">
        <v>55</v>
      </c>
      <c r="R14" s="41">
        <v>0.16874965232064382</v>
      </c>
      <c r="S14" s="62">
        <v>2.4469335745302693E-2</v>
      </c>
      <c r="T14" s="41">
        <v>0.11694161191872102</v>
      </c>
      <c r="V14" s="64"/>
      <c r="Z14" s="62" t="s">
        <v>230</v>
      </c>
      <c r="AA14" s="62">
        <v>18201</v>
      </c>
      <c r="AB14" s="62">
        <v>1.9</v>
      </c>
      <c r="AF14" s="64"/>
      <c r="AJ14" s="62" t="s">
        <v>240</v>
      </c>
      <c r="AK14" s="62">
        <v>42469</v>
      </c>
      <c r="AL14" s="62">
        <v>0.8</v>
      </c>
      <c r="AO14" s="64"/>
      <c r="AS14" s="62" t="s">
        <v>318</v>
      </c>
      <c r="AT14" s="62">
        <v>357954</v>
      </c>
      <c r="AU14" s="65">
        <v>6.6</v>
      </c>
      <c r="AY14" s="64"/>
      <c r="BH14" s="64"/>
      <c r="BQ14" s="65" t="s">
        <v>476</v>
      </c>
      <c r="BR14" s="24" t="s">
        <v>353</v>
      </c>
      <c r="BS14" s="62">
        <f>BM57</f>
        <v>1662361</v>
      </c>
      <c r="BT14" s="23">
        <f t="shared" si="0"/>
        <v>0.30444438054902001</v>
      </c>
      <c r="BV14" s="64"/>
      <c r="BZ14" s="62" t="s">
        <v>43</v>
      </c>
      <c r="CA14" s="62">
        <v>509629</v>
      </c>
      <c r="CB14" s="62">
        <v>9.3000000000000007</v>
      </c>
      <c r="CE14" s="65" t="s">
        <v>476</v>
      </c>
      <c r="CF14" s="24" t="s">
        <v>353</v>
      </c>
      <c r="CG14" s="62">
        <f>SUM(CA87:CA88)</f>
        <v>509629</v>
      </c>
      <c r="CH14" s="35">
        <f t="shared" si="1"/>
        <v>9.3333328449606623E-2</v>
      </c>
      <c r="CI14" s="23">
        <f t="shared" si="2"/>
        <v>-9.3333328449606623E-2</v>
      </c>
      <c r="CJ14" s="23">
        <v>0.30444438054902001</v>
      </c>
    </row>
    <row r="15" spans="2:88" x14ac:dyDescent="0.25">
      <c r="H15" s="64"/>
      <c r="K15" s="112" t="s">
        <v>53</v>
      </c>
      <c r="L15" s="41">
        <v>0.14942500426273611</v>
      </c>
      <c r="M15" s="62">
        <v>2.3291784373055971E-2</v>
      </c>
      <c r="N15" s="41">
        <v>7.0136527242600152E-2</v>
      </c>
      <c r="Q15" s="112" t="s">
        <v>52</v>
      </c>
      <c r="R15" s="41">
        <v>0.22761213536134675</v>
      </c>
      <c r="S15" s="62">
        <v>2.7393671539258029E-2</v>
      </c>
      <c r="T15" s="41">
        <v>0.22435422164453778</v>
      </c>
      <c r="V15" s="64"/>
      <c r="Z15" s="62" t="s">
        <v>231</v>
      </c>
      <c r="AA15" s="62">
        <v>36402</v>
      </c>
      <c r="AB15" s="62">
        <v>3.8</v>
      </c>
      <c r="AF15" s="64"/>
      <c r="AJ15" s="62" t="s">
        <v>241</v>
      </c>
      <c r="AK15" s="62">
        <v>515696</v>
      </c>
      <c r="AL15" s="65">
        <v>9.4</v>
      </c>
      <c r="AO15" s="64"/>
      <c r="AS15" s="62" t="s">
        <v>319</v>
      </c>
      <c r="AT15" s="62">
        <v>1340810</v>
      </c>
      <c r="AU15" s="65">
        <v>24.6</v>
      </c>
      <c r="AY15" s="64"/>
      <c r="BH15" s="64"/>
      <c r="BK15" s="24" t="s">
        <v>333</v>
      </c>
      <c r="BQ15" s="62" t="s">
        <v>447</v>
      </c>
      <c r="BR15" s="24" t="s">
        <v>354</v>
      </c>
      <c r="BS15" s="62">
        <f>BM65</f>
        <v>1322609</v>
      </c>
      <c r="BT15" s="35">
        <f t="shared" si="0"/>
        <v>0.2422222836757833</v>
      </c>
      <c r="BV15" s="64"/>
      <c r="BY15" s="62" t="s">
        <v>69</v>
      </c>
      <c r="BZ15" s="62" t="s">
        <v>70</v>
      </c>
      <c r="CA15" s="62">
        <v>4950682</v>
      </c>
      <c r="CB15" s="62">
        <v>90.7</v>
      </c>
      <c r="CE15" s="62" t="s">
        <v>447</v>
      </c>
      <c r="CF15" s="24" t="s">
        <v>354</v>
      </c>
      <c r="CG15" s="62">
        <f>SUM(CA100:CA101)</f>
        <v>321552</v>
      </c>
      <c r="CH15" s="35">
        <f t="shared" si="1"/>
        <v>5.8888953394779162E-2</v>
      </c>
      <c r="CI15" s="35">
        <f t="shared" si="2"/>
        <v>-5.8888953394779162E-2</v>
      </c>
      <c r="CJ15" s="35">
        <v>0.2422222836757833</v>
      </c>
    </row>
    <row r="16" spans="2:88" x14ac:dyDescent="0.25">
      <c r="H16" s="64"/>
      <c r="K16" s="112" t="s">
        <v>54</v>
      </c>
      <c r="L16" s="41">
        <v>7.8014002003626168E-2</v>
      </c>
      <c r="M16" s="62">
        <v>1.7521983135123872E-2</v>
      </c>
      <c r="N16" s="41">
        <v>5.0069729986300791E-2</v>
      </c>
      <c r="Q16" s="112" t="s">
        <v>56</v>
      </c>
      <c r="R16" s="41">
        <v>0.23684210526315788</v>
      </c>
      <c r="S16" s="62">
        <v>2.7776113215746388E-2</v>
      </c>
      <c r="T16" s="41">
        <v>0.28533999859497072</v>
      </c>
      <c r="V16" s="64"/>
      <c r="Z16" s="62" t="s">
        <v>232</v>
      </c>
      <c r="AA16" s="62">
        <v>6067</v>
      </c>
      <c r="AB16" s="62">
        <v>0.6</v>
      </c>
      <c r="AF16" s="64"/>
      <c r="AJ16" s="62" t="s">
        <v>242</v>
      </c>
      <c r="AK16" s="62">
        <v>18201</v>
      </c>
      <c r="AL16" s="62">
        <v>0.3</v>
      </c>
      <c r="AO16" s="64"/>
      <c r="AS16" s="62" t="s">
        <v>320</v>
      </c>
      <c r="AT16" s="62">
        <v>151675</v>
      </c>
      <c r="AU16" s="62">
        <v>2.8</v>
      </c>
      <c r="AY16" s="64"/>
      <c r="BH16" s="64"/>
      <c r="BM16" s="62" t="s">
        <v>3</v>
      </c>
      <c r="BN16" s="62" t="s">
        <v>4</v>
      </c>
      <c r="BQ16" s="62" t="s">
        <v>477</v>
      </c>
      <c r="BR16" s="24" t="s">
        <v>355</v>
      </c>
      <c r="BS16" s="62">
        <f>BM73</f>
        <v>236613</v>
      </c>
      <c r="BT16" s="35">
        <f t="shared" si="0"/>
        <v>4.3333246036718419E-2</v>
      </c>
      <c r="BV16" s="64"/>
      <c r="BY16" s="62" t="s">
        <v>43</v>
      </c>
      <c r="CA16" s="62">
        <v>5460311</v>
      </c>
      <c r="CB16" s="62">
        <v>100</v>
      </c>
      <c r="CE16" s="62" t="s">
        <v>477</v>
      </c>
      <c r="CF16" s="24" t="s">
        <v>355</v>
      </c>
      <c r="CG16" s="62">
        <f>SUM(CA113:CA114)</f>
        <v>103139</v>
      </c>
      <c r="CH16" s="35">
        <f t="shared" si="1"/>
        <v>1.8888850836518287E-2</v>
      </c>
      <c r="CI16" s="35">
        <f t="shared" si="2"/>
        <v>-1.8888850836518287E-2</v>
      </c>
      <c r="CJ16" s="35">
        <v>4.3333246036718419E-2</v>
      </c>
    </row>
    <row r="17" spans="8:88" x14ac:dyDescent="0.25">
      <c r="H17" s="64"/>
      <c r="K17" s="110" t="s">
        <v>164</v>
      </c>
      <c r="L17" s="23">
        <v>0.1527091116211961</v>
      </c>
      <c r="M17" s="62">
        <v>2.3500849432462681E-2</v>
      </c>
      <c r="N17" s="23">
        <v>8.2623335966029221E-2</v>
      </c>
      <c r="Q17" s="112" t="s">
        <v>50</v>
      </c>
      <c r="R17" s="41">
        <v>0.30769182004187212</v>
      </c>
      <c r="S17" s="62">
        <v>3.0153832878897877E-2</v>
      </c>
      <c r="T17" s="41">
        <v>0.27268793526705104</v>
      </c>
      <c r="V17" s="64"/>
      <c r="Z17" s="62" t="s">
        <v>43</v>
      </c>
      <c r="AA17" s="62">
        <v>952521</v>
      </c>
      <c r="AB17" s="62">
        <v>99.4</v>
      </c>
      <c r="AF17" s="64"/>
      <c r="AJ17" s="62" t="s">
        <v>243</v>
      </c>
      <c r="AK17" s="62">
        <v>600634</v>
      </c>
      <c r="AL17" s="65">
        <v>11</v>
      </c>
      <c r="AO17" s="64"/>
      <c r="AS17" s="62" t="s">
        <v>321</v>
      </c>
      <c r="AT17" s="62">
        <v>1274073</v>
      </c>
      <c r="AU17" s="65">
        <v>23.3</v>
      </c>
      <c r="AY17" s="64"/>
      <c r="BH17" s="64"/>
      <c r="BK17" s="62" t="s">
        <v>6</v>
      </c>
      <c r="BL17" s="62" t="s">
        <v>331</v>
      </c>
      <c r="BM17" s="62">
        <v>1225536</v>
      </c>
      <c r="BN17" s="62">
        <v>22.4</v>
      </c>
      <c r="BQ17" s="62" t="s">
        <v>478</v>
      </c>
      <c r="BR17" s="24" t="s">
        <v>356</v>
      </c>
      <c r="BS17" s="62">
        <f>BM81</f>
        <v>230546</v>
      </c>
      <c r="BT17" s="35">
        <f t="shared" si="0"/>
        <v>4.222213716398205E-2</v>
      </c>
      <c r="BV17" s="64"/>
      <c r="CE17" s="62" t="s">
        <v>478</v>
      </c>
      <c r="CF17" s="24" t="s">
        <v>356</v>
      </c>
      <c r="CG17" s="62">
        <f>SUM(CA126:CA127)</f>
        <v>84938</v>
      </c>
      <c r="CH17" s="35">
        <f t="shared" si="1"/>
        <v>1.5555524218309177E-2</v>
      </c>
      <c r="CI17" s="35">
        <f t="shared" si="2"/>
        <v>-1.5555524218309177E-2</v>
      </c>
      <c r="CJ17" s="35">
        <v>4.222213716398205E-2</v>
      </c>
    </row>
    <row r="18" spans="8:88" x14ac:dyDescent="0.25">
      <c r="H18" s="64"/>
      <c r="K18" s="112" t="s">
        <v>55</v>
      </c>
      <c r="L18" s="41">
        <v>0.16874965232064382</v>
      </c>
      <c r="M18" s="62">
        <v>2.4469335745302693E-2</v>
      </c>
      <c r="N18" s="41">
        <v>0.11694161191872102</v>
      </c>
      <c r="Q18" s="112" t="s">
        <v>45</v>
      </c>
      <c r="R18" s="41">
        <v>0.5410957976210905</v>
      </c>
      <c r="S18" s="62">
        <v>3.2556140533978671E-2</v>
      </c>
      <c r="T18" s="41">
        <v>0.4636029800014988</v>
      </c>
      <c r="V18" s="64"/>
      <c r="Y18" s="62" t="s">
        <v>69</v>
      </c>
      <c r="Z18" s="62" t="s">
        <v>70</v>
      </c>
      <c r="AA18" s="62">
        <v>6067</v>
      </c>
      <c r="AB18" s="62">
        <v>0.6</v>
      </c>
      <c r="AF18" s="64"/>
      <c r="AJ18" s="62" t="s">
        <v>218</v>
      </c>
      <c r="AK18" s="62">
        <v>24268</v>
      </c>
      <c r="AL18" s="62">
        <v>0.4</v>
      </c>
      <c r="AO18" s="64"/>
      <c r="AS18" s="62" t="s">
        <v>322</v>
      </c>
      <c r="AT18" s="62">
        <v>273016</v>
      </c>
      <c r="AU18" s="62">
        <v>5</v>
      </c>
      <c r="AY18" s="64"/>
      <c r="BH18" s="64"/>
      <c r="BL18" s="62" t="s">
        <v>332</v>
      </c>
      <c r="BM18" s="62">
        <v>4234775</v>
      </c>
      <c r="BN18" s="62">
        <v>77.599999999999994</v>
      </c>
      <c r="BQ18" s="65" t="s">
        <v>451</v>
      </c>
      <c r="BR18" s="24" t="s">
        <v>357</v>
      </c>
      <c r="BS18" s="62">
        <f>BM89</f>
        <v>5223698</v>
      </c>
      <c r="BT18" s="23">
        <f t="shared" si="0"/>
        <v>0.9566667539632816</v>
      </c>
      <c r="BV18" s="64"/>
      <c r="CE18" s="65" t="s">
        <v>451</v>
      </c>
      <c r="CF18" s="24" t="s">
        <v>357</v>
      </c>
      <c r="CG18" s="62">
        <f>SUM(CA139:CA140)</f>
        <v>582433</v>
      </c>
      <c r="CH18" s="35">
        <f t="shared" si="1"/>
        <v>0.10666663492244306</v>
      </c>
      <c r="CI18" s="23">
        <f t="shared" si="2"/>
        <v>-0.10666663492244306</v>
      </c>
      <c r="CJ18" s="23">
        <v>0.9566667539632816</v>
      </c>
    </row>
    <row r="19" spans="8:88" x14ac:dyDescent="0.25">
      <c r="H19" s="64"/>
      <c r="K19" s="112" t="s">
        <v>56</v>
      </c>
      <c r="L19" s="41">
        <v>0.23684210526315788</v>
      </c>
      <c r="M19" s="62">
        <v>2.7776113215746388E-2</v>
      </c>
      <c r="N19" s="41">
        <v>0.28533999859497072</v>
      </c>
      <c r="Q19" s="112" t="s">
        <v>48</v>
      </c>
      <c r="R19" s="15">
        <v>0</v>
      </c>
      <c r="S19" s="62">
        <v>0</v>
      </c>
      <c r="T19" s="41">
        <v>0.33041787413096407</v>
      </c>
      <c r="V19" s="64"/>
      <c r="Y19" s="62" t="s">
        <v>43</v>
      </c>
      <c r="AA19" s="62">
        <v>958588</v>
      </c>
      <c r="AB19" s="62">
        <v>100</v>
      </c>
      <c r="AF19" s="64"/>
      <c r="AJ19" s="62" t="s">
        <v>43</v>
      </c>
      <c r="AK19" s="62">
        <v>5460311</v>
      </c>
      <c r="AL19" s="62">
        <v>100</v>
      </c>
      <c r="AO19" s="64"/>
      <c r="AS19" s="62" t="s">
        <v>323</v>
      </c>
      <c r="AT19" s="62">
        <v>473227</v>
      </c>
      <c r="AU19" s="65">
        <v>8.6999999999999993</v>
      </c>
      <c r="AY19" s="64"/>
      <c r="BH19" s="64"/>
      <c r="BL19" s="62" t="s">
        <v>43</v>
      </c>
      <c r="BM19" s="62">
        <v>5460311</v>
      </c>
      <c r="BN19" s="62">
        <v>100</v>
      </c>
      <c r="BQ19" s="62" t="s">
        <v>479</v>
      </c>
      <c r="BR19" s="24" t="s">
        <v>358</v>
      </c>
      <c r="BS19" s="62">
        <f>BM97</f>
        <v>994990</v>
      </c>
      <c r="BT19" s="35">
        <f t="shared" si="0"/>
        <v>0.18222222140826777</v>
      </c>
      <c r="BV19" s="64"/>
      <c r="CE19" s="62" t="s">
        <v>479</v>
      </c>
      <c r="CF19" s="24" t="s">
        <v>358</v>
      </c>
      <c r="CG19" s="62">
        <f>SUM(CA152:CA153)</f>
        <v>273015</v>
      </c>
      <c r="CH19" s="35">
        <f t="shared" si="1"/>
        <v>4.9999899273136639E-2</v>
      </c>
      <c r="CI19" s="35">
        <f t="shared" si="2"/>
        <v>-4.9999899273136639E-2</v>
      </c>
      <c r="CJ19" s="35">
        <v>0.18222222140826777</v>
      </c>
    </row>
    <row r="20" spans="8:88" x14ac:dyDescent="0.25">
      <c r="H20" s="64"/>
      <c r="K20" s="112" t="s">
        <v>57</v>
      </c>
      <c r="L20" s="15">
        <v>0.26666666666666666</v>
      </c>
      <c r="M20" s="62">
        <v>2.8891487062651482E-2</v>
      </c>
      <c r="N20" s="41">
        <v>0.25457267048150523</v>
      </c>
      <c r="Q20" s="112" t="s">
        <v>59</v>
      </c>
      <c r="R20" s="15">
        <v>0</v>
      </c>
      <c r="S20" s="62">
        <v>0</v>
      </c>
      <c r="T20" s="41">
        <v>0.20858742293958196</v>
      </c>
      <c r="V20" s="64"/>
      <c r="AF20" s="64"/>
      <c r="AO20" s="64"/>
      <c r="AS20" s="62" t="s">
        <v>366</v>
      </c>
      <c r="AT20" s="62">
        <v>30335</v>
      </c>
      <c r="AU20" s="62">
        <v>0.6</v>
      </c>
      <c r="AY20" s="64"/>
      <c r="BH20" s="64"/>
      <c r="BQ20" s="62" t="s">
        <v>480</v>
      </c>
      <c r="BR20" s="24" t="s">
        <v>359</v>
      </c>
      <c r="BS20" s="62">
        <f>BM105</f>
        <v>200211</v>
      </c>
      <c r="BT20" s="35">
        <f t="shared" si="0"/>
        <v>3.6666592800300206E-2</v>
      </c>
      <c r="BV20" s="64"/>
      <c r="BY20" s="24" t="s">
        <v>459</v>
      </c>
      <c r="CE20" s="62" t="s">
        <v>480</v>
      </c>
      <c r="CF20" s="24" t="s">
        <v>359</v>
      </c>
      <c r="CG20" s="62">
        <f>SUM(CA165:CA166)</f>
        <v>84938</v>
      </c>
      <c r="CH20" s="35">
        <f t="shared" si="1"/>
        <v>1.5555524218309177E-2</v>
      </c>
      <c r="CI20" s="35">
        <f t="shared" si="2"/>
        <v>-1.5555524218309177E-2</v>
      </c>
      <c r="CJ20" s="35">
        <v>3.6666592800300206E-2</v>
      </c>
    </row>
    <row r="21" spans="8:88" x14ac:dyDescent="0.25">
      <c r="H21" s="64"/>
      <c r="K21" s="112" t="s">
        <v>58</v>
      </c>
      <c r="L21" s="15">
        <v>8.3333333333333329E-2</v>
      </c>
      <c r="M21" s="62">
        <v>1.8057179414157177E-2</v>
      </c>
      <c r="N21" s="41">
        <v>0.19291913224158527</v>
      </c>
      <c r="Q21" s="112" t="s">
        <v>88</v>
      </c>
      <c r="R21" s="15">
        <v>0</v>
      </c>
      <c r="S21" s="62">
        <v>0</v>
      </c>
      <c r="T21" s="41">
        <v>8.8901423056172532E-2</v>
      </c>
      <c r="V21" s="64"/>
      <c r="AF21" s="64"/>
      <c r="AO21" s="64"/>
      <c r="AS21" s="62" t="s">
        <v>324</v>
      </c>
      <c r="AT21" s="62">
        <v>12134</v>
      </c>
      <c r="AU21" s="62">
        <v>0.2</v>
      </c>
      <c r="AY21" s="64"/>
      <c r="BH21" s="64"/>
      <c r="BQ21" s="62" t="s">
        <v>481</v>
      </c>
      <c r="BR21" s="24" t="s">
        <v>360</v>
      </c>
      <c r="BS21" s="62">
        <f>BM113</f>
        <v>175943</v>
      </c>
      <c r="BT21" s="35">
        <f t="shared" si="0"/>
        <v>3.2222157309354724E-2</v>
      </c>
      <c r="BV21" s="64"/>
      <c r="CA21" s="62" t="s">
        <v>3</v>
      </c>
      <c r="CB21" s="62" t="s">
        <v>4</v>
      </c>
      <c r="CE21" s="62" t="s">
        <v>481</v>
      </c>
      <c r="CF21" s="24" t="s">
        <v>360</v>
      </c>
      <c r="CG21" s="62">
        <f>SUM(CA178:CA179)</f>
        <v>84938</v>
      </c>
      <c r="CH21" s="35">
        <f t="shared" si="1"/>
        <v>1.5555524218309177E-2</v>
      </c>
      <c r="CI21" s="35">
        <f t="shared" si="2"/>
        <v>-1.5555524218309177E-2</v>
      </c>
      <c r="CJ21" s="35">
        <v>3.2222157309354724E-2</v>
      </c>
    </row>
    <row r="22" spans="8:88" x14ac:dyDescent="0.25">
      <c r="H22" s="64"/>
      <c r="K22" s="112" t="s">
        <v>59</v>
      </c>
      <c r="L22" s="15">
        <v>0</v>
      </c>
      <c r="M22" s="62">
        <v>0</v>
      </c>
      <c r="N22" s="41">
        <v>0.20858742293958196</v>
      </c>
      <c r="Q22" s="112" t="s">
        <v>58</v>
      </c>
      <c r="R22" s="15">
        <v>8.3333333333333329E-2</v>
      </c>
      <c r="S22" s="62">
        <v>1.8057179414157177E-2</v>
      </c>
      <c r="T22" s="41">
        <v>0.19291913224158527</v>
      </c>
      <c r="V22" s="64"/>
      <c r="AF22" s="64"/>
      <c r="AO22" s="64"/>
      <c r="AS22" s="62" t="s">
        <v>43</v>
      </c>
      <c r="AT22" s="62">
        <v>5460311</v>
      </c>
      <c r="AU22" s="62">
        <v>100</v>
      </c>
      <c r="AY22" s="64"/>
      <c r="BH22" s="64"/>
      <c r="BV22" s="64"/>
      <c r="BY22" s="62" t="s">
        <v>6</v>
      </c>
      <c r="BZ22" s="62" t="s">
        <v>454</v>
      </c>
      <c r="CA22" s="62">
        <v>84938</v>
      </c>
      <c r="CB22" s="62">
        <v>1.6</v>
      </c>
    </row>
    <row r="23" spans="8:88" ht="16.5" thickBot="1" x14ac:dyDescent="0.3">
      <c r="H23" s="64"/>
      <c r="K23" s="112" t="s">
        <v>60</v>
      </c>
      <c r="L23" s="41">
        <v>8.6956521739130432E-2</v>
      </c>
      <c r="M23" s="62">
        <v>1.8409060534607835E-2</v>
      </c>
      <c r="N23" s="23">
        <v>7.8862295762369611E-2</v>
      </c>
      <c r="Q23" s="113" t="s">
        <v>119</v>
      </c>
      <c r="R23" s="15">
        <v>0.10526315789473684</v>
      </c>
      <c r="S23" s="62">
        <v>1.6668165613068164E-2</v>
      </c>
      <c r="T23" s="41">
        <v>0.33700000000000002</v>
      </c>
      <c r="V23" s="64"/>
      <c r="AF23" s="64"/>
      <c r="AO23" s="64"/>
      <c r="AY23" s="64"/>
      <c r="BH23" s="64"/>
      <c r="BK23" s="24" t="s">
        <v>334</v>
      </c>
      <c r="BV23" s="64"/>
      <c r="BZ23" s="62" t="s">
        <v>455</v>
      </c>
      <c r="CA23" s="62">
        <v>370088</v>
      </c>
      <c r="CB23" s="62">
        <v>6.8</v>
      </c>
    </row>
    <row r="24" spans="8:88" x14ac:dyDescent="0.25">
      <c r="H24" s="64"/>
      <c r="K24" s="112" t="s">
        <v>88</v>
      </c>
      <c r="L24" s="15">
        <v>0</v>
      </c>
      <c r="M24" s="62">
        <v>0</v>
      </c>
      <c r="N24" s="41">
        <v>8.8901423056172532E-2</v>
      </c>
      <c r="Q24" s="112" t="s">
        <v>47</v>
      </c>
      <c r="R24" s="15">
        <v>0.15384615384615385</v>
      </c>
      <c r="S24" s="62">
        <v>2.3572345869881852E-2</v>
      </c>
      <c r="T24" s="41">
        <v>0.3145452263411691</v>
      </c>
      <c r="V24" s="64"/>
      <c r="Z24" s="90" t="s">
        <v>225</v>
      </c>
      <c r="AA24" s="91">
        <v>400423</v>
      </c>
      <c r="AB24" s="92">
        <f>AA24/$Y$2</f>
        <v>0.41772169065333598</v>
      </c>
      <c r="AF24" s="64"/>
      <c r="AJ24" s="90" t="s">
        <v>235</v>
      </c>
      <c r="AK24" s="91">
        <v>2620949</v>
      </c>
      <c r="AL24" s="92">
        <f>AK24/$AI$2</f>
        <v>0.47999994872086954</v>
      </c>
      <c r="AO24" s="64"/>
      <c r="AY24" s="64"/>
      <c r="BH24" s="64"/>
      <c r="BM24" s="62" t="s">
        <v>3</v>
      </c>
      <c r="BN24" s="62" t="s">
        <v>4</v>
      </c>
      <c r="BV24" s="64"/>
      <c r="BZ24" s="62" t="s">
        <v>456</v>
      </c>
      <c r="CA24" s="62">
        <v>442892</v>
      </c>
      <c r="CB24" s="62">
        <v>8.1</v>
      </c>
    </row>
    <row r="25" spans="8:88" ht="16.5" thickBot="1" x14ac:dyDescent="0.3">
      <c r="H25" s="64"/>
      <c r="K25" s="113" t="s">
        <v>259</v>
      </c>
      <c r="L25" s="23">
        <v>8.3333333333333329E-2</v>
      </c>
      <c r="M25" s="126">
        <v>1.8057179414157177E-2</v>
      </c>
      <c r="N25" s="41">
        <v>8.1821435191737416E-2</v>
      </c>
      <c r="Q25" s="112" t="s">
        <v>61</v>
      </c>
      <c r="R25" s="15">
        <v>0.16666666666666666</v>
      </c>
      <c r="S25" s="62">
        <v>2.4348295754997709E-2</v>
      </c>
      <c r="T25" s="41">
        <v>0.30681236094856507</v>
      </c>
      <c r="V25" s="64"/>
      <c r="Z25" s="93" t="s">
        <v>226</v>
      </c>
      <c r="AA25" s="70">
        <v>339753</v>
      </c>
      <c r="AB25" s="94">
        <f>AA25/$Y$2</f>
        <v>0.35443068346359435</v>
      </c>
      <c r="AF25" s="64"/>
      <c r="AJ25" s="93" t="s">
        <v>236</v>
      </c>
      <c r="AK25" s="70">
        <v>1019258</v>
      </c>
      <c r="AL25" s="94">
        <f>AK25/$AI$2</f>
        <v>0.18666665689921325</v>
      </c>
      <c r="AO25" s="64"/>
      <c r="AY25" s="64"/>
      <c r="BH25" s="64"/>
      <c r="BK25" s="62" t="s">
        <v>6</v>
      </c>
      <c r="BL25" s="62" t="s">
        <v>331</v>
      </c>
      <c r="BM25" s="62">
        <v>1268006</v>
      </c>
      <c r="BN25" s="62">
        <v>23.2</v>
      </c>
      <c r="BV25" s="64"/>
      <c r="BZ25" s="62" t="s">
        <v>457</v>
      </c>
      <c r="CA25" s="62">
        <v>212345</v>
      </c>
      <c r="CB25" s="62">
        <v>3.9</v>
      </c>
    </row>
    <row r="26" spans="8:88" x14ac:dyDescent="0.25">
      <c r="H26" s="64"/>
      <c r="K26" s="112" t="s">
        <v>61</v>
      </c>
      <c r="L26" s="15">
        <v>0.16666666666666666</v>
      </c>
      <c r="M26" s="62">
        <v>2.4348295754997709E-2</v>
      </c>
      <c r="N26" s="41">
        <v>0.30681236094856507</v>
      </c>
      <c r="Q26" s="112" t="s">
        <v>62</v>
      </c>
      <c r="R26" s="15">
        <v>0.2</v>
      </c>
      <c r="S26" s="62">
        <v>2.6133333333333335E-2</v>
      </c>
      <c r="T26" s="41">
        <v>0.16441678188154343</v>
      </c>
      <c r="V26" s="64"/>
      <c r="Z26" s="93" t="s">
        <v>361</v>
      </c>
      <c r="AA26" s="70">
        <f>SUM(AA13:AA14)</f>
        <v>84938</v>
      </c>
      <c r="AB26" s="94">
        <f>AA26/$Y$2</f>
        <v>8.8607410065638215E-2</v>
      </c>
      <c r="AF26" s="64"/>
      <c r="AJ26" s="93" t="s">
        <v>243</v>
      </c>
      <c r="AK26" s="70">
        <v>600634</v>
      </c>
      <c r="AL26" s="94">
        <f>AK26/$AI$2</f>
        <v>0.10999996154065217</v>
      </c>
      <c r="AO26" s="64"/>
      <c r="AS26" s="90" t="s">
        <v>318</v>
      </c>
      <c r="AT26" s="91">
        <v>357954</v>
      </c>
      <c r="AU26" s="92">
        <f>AT26/$AR$2</f>
        <v>6.5555606631197375E-2</v>
      </c>
      <c r="AY26" s="64"/>
      <c r="BH26" s="64"/>
      <c r="BL26" s="62" t="s">
        <v>332</v>
      </c>
      <c r="BM26" s="62">
        <v>4192305</v>
      </c>
      <c r="BN26" s="62">
        <v>76.8</v>
      </c>
      <c r="BV26" s="64"/>
      <c r="BZ26" s="62" t="s">
        <v>458</v>
      </c>
      <c r="CA26" s="62">
        <v>115273</v>
      </c>
      <c r="CB26" s="62">
        <v>2.1</v>
      </c>
    </row>
    <row r="27" spans="8:88" x14ac:dyDescent="0.25">
      <c r="H27" s="64"/>
      <c r="K27" s="112" t="s">
        <v>62</v>
      </c>
      <c r="L27" s="15">
        <v>0.2</v>
      </c>
      <c r="M27" s="62">
        <v>2.6133333333333335E-2</v>
      </c>
      <c r="N27" s="41">
        <v>0.16441678188154343</v>
      </c>
      <c r="Q27" s="112" t="s">
        <v>51</v>
      </c>
      <c r="R27" s="15">
        <v>0.25</v>
      </c>
      <c r="S27" s="62">
        <v>2.8290163190291664E-2</v>
      </c>
      <c r="T27" s="41">
        <v>0.26481777328727685</v>
      </c>
      <c r="V27" s="64"/>
      <c r="Z27" s="93" t="s">
        <v>228</v>
      </c>
      <c r="AA27" s="70">
        <v>30335</v>
      </c>
      <c r="AB27" s="94">
        <f>AA27/$Y$2</f>
        <v>3.164550359487079E-2</v>
      </c>
      <c r="AF27" s="64"/>
      <c r="AJ27" s="93" t="s">
        <v>446</v>
      </c>
      <c r="AK27" s="70">
        <v>515696</v>
      </c>
      <c r="AL27" s="94">
        <f>AK27/$AI$2</f>
        <v>9.4444437322342992E-2</v>
      </c>
      <c r="AO27" s="64"/>
      <c r="AS27" s="93" t="s">
        <v>323</v>
      </c>
      <c r="AT27" s="70">
        <v>473227</v>
      </c>
      <c r="AU27" s="94">
        <f>AT27/$AR$2</f>
        <v>8.666667521318841E-2</v>
      </c>
      <c r="AY27" s="64"/>
      <c r="BH27" s="64"/>
      <c r="BL27" s="62" t="s">
        <v>43</v>
      </c>
      <c r="BM27" s="62">
        <v>5460311</v>
      </c>
      <c r="BN27" s="62">
        <v>100</v>
      </c>
      <c r="BV27" s="64"/>
      <c r="BZ27" s="62" t="s">
        <v>43</v>
      </c>
      <c r="CA27" s="62">
        <v>1225536</v>
      </c>
      <c r="CB27" s="62">
        <v>22.4</v>
      </c>
    </row>
    <row r="28" spans="8:88" ht="16.5" thickBot="1" x14ac:dyDescent="0.3">
      <c r="H28" s="64"/>
      <c r="K28" s="112" t="s">
        <v>63</v>
      </c>
      <c r="L28" s="41">
        <v>5.4794396828120623E-2</v>
      </c>
      <c r="M28" s="62">
        <v>1.4868461604132313E-2</v>
      </c>
      <c r="N28" s="41">
        <v>8.9827356531953367E-2</v>
      </c>
      <c r="Q28" s="112" t="s">
        <v>57</v>
      </c>
      <c r="R28" s="15">
        <v>0.26666666666666666</v>
      </c>
      <c r="S28" s="62">
        <v>2.8891487062651482E-2</v>
      </c>
      <c r="T28" s="41">
        <v>0.25457267048150523</v>
      </c>
      <c r="V28" s="64"/>
      <c r="Z28" s="95" t="s">
        <v>445</v>
      </c>
      <c r="AA28" s="96"/>
      <c r="AB28" s="97">
        <f>1-SUM(AB24:AB27)</f>
        <v>0.10759471222256067</v>
      </c>
      <c r="AF28" s="64"/>
      <c r="AJ28" s="95" t="s">
        <v>217</v>
      </c>
      <c r="AK28" s="96"/>
      <c r="AL28" s="97">
        <f>1-SUM(AL24:AL27)</f>
        <v>0.12888899551692212</v>
      </c>
      <c r="AO28" s="64"/>
      <c r="AS28" s="93" t="s">
        <v>314</v>
      </c>
      <c r="AT28" s="70">
        <v>855449</v>
      </c>
      <c r="AU28" s="94">
        <f>AT28/$AR$2</f>
        <v>0.15666671733533127</v>
      </c>
      <c r="AY28" s="64"/>
      <c r="BH28" s="64"/>
      <c r="BV28" s="64"/>
      <c r="BY28" s="62" t="s">
        <v>69</v>
      </c>
      <c r="BZ28" s="62" t="s">
        <v>70</v>
      </c>
      <c r="CA28" s="62">
        <v>4234775</v>
      </c>
      <c r="CB28" s="62">
        <v>77.599999999999994</v>
      </c>
    </row>
    <row r="29" spans="8:88" x14ac:dyDescent="0.25">
      <c r="H29" s="64"/>
      <c r="K29" s="114" t="s">
        <v>188</v>
      </c>
      <c r="L29" s="51">
        <v>0.33500000000000002</v>
      </c>
      <c r="M29" s="52">
        <v>3.0828967003276048E-2</v>
      </c>
      <c r="N29" s="75">
        <v>0.32300000000000001</v>
      </c>
      <c r="Q29" s="114" t="s">
        <v>188</v>
      </c>
      <c r="R29" s="51">
        <v>0.33500000000000002</v>
      </c>
      <c r="S29" s="52">
        <v>3.0828967003276048E-2</v>
      </c>
      <c r="T29" s="75">
        <v>0.32300000000000001</v>
      </c>
      <c r="V29" s="64"/>
      <c r="AF29" s="64"/>
      <c r="AO29" s="64"/>
      <c r="AS29" s="93" t="s">
        <v>321</v>
      </c>
      <c r="AT29" s="70">
        <v>1274073</v>
      </c>
      <c r="AU29" s="94">
        <f>AT29/$AR$2</f>
        <v>0.23333341269389235</v>
      </c>
      <c r="AY29" s="64"/>
      <c r="BH29" s="64"/>
      <c r="BV29" s="64"/>
      <c r="BY29" s="62" t="s">
        <v>43</v>
      </c>
      <c r="CA29" s="62">
        <v>5460311</v>
      </c>
      <c r="CB29" s="62">
        <v>100</v>
      </c>
    </row>
    <row r="30" spans="8:88" ht="16.5" thickBot="1" x14ac:dyDescent="0.3">
      <c r="H30" s="64"/>
      <c r="V30" s="64"/>
      <c r="AF30" s="64"/>
      <c r="AO30" s="64"/>
      <c r="AS30" s="95" t="s">
        <v>319</v>
      </c>
      <c r="AT30" s="96">
        <v>1340810</v>
      </c>
      <c r="AU30" s="97">
        <f>AT30/$AR$2</f>
        <v>0.24555561029399242</v>
      </c>
      <c r="AY30" s="64"/>
      <c r="BH30" s="64"/>
      <c r="BV30" s="64"/>
    </row>
    <row r="31" spans="8:88" x14ac:dyDescent="0.25">
      <c r="H31" s="64"/>
      <c r="V31" s="64"/>
      <c r="AF31" s="64"/>
      <c r="AO31" s="64"/>
      <c r="AY31" s="64"/>
      <c r="BH31" s="64"/>
      <c r="BK31" s="24" t="s">
        <v>335</v>
      </c>
      <c r="BV31" s="64"/>
    </row>
    <row r="32" spans="8:88" x14ac:dyDescent="0.25">
      <c r="H32" s="64"/>
      <c r="V32" s="64"/>
      <c r="AF32" s="64"/>
      <c r="AO32" s="64"/>
      <c r="AY32" s="64"/>
      <c r="BH32" s="64"/>
      <c r="BM32" s="62" t="s">
        <v>3</v>
      </c>
      <c r="BN32" s="62" t="s">
        <v>4</v>
      </c>
      <c r="BV32" s="64"/>
    </row>
    <row r="33" spans="8:80" ht="16.5" thickBot="1" x14ac:dyDescent="0.3">
      <c r="H33" s="64"/>
      <c r="V33" s="64"/>
      <c r="AF33" s="64"/>
      <c r="AO33" s="64"/>
      <c r="AY33" s="64"/>
      <c r="BH33" s="64"/>
      <c r="BK33" s="62" t="s">
        <v>6</v>
      </c>
      <c r="BL33" s="62" t="s">
        <v>331</v>
      </c>
      <c r="BM33" s="62">
        <v>3276187</v>
      </c>
      <c r="BN33" s="62">
        <v>60</v>
      </c>
      <c r="BV33" s="64"/>
      <c r="BY33" s="24" t="s">
        <v>460</v>
      </c>
    </row>
    <row r="34" spans="8:80" x14ac:dyDescent="0.25">
      <c r="H34" s="64"/>
      <c r="M34" s="90"/>
      <c r="N34" s="128" t="s">
        <v>15</v>
      </c>
      <c r="O34" s="91" t="s">
        <v>512</v>
      </c>
      <c r="P34" s="131" t="s">
        <v>402</v>
      </c>
      <c r="V34" s="64"/>
      <c r="AF34" s="64"/>
      <c r="AO34" s="64"/>
      <c r="AY34" s="64"/>
      <c r="BH34" s="64"/>
      <c r="BL34" s="62" t="s">
        <v>332</v>
      </c>
      <c r="BM34" s="62">
        <v>2184124</v>
      </c>
      <c r="BN34" s="62">
        <v>40</v>
      </c>
      <c r="BV34" s="64"/>
      <c r="CA34" s="62" t="s">
        <v>3</v>
      </c>
      <c r="CB34" s="62" t="s">
        <v>4</v>
      </c>
    </row>
    <row r="35" spans="8:80" x14ac:dyDescent="0.25">
      <c r="H35" s="64"/>
      <c r="M35" s="121" t="s">
        <v>55</v>
      </c>
      <c r="N35" s="41">
        <v>0.16874965232064382</v>
      </c>
      <c r="O35" s="70">
        <v>2.4469335745302693E-2</v>
      </c>
      <c r="P35" s="129">
        <v>0.11694161191872102</v>
      </c>
      <c r="V35" s="64"/>
      <c r="AF35" s="64"/>
      <c r="AO35" s="64"/>
      <c r="AY35" s="64"/>
      <c r="BH35" s="64"/>
      <c r="BL35" s="62" t="s">
        <v>43</v>
      </c>
      <c r="BM35" s="62">
        <v>5460311</v>
      </c>
      <c r="BN35" s="62">
        <v>100</v>
      </c>
      <c r="BV35" s="64"/>
      <c r="BY35" s="62" t="s">
        <v>6</v>
      </c>
      <c r="BZ35" s="62" t="s">
        <v>454</v>
      </c>
      <c r="CA35" s="62">
        <v>115273</v>
      </c>
      <c r="CB35" s="62">
        <v>2.1</v>
      </c>
    </row>
    <row r="36" spans="8:80" x14ac:dyDescent="0.25">
      <c r="H36" s="64"/>
      <c r="M36" s="121" t="s">
        <v>52</v>
      </c>
      <c r="N36" s="41">
        <v>0.22761213536134675</v>
      </c>
      <c r="O36" s="70">
        <v>2.7393671539258029E-2</v>
      </c>
      <c r="P36" s="129">
        <v>0.22435422164453778</v>
      </c>
      <c r="V36" s="64"/>
      <c r="AF36" s="64"/>
      <c r="AO36" s="64"/>
      <c r="AY36" s="64"/>
      <c r="BH36" s="64"/>
      <c r="BV36" s="64"/>
      <c r="BZ36" s="62" t="s">
        <v>455</v>
      </c>
      <c r="CA36" s="62">
        <v>376155</v>
      </c>
      <c r="CB36" s="62">
        <v>6.9</v>
      </c>
    </row>
    <row r="37" spans="8:80" x14ac:dyDescent="0.25">
      <c r="H37" s="64"/>
      <c r="M37" s="121" t="s">
        <v>56</v>
      </c>
      <c r="N37" s="41">
        <v>0.23684210526315788</v>
      </c>
      <c r="O37" s="70">
        <v>2.7776113215746388E-2</v>
      </c>
      <c r="P37" s="129">
        <v>0.28533999859497072</v>
      </c>
      <c r="V37" s="64"/>
      <c r="AF37" s="64"/>
      <c r="AO37" s="64"/>
      <c r="AY37" s="64"/>
      <c r="BH37" s="64"/>
      <c r="BV37" s="64"/>
      <c r="BZ37" s="62" t="s">
        <v>456</v>
      </c>
      <c r="CA37" s="62">
        <v>461093</v>
      </c>
      <c r="CB37" s="62">
        <v>8.4</v>
      </c>
    </row>
    <row r="38" spans="8:80" x14ac:dyDescent="0.25">
      <c r="H38" s="64"/>
      <c r="M38" s="121" t="s">
        <v>50</v>
      </c>
      <c r="N38" s="41">
        <v>0.30769182004187212</v>
      </c>
      <c r="O38" s="70">
        <v>3.0153832878897877E-2</v>
      </c>
      <c r="P38" s="129">
        <v>0.27268793526705104</v>
      </c>
      <c r="V38" s="64"/>
      <c r="AF38" s="64"/>
      <c r="AO38" s="64"/>
      <c r="AY38" s="64"/>
      <c r="BH38" s="64"/>
      <c r="BV38" s="64"/>
      <c r="BZ38" s="62" t="s">
        <v>457</v>
      </c>
      <c r="CA38" s="62">
        <v>212345</v>
      </c>
      <c r="CB38" s="62">
        <v>3.9</v>
      </c>
    </row>
    <row r="39" spans="8:80" ht="16.5" thickBot="1" x14ac:dyDescent="0.3">
      <c r="H39" s="64"/>
      <c r="M39" s="123" t="s">
        <v>45</v>
      </c>
      <c r="N39" s="124">
        <v>0.5410957976210905</v>
      </c>
      <c r="O39" s="96">
        <v>3.2556140533978671E-2</v>
      </c>
      <c r="P39" s="130">
        <v>0.4636029800014988</v>
      </c>
      <c r="V39" s="64"/>
      <c r="AF39" s="64"/>
      <c r="AO39" s="64"/>
      <c r="AY39" s="64"/>
      <c r="BH39" s="64"/>
      <c r="BK39" s="24" t="s">
        <v>336</v>
      </c>
      <c r="BV39" s="64"/>
      <c r="BZ39" s="62" t="s">
        <v>458</v>
      </c>
      <c r="CA39" s="62">
        <v>103139</v>
      </c>
      <c r="CB39" s="62">
        <v>1.9</v>
      </c>
    </row>
    <row r="40" spans="8:80" x14ac:dyDescent="0.25">
      <c r="H40" s="64"/>
      <c r="V40" s="64"/>
      <c r="AF40" s="64"/>
      <c r="AO40" s="64"/>
      <c r="AY40" s="64"/>
      <c r="BH40" s="64"/>
      <c r="BM40" s="62" t="s">
        <v>3</v>
      </c>
      <c r="BN40" s="62" t="s">
        <v>4</v>
      </c>
      <c r="BV40" s="64"/>
      <c r="BZ40" s="62" t="s">
        <v>43</v>
      </c>
      <c r="CA40" s="62">
        <v>1268006</v>
      </c>
      <c r="CB40" s="62">
        <v>23.2</v>
      </c>
    </row>
    <row r="41" spans="8:80" x14ac:dyDescent="0.25">
      <c r="H41" s="64"/>
      <c r="V41" s="64"/>
      <c r="AF41" s="64"/>
      <c r="AO41" s="64"/>
      <c r="AY41" s="64"/>
      <c r="BH41" s="64"/>
      <c r="BK41" s="62" t="s">
        <v>6</v>
      </c>
      <c r="BL41" s="62" t="s">
        <v>331</v>
      </c>
      <c r="BM41" s="62">
        <v>3088109</v>
      </c>
      <c r="BN41" s="62">
        <v>56.6</v>
      </c>
      <c r="BV41" s="64"/>
      <c r="BY41" s="62" t="s">
        <v>69</v>
      </c>
      <c r="BZ41" s="62" t="s">
        <v>70</v>
      </c>
      <c r="CA41" s="62">
        <v>4192305</v>
      </c>
      <c r="CB41" s="62">
        <v>76.8</v>
      </c>
    </row>
    <row r="42" spans="8:80" x14ac:dyDescent="0.25">
      <c r="H42" s="64"/>
      <c r="V42" s="64"/>
      <c r="AF42" s="64"/>
      <c r="AO42" s="64"/>
      <c r="AY42" s="64"/>
      <c r="BH42" s="64"/>
      <c r="BL42" s="62" t="s">
        <v>332</v>
      </c>
      <c r="BM42" s="62">
        <v>2372202</v>
      </c>
      <c r="BN42" s="62">
        <v>43.4</v>
      </c>
      <c r="BV42" s="64"/>
      <c r="BY42" s="62" t="s">
        <v>43</v>
      </c>
      <c r="CA42" s="62">
        <v>5460311</v>
      </c>
      <c r="CB42" s="62">
        <v>100</v>
      </c>
    </row>
    <row r="43" spans="8:80" x14ac:dyDescent="0.25">
      <c r="H43" s="64"/>
      <c r="V43" s="64"/>
      <c r="AF43" s="64"/>
      <c r="AO43" s="64"/>
      <c r="AY43" s="64"/>
      <c r="BH43" s="64"/>
      <c r="BL43" s="62" t="s">
        <v>43</v>
      </c>
      <c r="BM43" s="62">
        <v>5460311</v>
      </c>
      <c r="BN43" s="62">
        <v>100</v>
      </c>
      <c r="BV43" s="64"/>
    </row>
    <row r="44" spans="8:80" x14ac:dyDescent="0.25">
      <c r="H44" s="64"/>
      <c r="V44" s="64"/>
      <c r="AF44" s="64"/>
      <c r="AO44" s="64"/>
      <c r="AY44" s="64"/>
      <c r="BH44" s="64"/>
      <c r="BV44" s="64"/>
    </row>
    <row r="45" spans="8:80" x14ac:dyDescent="0.25">
      <c r="H45" s="64"/>
      <c r="V45" s="64"/>
      <c r="AF45" s="64"/>
      <c r="AO45" s="64"/>
      <c r="AY45" s="64"/>
      <c r="BH45" s="64"/>
      <c r="BV45" s="64"/>
    </row>
    <row r="46" spans="8:80" x14ac:dyDescent="0.25">
      <c r="H46" s="64"/>
      <c r="K46" s="62"/>
      <c r="L46" s="74" t="s">
        <v>120</v>
      </c>
      <c r="V46" s="64"/>
      <c r="AF46" s="64"/>
      <c r="AO46" s="64"/>
      <c r="AY46" s="64"/>
      <c r="BH46" s="64"/>
      <c r="BV46" s="64"/>
      <c r="BY46" s="24" t="s">
        <v>461</v>
      </c>
    </row>
    <row r="47" spans="8:80" x14ac:dyDescent="0.25">
      <c r="H47" s="64"/>
      <c r="K47" s="30" t="s">
        <v>236</v>
      </c>
      <c r="L47" s="41">
        <v>0.4636029800014988</v>
      </c>
      <c r="V47" s="64"/>
      <c r="AF47" s="64"/>
      <c r="AO47" s="64"/>
      <c r="AY47" s="64"/>
      <c r="BH47" s="64"/>
      <c r="BK47" s="24" t="s">
        <v>337</v>
      </c>
      <c r="BV47" s="64"/>
      <c r="CA47" s="62" t="s">
        <v>3</v>
      </c>
      <c r="CB47" s="62" t="s">
        <v>4</v>
      </c>
    </row>
    <row r="48" spans="8:80" x14ac:dyDescent="0.25">
      <c r="H48" s="64"/>
      <c r="K48" s="30" t="s">
        <v>47</v>
      </c>
      <c r="L48" s="41">
        <v>0.3145452263411691</v>
      </c>
      <c r="V48" s="64"/>
      <c r="AF48" s="64"/>
      <c r="AO48" s="64"/>
      <c r="AY48" s="64"/>
      <c r="BH48" s="64"/>
      <c r="BM48" s="62" t="s">
        <v>3</v>
      </c>
      <c r="BN48" s="62" t="s">
        <v>4</v>
      </c>
      <c r="BV48" s="64"/>
      <c r="BY48" s="62" t="s">
        <v>6</v>
      </c>
      <c r="BZ48" s="62" t="s">
        <v>454</v>
      </c>
      <c r="CA48" s="62">
        <v>430758</v>
      </c>
      <c r="CB48" s="62">
        <v>7.9</v>
      </c>
    </row>
    <row r="49" spans="8:80" x14ac:dyDescent="0.25">
      <c r="H49" s="64"/>
      <c r="K49" s="30" t="s">
        <v>48</v>
      </c>
      <c r="L49" s="41">
        <v>0.33041787413096407</v>
      </c>
      <c r="V49" s="64"/>
      <c r="AF49" s="64"/>
      <c r="AO49" s="64"/>
      <c r="AY49" s="64"/>
      <c r="BH49" s="64"/>
      <c r="BK49" s="62" t="s">
        <v>6</v>
      </c>
      <c r="BL49" s="62" t="s">
        <v>331</v>
      </c>
      <c r="BM49" s="62">
        <v>2141655</v>
      </c>
      <c r="BN49" s="62">
        <v>39.200000000000003</v>
      </c>
      <c r="BV49" s="64"/>
      <c r="BZ49" s="62" t="s">
        <v>455</v>
      </c>
      <c r="CA49" s="62">
        <v>1110263</v>
      </c>
      <c r="CB49" s="62">
        <v>20.3</v>
      </c>
    </row>
    <row r="50" spans="8:80" x14ac:dyDescent="0.25">
      <c r="H50" s="64"/>
      <c r="K50" s="30" t="s">
        <v>119</v>
      </c>
      <c r="L50" s="41">
        <v>0.33700000000000002</v>
      </c>
      <c r="V50" s="64"/>
      <c r="AF50" s="64"/>
      <c r="AO50" s="64"/>
      <c r="AY50" s="64"/>
      <c r="BH50" s="64"/>
      <c r="BL50" s="62" t="s">
        <v>332</v>
      </c>
      <c r="BM50" s="62">
        <v>3318656</v>
      </c>
      <c r="BN50" s="62">
        <v>60.8</v>
      </c>
      <c r="BV50" s="64"/>
      <c r="BZ50" s="62" t="s">
        <v>456</v>
      </c>
      <c r="CA50" s="62">
        <v>764444</v>
      </c>
      <c r="CB50" s="62">
        <v>14</v>
      </c>
    </row>
    <row r="51" spans="8:80" x14ac:dyDescent="0.25">
      <c r="H51" s="64"/>
      <c r="K51" s="30" t="s">
        <v>50</v>
      </c>
      <c r="L51" s="41">
        <v>0.27268793526705104</v>
      </c>
      <c r="V51" s="64"/>
      <c r="AF51" s="64"/>
      <c r="AO51" s="64"/>
      <c r="AY51" s="64"/>
      <c r="BH51" s="64"/>
      <c r="BL51" s="62" t="s">
        <v>43</v>
      </c>
      <c r="BM51" s="62">
        <v>5460311</v>
      </c>
      <c r="BN51" s="62">
        <v>100</v>
      </c>
      <c r="BV51" s="64"/>
      <c r="BZ51" s="62" t="s">
        <v>457</v>
      </c>
      <c r="CA51" s="62">
        <v>734108</v>
      </c>
      <c r="CB51" s="62">
        <v>13.4</v>
      </c>
    </row>
    <row r="52" spans="8:80" x14ac:dyDescent="0.25">
      <c r="H52" s="64"/>
      <c r="K52" s="30" t="s">
        <v>51</v>
      </c>
      <c r="L52" s="41">
        <v>0.26481777328727685</v>
      </c>
      <c r="V52" s="64"/>
      <c r="AF52" s="64"/>
      <c r="AO52" s="64"/>
      <c r="AY52" s="64"/>
      <c r="BH52" s="64"/>
      <c r="BV52" s="64"/>
      <c r="BZ52" s="62" t="s">
        <v>458</v>
      </c>
      <c r="CA52" s="62">
        <v>236613</v>
      </c>
      <c r="CB52" s="62">
        <v>4.3</v>
      </c>
    </row>
    <row r="53" spans="8:80" x14ac:dyDescent="0.25">
      <c r="H53" s="64"/>
      <c r="K53" s="30" t="s">
        <v>52</v>
      </c>
      <c r="L53" s="41">
        <v>0.22435422164453778</v>
      </c>
      <c r="V53" s="64"/>
      <c r="AF53" s="64"/>
      <c r="AO53" s="64"/>
      <c r="AY53" s="64"/>
      <c r="BH53" s="64"/>
      <c r="BV53" s="64"/>
      <c r="BZ53" s="62" t="s">
        <v>43</v>
      </c>
      <c r="CA53" s="62">
        <v>3276187</v>
      </c>
      <c r="CB53" s="62">
        <v>60</v>
      </c>
    </row>
    <row r="54" spans="8:80" x14ac:dyDescent="0.25">
      <c r="H54" s="64"/>
      <c r="K54" s="30" t="s">
        <v>53</v>
      </c>
      <c r="L54" s="41">
        <v>7.0136527242600152E-2</v>
      </c>
      <c r="V54" s="64"/>
      <c r="AF54" s="64"/>
      <c r="AO54" s="64"/>
      <c r="AY54" s="64"/>
      <c r="BH54" s="64"/>
      <c r="BV54" s="64"/>
      <c r="BY54" s="62" t="s">
        <v>69</v>
      </c>
      <c r="BZ54" s="62" t="s">
        <v>70</v>
      </c>
      <c r="CA54" s="62">
        <v>2184124</v>
      </c>
      <c r="CB54" s="62">
        <v>40</v>
      </c>
    </row>
    <row r="55" spans="8:80" x14ac:dyDescent="0.25">
      <c r="H55" s="64"/>
      <c r="K55" s="30" t="s">
        <v>54</v>
      </c>
      <c r="L55" s="41">
        <v>5.0069729986300791E-2</v>
      </c>
      <c r="V55" s="64"/>
      <c r="AF55" s="64"/>
      <c r="AO55" s="64"/>
      <c r="AY55" s="64"/>
      <c r="BH55" s="64"/>
      <c r="BK55" s="24" t="s">
        <v>338</v>
      </c>
      <c r="BV55" s="64"/>
      <c r="BY55" s="62" t="s">
        <v>43</v>
      </c>
      <c r="CA55" s="62">
        <v>5460311</v>
      </c>
      <c r="CB55" s="62">
        <v>100</v>
      </c>
    </row>
    <row r="56" spans="8:80" x14ac:dyDescent="0.25">
      <c r="H56" s="64"/>
      <c r="K56" s="30" t="s">
        <v>164</v>
      </c>
      <c r="L56" s="23">
        <v>8.2623335966029221E-2</v>
      </c>
      <c r="V56" s="64"/>
      <c r="AF56" s="64"/>
      <c r="AO56" s="64"/>
      <c r="AY56" s="64"/>
      <c r="BH56" s="64"/>
      <c r="BM56" s="62" t="s">
        <v>3</v>
      </c>
      <c r="BN56" s="62" t="s">
        <v>4</v>
      </c>
      <c r="BV56" s="64"/>
    </row>
    <row r="57" spans="8:80" x14ac:dyDescent="0.25">
      <c r="H57" s="64"/>
      <c r="K57" s="30" t="s">
        <v>55</v>
      </c>
      <c r="L57" s="41">
        <v>0.11694161191872102</v>
      </c>
      <c r="V57" s="64"/>
      <c r="AF57" s="64"/>
      <c r="AO57" s="64"/>
      <c r="AY57" s="64"/>
      <c r="BH57" s="64"/>
      <c r="BK57" s="62" t="s">
        <v>6</v>
      </c>
      <c r="BL57" s="62" t="s">
        <v>331</v>
      </c>
      <c r="BM57" s="62">
        <v>1662361</v>
      </c>
      <c r="BN57" s="62">
        <v>30.4</v>
      </c>
      <c r="BV57" s="64"/>
    </row>
    <row r="58" spans="8:80" x14ac:dyDescent="0.25">
      <c r="H58" s="64"/>
      <c r="K58" s="30" t="s">
        <v>56</v>
      </c>
      <c r="L58" s="41">
        <v>0.28533999859497072</v>
      </c>
      <c r="V58" s="64"/>
      <c r="AF58" s="64"/>
      <c r="AO58" s="64"/>
      <c r="AY58" s="64"/>
      <c r="BH58" s="64"/>
      <c r="BL58" s="62" t="s">
        <v>332</v>
      </c>
      <c r="BM58" s="62">
        <v>3797950</v>
      </c>
      <c r="BN58" s="62">
        <v>69.599999999999994</v>
      </c>
      <c r="BV58" s="64"/>
    </row>
    <row r="59" spans="8:80" x14ac:dyDescent="0.25">
      <c r="H59" s="64"/>
      <c r="K59" s="30" t="s">
        <v>57</v>
      </c>
      <c r="L59" s="41">
        <v>0.25457267048150523</v>
      </c>
      <c r="V59" s="64"/>
      <c r="AF59" s="64"/>
      <c r="AO59" s="64"/>
      <c r="AY59" s="64"/>
      <c r="BH59" s="64"/>
      <c r="BL59" s="62" t="s">
        <v>43</v>
      </c>
      <c r="BM59" s="62">
        <v>5460311</v>
      </c>
      <c r="BN59" s="62">
        <v>100</v>
      </c>
      <c r="BV59" s="64"/>
      <c r="BY59" s="24" t="s">
        <v>462</v>
      </c>
    </row>
    <row r="60" spans="8:80" x14ac:dyDescent="0.25">
      <c r="H60" s="64"/>
      <c r="K60" s="30" t="s">
        <v>58</v>
      </c>
      <c r="L60" s="41">
        <v>0.19291913224158527</v>
      </c>
      <c r="V60" s="64"/>
      <c r="AF60" s="64"/>
      <c r="AO60" s="64"/>
      <c r="AY60" s="64"/>
      <c r="BH60" s="64"/>
      <c r="BV60" s="64"/>
      <c r="CA60" s="62" t="s">
        <v>3</v>
      </c>
      <c r="CB60" s="62" t="s">
        <v>4</v>
      </c>
    </row>
    <row r="61" spans="8:80" x14ac:dyDescent="0.25">
      <c r="H61" s="64"/>
      <c r="K61" s="30" t="s">
        <v>59</v>
      </c>
      <c r="L61" s="41">
        <v>0.20858742293958196</v>
      </c>
      <c r="V61" s="64"/>
      <c r="AF61" s="64"/>
      <c r="AO61" s="64"/>
      <c r="AY61" s="64"/>
      <c r="BH61" s="64"/>
      <c r="BV61" s="64"/>
      <c r="BY61" s="62" t="s">
        <v>6</v>
      </c>
      <c r="BZ61" s="62" t="s">
        <v>454</v>
      </c>
      <c r="CA61" s="62">
        <v>115273</v>
      </c>
      <c r="CB61" s="62">
        <v>2.1</v>
      </c>
    </row>
    <row r="62" spans="8:80" x14ac:dyDescent="0.25">
      <c r="H62" s="64"/>
      <c r="K62" s="30" t="s">
        <v>60</v>
      </c>
      <c r="L62" s="23">
        <v>7.8862295762369611E-2</v>
      </c>
      <c r="V62" s="64"/>
      <c r="AF62" s="64"/>
      <c r="AO62" s="64"/>
      <c r="AY62" s="64"/>
      <c r="BH62" s="64"/>
      <c r="BV62" s="64"/>
      <c r="BZ62" s="62" t="s">
        <v>455</v>
      </c>
      <c r="CA62" s="62">
        <v>958588</v>
      </c>
      <c r="CB62" s="62">
        <v>17.600000000000001</v>
      </c>
    </row>
    <row r="63" spans="8:80" x14ac:dyDescent="0.25">
      <c r="H63" s="64"/>
      <c r="K63" s="30" t="s">
        <v>88</v>
      </c>
      <c r="L63" s="41">
        <v>8.8901423056172532E-2</v>
      </c>
      <c r="V63" s="64"/>
      <c r="AF63" s="64"/>
      <c r="AO63" s="64"/>
      <c r="AY63" s="64"/>
      <c r="BH63" s="64"/>
      <c r="BK63" s="24" t="s">
        <v>339</v>
      </c>
      <c r="BV63" s="64"/>
      <c r="BZ63" s="62" t="s">
        <v>456</v>
      </c>
      <c r="CA63" s="62">
        <v>1079928</v>
      </c>
      <c r="CB63" s="62">
        <v>19.8</v>
      </c>
    </row>
    <row r="64" spans="8:80" x14ac:dyDescent="0.25">
      <c r="H64" s="64"/>
      <c r="K64" s="107" t="s">
        <v>259</v>
      </c>
      <c r="L64" s="41">
        <v>8.1821435191737416E-2</v>
      </c>
      <c r="V64" s="64"/>
      <c r="AF64" s="64"/>
      <c r="AO64" s="64"/>
      <c r="AY64" s="64"/>
      <c r="BH64" s="64"/>
      <c r="BM64" s="62" t="s">
        <v>3</v>
      </c>
      <c r="BN64" s="62" t="s">
        <v>4</v>
      </c>
      <c r="BV64" s="64"/>
      <c r="BZ64" s="62" t="s">
        <v>457</v>
      </c>
      <c r="CA64" s="62">
        <v>691639</v>
      </c>
      <c r="CB64" s="62">
        <v>12.7</v>
      </c>
    </row>
    <row r="65" spans="8:80" x14ac:dyDescent="0.25">
      <c r="H65" s="64"/>
      <c r="K65" s="30" t="s">
        <v>61</v>
      </c>
      <c r="L65" s="41">
        <v>0.30681236094856507</v>
      </c>
      <c r="V65" s="64"/>
      <c r="AF65" s="64"/>
      <c r="AO65" s="64"/>
      <c r="AY65" s="64"/>
      <c r="BH65" s="64"/>
      <c r="BK65" s="62" t="s">
        <v>6</v>
      </c>
      <c r="BL65" s="62" t="s">
        <v>331</v>
      </c>
      <c r="BM65" s="62">
        <v>1322609</v>
      </c>
      <c r="BN65" s="62">
        <v>24.2</v>
      </c>
      <c r="BV65" s="64"/>
      <c r="BZ65" s="62" t="s">
        <v>458</v>
      </c>
      <c r="CA65" s="62">
        <v>242680</v>
      </c>
      <c r="CB65" s="62">
        <v>4.4000000000000004</v>
      </c>
    </row>
    <row r="66" spans="8:80" x14ac:dyDescent="0.25">
      <c r="H66" s="64"/>
      <c r="K66" s="30" t="s">
        <v>62</v>
      </c>
      <c r="L66" s="41">
        <v>0.16441678188154343</v>
      </c>
      <c r="V66" s="64"/>
      <c r="AF66" s="64"/>
      <c r="AO66" s="64"/>
      <c r="AY66" s="64"/>
      <c r="BH66" s="64"/>
      <c r="BL66" s="62" t="s">
        <v>332</v>
      </c>
      <c r="BM66" s="62">
        <v>4137702</v>
      </c>
      <c r="BN66" s="62">
        <v>75.8</v>
      </c>
      <c r="BV66" s="64"/>
      <c r="BZ66" s="62" t="s">
        <v>43</v>
      </c>
      <c r="CA66" s="62">
        <v>3088109</v>
      </c>
      <c r="CB66" s="62">
        <v>56.6</v>
      </c>
    </row>
    <row r="67" spans="8:80" x14ac:dyDescent="0.25">
      <c r="H67" s="64"/>
      <c r="K67" s="30" t="s">
        <v>63</v>
      </c>
      <c r="L67" s="41">
        <v>8.9827356531953367E-2</v>
      </c>
      <c r="V67" s="64"/>
      <c r="AF67" s="64"/>
      <c r="AO67" s="64"/>
      <c r="AY67" s="64"/>
      <c r="BH67" s="64"/>
      <c r="BL67" s="62" t="s">
        <v>43</v>
      </c>
      <c r="BM67" s="62">
        <v>5460311</v>
      </c>
      <c r="BN67" s="62">
        <v>100</v>
      </c>
      <c r="BV67" s="64"/>
      <c r="BY67" s="62" t="s">
        <v>69</v>
      </c>
      <c r="BZ67" s="62" t="s">
        <v>70</v>
      </c>
      <c r="CA67" s="62">
        <v>2372202</v>
      </c>
      <c r="CB67" s="62">
        <v>43.4</v>
      </c>
    </row>
    <row r="68" spans="8:80" ht="47.25" x14ac:dyDescent="0.25">
      <c r="H68" s="64"/>
      <c r="K68" s="50" t="s">
        <v>188</v>
      </c>
      <c r="L68" s="75">
        <v>0.32300000000000001</v>
      </c>
      <c r="V68" s="64"/>
      <c r="AF68" s="64"/>
      <c r="AO68" s="64"/>
      <c r="AY68" s="64"/>
      <c r="BH68" s="64"/>
      <c r="BV68" s="64"/>
      <c r="BY68" s="62" t="s">
        <v>43</v>
      </c>
      <c r="CA68" s="62">
        <v>5460311</v>
      </c>
      <c r="CB68" s="62">
        <v>100</v>
      </c>
    </row>
    <row r="69" spans="8:80" x14ac:dyDescent="0.25">
      <c r="H69" s="64"/>
      <c r="V69" s="64"/>
      <c r="AF69" s="64"/>
      <c r="AO69" s="64"/>
      <c r="AY69" s="64"/>
      <c r="BH69" s="64"/>
      <c r="BV69" s="64"/>
    </row>
    <row r="70" spans="8:80" x14ac:dyDescent="0.25">
      <c r="H70" s="64"/>
      <c r="V70" s="64"/>
      <c r="AF70" s="64"/>
      <c r="AO70" s="64"/>
      <c r="AY70" s="64"/>
      <c r="BH70" s="64"/>
      <c r="BV70" s="64"/>
    </row>
    <row r="71" spans="8:80" x14ac:dyDescent="0.25">
      <c r="H71" s="64"/>
      <c r="V71" s="64"/>
      <c r="AF71" s="64"/>
      <c r="AO71" s="64"/>
      <c r="AY71" s="64"/>
      <c r="BH71" s="64"/>
      <c r="BK71" s="24" t="s">
        <v>340</v>
      </c>
      <c r="BV71" s="64"/>
    </row>
    <row r="72" spans="8:80" x14ac:dyDescent="0.25">
      <c r="H72" s="64"/>
      <c r="V72" s="64"/>
      <c r="AF72" s="64"/>
      <c r="AO72" s="64"/>
      <c r="AY72" s="64"/>
      <c r="BH72" s="64"/>
      <c r="BM72" s="62" t="s">
        <v>3</v>
      </c>
      <c r="BN72" s="62" t="s">
        <v>4</v>
      </c>
      <c r="BV72" s="64"/>
      <c r="BY72" s="24" t="s">
        <v>463</v>
      </c>
    </row>
    <row r="73" spans="8:80" x14ac:dyDescent="0.25">
      <c r="H73" s="64"/>
      <c r="V73" s="64"/>
      <c r="AF73" s="64"/>
      <c r="AO73" s="64"/>
      <c r="AY73" s="64"/>
      <c r="BH73" s="64"/>
      <c r="BK73" s="62" t="s">
        <v>6</v>
      </c>
      <c r="BL73" s="62" t="s">
        <v>331</v>
      </c>
      <c r="BM73" s="62">
        <v>236613</v>
      </c>
      <c r="BN73" s="62">
        <v>4.3</v>
      </c>
      <c r="BV73" s="64"/>
      <c r="CA73" s="62" t="s">
        <v>3</v>
      </c>
      <c r="CB73" s="62" t="s">
        <v>4</v>
      </c>
    </row>
    <row r="74" spans="8:80" x14ac:dyDescent="0.25">
      <c r="H74" s="64"/>
      <c r="V74" s="64"/>
      <c r="AF74" s="64"/>
      <c r="AO74" s="64"/>
      <c r="AY74" s="64"/>
      <c r="BH74" s="64"/>
      <c r="BL74" s="62" t="s">
        <v>332</v>
      </c>
      <c r="BM74" s="62">
        <v>5223698</v>
      </c>
      <c r="BN74" s="62">
        <v>95.7</v>
      </c>
      <c r="BV74" s="64"/>
      <c r="BY74" s="62" t="s">
        <v>6</v>
      </c>
      <c r="BZ74" s="62" t="s">
        <v>454</v>
      </c>
      <c r="CA74" s="62">
        <v>78871</v>
      </c>
      <c r="CB74" s="62">
        <v>1.4</v>
      </c>
    </row>
    <row r="75" spans="8:80" x14ac:dyDescent="0.25">
      <c r="H75" s="64"/>
      <c r="V75" s="64"/>
      <c r="AF75" s="64"/>
      <c r="AO75" s="64"/>
      <c r="AY75" s="64"/>
      <c r="BH75" s="64"/>
      <c r="BL75" s="62" t="s">
        <v>43</v>
      </c>
      <c r="BM75" s="62">
        <v>5460311</v>
      </c>
      <c r="BN75" s="62">
        <v>100</v>
      </c>
      <c r="BV75" s="64"/>
      <c r="BZ75" s="62" t="s">
        <v>455</v>
      </c>
      <c r="CA75" s="62">
        <v>655237</v>
      </c>
      <c r="CB75" s="62">
        <v>12</v>
      </c>
    </row>
    <row r="76" spans="8:80" x14ac:dyDescent="0.25">
      <c r="H76" s="64"/>
      <c r="V76" s="64"/>
      <c r="AF76" s="64"/>
      <c r="AO76" s="64"/>
      <c r="AY76" s="64"/>
      <c r="BH76" s="64"/>
      <c r="BV76" s="64"/>
      <c r="BZ76" s="62" t="s">
        <v>456</v>
      </c>
      <c r="CA76" s="62">
        <v>855449</v>
      </c>
      <c r="CB76" s="62">
        <v>15.7</v>
      </c>
    </row>
    <row r="77" spans="8:80" x14ac:dyDescent="0.25">
      <c r="H77" s="64"/>
      <c r="V77" s="64"/>
      <c r="AF77" s="64"/>
      <c r="AO77" s="64"/>
      <c r="AY77" s="64"/>
      <c r="BH77" s="64"/>
      <c r="BV77" s="64"/>
      <c r="BZ77" s="62" t="s">
        <v>457</v>
      </c>
      <c r="CA77" s="62">
        <v>418624</v>
      </c>
      <c r="CB77" s="62">
        <v>7.7</v>
      </c>
    </row>
    <row r="78" spans="8:80" x14ac:dyDescent="0.25">
      <c r="H78" s="64"/>
      <c r="V78" s="64"/>
      <c r="AF78" s="64"/>
      <c r="AO78" s="64"/>
      <c r="AY78" s="64"/>
      <c r="BH78" s="64"/>
      <c r="BV78" s="64"/>
      <c r="BZ78" s="62" t="s">
        <v>458</v>
      </c>
      <c r="CA78" s="62">
        <v>133474</v>
      </c>
      <c r="CB78" s="62">
        <v>2.4</v>
      </c>
    </row>
    <row r="79" spans="8:80" x14ac:dyDescent="0.25">
      <c r="H79" s="64"/>
      <c r="V79" s="64"/>
      <c r="AF79" s="64"/>
      <c r="AO79" s="64"/>
      <c r="AY79" s="64"/>
      <c r="BH79" s="64"/>
      <c r="BK79" s="24" t="s">
        <v>341</v>
      </c>
      <c r="BV79" s="64"/>
      <c r="BZ79" s="62" t="s">
        <v>43</v>
      </c>
      <c r="CA79" s="62">
        <v>2141655</v>
      </c>
      <c r="CB79" s="62">
        <v>39.200000000000003</v>
      </c>
    </row>
    <row r="80" spans="8:80" x14ac:dyDescent="0.25">
      <c r="H80" s="64"/>
      <c r="V80" s="64"/>
      <c r="AF80" s="64"/>
      <c r="AO80" s="64"/>
      <c r="AY80" s="64"/>
      <c r="BH80" s="64"/>
      <c r="BM80" s="62" t="s">
        <v>3</v>
      </c>
      <c r="BN80" s="62" t="s">
        <v>4</v>
      </c>
      <c r="BV80" s="64"/>
      <c r="BY80" s="62" t="s">
        <v>69</v>
      </c>
      <c r="BZ80" s="62" t="s">
        <v>70</v>
      </c>
      <c r="CA80" s="62">
        <v>3318656</v>
      </c>
      <c r="CB80" s="62">
        <v>60.8</v>
      </c>
    </row>
    <row r="81" spans="8:80" x14ac:dyDescent="0.25">
      <c r="H81" s="64"/>
      <c r="V81" s="64"/>
      <c r="AF81" s="64"/>
      <c r="AO81" s="64"/>
      <c r="AY81" s="64"/>
      <c r="BH81" s="64"/>
      <c r="BK81" s="62" t="s">
        <v>6</v>
      </c>
      <c r="BL81" s="62" t="s">
        <v>331</v>
      </c>
      <c r="BM81" s="62">
        <v>230546</v>
      </c>
      <c r="BN81" s="62">
        <v>4.2</v>
      </c>
      <c r="BV81" s="64"/>
      <c r="BY81" s="62" t="s">
        <v>43</v>
      </c>
      <c r="CA81" s="62">
        <v>5460311</v>
      </c>
      <c r="CB81" s="62">
        <v>100</v>
      </c>
    </row>
    <row r="82" spans="8:80" x14ac:dyDescent="0.25">
      <c r="H82" s="64"/>
      <c r="V82" s="64"/>
      <c r="AF82" s="64"/>
      <c r="AO82" s="64"/>
      <c r="AY82" s="64"/>
      <c r="BH82" s="64"/>
      <c r="BL82" s="62" t="s">
        <v>332</v>
      </c>
      <c r="BM82" s="62">
        <v>5229765</v>
      </c>
      <c r="BN82" s="62">
        <v>95.8</v>
      </c>
      <c r="BV82" s="64"/>
    </row>
    <row r="83" spans="8:80" x14ac:dyDescent="0.25">
      <c r="H83" s="64"/>
      <c r="V83" s="64"/>
      <c r="AF83" s="64"/>
      <c r="AO83" s="64"/>
      <c r="AY83" s="64"/>
      <c r="BH83" s="64"/>
      <c r="BL83" s="62" t="s">
        <v>43</v>
      </c>
      <c r="BM83" s="62">
        <v>5460311</v>
      </c>
      <c r="BN83" s="62">
        <v>100</v>
      </c>
      <c r="BV83" s="64"/>
    </row>
    <row r="84" spans="8:80" x14ac:dyDescent="0.25">
      <c r="H84" s="64"/>
      <c r="V84" s="64"/>
      <c r="AF84" s="64"/>
      <c r="AO84" s="64"/>
      <c r="AY84" s="64"/>
      <c r="BH84" s="64"/>
      <c r="BV84" s="64"/>
    </row>
    <row r="85" spans="8:80" x14ac:dyDescent="0.25">
      <c r="H85" s="64"/>
      <c r="V85" s="64"/>
      <c r="AF85" s="64"/>
      <c r="AO85" s="64"/>
      <c r="AY85" s="64"/>
      <c r="BH85" s="64"/>
      <c r="BV85" s="64"/>
      <c r="BY85" s="24" t="s">
        <v>464</v>
      </c>
    </row>
    <row r="86" spans="8:80" x14ac:dyDescent="0.25">
      <c r="H86" s="64"/>
      <c r="V86" s="64"/>
      <c r="AF86" s="64"/>
      <c r="AO86" s="64"/>
      <c r="AY86" s="64"/>
      <c r="BH86" s="64"/>
      <c r="BV86" s="64"/>
      <c r="CA86" s="62" t="s">
        <v>3</v>
      </c>
      <c r="CB86" s="62" t="s">
        <v>4</v>
      </c>
    </row>
    <row r="87" spans="8:80" x14ac:dyDescent="0.25">
      <c r="H87" s="64"/>
      <c r="V87" s="64"/>
      <c r="AF87" s="64"/>
      <c r="AO87" s="64"/>
      <c r="AY87" s="64"/>
      <c r="BH87" s="64"/>
      <c r="BK87" s="24" t="s">
        <v>342</v>
      </c>
      <c r="BV87" s="64"/>
      <c r="BY87" s="62" t="s">
        <v>6</v>
      </c>
      <c r="BZ87" s="62" t="s">
        <v>454</v>
      </c>
      <c r="CA87" s="62">
        <v>72804</v>
      </c>
      <c r="CB87" s="62">
        <v>1.3</v>
      </c>
    </row>
    <row r="88" spans="8:80" x14ac:dyDescent="0.25">
      <c r="H88" s="64"/>
      <c r="V88" s="64"/>
      <c r="AF88" s="64"/>
      <c r="AO88" s="64"/>
      <c r="AY88" s="64"/>
      <c r="BH88" s="64"/>
      <c r="BM88" s="62" t="s">
        <v>3</v>
      </c>
      <c r="BN88" s="62" t="s">
        <v>4</v>
      </c>
      <c r="BV88" s="64"/>
      <c r="BZ88" s="62" t="s">
        <v>455</v>
      </c>
      <c r="CA88" s="62">
        <v>436825</v>
      </c>
      <c r="CB88" s="62">
        <v>8</v>
      </c>
    </row>
    <row r="89" spans="8:80" x14ac:dyDescent="0.25">
      <c r="H89" s="64"/>
      <c r="V89" s="64"/>
      <c r="AF89" s="64"/>
      <c r="AO89" s="64"/>
      <c r="AY89" s="64"/>
      <c r="BH89" s="64"/>
      <c r="BK89" s="62" t="s">
        <v>6</v>
      </c>
      <c r="BL89" s="62" t="s">
        <v>331</v>
      </c>
      <c r="BM89" s="62">
        <v>5223698</v>
      </c>
      <c r="BN89" s="62">
        <v>95.7</v>
      </c>
      <c r="BV89" s="64"/>
      <c r="BZ89" s="62" t="s">
        <v>456</v>
      </c>
      <c r="CA89" s="62">
        <v>794779</v>
      </c>
      <c r="CB89" s="62">
        <v>14.6</v>
      </c>
    </row>
    <row r="90" spans="8:80" x14ac:dyDescent="0.25">
      <c r="H90" s="64"/>
      <c r="V90" s="64"/>
      <c r="AF90" s="64"/>
      <c r="AO90" s="64"/>
      <c r="AY90" s="64"/>
      <c r="BH90" s="64"/>
      <c r="BL90" s="62" t="s">
        <v>332</v>
      </c>
      <c r="BM90" s="62">
        <v>236613</v>
      </c>
      <c r="BN90" s="62">
        <v>4.3</v>
      </c>
      <c r="BV90" s="64"/>
      <c r="BZ90" s="62" t="s">
        <v>457</v>
      </c>
      <c r="CA90" s="62">
        <v>224479</v>
      </c>
      <c r="CB90" s="62">
        <v>4.0999999999999996</v>
      </c>
    </row>
    <row r="91" spans="8:80" x14ac:dyDescent="0.25">
      <c r="H91" s="64"/>
      <c r="V91" s="64"/>
      <c r="AF91" s="64"/>
      <c r="AO91" s="64"/>
      <c r="AY91" s="64"/>
      <c r="BH91" s="64"/>
      <c r="BL91" s="62" t="s">
        <v>43</v>
      </c>
      <c r="BM91" s="62">
        <v>5460311</v>
      </c>
      <c r="BN91" s="62">
        <v>100</v>
      </c>
      <c r="BV91" s="64"/>
      <c r="BZ91" s="62" t="s">
        <v>458</v>
      </c>
      <c r="CA91" s="62">
        <v>133474</v>
      </c>
      <c r="CB91" s="62">
        <v>2.4</v>
      </c>
    </row>
    <row r="92" spans="8:80" x14ac:dyDescent="0.25">
      <c r="H92" s="64"/>
      <c r="V92" s="64"/>
      <c r="AF92" s="64"/>
      <c r="AO92" s="64"/>
      <c r="AY92" s="64"/>
      <c r="BH92" s="64"/>
      <c r="BV92" s="64"/>
      <c r="BZ92" s="62" t="s">
        <v>43</v>
      </c>
      <c r="CA92" s="62">
        <v>1662361</v>
      </c>
      <c r="CB92" s="62">
        <v>30.4</v>
      </c>
    </row>
    <row r="93" spans="8:80" x14ac:dyDescent="0.25">
      <c r="H93" s="64"/>
      <c r="V93" s="64"/>
      <c r="AF93" s="64"/>
      <c r="AO93" s="64"/>
      <c r="AY93" s="64"/>
      <c r="BH93" s="64"/>
      <c r="BV93" s="64"/>
      <c r="BY93" s="62" t="s">
        <v>69</v>
      </c>
      <c r="BZ93" s="62" t="s">
        <v>70</v>
      </c>
      <c r="CA93" s="62">
        <v>3797950</v>
      </c>
      <c r="CB93" s="62">
        <v>69.599999999999994</v>
      </c>
    </row>
    <row r="94" spans="8:80" x14ac:dyDescent="0.25">
      <c r="H94" s="64"/>
      <c r="V94" s="64"/>
      <c r="AF94" s="64"/>
      <c r="AO94" s="64"/>
      <c r="AY94" s="64"/>
      <c r="BH94" s="64"/>
      <c r="BV94" s="64"/>
      <c r="BY94" s="62" t="s">
        <v>43</v>
      </c>
      <c r="CA94" s="62">
        <v>5460311</v>
      </c>
      <c r="CB94" s="62">
        <v>100</v>
      </c>
    </row>
    <row r="95" spans="8:80" x14ac:dyDescent="0.25">
      <c r="H95" s="64"/>
      <c r="V95" s="64"/>
      <c r="AF95" s="64"/>
      <c r="AO95" s="64"/>
      <c r="AY95" s="64"/>
      <c r="BH95" s="64"/>
      <c r="BK95" s="24" t="s">
        <v>343</v>
      </c>
      <c r="BV95" s="64"/>
    </row>
    <row r="96" spans="8:80" x14ac:dyDescent="0.25">
      <c r="H96" s="64"/>
      <c r="V96" s="64"/>
      <c r="AF96" s="64"/>
      <c r="AO96" s="64"/>
      <c r="AY96" s="64"/>
      <c r="BH96" s="64"/>
      <c r="BM96" s="62" t="s">
        <v>3</v>
      </c>
      <c r="BN96" s="62" t="s">
        <v>4</v>
      </c>
      <c r="BV96" s="64"/>
    </row>
    <row r="97" spans="8:80" x14ac:dyDescent="0.25">
      <c r="H97" s="64"/>
      <c r="V97" s="64"/>
      <c r="AF97" s="64"/>
      <c r="AO97" s="64"/>
      <c r="AY97" s="64"/>
      <c r="BH97" s="64"/>
      <c r="BK97" s="62" t="s">
        <v>6</v>
      </c>
      <c r="BL97" s="62" t="s">
        <v>331</v>
      </c>
      <c r="BM97" s="62">
        <v>994990</v>
      </c>
      <c r="BN97" s="62">
        <v>18.2</v>
      </c>
      <c r="BV97" s="64"/>
    </row>
    <row r="98" spans="8:80" x14ac:dyDescent="0.25">
      <c r="H98" s="64"/>
      <c r="V98" s="64"/>
      <c r="AF98" s="64"/>
      <c r="AO98" s="64"/>
      <c r="AY98" s="64"/>
      <c r="BH98" s="64"/>
      <c r="BL98" s="62" t="s">
        <v>332</v>
      </c>
      <c r="BM98" s="62">
        <v>4465321</v>
      </c>
      <c r="BN98" s="62">
        <v>81.8</v>
      </c>
      <c r="BV98" s="64"/>
      <c r="BY98" s="24" t="s">
        <v>465</v>
      </c>
    </row>
    <row r="99" spans="8:80" x14ac:dyDescent="0.25">
      <c r="H99" s="64"/>
      <c r="V99" s="64"/>
      <c r="AF99" s="64"/>
      <c r="AO99" s="64"/>
      <c r="AY99" s="64"/>
      <c r="BH99" s="64"/>
      <c r="BL99" s="62" t="s">
        <v>43</v>
      </c>
      <c r="BM99" s="62">
        <v>5460311</v>
      </c>
      <c r="BN99" s="62">
        <v>100</v>
      </c>
      <c r="BV99" s="64"/>
      <c r="CA99" s="62" t="s">
        <v>3</v>
      </c>
      <c r="CB99" s="62" t="s">
        <v>4</v>
      </c>
    </row>
    <row r="100" spans="8:80" x14ac:dyDescent="0.25">
      <c r="H100" s="64"/>
      <c r="V100" s="64"/>
      <c r="AF100" s="64"/>
      <c r="AO100" s="64"/>
      <c r="AY100" s="64"/>
      <c r="BH100" s="64"/>
      <c r="BV100" s="64"/>
      <c r="BY100" s="62" t="s">
        <v>6</v>
      </c>
      <c r="BZ100" s="62" t="s">
        <v>454</v>
      </c>
      <c r="CA100" s="62">
        <v>54603</v>
      </c>
      <c r="CB100" s="62">
        <v>1</v>
      </c>
    </row>
    <row r="101" spans="8:80" x14ac:dyDescent="0.25">
      <c r="H101" s="64"/>
      <c r="V101" s="64"/>
      <c r="AF101" s="64"/>
      <c r="AO101" s="64"/>
      <c r="AY101" s="64"/>
      <c r="BH101" s="64"/>
      <c r="BV101" s="64"/>
      <c r="BZ101" s="62" t="s">
        <v>455</v>
      </c>
      <c r="CA101" s="62">
        <v>266949</v>
      </c>
      <c r="CB101" s="62">
        <v>4.9000000000000004</v>
      </c>
    </row>
    <row r="102" spans="8:80" x14ac:dyDescent="0.25">
      <c r="H102" s="64"/>
      <c r="V102" s="64"/>
      <c r="AF102" s="64"/>
      <c r="AO102" s="64"/>
      <c r="AY102" s="64"/>
      <c r="BH102" s="64"/>
      <c r="BV102" s="64"/>
      <c r="BZ102" s="62" t="s">
        <v>456</v>
      </c>
      <c r="CA102" s="62">
        <v>624902</v>
      </c>
      <c r="CB102" s="62">
        <v>11.4</v>
      </c>
    </row>
    <row r="103" spans="8:80" x14ac:dyDescent="0.25">
      <c r="H103" s="64"/>
      <c r="V103" s="64"/>
      <c r="AF103" s="64"/>
      <c r="AO103" s="64"/>
      <c r="AY103" s="64"/>
      <c r="BH103" s="64"/>
      <c r="BK103" s="24" t="s">
        <v>344</v>
      </c>
      <c r="BV103" s="64"/>
      <c r="BZ103" s="62" t="s">
        <v>457</v>
      </c>
      <c r="CA103" s="62">
        <v>321552</v>
      </c>
      <c r="CB103" s="62">
        <v>5.9</v>
      </c>
    </row>
    <row r="104" spans="8:80" x14ac:dyDescent="0.25">
      <c r="H104" s="64"/>
      <c r="V104" s="64"/>
      <c r="AF104" s="64"/>
      <c r="AO104" s="64"/>
      <c r="AY104" s="64"/>
      <c r="BH104" s="64"/>
      <c r="BM104" s="62" t="s">
        <v>3</v>
      </c>
      <c r="BN104" s="62" t="s">
        <v>4</v>
      </c>
      <c r="BV104" s="64"/>
      <c r="BZ104" s="62" t="s">
        <v>458</v>
      </c>
      <c r="CA104" s="62">
        <v>54603</v>
      </c>
      <c r="CB104" s="62">
        <v>1</v>
      </c>
    </row>
    <row r="105" spans="8:80" x14ac:dyDescent="0.25">
      <c r="H105" s="64"/>
      <c r="V105" s="64"/>
      <c r="AF105" s="64"/>
      <c r="AO105" s="64"/>
      <c r="AY105" s="64"/>
      <c r="BH105" s="64"/>
      <c r="BK105" s="62" t="s">
        <v>6</v>
      </c>
      <c r="BL105" s="62" t="s">
        <v>331</v>
      </c>
      <c r="BM105" s="62">
        <v>200211</v>
      </c>
      <c r="BN105" s="62">
        <v>3.7</v>
      </c>
      <c r="BV105" s="64"/>
      <c r="BZ105" s="62" t="s">
        <v>43</v>
      </c>
      <c r="CA105" s="62">
        <v>1322609</v>
      </c>
      <c r="CB105" s="62">
        <v>24.2</v>
      </c>
    </row>
    <row r="106" spans="8:80" x14ac:dyDescent="0.25">
      <c r="H106" s="64"/>
      <c r="V106" s="64"/>
      <c r="AF106" s="64"/>
      <c r="AO106" s="64"/>
      <c r="AY106" s="64"/>
      <c r="BH106" s="64"/>
      <c r="BL106" s="62" t="s">
        <v>332</v>
      </c>
      <c r="BM106" s="62">
        <v>5260100</v>
      </c>
      <c r="BN106" s="62">
        <v>96.3</v>
      </c>
      <c r="BV106" s="64"/>
      <c r="BY106" s="62" t="s">
        <v>69</v>
      </c>
      <c r="BZ106" s="62" t="s">
        <v>70</v>
      </c>
      <c r="CA106" s="62">
        <v>4137702</v>
      </c>
      <c r="CB106" s="62">
        <v>75.8</v>
      </c>
    </row>
    <row r="107" spans="8:80" x14ac:dyDescent="0.25">
      <c r="H107" s="64"/>
      <c r="V107" s="64"/>
      <c r="AF107" s="64"/>
      <c r="AO107" s="64"/>
      <c r="AY107" s="64"/>
      <c r="BH107" s="64"/>
      <c r="BL107" s="62" t="s">
        <v>43</v>
      </c>
      <c r="BM107" s="62">
        <v>5460311</v>
      </c>
      <c r="BN107" s="62">
        <v>100</v>
      </c>
      <c r="BV107" s="64"/>
      <c r="BY107" s="62" t="s">
        <v>43</v>
      </c>
      <c r="CA107" s="62">
        <v>5460311</v>
      </c>
      <c r="CB107" s="62">
        <v>100</v>
      </c>
    </row>
    <row r="108" spans="8:80" x14ac:dyDescent="0.25">
      <c r="H108" s="64"/>
      <c r="V108" s="64"/>
      <c r="AF108" s="64"/>
      <c r="AO108" s="64"/>
      <c r="AY108" s="64"/>
      <c r="BH108" s="64"/>
      <c r="BV108" s="64"/>
    </row>
    <row r="109" spans="8:80" x14ac:dyDescent="0.25">
      <c r="H109" s="64"/>
      <c r="V109" s="64"/>
      <c r="AF109" s="64"/>
      <c r="AO109" s="64"/>
      <c r="AY109" s="64"/>
      <c r="BH109" s="64"/>
      <c r="BV109" s="64"/>
    </row>
    <row r="110" spans="8:80" x14ac:dyDescent="0.25">
      <c r="H110" s="64"/>
      <c r="V110" s="64"/>
      <c r="AF110" s="64"/>
      <c r="AO110" s="64"/>
      <c r="AY110" s="64"/>
      <c r="BH110" s="64"/>
      <c r="BV110" s="64"/>
    </row>
    <row r="111" spans="8:80" x14ac:dyDescent="0.25">
      <c r="H111" s="64"/>
      <c r="V111" s="64"/>
      <c r="AF111" s="64"/>
      <c r="AO111" s="64"/>
      <c r="AY111" s="64"/>
      <c r="BH111" s="64"/>
      <c r="BK111" s="24" t="s">
        <v>345</v>
      </c>
      <c r="BV111" s="64"/>
      <c r="BY111" s="24" t="s">
        <v>466</v>
      </c>
    </row>
    <row r="112" spans="8:80" x14ac:dyDescent="0.25">
      <c r="H112" s="64"/>
      <c r="V112" s="64"/>
      <c r="AF112" s="64"/>
      <c r="AO112" s="64"/>
      <c r="AY112" s="64"/>
      <c r="BH112" s="64"/>
      <c r="BM112" s="62" t="s">
        <v>3</v>
      </c>
      <c r="BN112" s="62" t="s">
        <v>4</v>
      </c>
      <c r="BV112" s="64"/>
      <c r="CA112" s="62" t="s">
        <v>3</v>
      </c>
      <c r="CB112" s="62" t="s">
        <v>4</v>
      </c>
    </row>
    <row r="113" spans="8:80" x14ac:dyDescent="0.25">
      <c r="H113" s="64"/>
      <c r="V113" s="64"/>
      <c r="AF113" s="64"/>
      <c r="AO113" s="64"/>
      <c r="AY113" s="64"/>
      <c r="BH113" s="64"/>
      <c r="BK113" s="62" t="s">
        <v>6</v>
      </c>
      <c r="BL113" s="62" t="s">
        <v>331</v>
      </c>
      <c r="BM113" s="62">
        <v>175943</v>
      </c>
      <c r="BN113" s="62">
        <v>3.2</v>
      </c>
      <c r="BV113" s="64"/>
      <c r="BY113" s="62" t="s">
        <v>6</v>
      </c>
      <c r="BZ113" s="62" t="s">
        <v>454</v>
      </c>
      <c r="CA113" s="62">
        <v>6067</v>
      </c>
      <c r="CB113" s="62">
        <v>0.1</v>
      </c>
    </row>
    <row r="114" spans="8:80" x14ac:dyDescent="0.25">
      <c r="H114" s="64"/>
      <c r="V114" s="64"/>
      <c r="AF114" s="64"/>
      <c r="AO114" s="64"/>
      <c r="AY114" s="64"/>
      <c r="BH114" s="64"/>
      <c r="BL114" s="62" t="s">
        <v>332</v>
      </c>
      <c r="BM114" s="62">
        <v>5284368</v>
      </c>
      <c r="BN114" s="62">
        <v>96.8</v>
      </c>
      <c r="BV114" s="64"/>
      <c r="BZ114" s="62" t="s">
        <v>455</v>
      </c>
      <c r="CA114" s="62">
        <v>97072</v>
      </c>
      <c r="CB114" s="62">
        <v>1.8</v>
      </c>
    </row>
    <row r="115" spans="8:80" x14ac:dyDescent="0.25">
      <c r="H115" s="64"/>
      <c r="V115" s="64"/>
      <c r="AF115" s="64"/>
      <c r="AO115" s="64"/>
      <c r="AY115" s="64"/>
      <c r="BH115" s="64"/>
      <c r="BL115" s="62" t="s">
        <v>43</v>
      </c>
      <c r="BM115" s="62">
        <v>5460311</v>
      </c>
      <c r="BN115" s="62">
        <v>100</v>
      </c>
      <c r="BV115" s="64"/>
      <c r="BZ115" s="62" t="s">
        <v>456</v>
      </c>
      <c r="CA115" s="62">
        <v>109206</v>
      </c>
      <c r="CB115" s="62">
        <v>2</v>
      </c>
    </row>
    <row r="116" spans="8:80" x14ac:dyDescent="0.25">
      <c r="H116" s="64"/>
      <c r="V116" s="64"/>
      <c r="AF116" s="64"/>
      <c r="AO116" s="64"/>
      <c r="AY116" s="64"/>
      <c r="BH116" s="64"/>
      <c r="BV116" s="64"/>
      <c r="BZ116" s="62" t="s">
        <v>457</v>
      </c>
      <c r="CA116" s="62">
        <v>12134</v>
      </c>
      <c r="CB116" s="62">
        <v>0.2</v>
      </c>
    </row>
    <row r="117" spans="8:80" x14ac:dyDescent="0.25">
      <c r="H117" s="64"/>
      <c r="V117" s="64"/>
      <c r="AF117" s="64"/>
      <c r="AO117" s="64"/>
      <c r="AY117" s="64"/>
      <c r="BH117" s="64"/>
      <c r="BV117" s="64"/>
      <c r="BZ117" s="62" t="s">
        <v>458</v>
      </c>
      <c r="CA117" s="62">
        <v>12134</v>
      </c>
      <c r="CB117" s="62">
        <v>0.2</v>
      </c>
    </row>
    <row r="118" spans="8:80" x14ac:dyDescent="0.25">
      <c r="H118" s="64"/>
      <c r="V118" s="64"/>
      <c r="AF118" s="64"/>
      <c r="AO118" s="64"/>
      <c r="AY118" s="64"/>
      <c r="BH118" s="64"/>
      <c r="BV118" s="64"/>
      <c r="BZ118" s="62" t="s">
        <v>43</v>
      </c>
      <c r="CA118" s="62">
        <v>236613</v>
      </c>
      <c r="CB118" s="62">
        <v>4.3</v>
      </c>
    </row>
    <row r="119" spans="8:80" x14ac:dyDescent="0.25">
      <c r="H119" s="64"/>
      <c r="V119" s="64"/>
      <c r="AF119" s="64"/>
      <c r="AO119" s="64"/>
      <c r="AY119" s="64"/>
      <c r="BH119" s="64"/>
      <c r="BV119" s="64"/>
      <c r="BY119" s="62" t="s">
        <v>69</v>
      </c>
      <c r="BZ119" s="62" t="s">
        <v>70</v>
      </c>
      <c r="CA119" s="62">
        <v>5223698</v>
      </c>
      <c r="CB119" s="62">
        <v>95.7</v>
      </c>
    </row>
    <row r="120" spans="8:80" x14ac:dyDescent="0.25">
      <c r="H120" s="64"/>
      <c r="V120" s="64"/>
      <c r="AF120" s="64"/>
      <c r="AO120" s="64"/>
      <c r="AY120" s="64"/>
      <c r="BH120" s="64"/>
      <c r="BV120" s="64"/>
      <c r="BY120" s="62" t="s">
        <v>43</v>
      </c>
      <c r="CA120" s="62">
        <v>5460311</v>
      </c>
      <c r="CB120" s="62">
        <v>100</v>
      </c>
    </row>
    <row r="121" spans="8:80" x14ac:dyDescent="0.25">
      <c r="H121" s="64"/>
      <c r="V121" s="64"/>
      <c r="AF121" s="64"/>
      <c r="AO121" s="64"/>
      <c r="AY121" s="64"/>
      <c r="BH121" s="64"/>
      <c r="BV121" s="64"/>
    </row>
    <row r="122" spans="8:80" x14ac:dyDescent="0.25">
      <c r="H122" s="64"/>
      <c r="V122" s="64"/>
      <c r="AF122" s="64"/>
      <c r="AO122" s="64"/>
      <c r="AY122" s="64"/>
      <c r="BH122" s="64"/>
      <c r="BV122" s="64"/>
    </row>
    <row r="123" spans="8:80" x14ac:dyDescent="0.25">
      <c r="H123" s="64"/>
      <c r="V123" s="64"/>
      <c r="AF123" s="64"/>
      <c r="AO123" s="64"/>
      <c r="AY123" s="64"/>
      <c r="BH123" s="64"/>
      <c r="BV123" s="64"/>
    </row>
    <row r="124" spans="8:80" x14ac:dyDescent="0.25">
      <c r="H124" s="64"/>
      <c r="V124" s="64"/>
      <c r="AF124" s="64"/>
      <c r="AO124" s="64"/>
      <c r="AY124" s="64"/>
      <c r="BH124" s="64"/>
      <c r="BV124" s="64"/>
      <c r="BY124" s="62" t="s">
        <v>467</v>
      </c>
    </row>
    <row r="125" spans="8:80" x14ac:dyDescent="0.25">
      <c r="H125" s="64"/>
      <c r="V125" s="64"/>
      <c r="AF125" s="64"/>
      <c r="AO125" s="64"/>
      <c r="AY125" s="64"/>
      <c r="BH125" s="64"/>
      <c r="BV125" s="64"/>
      <c r="CA125" s="62" t="s">
        <v>3</v>
      </c>
      <c r="CB125" s="62" t="s">
        <v>4</v>
      </c>
    </row>
    <row r="126" spans="8:80" x14ac:dyDescent="0.25">
      <c r="H126" s="64"/>
      <c r="V126" s="64"/>
      <c r="AF126" s="64"/>
      <c r="AO126" s="64"/>
      <c r="AY126" s="64"/>
      <c r="BH126" s="64"/>
      <c r="BV126" s="64"/>
      <c r="BY126" s="62" t="s">
        <v>6</v>
      </c>
      <c r="BZ126" s="62" t="s">
        <v>454</v>
      </c>
      <c r="CA126" s="62">
        <v>18201</v>
      </c>
      <c r="CB126" s="62">
        <v>0.3</v>
      </c>
    </row>
    <row r="127" spans="8:80" x14ac:dyDescent="0.25">
      <c r="H127" s="64"/>
      <c r="V127" s="64"/>
      <c r="AF127" s="64"/>
      <c r="AO127" s="64"/>
      <c r="AY127" s="64"/>
      <c r="BH127" s="64"/>
      <c r="BV127" s="64"/>
      <c r="BZ127" s="62" t="s">
        <v>455</v>
      </c>
      <c r="CA127" s="62">
        <v>66737</v>
      </c>
      <c r="CB127" s="62">
        <v>1.2</v>
      </c>
    </row>
    <row r="128" spans="8:80" x14ac:dyDescent="0.25">
      <c r="H128" s="64"/>
      <c r="V128" s="64"/>
      <c r="AF128" s="64"/>
      <c r="AO128" s="64"/>
      <c r="AY128" s="64"/>
      <c r="BH128" s="64"/>
      <c r="BV128" s="64"/>
      <c r="BZ128" s="62" t="s">
        <v>456</v>
      </c>
      <c r="CA128" s="62">
        <v>91005</v>
      </c>
      <c r="CB128" s="62">
        <v>1.7</v>
      </c>
    </row>
    <row r="129" spans="8:80" x14ac:dyDescent="0.25">
      <c r="H129" s="64"/>
      <c r="V129" s="64"/>
      <c r="AF129" s="64"/>
      <c r="AO129" s="64"/>
      <c r="AY129" s="64"/>
      <c r="BH129" s="64"/>
      <c r="BV129" s="64"/>
      <c r="BZ129" s="62" t="s">
        <v>457</v>
      </c>
      <c r="CA129" s="62">
        <v>48536</v>
      </c>
      <c r="CB129" s="62">
        <v>0.9</v>
      </c>
    </row>
    <row r="130" spans="8:80" x14ac:dyDescent="0.25">
      <c r="H130" s="64"/>
      <c r="V130" s="64"/>
      <c r="AF130" s="64"/>
      <c r="AO130" s="64"/>
      <c r="AY130" s="64"/>
      <c r="BH130" s="64"/>
      <c r="BV130" s="64"/>
      <c r="BZ130" s="62" t="s">
        <v>458</v>
      </c>
      <c r="CA130" s="62">
        <v>6067</v>
      </c>
      <c r="CB130" s="62">
        <v>0.1</v>
      </c>
    </row>
    <row r="131" spans="8:80" x14ac:dyDescent="0.25">
      <c r="H131" s="64"/>
      <c r="V131" s="64"/>
      <c r="AF131" s="64"/>
      <c r="AO131" s="64"/>
      <c r="AY131" s="64"/>
      <c r="BH131" s="64"/>
      <c r="BV131" s="64"/>
      <c r="BZ131" s="62" t="s">
        <v>43</v>
      </c>
      <c r="CA131" s="62">
        <v>230546</v>
      </c>
      <c r="CB131" s="62">
        <v>4.2</v>
      </c>
    </row>
    <row r="132" spans="8:80" x14ac:dyDescent="0.25">
      <c r="H132" s="64"/>
      <c r="V132" s="64"/>
      <c r="AF132" s="64"/>
      <c r="AO132" s="64"/>
      <c r="AY132" s="64"/>
      <c r="BH132" s="64"/>
      <c r="BV132" s="64"/>
      <c r="BY132" s="62" t="s">
        <v>69</v>
      </c>
      <c r="BZ132" s="62" t="s">
        <v>70</v>
      </c>
      <c r="CA132" s="62">
        <v>5229765</v>
      </c>
      <c r="CB132" s="62">
        <v>95.8</v>
      </c>
    </row>
    <row r="133" spans="8:80" x14ac:dyDescent="0.25">
      <c r="H133" s="64"/>
      <c r="V133" s="64"/>
      <c r="AF133" s="64"/>
      <c r="AO133" s="64"/>
      <c r="AY133" s="64"/>
      <c r="BH133" s="64"/>
      <c r="BV133" s="64"/>
      <c r="BY133" s="62" t="s">
        <v>43</v>
      </c>
      <c r="CA133" s="62">
        <v>5460311</v>
      </c>
      <c r="CB133" s="62">
        <v>100</v>
      </c>
    </row>
    <row r="134" spans="8:80" x14ac:dyDescent="0.25">
      <c r="H134" s="64"/>
      <c r="V134" s="64"/>
      <c r="AF134" s="64"/>
      <c r="AO134" s="64"/>
      <c r="AY134" s="64"/>
      <c r="BH134" s="64"/>
      <c r="BV134" s="64"/>
    </row>
    <row r="135" spans="8:80" x14ac:dyDescent="0.25">
      <c r="H135" s="64"/>
      <c r="V135" s="64"/>
      <c r="AF135" s="64"/>
      <c r="AO135" s="64"/>
      <c r="AY135" s="64"/>
      <c r="BH135" s="64"/>
      <c r="BV135" s="64"/>
    </row>
    <row r="136" spans="8:80" x14ac:dyDescent="0.25">
      <c r="H136" s="64"/>
      <c r="V136" s="64"/>
      <c r="AF136" s="64"/>
      <c r="AO136" s="64"/>
      <c r="AY136" s="64"/>
      <c r="BH136" s="64"/>
      <c r="BV136" s="64"/>
    </row>
    <row r="137" spans="8:80" x14ac:dyDescent="0.25">
      <c r="H137" s="64"/>
      <c r="V137" s="64"/>
      <c r="AF137" s="64"/>
      <c r="AO137" s="64"/>
      <c r="AY137" s="64"/>
      <c r="BH137" s="64"/>
      <c r="BV137" s="64"/>
      <c r="BY137" s="62" t="s">
        <v>468</v>
      </c>
    </row>
    <row r="138" spans="8:80" x14ac:dyDescent="0.25">
      <c r="H138" s="64"/>
      <c r="V138" s="64"/>
      <c r="AF138" s="64"/>
      <c r="AO138" s="64"/>
      <c r="AY138" s="64"/>
      <c r="BH138" s="64"/>
      <c r="BV138" s="64"/>
      <c r="CA138" s="62" t="s">
        <v>3</v>
      </c>
      <c r="CB138" s="62" t="s">
        <v>4</v>
      </c>
    </row>
    <row r="139" spans="8:80" x14ac:dyDescent="0.25">
      <c r="H139" s="64"/>
      <c r="V139" s="64"/>
      <c r="AF139" s="64"/>
      <c r="AO139" s="64"/>
      <c r="AY139" s="64"/>
      <c r="BH139" s="64"/>
      <c r="BV139" s="64"/>
      <c r="BY139" s="62" t="s">
        <v>6</v>
      </c>
      <c r="BZ139" s="62" t="s">
        <v>454</v>
      </c>
      <c r="CA139" s="62">
        <v>54603</v>
      </c>
      <c r="CB139" s="62">
        <v>1</v>
      </c>
    </row>
    <row r="140" spans="8:80" x14ac:dyDescent="0.25">
      <c r="H140" s="64"/>
      <c r="V140" s="64"/>
      <c r="AF140" s="64"/>
      <c r="AO140" s="64"/>
      <c r="AY140" s="64"/>
      <c r="BH140" s="64"/>
      <c r="BV140" s="64"/>
      <c r="BZ140" s="62" t="s">
        <v>455</v>
      </c>
      <c r="CA140" s="62">
        <v>527830</v>
      </c>
      <c r="CB140" s="62">
        <v>9.6999999999999993</v>
      </c>
    </row>
    <row r="141" spans="8:80" x14ac:dyDescent="0.25">
      <c r="H141" s="64"/>
      <c r="V141" s="64"/>
      <c r="AF141" s="64"/>
      <c r="AO141" s="64"/>
      <c r="AY141" s="64"/>
      <c r="BH141" s="64"/>
      <c r="BV141" s="64"/>
      <c r="BZ141" s="62" t="s">
        <v>456</v>
      </c>
      <c r="CA141" s="62">
        <v>855449</v>
      </c>
      <c r="CB141" s="62">
        <v>15.7</v>
      </c>
    </row>
    <row r="142" spans="8:80" x14ac:dyDescent="0.25">
      <c r="H142" s="64"/>
      <c r="V142" s="64"/>
      <c r="AF142" s="64"/>
      <c r="AO142" s="64"/>
      <c r="AY142" s="64"/>
      <c r="BH142" s="64"/>
      <c r="BV142" s="64"/>
      <c r="BZ142" s="62" t="s">
        <v>457</v>
      </c>
      <c r="CA142" s="62">
        <v>3670542</v>
      </c>
      <c r="CB142" s="62">
        <v>67.2</v>
      </c>
    </row>
    <row r="143" spans="8:80" x14ac:dyDescent="0.25">
      <c r="H143" s="64"/>
      <c r="V143" s="64"/>
      <c r="AF143" s="64"/>
      <c r="AO143" s="64"/>
      <c r="AY143" s="64"/>
      <c r="BH143" s="64"/>
      <c r="BV143" s="64"/>
      <c r="BZ143" s="62" t="s">
        <v>458</v>
      </c>
      <c r="CA143" s="62">
        <v>115273</v>
      </c>
      <c r="CB143" s="62">
        <v>2.1</v>
      </c>
    </row>
    <row r="144" spans="8:80" x14ac:dyDescent="0.25">
      <c r="H144" s="64"/>
      <c r="V144" s="64"/>
      <c r="AF144" s="64"/>
      <c r="AO144" s="64"/>
      <c r="AY144" s="64"/>
      <c r="BH144" s="64"/>
      <c r="BV144" s="64"/>
      <c r="BZ144" s="62" t="s">
        <v>43</v>
      </c>
      <c r="CA144" s="62">
        <v>5223698</v>
      </c>
      <c r="CB144" s="62">
        <v>95.7</v>
      </c>
    </row>
    <row r="145" spans="8:80" x14ac:dyDescent="0.25">
      <c r="H145" s="64"/>
      <c r="V145" s="64"/>
      <c r="AF145" s="64"/>
      <c r="AO145" s="64"/>
      <c r="AY145" s="64"/>
      <c r="BH145" s="64"/>
      <c r="BV145" s="64"/>
      <c r="BY145" s="62" t="s">
        <v>69</v>
      </c>
      <c r="BZ145" s="62" t="s">
        <v>70</v>
      </c>
      <c r="CA145" s="62">
        <v>236613</v>
      </c>
      <c r="CB145" s="62">
        <v>4.3</v>
      </c>
    </row>
    <row r="146" spans="8:80" x14ac:dyDescent="0.25">
      <c r="H146" s="64"/>
      <c r="V146" s="64"/>
      <c r="AF146" s="64"/>
      <c r="AO146" s="64"/>
      <c r="AY146" s="64"/>
      <c r="BH146" s="64"/>
      <c r="BV146" s="64"/>
      <c r="BY146" s="62" t="s">
        <v>43</v>
      </c>
      <c r="CA146" s="62">
        <v>5460311</v>
      </c>
      <c r="CB146" s="62">
        <v>100</v>
      </c>
    </row>
    <row r="147" spans="8:80" x14ac:dyDescent="0.25">
      <c r="H147" s="64"/>
      <c r="V147" s="64"/>
      <c r="AF147" s="64"/>
      <c r="AO147" s="64"/>
      <c r="AY147" s="64"/>
      <c r="BH147" s="64"/>
      <c r="BV147" s="64"/>
    </row>
    <row r="148" spans="8:80" x14ac:dyDescent="0.25">
      <c r="H148" s="64"/>
      <c r="V148" s="64"/>
      <c r="AF148" s="64"/>
      <c r="AO148" s="64"/>
      <c r="AY148" s="64"/>
      <c r="BH148" s="64"/>
      <c r="BV148" s="64"/>
    </row>
    <row r="149" spans="8:80" x14ac:dyDescent="0.25">
      <c r="H149" s="64"/>
      <c r="V149" s="64"/>
      <c r="AF149" s="64"/>
      <c r="AO149" s="64"/>
      <c r="AY149" s="64"/>
      <c r="BH149" s="64"/>
      <c r="BV149" s="64"/>
    </row>
    <row r="150" spans="8:80" x14ac:dyDescent="0.25">
      <c r="H150" s="64"/>
      <c r="V150" s="64"/>
      <c r="AF150" s="64"/>
      <c r="AO150" s="64"/>
      <c r="AY150" s="64"/>
      <c r="BH150" s="64"/>
      <c r="BV150" s="64"/>
      <c r="BY150" s="62" t="s">
        <v>469</v>
      </c>
    </row>
    <row r="151" spans="8:80" x14ac:dyDescent="0.25">
      <c r="H151" s="64"/>
      <c r="V151" s="64"/>
      <c r="AF151" s="64"/>
      <c r="AO151" s="64"/>
      <c r="AY151" s="64"/>
      <c r="BH151" s="64"/>
      <c r="BV151" s="64"/>
      <c r="CA151" s="62" t="s">
        <v>3</v>
      </c>
      <c r="CB151" s="62" t="s">
        <v>4</v>
      </c>
    </row>
    <row r="152" spans="8:80" x14ac:dyDescent="0.25">
      <c r="H152" s="64"/>
      <c r="V152" s="64"/>
      <c r="AF152" s="64"/>
      <c r="AO152" s="64"/>
      <c r="AY152" s="64"/>
      <c r="BH152" s="64"/>
      <c r="BV152" s="64"/>
      <c r="BY152" s="62" t="s">
        <v>6</v>
      </c>
      <c r="BZ152" s="62" t="s">
        <v>454</v>
      </c>
      <c r="CA152" s="62">
        <v>30335</v>
      </c>
      <c r="CB152" s="62">
        <v>0.6</v>
      </c>
    </row>
    <row r="153" spans="8:80" x14ac:dyDescent="0.25">
      <c r="H153" s="64"/>
      <c r="V153" s="64"/>
      <c r="AF153" s="64"/>
      <c r="AO153" s="64"/>
      <c r="AY153" s="64"/>
      <c r="BH153" s="64"/>
      <c r="BV153" s="64"/>
      <c r="BZ153" s="62" t="s">
        <v>455</v>
      </c>
      <c r="CA153" s="62">
        <v>242680</v>
      </c>
      <c r="CB153" s="62">
        <v>4.4000000000000004</v>
      </c>
    </row>
    <row r="154" spans="8:80" x14ac:dyDescent="0.25">
      <c r="H154" s="64"/>
      <c r="V154" s="64"/>
      <c r="AF154" s="64"/>
      <c r="AO154" s="64"/>
      <c r="AY154" s="64"/>
      <c r="BH154" s="64"/>
      <c r="BV154" s="64"/>
      <c r="BZ154" s="62" t="s">
        <v>456</v>
      </c>
      <c r="CA154" s="62">
        <v>376155</v>
      </c>
      <c r="CB154" s="62">
        <v>6.9</v>
      </c>
    </row>
    <row r="155" spans="8:80" x14ac:dyDescent="0.25">
      <c r="H155" s="64"/>
      <c r="V155" s="64"/>
      <c r="AF155" s="64"/>
      <c r="AO155" s="64"/>
      <c r="AY155" s="64"/>
      <c r="BH155" s="64"/>
      <c r="BV155" s="64"/>
      <c r="BZ155" s="62" t="s">
        <v>457</v>
      </c>
      <c r="CA155" s="62">
        <v>285150</v>
      </c>
      <c r="CB155" s="62">
        <v>5.2</v>
      </c>
    </row>
    <row r="156" spans="8:80" x14ac:dyDescent="0.25">
      <c r="H156" s="64"/>
      <c r="V156" s="64"/>
      <c r="AF156" s="64"/>
      <c r="AO156" s="64"/>
      <c r="AY156" s="64"/>
      <c r="BH156" s="64"/>
      <c r="BV156" s="64"/>
      <c r="BZ156" s="62" t="s">
        <v>458</v>
      </c>
      <c r="CA156" s="62">
        <v>60670</v>
      </c>
      <c r="CB156" s="62">
        <v>1.1000000000000001</v>
      </c>
    </row>
    <row r="157" spans="8:80" x14ac:dyDescent="0.25">
      <c r="H157" s="64"/>
      <c r="V157" s="64"/>
      <c r="AF157" s="64"/>
      <c r="AO157" s="64"/>
      <c r="AY157" s="64"/>
      <c r="BH157" s="64"/>
      <c r="BV157" s="64"/>
      <c r="BZ157" s="62" t="s">
        <v>43</v>
      </c>
      <c r="CA157" s="62">
        <v>994990</v>
      </c>
      <c r="CB157" s="62">
        <v>18.2</v>
      </c>
    </row>
    <row r="158" spans="8:80" x14ac:dyDescent="0.25">
      <c r="H158" s="64"/>
      <c r="V158" s="64"/>
      <c r="AF158" s="64"/>
      <c r="AO158" s="64"/>
      <c r="AY158" s="64"/>
      <c r="BH158" s="64"/>
      <c r="BV158" s="64"/>
      <c r="BY158" s="62" t="s">
        <v>69</v>
      </c>
      <c r="BZ158" s="62" t="s">
        <v>70</v>
      </c>
      <c r="CA158" s="62">
        <v>4465321</v>
      </c>
      <c r="CB158" s="62">
        <v>81.8</v>
      </c>
    </row>
    <row r="159" spans="8:80" x14ac:dyDescent="0.25">
      <c r="H159" s="64"/>
      <c r="V159" s="64"/>
      <c r="AF159" s="64"/>
      <c r="AO159" s="64"/>
      <c r="AY159" s="64"/>
      <c r="BH159" s="64"/>
      <c r="BV159" s="64"/>
      <c r="BY159" s="62" t="s">
        <v>43</v>
      </c>
      <c r="CA159" s="62">
        <v>5460311</v>
      </c>
      <c r="CB159" s="62">
        <v>100</v>
      </c>
    </row>
    <row r="160" spans="8:80" x14ac:dyDescent="0.25">
      <c r="H160" s="64"/>
      <c r="V160" s="64"/>
      <c r="AF160" s="64"/>
      <c r="AO160" s="64"/>
      <c r="AY160" s="64"/>
      <c r="BH160" s="64"/>
      <c r="BV160" s="64"/>
    </row>
    <row r="161" spans="8:80" x14ac:dyDescent="0.25">
      <c r="H161" s="64"/>
      <c r="V161" s="64"/>
      <c r="AF161" s="64"/>
      <c r="AO161" s="64"/>
      <c r="AY161" s="64"/>
      <c r="BH161" s="64"/>
      <c r="BV161" s="64"/>
    </row>
    <row r="162" spans="8:80" x14ac:dyDescent="0.25">
      <c r="H162" s="64"/>
      <c r="V162" s="64"/>
      <c r="AF162" s="64"/>
      <c r="AO162" s="64"/>
      <c r="AY162" s="64"/>
      <c r="BH162" s="64"/>
      <c r="BV162" s="64"/>
    </row>
    <row r="163" spans="8:80" x14ac:dyDescent="0.25">
      <c r="H163" s="64"/>
      <c r="V163" s="64"/>
      <c r="AF163" s="64"/>
      <c r="AO163" s="64"/>
      <c r="AY163" s="64"/>
      <c r="BH163" s="64"/>
      <c r="BV163" s="64"/>
      <c r="BY163" s="62" t="s">
        <v>470</v>
      </c>
    </row>
    <row r="164" spans="8:80" x14ac:dyDescent="0.25">
      <c r="H164" s="64"/>
      <c r="V164" s="64"/>
      <c r="AF164" s="64"/>
      <c r="AO164" s="64"/>
      <c r="AY164" s="64"/>
      <c r="BH164" s="64"/>
      <c r="BV164" s="64"/>
      <c r="CA164" s="62" t="s">
        <v>3</v>
      </c>
      <c r="CB164" s="62" t="s">
        <v>4</v>
      </c>
    </row>
    <row r="165" spans="8:80" x14ac:dyDescent="0.25">
      <c r="H165" s="64"/>
      <c r="V165" s="64"/>
      <c r="AF165" s="64"/>
      <c r="AO165" s="64"/>
      <c r="AY165" s="64"/>
      <c r="BH165" s="64"/>
      <c r="BV165" s="64"/>
      <c r="BY165" s="62" t="s">
        <v>6</v>
      </c>
      <c r="BZ165" s="62" t="s">
        <v>454</v>
      </c>
      <c r="CA165" s="62">
        <v>12134</v>
      </c>
      <c r="CB165" s="62">
        <v>0.2</v>
      </c>
    </row>
    <row r="166" spans="8:80" x14ac:dyDescent="0.25">
      <c r="H166" s="64"/>
      <c r="V166" s="64"/>
      <c r="AF166" s="64"/>
      <c r="AO166" s="64"/>
      <c r="AY166" s="64"/>
      <c r="BH166" s="64"/>
      <c r="BV166" s="64"/>
      <c r="BZ166" s="62" t="s">
        <v>455</v>
      </c>
      <c r="CA166" s="62">
        <v>72804</v>
      </c>
      <c r="CB166" s="62">
        <v>1.3</v>
      </c>
    </row>
    <row r="167" spans="8:80" x14ac:dyDescent="0.25">
      <c r="H167" s="64"/>
      <c r="V167" s="64"/>
      <c r="AF167" s="64"/>
      <c r="AO167" s="64"/>
      <c r="AY167" s="64"/>
      <c r="BH167" s="64"/>
      <c r="BV167" s="64"/>
      <c r="BZ167" s="62" t="s">
        <v>456</v>
      </c>
      <c r="CA167" s="62">
        <v>60670</v>
      </c>
      <c r="CB167" s="62">
        <v>1.1000000000000001</v>
      </c>
    </row>
    <row r="168" spans="8:80" x14ac:dyDescent="0.25">
      <c r="H168" s="64"/>
      <c r="V168" s="64"/>
      <c r="AF168" s="64"/>
      <c r="AO168" s="64"/>
      <c r="AY168" s="64"/>
      <c r="BH168" s="64"/>
      <c r="BV168" s="64"/>
      <c r="BZ168" s="62" t="s">
        <v>457</v>
      </c>
      <c r="CA168" s="62">
        <v>48536</v>
      </c>
      <c r="CB168" s="62">
        <v>0.9</v>
      </c>
    </row>
    <row r="169" spans="8:80" x14ac:dyDescent="0.25">
      <c r="H169" s="64"/>
      <c r="V169" s="64"/>
      <c r="AF169" s="64"/>
      <c r="AO169" s="64"/>
      <c r="AY169" s="64"/>
      <c r="BH169" s="64"/>
      <c r="BV169" s="64"/>
      <c r="BZ169" s="62" t="s">
        <v>458</v>
      </c>
      <c r="CA169" s="62">
        <v>6067</v>
      </c>
      <c r="CB169" s="62">
        <v>0.1</v>
      </c>
    </row>
    <row r="170" spans="8:80" x14ac:dyDescent="0.25">
      <c r="H170" s="64"/>
      <c r="V170" s="64"/>
      <c r="AF170" s="64"/>
      <c r="AO170" s="64"/>
      <c r="AY170" s="64"/>
      <c r="BH170" s="64"/>
      <c r="BV170" s="64"/>
      <c r="BZ170" s="62" t="s">
        <v>43</v>
      </c>
      <c r="CA170" s="62">
        <v>200211</v>
      </c>
      <c r="CB170" s="62">
        <v>3.7</v>
      </c>
    </row>
    <row r="171" spans="8:80" x14ac:dyDescent="0.25">
      <c r="H171" s="64"/>
      <c r="V171" s="64"/>
      <c r="AF171" s="64"/>
      <c r="AO171" s="64"/>
      <c r="AY171" s="64"/>
      <c r="BH171" s="64"/>
      <c r="BV171" s="64"/>
      <c r="BY171" s="62" t="s">
        <v>69</v>
      </c>
      <c r="BZ171" s="62" t="s">
        <v>70</v>
      </c>
      <c r="CA171" s="62">
        <v>5260100</v>
      </c>
      <c r="CB171" s="62">
        <v>96.3</v>
      </c>
    </row>
    <row r="172" spans="8:80" x14ac:dyDescent="0.25">
      <c r="H172" s="64"/>
      <c r="V172" s="64"/>
      <c r="AF172" s="64"/>
      <c r="AO172" s="64"/>
      <c r="AY172" s="64"/>
      <c r="BH172" s="64"/>
      <c r="BV172" s="64"/>
      <c r="BY172" s="62" t="s">
        <v>43</v>
      </c>
      <c r="CA172" s="62">
        <v>5460311</v>
      </c>
      <c r="CB172" s="62">
        <v>100</v>
      </c>
    </row>
    <row r="173" spans="8:80" x14ac:dyDescent="0.25">
      <c r="H173" s="64"/>
      <c r="V173" s="64"/>
      <c r="AF173" s="64"/>
      <c r="AO173" s="64"/>
      <c r="AY173" s="64"/>
      <c r="BH173" s="64"/>
      <c r="BV173" s="64"/>
    </row>
    <row r="174" spans="8:80" x14ac:dyDescent="0.25">
      <c r="H174" s="64"/>
      <c r="V174" s="64"/>
      <c r="AF174" s="64"/>
      <c r="AO174" s="64"/>
      <c r="AY174" s="64"/>
      <c r="BH174" s="64"/>
      <c r="BV174" s="64"/>
    </row>
    <row r="175" spans="8:80" x14ac:dyDescent="0.25">
      <c r="H175" s="64"/>
      <c r="V175" s="64"/>
      <c r="AF175" s="64"/>
      <c r="AO175" s="64"/>
      <c r="AY175" s="64"/>
      <c r="BH175" s="64"/>
      <c r="BV175" s="64"/>
    </row>
    <row r="176" spans="8:80" x14ac:dyDescent="0.25">
      <c r="H176" s="64"/>
      <c r="V176" s="64"/>
      <c r="AF176" s="64"/>
      <c r="AO176" s="64"/>
      <c r="AY176" s="64"/>
      <c r="BH176" s="64"/>
      <c r="BV176" s="64"/>
      <c r="BY176" s="62" t="s">
        <v>471</v>
      </c>
    </row>
    <row r="177" spans="8:80" x14ac:dyDescent="0.25">
      <c r="H177" s="64"/>
      <c r="V177" s="64"/>
      <c r="AF177" s="64"/>
      <c r="AO177" s="64"/>
      <c r="AY177" s="64"/>
      <c r="BH177" s="64"/>
      <c r="BV177" s="64"/>
      <c r="CA177" s="62" t="s">
        <v>3</v>
      </c>
      <c r="CB177" s="62" t="s">
        <v>4</v>
      </c>
    </row>
    <row r="178" spans="8:80" x14ac:dyDescent="0.25">
      <c r="H178" s="64"/>
      <c r="V178" s="64"/>
      <c r="AF178" s="64"/>
      <c r="AO178" s="64"/>
      <c r="AY178" s="64"/>
      <c r="BH178" s="64"/>
      <c r="BV178" s="64"/>
      <c r="BY178" s="62" t="s">
        <v>6</v>
      </c>
      <c r="BZ178" s="62" t="s">
        <v>454</v>
      </c>
      <c r="CA178" s="62">
        <v>24268</v>
      </c>
      <c r="CB178" s="62">
        <v>0.4</v>
      </c>
    </row>
    <row r="179" spans="8:80" x14ac:dyDescent="0.25">
      <c r="H179" s="64"/>
      <c r="V179" s="64"/>
      <c r="AF179" s="64"/>
      <c r="AO179" s="64"/>
      <c r="AY179" s="64"/>
      <c r="BH179" s="64"/>
      <c r="BV179" s="64"/>
      <c r="BZ179" s="62" t="s">
        <v>455</v>
      </c>
      <c r="CA179" s="62">
        <v>60670</v>
      </c>
      <c r="CB179" s="62">
        <v>1.1000000000000001</v>
      </c>
    </row>
    <row r="180" spans="8:80" x14ac:dyDescent="0.25">
      <c r="H180" s="64"/>
      <c r="V180" s="64"/>
      <c r="AF180" s="64"/>
      <c r="AO180" s="64"/>
      <c r="AY180" s="64"/>
      <c r="BH180" s="64"/>
      <c r="BV180" s="64"/>
      <c r="BZ180" s="62" t="s">
        <v>456</v>
      </c>
      <c r="CA180" s="62">
        <v>54603</v>
      </c>
      <c r="CB180" s="62">
        <v>1</v>
      </c>
    </row>
    <row r="181" spans="8:80" x14ac:dyDescent="0.25">
      <c r="H181" s="64"/>
      <c r="V181" s="64"/>
      <c r="AF181" s="64"/>
      <c r="AO181" s="64"/>
      <c r="AY181" s="64"/>
      <c r="BH181" s="64"/>
      <c r="BV181" s="64"/>
      <c r="BZ181" s="62" t="s">
        <v>457</v>
      </c>
      <c r="CA181" s="62">
        <v>30335</v>
      </c>
      <c r="CB181" s="62">
        <v>0.6</v>
      </c>
    </row>
    <row r="182" spans="8:80" x14ac:dyDescent="0.25">
      <c r="H182" s="64"/>
      <c r="V182" s="64"/>
      <c r="AF182" s="64"/>
      <c r="AO182" s="64"/>
      <c r="AY182" s="64"/>
      <c r="BH182" s="64"/>
      <c r="BV182" s="64"/>
      <c r="BZ182" s="62" t="s">
        <v>458</v>
      </c>
      <c r="CA182" s="62">
        <v>6067</v>
      </c>
      <c r="CB182" s="62">
        <v>0.1</v>
      </c>
    </row>
    <row r="183" spans="8:80" x14ac:dyDescent="0.25">
      <c r="H183" s="64"/>
      <c r="V183" s="64"/>
      <c r="AF183" s="64"/>
      <c r="AO183" s="64"/>
      <c r="AY183" s="64"/>
      <c r="BH183" s="64"/>
      <c r="BV183" s="64"/>
      <c r="BZ183" s="62" t="s">
        <v>43</v>
      </c>
      <c r="CA183" s="62">
        <v>175943</v>
      </c>
      <c r="CB183" s="62">
        <v>3.2</v>
      </c>
    </row>
    <row r="184" spans="8:80" x14ac:dyDescent="0.25">
      <c r="H184" s="64"/>
      <c r="V184" s="64"/>
      <c r="AF184" s="64"/>
      <c r="AO184" s="64"/>
      <c r="AY184" s="64"/>
      <c r="BH184" s="64"/>
      <c r="BV184" s="64"/>
      <c r="BY184" s="62" t="s">
        <v>69</v>
      </c>
      <c r="BZ184" s="62" t="s">
        <v>70</v>
      </c>
      <c r="CA184" s="62">
        <v>5284368</v>
      </c>
      <c r="CB184" s="62">
        <v>96.8</v>
      </c>
    </row>
    <row r="185" spans="8:80" x14ac:dyDescent="0.25">
      <c r="H185" s="64"/>
      <c r="V185" s="64"/>
      <c r="AF185" s="64"/>
      <c r="AO185" s="64"/>
      <c r="AY185" s="64"/>
      <c r="BH185" s="64"/>
      <c r="BV185" s="64"/>
      <c r="BY185" s="62" t="s">
        <v>43</v>
      </c>
      <c r="CA185" s="62">
        <v>5460311</v>
      </c>
      <c r="CB185" s="62">
        <v>100</v>
      </c>
    </row>
    <row r="186" spans="8:80" x14ac:dyDescent="0.25">
      <c r="H186" s="64"/>
      <c r="V186" s="64"/>
      <c r="AF186" s="64"/>
      <c r="AO186" s="64"/>
      <c r="AY186" s="64"/>
      <c r="BH186" s="64"/>
      <c r="BV186" s="64"/>
    </row>
    <row r="187" spans="8:80" x14ac:dyDescent="0.25">
      <c r="H187" s="64"/>
      <c r="V187" s="64"/>
      <c r="AF187" s="64"/>
      <c r="AO187" s="64"/>
      <c r="AY187" s="64"/>
      <c r="BH187" s="64"/>
      <c r="BV187" s="64"/>
    </row>
    <row r="188" spans="8:80" x14ac:dyDescent="0.25">
      <c r="H188" s="64"/>
      <c r="V188" s="64"/>
      <c r="AF188" s="64"/>
      <c r="AO188" s="64"/>
      <c r="AY188" s="64"/>
      <c r="BH188" s="64"/>
      <c r="BV188" s="64"/>
    </row>
    <row r="189" spans="8:80" x14ac:dyDescent="0.25">
      <c r="H189" s="64"/>
      <c r="V189" s="64"/>
      <c r="AF189" s="64"/>
      <c r="AO189" s="64"/>
      <c r="AY189" s="64"/>
      <c r="BH189" s="64"/>
      <c r="BV189" s="64"/>
    </row>
    <row r="190" spans="8:80" x14ac:dyDescent="0.25">
      <c r="H190" s="64"/>
      <c r="V190" s="64"/>
      <c r="AF190" s="64"/>
      <c r="AO190" s="64"/>
      <c r="AY190" s="64"/>
      <c r="BH190" s="64"/>
      <c r="BV190" s="64"/>
    </row>
    <row r="191" spans="8:80" x14ac:dyDescent="0.25">
      <c r="H191" s="64"/>
      <c r="V191" s="64"/>
      <c r="AF191" s="64"/>
      <c r="AO191" s="64"/>
      <c r="AY191" s="64"/>
      <c r="BH191" s="64"/>
      <c r="BV191" s="64"/>
    </row>
    <row r="192" spans="8:80" x14ac:dyDescent="0.25">
      <c r="H192" s="64"/>
      <c r="V192" s="64"/>
      <c r="AF192" s="64"/>
      <c r="AO192" s="64"/>
      <c r="AY192" s="64"/>
      <c r="BH192" s="64"/>
      <c r="BV192" s="64"/>
    </row>
    <row r="193" spans="8:74" x14ac:dyDescent="0.25">
      <c r="H193" s="64"/>
      <c r="V193" s="64"/>
      <c r="AF193" s="64"/>
      <c r="AO193" s="64"/>
      <c r="AY193" s="64"/>
      <c r="BH193" s="64"/>
      <c r="BV193" s="64"/>
    </row>
    <row r="194" spans="8:74" x14ac:dyDescent="0.25">
      <c r="H194" s="64"/>
      <c r="V194" s="64"/>
      <c r="AF194" s="64"/>
      <c r="AO194" s="64"/>
      <c r="AY194" s="64"/>
      <c r="BH194" s="64"/>
      <c r="BV194" s="64"/>
    </row>
    <row r="195" spans="8:74" x14ac:dyDescent="0.25">
      <c r="H195" s="64"/>
      <c r="V195" s="64"/>
      <c r="AF195" s="64"/>
      <c r="AO195" s="64"/>
      <c r="AY195" s="64"/>
      <c r="BH195" s="64"/>
      <c r="BV195" s="64"/>
    </row>
    <row r="196" spans="8:74" x14ac:dyDescent="0.25">
      <c r="H196" s="64"/>
      <c r="V196" s="64"/>
      <c r="AF196" s="64"/>
      <c r="AO196" s="64"/>
      <c r="AY196" s="64"/>
      <c r="BH196" s="64"/>
      <c r="BV196" s="64"/>
    </row>
    <row r="197" spans="8:74" x14ac:dyDescent="0.25">
      <c r="H197" s="64"/>
      <c r="V197" s="64"/>
      <c r="AF197" s="64"/>
      <c r="AO197" s="64"/>
      <c r="AY197" s="64"/>
      <c r="BH197" s="64"/>
      <c r="BV197" s="64"/>
    </row>
    <row r="198" spans="8:74" x14ac:dyDescent="0.25">
      <c r="H198" s="64"/>
      <c r="V198" s="64"/>
      <c r="AF198" s="64"/>
      <c r="AO198" s="64"/>
      <c r="AY198" s="64"/>
      <c r="BH198" s="64"/>
      <c r="BV198" s="64"/>
    </row>
    <row r="199" spans="8:74" x14ac:dyDescent="0.25">
      <c r="H199" s="64"/>
      <c r="V199" s="64"/>
      <c r="AF199" s="64"/>
      <c r="AO199" s="64"/>
      <c r="AY199" s="64"/>
      <c r="BH199" s="64"/>
      <c r="BV199" s="64"/>
    </row>
    <row r="200" spans="8:74" x14ac:dyDescent="0.25">
      <c r="H200" s="64"/>
      <c r="V200" s="64"/>
      <c r="AF200" s="64"/>
      <c r="AO200" s="64"/>
      <c r="AY200" s="64"/>
      <c r="BH200" s="64"/>
      <c r="BV200" s="64"/>
    </row>
    <row r="201" spans="8:74" x14ac:dyDescent="0.25">
      <c r="H201" s="64"/>
      <c r="V201" s="64"/>
      <c r="AF201" s="64"/>
      <c r="AO201" s="64"/>
      <c r="AY201" s="64"/>
      <c r="BH201" s="64"/>
      <c r="BV201" s="64"/>
    </row>
    <row r="202" spans="8:74" x14ac:dyDescent="0.25">
      <c r="H202" s="64"/>
      <c r="V202" s="64"/>
      <c r="AF202" s="64"/>
      <c r="AO202" s="64"/>
      <c r="AY202" s="64"/>
      <c r="BH202" s="64"/>
      <c r="BV202" s="64"/>
    </row>
    <row r="203" spans="8:74" x14ac:dyDescent="0.25">
      <c r="H203" s="64"/>
      <c r="V203" s="64"/>
      <c r="AF203" s="64"/>
      <c r="AO203" s="64"/>
      <c r="AY203" s="64"/>
      <c r="BH203" s="64"/>
      <c r="BV203" s="64"/>
    </row>
    <row r="204" spans="8:74" x14ac:dyDescent="0.25">
      <c r="H204" s="64"/>
      <c r="V204" s="64"/>
      <c r="AF204" s="64"/>
      <c r="AO204" s="64"/>
      <c r="AY204" s="64"/>
      <c r="BH204" s="64"/>
      <c r="BV204" s="64"/>
    </row>
    <row r="205" spans="8:74" x14ac:dyDescent="0.25">
      <c r="H205" s="64"/>
      <c r="V205" s="64"/>
      <c r="AF205" s="64"/>
      <c r="AO205" s="64"/>
      <c r="AY205" s="64"/>
      <c r="BH205" s="64"/>
      <c r="BV205" s="64"/>
    </row>
    <row r="206" spans="8:74" x14ac:dyDescent="0.25">
      <c r="H206" s="64"/>
      <c r="V206" s="64"/>
      <c r="AF206" s="64"/>
      <c r="AO206" s="64"/>
      <c r="AY206" s="64"/>
      <c r="BH206" s="64"/>
      <c r="BV206" s="64"/>
    </row>
    <row r="207" spans="8:74" x14ac:dyDescent="0.25">
      <c r="H207" s="64"/>
      <c r="V207" s="64"/>
      <c r="AF207" s="64"/>
      <c r="AO207" s="64"/>
      <c r="AY207" s="64"/>
      <c r="BH207" s="64"/>
      <c r="BV207" s="64"/>
    </row>
    <row r="208" spans="8:74" x14ac:dyDescent="0.25">
      <c r="H208" s="64"/>
      <c r="V208" s="64"/>
      <c r="AF208" s="64"/>
      <c r="AO208" s="64"/>
      <c r="AY208" s="64"/>
      <c r="BH208" s="64"/>
      <c r="BV208" s="64"/>
    </row>
    <row r="209" spans="8:74" x14ac:dyDescent="0.25">
      <c r="H209" s="64"/>
      <c r="V209" s="64"/>
      <c r="AF209" s="64"/>
      <c r="AO209" s="64"/>
      <c r="AY209" s="64"/>
      <c r="BH209" s="64"/>
      <c r="BV209" s="64"/>
    </row>
    <row r="210" spans="8:74" x14ac:dyDescent="0.25">
      <c r="H210" s="64"/>
      <c r="V210" s="64"/>
      <c r="AF210" s="64"/>
      <c r="AO210" s="64"/>
      <c r="AY210" s="64"/>
      <c r="BH210" s="64"/>
      <c r="BV210" s="64"/>
    </row>
    <row r="211" spans="8:74" x14ac:dyDescent="0.25">
      <c r="H211" s="64"/>
      <c r="V211" s="64"/>
      <c r="AF211" s="64"/>
      <c r="AO211" s="64"/>
      <c r="AY211" s="64"/>
      <c r="BH211" s="64"/>
      <c r="BV211" s="64"/>
    </row>
    <row r="212" spans="8:74" x14ac:dyDescent="0.25">
      <c r="H212" s="64"/>
      <c r="V212" s="64"/>
      <c r="AF212" s="64"/>
      <c r="AO212" s="64"/>
      <c r="AY212" s="64"/>
      <c r="BH212" s="64"/>
      <c r="BV212" s="64"/>
    </row>
    <row r="213" spans="8:74" x14ac:dyDescent="0.25">
      <c r="H213" s="64"/>
      <c r="V213" s="64"/>
      <c r="AF213" s="64"/>
      <c r="AO213" s="64"/>
      <c r="AY213" s="64"/>
      <c r="BH213" s="64"/>
      <c r="BV213" s="64"/>
    </row>
    <row r="214" spans="8:74" x14ac:dyDescent="0.25">
      <c r="H214" s="64"/>
      <c r="V214" s="64"/>
      <c r="AF214" s="64"/>
      <c r="AO214" s="64"/>
      <c r="AY214" s="64"/>
      <c r="BH214" s="64"/>
      <c r="BV214" s="64"/>
    </row>
    <row r="215" spans="8:74" x14ac:dyDescent="0.25">
      <c r="H215" s="64"/>
      <c r="V215" s="64"/>
      <c r="AF215" s="64"/>
      <c r="AO215" s="64"/>
      <c r="AY215" s="64"/>
      <c r="BH215" s="64"/>
      <c r="BV215" s="64"/>
    </row>
    <row r="216" spans="8:74" x14ac:dyDescent="0.25">
      <c r="H216" s="64"/>
      <c r="V216" s="64"/>
      <c r="AF216" s="64"/>
      <c r="AO216" s="64"/>
      <c r="AY216" s="64"/>
      <c r="BH216" s="64"/>
      <c r="BV216" s="64"/>
    </row>
    <row r="217" spans="8:74" x14ac:dyDescent="0.25">
      <c r="H217" s="64"/>
      <c r="V217" s="64"/>
      <c r="AF217" s="64"/>
      <c r="AO217" s="64"/>
      <c r="AY217" s="64"/>
      <c r="BH217" s="64"/>
      <c r="BV217" s="64"/>
    </row>
    <row r="218" spans="8:74" x14ac:dyDescent="0.25">
      <c r="H218" s="64"/>
      <c r="V218" s="64"/>
      <c r="AF218" s="64"/>
      <c r="AO218" s="64"/>
      <c r="AY218" s="64"/>
      <c r="BH218" s="64"/>
      <c r="BV218" s="64"/>
    </row>
    <row r="219" spans="8:74" x14ac:dyDescent="0.25">
      <c r="H219" s="64"/>
      <c r="V219" s="64"/>
      <c r="AF219" s="64"/>
      <c r="AO219" s="64"/>
      <c r="AY219" s="64"/>
      <c r="BH219" s="64"/>
      <c r="BV219" s="64"/>
    </row>
    <row r="220" spans="8:74" x14ac:dyDescent="0.25">
      <c r="H220" s="64"/>
      <c r="V220" s="64"/>
      <c r="AF220" s="64"/>
      <c r="AO220" s="64"/>
      <c r="AY220" s="64"/>
      <c r="BH220" s="64"/>
      <c r="BV220" s="64"/>
    </row>
    <row r="221" spans="8:74" x14ac:dyDescent="0.25">
      <c r="H221" s="64"/>
      <c r="V221" s="64"/>
      <c r="AF221" s="64"/>
      <c r="AO221" s="64"/>
      <c r="AY221" s="64"/>
      <c r="BH221" s="64"/>
      <c r="BV221" s="64"/>
    </row>
    <row r="222" spans="8:74" x14ac:dyDescent="0.25">
      <c r="H222" s="64"/>
      <c r="V222" s="64"/>
      <c r="AF222" s="64"/>
      <c r="AO222" s="64"/>
      <c r="AY222" s="64"/>
      <c r="BH222" s="64"/>
      <c r="BV222" s="64"/>
    </row>
    <row r="223" spans="8:74" x14ac:dyDescent="0.25">
      <c r="H223" s="64"/>
      <c r="V223" s="64"/>
      <c r="AF223" s="64"/>
      <c r="AO223" s="64"/>
      <c r="AY223" s="64"/>
      <c r="BH223" s="64"/>
      <c r="BV223" s="64"/>
    </row>
    <row r="224" spans="8:74" x14ac:dyDescent="0.25">
      <c r="H224" s="64"/>
      <c r="V224" s="64"/>
      <c r="AF224" s="64"/>
      <c r="AO224" s="64"/>
      <c r="AY224" s="64"/>
      <c r="BH224" s="64"/>
      <c r="BV224" s="64"/>
    </row>
    <row r="225" spans="8:74" x14ac:dyDescent="0.25">
      <c r="H225" s="64"/>
      <c r="V225" s="64"/>
      <c r="AF225" s="64"/>
      <c r="AO225" s="64"/>
      <c r="AY225" s="64"/>
      <c r="BH225" s="64"/>
      <c r="BV225" s="64"/>
    </row>
    <row r="226" spans="8:74" x14ac:dyDescent="0.25">
      <c r="H226" s="64"/>
      <c r="V226" s="64"/>
      <c r="AF226" s="64"/>
      <c r="AO226" s="64"/>
      <c r="AY226" s="64"/>
      <c r="BH226" s="64"/>
      <c r="BV226" s="64"/>
    </row>
    <row r="227" spans="8:74" x14ac:dyDescent="0.25">
      <c r="H227" s="64"/>
      <c r="V227" s="64"/>
      <c r="AF227" s="64"/>
      <c r="AO227" s="64"/>
      <c r="AY227" s="64"/>
      <c r="BH227" s="64"/>
      <c r="BV227" s="64"/>
    </row>
    <row r="228" spans="8:74" x14ac:dyDescent="0.25">
      <c r="H228" s="64"/>
      <c r="V228" s="64"/>
      <c r="AF228" s="64"/>
      <c r="AO228" s="64"/>
      <c r="AY228" s="64"/>
      <c r="BH228" s="64"/>
      <c r="BV228" s="64"/>
    </row>
    <row r="229" spans="8:74" x14ac:dyDescent="0.25">
      <c r="H229" s="64"/>
      <c r="V229" s="64"/>
      <c r="AF229" s="64"/>
      <c r="AO229" s="64"/>
      <c r="AY229" s="64"/>
      <c r="BH229" s="64"/>
      <c r="BV229" s="64"/>
    </row>
    <row r="230" spans="8:74" x14ac:dyDescent="0.25">
      <c r="H230" s="64"/>
      <c r="V230" s="64"/>
      <c r="AF230" s="64"/>
      <c r="AO230" s="64"/>
      <c r="AY230" s="64"/>
      <c r="BH230" s="64"/>
      <c r="BV230" s="64"/>
    </row>
    <row r="231" spans="8:74" x14ac:dyDescent="0.25">
      <c r="H231" s="64"/>
      <c r="V231" s="64"/>
      <c r="AF231" s="64"/>
      <c r="AO231" s="64"/>
      <c r="AY231" s="64"/>
      <c r="BH231" s="64"/>
      <c r="BV231" s="64"/>
    </row>
    <row r="232" spans="8:74" x14ac:dyDescent="0.25">
      <c r="H232" s="64"/>
      <c r="V232" s="64"/>
      <c r="AF232" s="64"/>
      <c r="AO232" s="64"/>
      <c r="AY232" s="64"/>
      <c r="BH232" s="64"/>
      <c r="BV232" s="64"/>
    </row>
    <row r="233" spans="8:74" x14ac:dyDescent="0.25">
      <c r="H233" s="64"/>
      <c r="V233" s="64"/>
      <c r="AF233" s="64"/>
      <c r="AO233" s="64"/>
      <c r="AY233" s="64"/>
      <c r="BH233" s="64"/>
      <c r="BV233" s="64"/>
    </row>
    <row r="234" spans="8:74" x14ac:dyDescent="0.25">
      <c r="H234" s="64"/>
      <c r="V234" s="64"/>
      <c r="AF234" s="64"/>
      <c r="AO234" s="64"/>
      <c r="AY234" s="64"/>
      <c r="BH234" s="64"/>
      <c r="BV234" s="64"/>
    </row>
    <row r="235" spans="8:74" x14ac:dyDescent="0.25">
      <c r="H235" s="64"/>
      <c r="V235" s="64"/>
      <c r="AF235" s="64"/>
      <c r="AO235" s="64"/>
      <c r="AY235" s="64"/>
      <c r="BH235" s="64"/>
      <c r="BV235" s="64"/>
    </row>
    <row r="236" spans="8:74" x14ac:dyDescent="0.25">
      <c r="H236" s="64"/>
      <c r="V236" s="64"/>
      <c r="AF236" s="64"/>
      <c r="AO236" s="64"/>
      <c r="AY236" s="64"/>
      <c r="BH236" s="64"/>
      <c r="BV236" s="64"/>
    </row>
    <row r="237" spans="8:74" x14ac:dyDescent="0.25">
      <c r="H237" s="64"/>
      <c r="V237" s="64"/>
      <c r="AF237" s="64"/>
      <c r="AO237" s="64"/>
      <c r="AY237" s="64"/>
      <c r="BH237" s="64"/>
      <c r="BV237" s="64"/>
    </row>
    <row r="238" spans="8:74" x14ac:dyDescent="0.25">
      <c r="H238" s="64"/>
      <c r="V238" s="64"/>
      <c r="AF238" s="64"/>
      <c r="AO238" s="64"/>
      <c r="AY238" s="64"/>
      <c r="BH238" s="64"/>
      <c r="BV238" s="64"/>
    </row>
    <row r="239" spans="8:74" x14ac:dyDescent="0.25">
      <c r="H239" s="64"/>
      <c r="V239" s="64"/>
      <c r="AF239" s="64"/>
      <c r="AO239" s="64"/>
      <c r="AY239" s="64"/>
      <c r="BH239" s="64"/>
      <c r="BV239" s="64"/>
    </row>
    <row r="240" spans="8:74" x14ac:dyDescent="0.25">
      <c r="H240" s="64"/>
      <c r="V240" s="64"/>
      <c r="AF240" s="64"/>
      <c r="AO240" s="64"/>
      <c r="AY240" s="64"/>
      <c r="BH240" s="64"/>
      <c r="BV240" s="64"/>
    </row>
    <row r="241" spans="8:74" x14ac:dyDescent="0.25">
      <c r="H241" s="64"/>
      <c r="V241" s="64"/>
      <c r="AF241" s="64"/>
      <c r="AO241" s="64"/>
      <c r="AY241" s="64"/>
      <c r="BH241" s="64"/>
      <c r="BV241" s="64"/>
    </row>
    <row r="242" spans="8:74" x14ac:dyDescent="0.25">
      <c r="H242" s="64"/>
      <c r="V242" s="64"/>
      <c r="AF242" s="64"/>
      <c r="AO242" s="64"/>
      <c r="AY242" s="64"/>
      <c r="BH242" s="64"/>
      <c r="BV242" s="64"/>
    </row>
    <row r="243" spans="8:74" x14ac:dyDescent="0.25">
      <c r="H243" s="64"/>
      <c r="V243" s="64"/>
      <c r="AF243" s="64"/>
      <c r="AO243" s="64"/>
      <c r="AY243" s="64"/>
      <c r="BH243" s="64"/>
      <c r="BV243" s="64"/>
    </row>
    <row r="244" spans="8:74" x14ac:dyDescent="0.25">
      <c r="H244" s="64"/>
      <c r="V244" s="64"/>
      <c r="AF244" s="64"/>
      <c r="AO244" s="64"/>
      <c r="AY244" s="64"/>
      <c r="BH244" s="64"/>
      <c r="BV244" s="64"/>
    </row>
    <row r="245" spans="8:74" x14ac:dyDescent="0.25">
      <c r="H245" s="64"/>
      <c r="V245" s="64"/>
      <c r="AF245" s="64"/>
      <c r="AO245" s="64"/>
      <c r="AY245" s="64"/>
      <c r="BH245" s="64"/>
      <c r="BV245" s="64"/>
    </row>
    <row r="246" spans="8:74" x14ac:dyDescent="0.25">
      <c r="H246" s="64"/>
      <c r="V246" s="64"/>
      <c r="AF246" s="64"/>
      <c r="AO246" s="64"/>
      <c r="AY246" s="64"/>
      <c r="BH246" s="64"/>
      <c r="BV246" s="64"/>
    </row>
    <row r="247" spans="8:74" x14ac:dyDescent="0.25">
      <c r="H247" s="64"/>
      <c r="V247" s="64"/>
      <c r="AF247" s="64"/>
      <c r="AO247" s="64"/>
      <c r="AY247" s="64"/>
      <c r="BH247" s="64"/>
      <c r="BV247" s="64"/>
    </row>
    <row r="248" spans="8:74" x14ac:dyDescent="0.25">
      <c r="H248" s="64"/>
      <c r="V248" s="64"/>
      <c r="AF248" s="64"/>
      <c r="AO248" s="64"/>
      <c r="AY248" s="64"/>
      <c r="BH248" s="64"/>
      <c r="BV248" s="64"/>
    </row>
    <row r="249" spans="8:74" x14ac:dyDescent="0.25">
      <c r="H249" s="64"/>
      <c r="V249" s="64"/>
      <c r="AF249" s="64"/>
      <c r="AO249" s="64"/>
      <c r="AY249" s="64"/>
      <c r="BH249" s="64"/>
      <c r="BV249" s="64"/>
    </row>
    <row r="250" spans="8:74" x14ac:dyDescent="0.25">
      <c r="H250" s="64"/>
      <c r="V250" s="64"/>
      <c r="AF250" s="64"/>
      <c r="AO250" s="64"/>
      <c r="AY250" s="64"/>
      <c r="BH250" s="64"/>
      <c r="BV250" s="64"/>
    </row>
    <row r="251" spans="8:74" x14ac:dyDescent="0.25">
      <c r="H251" s="64"/>
      <c r="V251" s="64"/>
      <c r="AF251" s="64"/>
      <c r="AO251" s="64"/>
      <c r="AY251" s="64"/>
      <c r="BH251" s="64"/>
      <c r="BV251" s="64"/>
    </row>
    <row r="252" spans="8:74" x14ac:dyDescent="0.25">
      <c r="H252" s="64"/>
      <c r="V252" s="64"/>
      <c r="AF252" s="64"/>
      <c r="AO252" s="64"/>
      <c r="AY252" s="64"/>
      <c r="BH252" s="64"/>
      <c r="BV252" s="64"/>
    </row>
    <row r="253" spans="8:74" x14ac:dyDescent="0.25">
      <c r="H253" s="64"/>
      <c r="V253" s="64"/>
      <c r="AF253" s="64"/>
      <c r="AO253" s="64"/>
      <c r="AY253" s="64"/>
      <c r="BH253" s="64"/>
      <c r="BV253" s="64"/>
    </row>
    <row r="254" spans="8:74" x14ac:dyDescent="0.25">
      <c r="H254" s="64"/>
      <c r="V254" s="64"/>
      <c r="AF254" s="64"/>
      <c r="AO254" s="64"/>
      <c r="AY254" s="64"/>
      <c r="BH254" s="64"/>
      <c r="BV254" s="64"/>
    </row>
    <row r="255" spans="8:74" x14ac:dyDescent="0.25">
      <c r="H255" s="64"/>
      <c r="V255" s="64"/>
      <c r="AF255" s="64"/>
      <c r="AO255" s="64"/>
      <c r="AY255" s="64"/>
      <c r="BH255" s="64"/>
      <c r="BV255" s="64"/>
    </row>
    <row r="256" spans="8:74" x14ac:dyDescent="0.25">
      <c r="H256" s="64"/>
      <c r="V256" s="64"/>
      <c r="AF256" s="64"/>
      <c r="AO256" s="64"/>
      <c r="AY256" s="64"/>
      <c r="BH256" s="64"/>
      <c r="BV256" s="64"/>
    </row>
    <row r="257" spans="8:74" x14ac:dyDescent="0.25">
      <c r="H257" s="64"/>
      <c r="V257" s="64"/>
      <c r="AF257" s="64"/>
      <c r="AO257" s="64"/>
      <c r="AY257" s="64"/>
      <c r="BH257" s="64"/>
      <c r="BV257" s="64"/>
    </row>
    <row r="258" spans="8:74" x14ac:dyDescent="0.25">
      <c r="H258" s="64"/>
      <c r="V258" s="64"/>
      <c r="AF258" s="64"/>
      <c r="AO258" s="64"/>
      <c r="AY258" s="64"/>
      <c r="BH258" s="64"/>
      <c r="BV258" s="64"/>
    </row>
    <row r="259" spans="8:74" x14ac:dyDescent="0.25">
      <c r="H259" s="64"/>
      <c r="V259" s="64"/>
      <c r="AF259" s="64"/>
      <c r="AO259" s="64"/>
      <c r="AY259" s="64"/>
      <c r="BH259" s="64"/>
      <c r="BV259" s="64"/>
    </row>
    <row r="260" spans="8:74" x14ac:dyDescent="0.25">
      <c r="H260" s="64"/>
      <c r="V260" s="64"/>
      <c r="AF260" s="64"/>
      <c r="AO260" s="64"/>
      <c r="AY260" s="64"/>
      <c r="BH260" s="64"/>
      <c r="BV260" s="64"/>
    </row>
    <row r="261" spans="8:74" x14ac:dyDescent="0.25">
      <c r="H261" s="64"/>
      <c r="V261" s="64"/>
      <c r="AF261" s="64"/>
      <c r="AO261" s="64"/>
      <c r="AY261" s="64"/>
      <c r="BH261" s="64"/>
      <c r="BV261" s="64"/>
    </row>
    <row r="262" spans="8:74" x14ac:dyDescent="0.25">
      <c r="H262" s="64"/>
      <c r="V262" s="64"/>
      <c r="AF262" s="64"/>
      <c r="AO262" s="64"/>
      <c r="AY262" s="64"/>
      <c r="BH262" s="64"/>
      <c r="BV262" s="64"/>
    </row>
    <row r="263" spans="8:74" x14ac:dyDescent="0.25">
      <c r="H263" s="64"/>
      <c r="V263" s="64"/>
      <c r="AF263" s="64"/>
      <c r="AO263" s="64"/>
      <c r="AY263" s="64"/>
      <c r="BH263" s="64"/>
      <c r="BV263" s="64"/>
    </row>
    <row r="264" spans="8:74" x14ac:dyDescent="0.25">
      <c r="H264" s="64"/>
      <c r="V264" s="64"/>
      <c r="AF264" s="64"/>
      <c r="AO264" s="64"/>
      <c r="AY264" s="64"/>
      <c r="BH264" s="64"/>
      <c r="BV264" s="64"/>
    </row>
    <row r="265" spans="8:74" x14ac:dyDescent="0.25">
      <c r="H265" s="64"/>
      <c r="V265" s="64"/>
      <c r="AF265" s="64"/>
      <c r="AO265" s="64"/>
      <c r="AY265" s="64"/>
      <c r="BH265" s="64"/>
      <c r="BV265" s="64"/>
    </row>
    <row r="266" spans="8:74" x14ac:dyDescent="0.25">
      <c r="H266" s="64"/>
      <c r="V266" s="64"/>
      <c r="AF266" s="64"/>
      <c r="AO266" s="64"/>
      <c r="AY266" s="64"/>
      <c r="BH266" s="64"/>
      <c r="BV266" s="64"/>
    </row>
    <row r="267" spans="8:74" x14ac:dyDescent="0.25">
      <c r="H267" s="64"/>
      <c r="V267" s="64"/>
      <c r="AF267" s="64"/>
      <c r="AO267" s="64"/>
      <c r="AY267" s="64"/>
      <c r="BH267" s="64"/>
      <c r="BV267" s="64"/>
    </row>
    <row r="268" spans="8:74" x14ac:dyDescent="0.25">
      <c r="H268" s="64"/>
      <c r="V268" s="64"/>
      <c r="AF268" s="64"/>
      <c r="AO268" s="64"/>
      <c r="AY268" s="64"/>
      <c r="BH268" s="64"/>
      <c r="BV268" s="64"/>
    </row>
    <row r="269" spans="8:74" x14ac:dyDescent="0.25">
      <c r="H269" s="64"/>
      <c r="V269" s="64"/>
      <c r="AF269" s="64"/>
      <c r="AO269" s="64"/>
      <c r="AY269" s="64"/>
      <c r="BH269" s="64"/>
      <c r="BV269" s="64"/>
    </row>
    <row r="270" spans="8:74" x14ac:dyDescent="0.25">
      <c r="H270" s="64"/>
      <c r="V270" s="64"/>
      <c r="AF270" s="64"/>
      <c r="AO270" s="64"/>
      <c r="AY270" s="64"/>
      <c r="BH270" s="64"/>
      <c r="BV270" s="64"/>
    </row>
    <row r="271" spans="8:74" x14ac:dyDescent="0.25">
      <c r="H271" s="64"/>
      <c r="V271" s="64"/>
      <c r="AF271" s="64"/>
      <c r="AO271" s="64"/>
      <c r="AY271" s="64"/>
      <c r="BH271" s="64"/>
      <c r="BV271" s="64"/>
    </row>
    <row r="272" spans="8:74" x14ac:dyDescent="0.25">
      <c r="H272" s="64"/>
      <c r="V272" s="64"/>
      <c r="AF272" s="64"/>
      <c r="AO272" s="64"/>
      <c r="AY272" s="64"/>
      <c r="BH272" s="64"/>
      <c r="BV272" s="64"/>
    </row>
    <row r="273" spans="8:74" x14ac:dyDescent="0.25">
      <c r="H273" s="64"/>
      <c r="V273" s="64"/>
      <c r="AF273" s="64"/>
      <c r="AO273" s="64"/>
      <c r="AY273" s="64"/>
      <c r="BH273" s="64"/>
      <c r="BV273" s="64"/>
    </row>
    <row r="274" spans="8:74" x14ac:dyDescent="0.25">
      <c r="H274" s="64"/>
      <c r="V274" s="64"/>
      <c r="AF274" s="64"/>
      <c r="AO274" s="64"/>
      <c r="AY274" s="64"/>
      <c r="BH274" s="64"/>
      <c r="BV274" s="64"/>
    </row>
    <row r="275" spans="8:74" x14ac:dyDescent="0.25">
      <c r="H275" s="64"/>
      <c r="V275" s="64"/>
      <c r="AF275" s="64"/>
      <c r="AO275" s="64"/>
      <c r="AY275" s="64"/>
      <c r="BH275" s="64"/>
      <c r="BV275" s="64"/>
    </row>
    <row r="276" spans="8:74" x14ac:dyDescent="0.25">
      <c r="H276" s="64"/>
      <c r="V276" s="64"/>
      <c r="AF276" s="64"/>
      <c r="AO276" s="64"/>
      <c r="AY276" s="64"/>
      <c r="BH276" s="64"/>
      <c r="BV276" s="64"/>
    </row>
    <row r="277" spans="8:74" x14ac:dyDescent="0.25">
      <c r="H277" s="64"/>
      <c r="V277" s="64"/>
      <c r="AF277" s="64"/>
      <c r="AO277" s="64"/>
      <c r="AY277" s="64"/>
      <c r="BH277" s="64"/>
      <c r="BV277" s="64"/>
    </row>
    <row r="278" spans="8:74" x14ac:dyDescent="0.25">
      <c r="H278" s="64"/>
      <c r="V278" s="64"/>
      <c r="AF278" s="64"/>
      <c r="AO278" s="64"/>
      <c r="AY278" s="64"/>
      <c r="BH278" s="64"/>
      <c r="BV278" s="64"/>
    </row>
    <row r="279" spans="8:74" x14ac:dyDescent="0.25">
      <c r="H279" s="64"/>
      <c r="V279" s="64"/>
      <c r="AF279" s="64"/>
      <c r="AO279" s="64"/>
      <c r="AY279" s="64"/>
      <c r="BH279" s="64"/>
      <c r="BV279" s="64"/>
    </row>
    <row r="280" spans="8:74" x14ac:dyDescent="0.25">
      <c r="H280" s="64"/>
      <c r="V280" s="64"/>
      <c r="AF280" s="64"/>
      <c r="AO280" s="64"/>
      <c r="AY280" s="64"/>
      <c r="BH280" s="64"/>
      <c r="BV280" s="64"/>
    </row>
    <row r="281" spans="8:74" x14ac:dyDescent="0.25">
      <c r="H281" s="64"/>
      <c r="V281" s="64"/>
      <c r="AF281" s="64"/>
      <c r="AO281" s="64"/>
      <c r="AY281" s="64"/>
      <c r="BH281" s="64"/>
      <c r="BV281" s="64"/>
    </row>
    <row r="282" spans="8:74" x14ac:dyDescent="0.25">
      <c r="H282" s="64"/>
      <c r="V282" s="64"/>
      <c r="AF282" s="64"/>
      <c r="AO282" s="64"/>
      <c r="AY282" s="64"/>
      <c r="BH282" s="64"/>
      <c r="BV282" s="64"/>
    </row>
    <row r="283" spans="8:74" x14ac:dyDescent="0.25">
      <c r="H283" s="64"/>
      <c r="V283" s="64"/>
      <c r="AF283" s="64"/>
      <c r="AO283" s="64"/>
      <c r="AY283" s="64"/>
      <c r="BH283" s="64"/>
      <c r="BV283" s="64"/>
    </row>
    <row r="284" spans="8:74" x14ac:dyDescent="0.25">
      <c r="H284" s="64"/>
      <c r="V284" s="64"/>
      <c r="AF284" s="64"/>
      <c r="AO284" s="64"/>
      <c r="AY284" s="64"/>
      <c r="BH284" s="64"/>
      <c r="BV284" s="64"/>
    </row>
    <row r="285" spans="8:74" x14ac:dyDescent="0.25">
      <c r="H285" s="64"/>
      <c r="V285" s="64"/>
      <c r="AF285" s="64"/>
      <c r="AO285" s="64"/>
      <c r="AY285" s="64"/>
      <c r="BH285" s="64"/>
      <c r="BV285" s="64"/>
    </row>
    <row r="286" spans="8:74" x14ac:dyDescent="0.25">
      <c r="H286" s="64"/>
      <c r="V286" s="64"/>
      <c r="AF286" s="64"/>
      <c r="AO286" s="64"/>
      <c r="AY286" s="64"/>
      <c r="BH286" s="64"/>
      <c r="BV286" s="64"/>
    </row>
    <row r="287" spans="8:74" x14ac:dyDescent="0.25">
      <c r="H287" s="64"/>
      <c r="V287" s="64"/>
      <c r="AF287" s="64"/>
      <c r="AO287" s="64"/>
      <c r="AY287" s="64"/>
      <c r="BH287" s="64"/>
      <c r="BV287" s="64"/>
    </row>
    <row r="288" spans="8:74" x14ac:dyDescent="0.25">
      <c r="H288" s="64"/>
      <c r="V288" s="64"/>
      <c r="AF288" s="64"/>
      <c r="AO288" s="64"/>
      <c r="AY288" s="64"/>
      <c r="BH288" s="64"/>
      <c r="BV288" s="64"/>
    </row>
    <row r="289" spans="8:74" x14ac:dyDescent="0.25">
      <c r="H289" s="64"/>
      <c r="V289" s="64"/>
      <c r="AF289" s="64"/>
      <c r="AO289" s="64"/>
      <c r="AY289" s="64"/>
      <c r="BH289" s="64"/>
      <c r="BV289" s="64"/>
    </row>
    <row r="290" spans="8:74" x14ac:dyDescent="0.25">
      <c r="H290" s="64"/>
      <c r="V290" s="64"/>
      <c r="AF290" s="64"/>
      <c r="AO290" s="64"/>
      <c r="AY290" s="64"/>
      <c r="BH290" s="64"/>
      <c r="BV290" s="64"/>
    </row>
    <row r="291" spans="8:74" x14ac:dyDescent="0.25">
      <c r="H291" s="64"/>
      <c r="V291" s="64"/>
      <c r="AF291" s="64"/>
      <c r="AO291" s="64"/>
      <c r="AY291" s="64"/>
      <c r="BH291" s="64"/>
      <c r="BV291" s="64"/>
    </row>
    <row r="292" spans="8:74" x14ac:dyDescent="0.25">
      <c r="H292" s="64"/>
      <c r="V292" s="64"/>
      <c r="AF292" s="64"/>
      <c r="AO292" s="64"/>
      <c r="AY292" s="64"/>
      <c r="BH292" s="64"/>
      <c r="BV292" s="64"/>
    </row>
    <row r="293" spans="8:74" x14ac:dyDescent="0.25">
      <c r="H293" s="64"/>
      <c r="V293" s="64"/>
      <c r="AF293" s="64"/>
      <c r="AO293" s="64"/>
      <c r="AY293" s="64"/>
      <c r="BH293" s="64"/>
      <c r="BV293" s="64"/>
    </row>
    <row r="294" spans="8:74" x14ac:dyDescent="0.25">
      <c r="H294" s="64"/>
      <c r="V294" s="64"/>
      <c r="AF294" s="64"/>
      <c r="AO294" s="64"/>
      <c r="AY294" s="64"/>
      <c r="BH294" s="64"/>
      <c r="BV294" s="64"/>
    </row>
    <row r="295" spans="8:74" x14ac:dyDescent="0.25">
      <c r="H295" s="64"/>
      <c r="V295" s="64"/>
      <c r="AF295" s="64"/>
      <c r="AO295" s="64"/>
      <c r="AY295" s="64"/>
      <c r="BH295" s="64"/>
      <c r="BV295" s="64"/>
    </row>
    <row r="296" spans="8:74" x14ac:dyDescent="0.25">
      <c r="H296" s="64"/>
      <c r="V296" s="64"/>
      <c r="AF296" s="64"/>
      <c r="AO296" s="64"/>
      <c r="AY296" s="64"/>
      <c r="BH296" s="64"/>
      <c r="BV296" s="64"/>
    </row>
    <row r="297" spans="8:74" x14ac:dyDescent="0.25">
      <c r="H297" s="64"/>
      <c r="V297" s="64"/>
      <c r="AF297" s="64"/>
      <c r="AO297" s="64"/>
      <c r="AY297" s="64"/>
      <c r="BH297" s="64"/>
      <c r="BV297" s="64"/>
    </row>
    <row r="298" spans="8:74" x14ac:dyDescent="0.25">
      <c r="H298" s="64"/>
      <c r="V298" s="64"/>
      <c r="AF298" s="64"/>
      <c r="AO298" s="64"/>
      <c r="AY298" s="64"/>
      <c r="BH298" s="64"/>
      <c r="BV298" s="64"/>
    </row>
    <row r="299" spans="8:74" x14ac:dyDescent="0.25">
      <c r="H299" s="64"/>
      <c r="V299" s="64"/>
      <c r="AF299" s="64"/>
      <c r="AO299" s="64"/>
      <c r="AY299" s="64"/>
      <c r="BH299" s="64"/>
      <c r="BV299" s="64"/>
    </row>
    <row r="300" spans="8:74" x14ac:dyDescent="0.25">
      <c r="H300" s="64"/>
      <c r="V300" s="64"/>
      <c r="AF300" s="64"/>
      <c r="AO300" s="64"/>
      <c r="AY300" s="64"/>
      <c r="BH300" s="64"/>
      <c r="BV300" s="64"/>
    </row>
    <row r="301" spans="8:74" x14ac:dyDescent="0.25">
      <c r="H301" s="64"/>
      <c r="V301" s="64"/>
      <c r="AF301" s="64"/>
      <c r="AO301" s="64"/>
      <c r="AY301" s="64"/>
      <c r="BH301" s="64"/>
      <c r="BV301" s="64"/>
    </row>
    <row r="302" spans="8:74" x14ac:dyDescent="0.25">
      <c r="H302" s="64"/>
      <c r="V302" s="64"/>
      <c r="AF302" s="64"/>
      <c r="AO302" s="64"/>
      <c r="AY302" s="64"/>
      <c r="BH302" s="64"/>
      <c r="BV302" s="64"/>
    </row>
    <row r="303" spans="8:74" x14ac:dyDescent="0.25">
      <c r="H303" s="64"/>
      <c r="V303" s="64"/>
      <c r="AF303" s="64"/>
      <c r="AO303" s="64"/>
      <c r="AY303" s="64"/>
      <c r="BH303" s="64"/>
      <c r="BV303" s="64"/>
    </row>
    <row r="304" spans="8:74" x14ac:dyDescent="0.25">
      <c r="H304" s="64"/>
      <c r="V304" s="64"/>
      <c r="AF304" s="64"/>
      <c r="AO304" s="64"/>
      <c r="AY304" s="64"/>
      <c r="BH304" s="64"/>
      <c r="BV304" s="64"/>
    </row>
    <row r="305" spans="8:74" x14ac:dyDescent="0.25">
      <c r="H305" s="64"/>
      <c r="V305" s="64"/>
      <c r="AF305" s="64"/>
      <c r="AO305" s="64"/>
      <c r="AY305" s="64"/>
      <c r="BH305" s="64"/>
      <c r="BV305" s="64"/>
    </row>
    <row r="306" spans="8:74" x14ac:dyDescent="0.25">
      <c r="H306" s="64"/>
      <c r="V306" s="64"/>
      <c r="AF306" s="64"/>
      <c r="AO306" s="64"/>
      <c r="AY306" s="64"/>
      <c r="BH306" s="64"/>
      <c r="BV306" s="64"/>
    </row>
    <row r="307" spans="8:74" x14ac:dyDescent="0.25">
      <c r="H307" s="64"/>
      <c r="V307" s="64"/>
      <c r="AF307" s="64"/>
      <c r="AO307" s="64"/>
      <c r="AY307" s="64"/>
      <c r="BH307" s="64"/>
      <c r="BV307" s="64"/>
    </row>
    <row r="308" spans="8:74" x14ac:dyDescent="0.25">
      <c r="H308" s="64"/>
      <c r="V308" s="64"/>
      <c r="AF308" s="64"/>
      <c r="AO308" s="64"/>
      <c r="AY308" s="64"/>
      <c r="BH308" s="64"/>
      <c r="BV308" s="64"/>
    </row>
    <row r="309" spans="8:74" x14ac:dyDescent="0.25">
      <c r="H309" s="64"/>
      <c r="V309" s="64"/>
      <c r="AF309" s="64"/>
      <c r="AO309" s="64"/>
      <c r="AY309" s="64"/>
      <c r="BH309" s="64"/>
      <c r="BV309" s="64"/>
    </row>
    <row r="310" spans="8:74" x14ac:dyDescent="0.25">
      <c r="H310" s="64"/>
      <c r="V310" s="64"/>
      <c r="AF310" s="64"/>
      <c r="AO310" s="64"/>
      <c r="AY310" s="64"/>
      <c r="BH310" s="64"/>
      <c r="BV310" s="64"/>
    </row>
    <row r="311" spans="8:74" x14ac:dyDescent="0.25">
      <c r="H311" s="64"/>
      <c r="V311" s="64"/>
      <c r="AF311" s="64"/>
      <c r="AO311" s="64"/>
      <c r="AY311" s="64"/>
      <c r="BH311" s="64"/>
      <c r="BV311" s="64"/>
    </row>
    <row r="312" spans="8:74" x14ac:dyDescent="0.25">
      <c r="H312" s="64"/>
      <c r="V312" s="64"/>
      <c r="AF312" s="64"/>
      <c r="AO312" s="64"/>
      <c r="AY312" s="64"/>
      <c r="BH312" s="64"/>
      <c r="BV312" s="64"/>
    </row>
    <row r="313" spans="8:74" x14ac:dyDescent="0.25">
      <c r="H313" s="64"/>
      <c r="V313" s="64"/>
      <c r="AF313" s="64"/>
      <c r="AO313" s="64"/>
      <c r="AY313" s="64"/>
      <c r="BH313" s="64"/>
      <c r="BV313" s="64"/>
    </row>
    <row r="314" spans="8:74" x14ac:dyDescent="0.25">
      <c r="H314" s="64"/>
      <c r="V314" s="64"/>
      <c r="AF314" s="64"/>
      <c r="AO314" s="64"/>
      <c r="AY314" s="64"/>
      <c r="BH314" s="64"/>
      <c r="BV314" s="64"/>
    </row>
    <row r="315" spans="8:74" x14ac:dyDescent="0.25">
      <c r="H315" s="64"/>
      <c r="V315" s="64"/>
      <c r="AF315" s="64"/>
      <c r="AO315" s="64"/>
      <c r="AY315" s="64"/>
      <c r="BH315" s="64"/>
      <c r="BV315" s="64"/>
    </row>
    <row r="316" spans="8:74" x14ac:dyDescent="0.25">
      <c r="H316" s="64"/>
      <c r="V316" s="64"/>
      <c r="AF316" s="64"/>
      <c r="AO316" s="64"/>
      <c r="AY316" s="64"/>
      <c r="BH316" s="64"/>
      <c r="BV316" s="64"/>
    </row>
    <row r="317" spans="8:74" x14ac:dyDescent="0.25">
      <c r="H317" s="64"/>
      <c r="V317" s="64"/>
      <c r="AF317" s="64"/>
      <c r="AO317" s="64"/>
      <c r="AY317" s="64"/>
      <c r="BH317" s="64"/>
      <c r="BV317" s="64"/>
    </row>
    <row r="318" spans="8:74" x14ac:dyDescent="0.25">
      <c r="H318" s="64"/>
      <c r="V318" s="64"/>
      <c r="AF318" s="64"/>
      <c r="AO318" s="64"/>
      <c r="AY318" s="64"/>
      <c r="BH318" s="64"/>
      <c r="BV318" s="64"/>
    </row>
    <row r="319" spans="8:74" x14ac:dyDescent="0.25">
      <c r="H319" s="64"/>
      <c r="V319" s="64"/>
      <c r="AF319" s="64"/>
      <c r="AO319" s="64"/>
      <c r="AY319" s="64"/>
      <c r="BH319" s="64"/>
      <c r="BV319" s="64"/>
    </row>
    <row r="320" spans="8:74" x14ac:dyDescent="0.25">
      <c r="H320" s="64"/>
      <c r="V320" s="64"/>
      <c r="AF320" s="64"/>
      <c r="AO320" s="64"/>
      <c r="AY320" s="64"/>
      <c r="BH320" s="64"/>
      <c r="BV320" s="64"/>
    </row>
    <row r="321" spans="8:74" x14ac:dyDescent="0.25">
      <c r="H321" s="64"/>
      <c r="V321" s="64"/>
      <c r="AF321" s="64"/>
      <c r="AO321" s="64"/>
      <c r="AY321" s="64"/>
      <c r="BH321" s="64"/>
      <c r="BV321" s="64"/>
    </row>
    <row r="322" spans="8:74" x14ac:dyDescent="0.25">
      <c r="H322" s="64"/>
      <c r="V322" s="64"/>
      <c r="AF322" s="64"/>
      <c r="AO322" s="64"/>
      <c r="AY322" s="64"/>
      <c r="BH322" s="64"/>
      <c r="BV322" s="64"/>
    </row>
    <row r="323" spans="8:74" x14ac:dyDescent="0.25">
      <c r="H323" s="64"/>
      <c r="V323" s="64"/>
      <c r="AF323" s="64"/>
      <c r="AO323" s="64"/>
      <c r="AY323" s="64"/>
      <c r="BH323" s="64"/>
      <c r="BV323" s="64"/>
    </row>
    <row r="324" spans="8:74" x14ac:dyDescent="0.25">
      <c r="H324" s="64"/>
      <c r="V324" s="64"/>
      <c r="AF324" s="64"/>
      <c r="AO324" s="64"/>
      <c r="AY324" s="64"/>
      <c r="BH324" s="64"/>
      <c r="BV324" s="64"/>
    </row>
    <row r="325" spans="8:74" x14ac:dyDescent="0.25">
      <c r="H325" s="64"/>
      <c r="V325" s="64"/>
      <c r="AF325" s="64"/>
      <c r="AO325" s="64"/>
      <c r="AY325" s="64"/>
      <c r="BH325" s="64"/>
      <c r="BV325" s="64"/>
    </row>
    <row r="326" spans="8:74" x14ac:dyDescent="0.25">
      <c r="H326" s="64"/>
      <c r="V326" s="64"/>
      <c r="AF326" s="64"/>
      <c r="AO326" s="64"/>
      <c r="AY326" s="64"/>
      <c r="BH326" s="64"/>
      <c r="BV326" s="64"/>
    </row>
    <row r="327" spans="8:74" x14ac:dyDescent="0.25">
      <c r="H327" s="64"/>
      <c r="V327" s="64"/>
      <c r="AF327" s="64"/>
      <c r="AO327" s="64"/>
      <c r="AY327" s="64"/>
      <c r="BH327" s="64"/>
      <c r="BV327" s="64"/>
    </row>
    <row r="328" spans="8:74" x14ac:dyDescent="0.25">
      <c r="H328" s="64"/>
      <c r="V328" s="64"/>
      <c r="AF328" s="64"/>
      <c r="AO328" s="64"/>
      <c r="AY328" s="64"/>
      <c r="BH328" s="64"/>
      <c r="BV328" s="64"/>
    </row>
    <row r="329" spans="8:74" x14ac:dyDescent="0.25">
      <c r="H329" s="64"/>
      <c r="V329" s="64"/>
      <c r="AF329" s="64"/>
      <c r="AO329" s="64"/>
      <c r="AY329" s="64"/>
      <c r="BH329" s="64"/>
      <c r="BV329" s="64"/>
    </row>
    <row r="330" spans="8:74" x14ac:dyDescent="0.25">
      <c r="H330" s="64"/>
      <c r="V330" s="64"/>
      <c r="AF330" s="64"/>
      <c r="AO330" s="64"/>
      <c r="AY330" s="64"/>
      <c r="BH330" s="64"/>
      <c r="BV330" s="64"/>
    </row>
    <row r="331" spans="8:74" x14ac:dyDescent="0.25">
      <c r="H331" s="64"/>
      <c r="V331" s="64"/>
      <c r="AF331" s="64"/>
      <c r="AO331" s="64"/>
      <c r="AY331" s="64"/>
      <c r="BH331" s="64"/>
      <c r="BV331" s="64"/>
    </row>
    <row r="332" spans="8:74" x14ac:dyDescent="0.25">
      <c r="H332" s="64"/>
      <c r="V332" s="64"/>
      <c r="AF332" s="64"/>
      <c r="AO332" s="64"/>
      <c r="AY332" s="64"/>
      <c r="BH332" s="64"/>
      <c r="BV332" s="64"/>
    </row>
    <row r="333" spans="8:74" x14ac:dyDescent="0.25">
      <c r="H333" s="64"/>
      <c r="V333" s="64"/>
      <c r="AF333" s="64"/>
      <c r="AO333" s="64"/>
      <c r="AY333" s="64"/>
      <c r="BH333" s="64"/>
      <c r="BV333" s="64"/>
    </row>
    <row r="334" spans="8:74" x14ac:dyDescent="0.25">
      <c r="H334" s="64"/>
      <c r="V334" s="64"/>
      <c r="AF334" s="64"/>
      <c r="AO334" s="64"/>
      <c r="AY334" s="64"/>
      <c r="BH334" s="64"/>
      <c r="BV334" s="64"/>
    </row>
    <row r="335" spans="8:74" x14ac:dyDescent="0.25">
      <c r="H335" s="64"/>
      <c r="V335" s="64"/>
      <c r="AF335" s="64"/>
      <c r="AO335" s="64"/>
      <c r="AY335" s="64"/>
      <c r="BH335" s="64"/>
      <c r="BV335" s="64"/>
    </row>
    <row r="336" spans="8:74" x14ac:dyDescent="0.25">
      <c r="H336" s="64"/>
      <c r="V336" s="64"/>
      <c r="AF336" s="64"/>
      <c r="AO336" s="64"/>
      <c r="AY336" s="64"/>
      <c r="BH336" s="64"/>
      <c r="BV336" s="64"/>
    </row>
    <row r="337" spans="8:74" x14ac:dyDescent="0.25">
      <c r="H337" s="64"/>
      <c r="V337" s="64"/>
      <c r="AF337" s="64"/>
      <c r="AO337" s="64"/>
      <c r="AY337" s="64"/>
      <c r="BH337" s="64"/>
      <c r="BV337" s="64"/>
    </row>
    <row r="338" spans="8:74" x14ac:dyDescent="0.25">
      <c r="H338" s="64"/>
      <c r="V338" s="64"/>
      <c r="AF338" s="64"/>
      <c r="AO338" s="64"/>
      <c r="AY338" s="64"/>
      <c r="BH338" s="64"/>
      <c r="BV338" s="64"/>
    </row>
    <row r="339" spans="8:74" x14ac:dyDescent="0.25">
      <c r="H339" s="64"/>
      <c r="V339" s="64"/>
      <c r="AF339" s="64"/>
      <c r="AO339" s="64"/>
      <c r="AY339" s="64"/>
      <c r="BH339" s="64"/>
      <c r="BV339" s="64"/>
    </row>
    <row r="340" spans="8:74" x14ac:dyDescent="0.25">
      <c r="H340" s="64"/>
      <c r="V340" s="64"/>
      <c r="AF340" s="64"/>
      <c r="AO340" s="64"/>
      <c r="AY340" s="64"/>
      <c r="BH340" s="64"/>
      <c r="BV340" s="64"/>
    </row>
    <row r="341" spans="8:74" x14ac:dyDescent="0.25">
      <c r="H341" s="64"/>
      <c r="V341" s="64"/>
      <c r="AF341" s="64"/>
      <c r="AO341" s="64"/>
      <c r="AY341" s="64"/>
      <c r="BH341" s="64"/>
      <c r="BV341" s="64"/>
    </row>
    <row r="342" spans="8:74" x14ac:dyDescent="0.25">
      <c r="H342" s="64"/>
      <c r="V342" s="64"/>
      <c r="AF342" s="64"/>
      <c r="AO342" s="64"/>
      <c r="AY342" s="64"/>
      <c r="BH342" s="64"/>
      <c r="BV342" s="64"/>
    </row>
    <row r="343" spans="8:74" x14ac:dyDescent="0.25">
      <c r="H343" s="64"/>
      <c r="V343" s="64"/>
      <c r="AF343" s="64"/>
      <c r="AO343" s="64"/>
      <c r="AY343" s="64"/>
      <c r="BH343" s="64"/>
      <c r="BV343" s="64"/>
    </row>
    <row r="344" spans="8:74" x14ac:dyDescent="0.25">
      <c r="H344" s="64"/>
      <c r="V344" s="64"/>
      <c r="AF344" s="64"/>
      <c r="AO344" s="64"/>
      <c r="AY344" s="64"/>
      <c r="BH344" s="64"/>
      <c r="BV344" s="64"/>
    </row>
    <row r="345" spans="8:74" x14ac:dyDescent="0.25">
      <c r="H345" s="64"/>
      <c r="V345" s="64"/>
      <c r="AF345" s="64"/>
      <c r="AO345" s="64"/>
      <c r="AY345" s="64"/>
      <c r="BH345" s="64"/>
      <c r="BV345" s="64"/>
    </row>
    <row r="346" spans="8:74" x14ac:dyDescent="0.25">
      <c r="H346" s="64"/>
      <c r="V346" s="64"/>
      <c r="AF346" s="64"/>
      <c r="AO346" s="64"/>
      <c r="AY346" s="64"/>
      <c r="BH346" s="64"/>
      <c r="BV346" s="64"/>
    </row>
    <row r="347" spans="8:74" x14ac:dyDescent="0.25">
      <c r="H347" s="64"/>
      <c r="V347" s="64"/>
      <c r="AF347" s="64"/>
      <c r="AO347" s="64"/>
      <c r="AY347" s="64"/>
      <c r="BH347" s="64"/>
      <c r="BV347" s="64"/>
    </row>
    <row r="348" spans="8:74" x14ac:dyDescent="0.25">
      <c r="H348" s="64"/>
      <c r="V348" s="64"/>
      <c r="AF348" s="64"/>
      <c r="AO348" s="64"/>
      <c r="AY348" s="64"/>
      <c r="BH348" s="64"/>
      <c r="BV348" s="64"/>
    </row>
    <row r="349" spans="8:74" x14ac:dyDescent="0.25">
      <c r="H349" s="64"/>
      <c r="V349" s="64"/>
      <c r="AF349" s="64"/>
      <c r="AO349" s="64"/>
      <c r="AY349" s="64"/>
      <c r="BH349" s="64"/>
      <c r="BV349" s="64"/>
    </row>
    <row r="350" spans="8:74" x14ac:dyDescent="0.25">
      <c r="H350" s="64"/>
      <c r="V350" s="64"/>
      <c r="AF350" s="64"/>
      <c r="AO350" s="64"/>
      <c r="AY350" s="64"/>
      <c r="BH350" s="64"/>
      <c r="BV350" s="64"/>
    </row>
    <row r="351" spans="8:74" x14ac:dyDescent="0.25">
      <c r="H351" s="64"/>
      <c r="V351" s="64"/>
      <c r="AF351" s="64"/>
      <c r="AO351" s="64"/>
      <c r="AY351" s="64"/>
      <c r="BH351" s="64"/>
      <c r="BV351" s="64"/>
    </row>
    <row r="352" spans="8:74" x14ac:dyDescent="0.25">
      <c r="H352" s="64"/>
      <c r="V352" s="64"/>
      <c r="AF352" s="64"/>
      <c r="AO352" s="64"/>
      <c r="AY352" s="64"/>
      <c r="BH352" s="64"/>
      <c r="BV352" s="64"/>
    </row>
    <row r="353" spans="8:74" x14ac:dyDescent="0.25">
      <c r="H353" s="64"/>
      <c r="V353" s="64"/>
      <c r="AF353" s="64"/>
      <c r="AO353" s="64"/>
      <c r="AY353" s="64"/>
      <c r="BH353" s="64"/>
      <c r="BV353" s="64"/>
    </row>
    <row r="354" spans="8:74" x14ac:dyDescent="0.25">
      <c r="H354" s="64"/>
      <c r="V354" s="64"/>
      <c r="AF354" s="64"/>
      <c r="AO354" s="64"/>
      <c r="AY354" s="64"/>
      <c r="BH354" s="64"/>
      <c r="BV354" s="64"/>
    </row>
    <row r="355" spans="8:74" x14ac:dyDescent="0.25">
      <c r="H355" s="64"/>
      <c r="V355" s="64"/>
      <c r="AF355" s="64"/>
      <c r="AO355" s="64"/>
      <c r="AY355" s="64"/>
      <c r="BH355" s="64"/>
      <c r="BV355" s="64"/>
    </row>
    <row r="356" spans="8:74" x14ac:dyDescent="0.25">
      <c r="H356" s="64"/>
      <c r="V356" s="64"/>
      <c r="AF356" s="64"/>
      <c r="AO356" s="64"/>
      <c r="AY356" s="64"/>
      <c r="BH356" s="64"/>
      <c r="BV356" s="64"/>
    </row>
    <row r="357" spans="8:74" x14ac:dyDescent="0.25">
      <c r="H357" s="64"/>
      <c r="V357" s="64"/>
      <c r="AF357" s="64"/>
      <c r="AO357" s="64"/>
      <c r="AY357" s="64"/>
      <c r="BH357" s="64"/>
      <c r="BV357" s="64"/>
    </row>
    <row r="358" spans="8:74" x14ac:dyDescent="0.25">
      <c r="H358" s="64"/>
      <c r="V358" s="64"/>
      <c r="AF358" s="64"/>
      <c r="AO358" s="64"/>
      <c r="AY358" s="64"/>
      <c r="BH358" s="64"/>
      <c r="BV358" s="64"/>
    </row>
    <row r="359" spans="8:74" x14ac:dyDescent="0.25">
      <c r="H359" s="64"/>
      <c r="V359" s="64"/>
      <c r="AF359" s="64"/>
      <c r="AO359" s="64"/>
      <c r="AY359" s="64"/>
      <c r="BH359" s="64"/>
      <c r="BV359" s="64"/>
    </row>
    <row r="360" spans="8:74" x14ac:dyDescent="0.25">
      <c r="H360" s="64"/>
      <c r="V360" s="64"/>
      <c r="AF360" s="64"/>
      <c r="AO360" s="64"/>
      <c r="AY360" s="64"/>
      <c r="BH360" s="64"/>
      <c r="BV360" s="64"/>
    </row>
    <row r="361" spans="8:74" x14ac:dyDescent="0.25">
      <c r="H361" s="64"/>
      <c r="V361" s="64"/>
      <c r="AF361" s="64"/>
      <c r="AO361" s="64"/>
      <c r="AY361" s="64"/>
      <c r="BH361" s="64"/>
      <c r="BV361" s="64"/>
    </row>
    <row r="362" spans="8:74" x14ac:dyDescent="0.25">
      <c r="H362" s="64"/>
      <c r="V362" s="64"/>
      <c r="AF362" s="64"/>
      <c r="AO362" s="64"/>
      <c r="AY362" s="64"/>
      <c r="BH362" s="64"/>
      <c r="BV362" s="64"/>
    </row>
    <row r="363" spans="8:74" x14ac:dyDescent="0.25">
      <c r="H363" s="64"/>
      <c r="V363" s="64"/>
      <c r="AF363" s="64"/>
      <c r="AO363" s="64"/>
      <c r="AY363" s="64"/>
      <c r="BH363" s="64"/>
      <c r="BV363" s="64"/>
    </row>
    <row r="364" spans="8:74" x14ac:dyDescent="0.25">
      <c r="H364" s="64"/>
      <c r="V364" s="64"/>
      <c r="AF364" s="64"/>
      <c r="AO364" s="64"/>
      <c r="AY364" s="64"/>
      <c r="BH364" s="64"/>
      <c r="BV364" s="64"/>
    </row>
    <row r="365" spans="8:74" x14ac:dyDescent="0.25">
      <c r="H365" s="64"/>
      <c r="V365" s="64"/>
      <c r="AF365" s="64"/>
      <c r="AO365" s="64"/>
      <c r="AY365" s="64"/>
      <c r="BH365" s="64"/>
      <c r="BV365" s="64"/>
    </row>
    <row r="366" spans="8:74" x14ac:dyDescent="0.25">
      <c r="H366" s="64"/>
      <c r="V366" s="64"/>
      <c r="AF366" s="64"/>
      <c r="AO366" s="64"/>
      <c r="AY366" s="64"/>
      <c r="BH366" s="64"/>
      <c r="BV366" s="64"/>
    </row>
    <row r="367" spans="8:74" x14ac:dyDescent="0.25">
      <c r="H367" s="64"/>
      <c r="V367" s="64"/>
      <c r="AF367" s="64"/>
      <c r="AO367" s="64"/>
      <c r="AY367" s="64"/>
      <c r="BH367" s="64"/>
      <c r="BV367" s="64"/>
    </row>
    <row r="368" spans="8:74" x14ac:dyDescent="0.25">
      <c r="H368" s="64"/>
      <c r="V368" s="64"/>
      <c r="AF368" s="64"/>
      <c r="AO368" s="64"/>
      <c r="AY368" s="64"/>
      <c r="BH368" s="64"/>
      <c r="BV368" s="64"/>
    </row>
    <row r="369" spans="8:74" x14ac:dyDescent="0.25">
      <c r="H369" s="64"/>
      <c r="V369" s="64"/>
      <c r="AF369" s="64"/>
      <c r="AO369" s="64"/>
      <c r="AY369" s="64"/>
      <c r="BH369" s="64"/>
      <c r="BV369" s="64"/>
    </row>
    <row r="370" spans="8:74" x14ac:dyDescent="0.25">
      <c r="H370" s="64"/>
      <c r="V370" s="64"/>
      <c r="AF370" s="64"/>
      <c r="AO370" s="64"/>
      <c r="AY370" s="64"/>
      <c r="BH370" s="64"/>
      <c r="BV370" s="64"/>
    </row>
    <row r="371" spans="8:74" x14ac:dyDescent="0.25">
      <c r="H371" s="64"/>
      <c r="V371" s="64"/>
      <c r="AF371" s="64"/>
      <c r="AO371" s="64"/>
      <c r="AY371" s="64"/>
      <c r="BH371" s="64"/>
      <c r="BV371" s="64"/>
    </row>
    <row r="372" spans="8:74" x14ac:dyDescent="0.25">
      <c r="H372" s="64"/>
      <c r="V372" s="64"/>
      <c r="AF372" s="64"/>
      <c r="AO372" s="64"/>
      <c r="AY372" s="64"/>
      <c r="BH372" s="64"/>
      <c r="BV372" s="64"/>
    </row>
    <row r="373" spans="8:74" x14ac:dyDescent="0.25">
      <c r="H373" s="64"/>
      <c r="V373" s="64"/>
      <c r="AF373" s="64"/>
      <c r="AO373" s="64"/>
      <c r="AY373" s="64"/>
      <c r="BH373" s="64"/>
      <c r="BV373" s="64"/>
    </row>
    <row r="374" spans="8:74" x14ac:dyDescent="0.25">
      <c r="H374" s="64"/>
      <c r="V374" s="64"/>
      <c r="AF374" s="64"/>
      <c r="AO374" s="64"/>
      <c r="AY374" s="64"/>
      <c r="BH374" s="64"/>
      <c r="BV374" s="64"/>
    </row>
    <row r="375" spans="8:74" x14ac:dyDescent="0.25">
      <c r="H375" s="64"/>
      <c r="V375" s="64"/>
      <c r="AF375" s="64"/>
      <c r="AO375" s="64"/>
      <c r="AY375" s="64"/>
      <c r="BH375" s="64"/>
      <c r="BV375" s="64"/>
    </row>
    <row r="376" spans="8:74" x14ac:dyDescent="0.25">
      <c r="H376" s="64"/>
      <c r="V376" s="64"/>
      <c r="AF376" s="64"/>
      <c r="AO376" s="64"/>
      <c r="AY376" s="64"/>
      <c r="BH376" s="64"/>
      <c r="BV376" s="64"/>
    </row>
    <row r="377" spans="8:74" x14ac:dyDescent="0.25">
      <c r="H377" s="64"/>
      <c r="V377" s="64"/>
      <c r="AF377" s="64"/>
      <c r="AO377" s="64"/>
      <c r="AY377" s="64"/>
      <c r="BH377" s="64"/>
      <c r="BV377" s="64"/>
    </row>
    <row r="378" spans="8:74" x14ac:dyDescent="0.25">
      <c r="H378" s="64"/>
      <c r="V378" s="64"/>
      <c r="AF378" s="64"/>
      <c r="AO378" s="64"/>
      <c r="AY378" s="64"/>
      <c r="BH378" s="64"/>
      <c r="BV378" s="64"/>
    </row>
    <row r="379" spans="8:74" x14ac:dyDescent="0.25">
      <c r="H379" s="64"/>
      <c r="V379" s="64"/>
      <c r="AF379" s="64"/>
      <c r="AO379" s="64"/>
      <c r="AY379" s="64"/>
      <c r="BH379" s="64"/>
      <c r="BV379" s="64"/>
    </row>
    <row r="380" spans="8:74" x14ac:dyDescent="0.25">
      <c r="H380" s="64"/>
      <c r="V380" s="64"/>
      <c r="AF380" s="64"/>
      <c r="AO380" s="64"/>
      <c r="AY380" s="64"/>
      <c r="BH380" s="64"/>
      <c r="BV380" s="64"/>
    </row>
    <row r="381" spans="8:74" x14ac:dyDescent="0.25">
      <c r="H381" s="64"/>
      <c r="V381" s="64"/>
      <c r="AF381" s="64"/>
      <c r="AO381" s="64"/>
      <c r="AY381" s="64"/>
      <c r="BH381" s="64"/>
      <c r="BV381" s="64"/>
    </row>
    <row r="382" spans="8:74" x14ac:dyDescent="0.25">
      <c r="H382" s="64"/>
      <c r="V382" s="64"/>
      <c r="AF382" s="64"/>
      <c r="AO382" s="64"/>
      <c r="AY382" s="64"/>
      <c r="BH382" s="64"/>
      <c r="BV382" s="64"/>
    </row>
    <row r="383" spans="8:74" x14ac:dyDescent="0.25">
      <c r="H383" s="64"/>
      <c r="V383" s="64"/>
      <c r="AF383" s="64"/>
      <c r="AO383" s="64"/>
      <c r="AY383" s="64"/>
      <c r="BH383" s="64"/>
      <c r="BV383" s="64"/>
    </row>
    <row r="384" spans="8:74" x14ac:dyDescent="0.25">
      <c r="H384" s="64"/>
      <c r="V384" s="64"/>
      <c r="AF384" s="64"/>
      <c r="AO384" s="64"/>
      <c r="AY384" s="64"/>
      <c r="BH384" s="64"/>
      <c r="BV384" s="64"/>
    </row>
    <row r="385" spans="8:74" x14ac:dyDescent="0.25">
      <c r="H385" s="64"/>
      <c r="V385" s="64"/>
      <c r="AF385" s="64"/>
      <c r="AO385" s="64"/>
      <c r="AY385" s="64"/>
      <c r="BH385" s="64"/>
      <c r="BV385" s="64"/>
    </row>
    <row r="386" spans="8:74" x14ac:dyDescent="0.25">
      <c r="H386" s="64"/>
      <c r="V386" s="64"/>
      <c r="AF386" s="64"/>
      <c r="AO386" s="64"/>
      <c r="AY386" s="64"/>
      <c r="BH386" s="64"/>
      <c r="BV386" s="64"/>
    </row>
    <row r="387" spans="8:74" x14ac:dyDescent="0.25">
      <c r="H387" s="64"/>
      <c r="V387" s="64"/>
      <c r="AF387" s="64"/>
      <c r="AO387" s="64"/>
      <c r="AY387" s="64"/>
      <c r="BH387" s="64"/>
      <c r="BV387" s="64"/>
    </row>
    <row r="388" spans="8:74" x14ac:dyDescent="0.25">
      <c r="H388" s="64"/>
      <c r="V388" s="64"/>
      <c r="AF388" s="64"/>
      <c r="AO388" s="64"/>
      <c r="AY388" s="64"/>
      <c r="BH388" s="64"/>
      <c r="BV388" s="64"/>
    </row>
    <row r="389" spans="8:74" x14ac:dyDescent="0.25">
      <c r="H389" s="64"/>
      <c r="V389" s="64"/>
      <c r="AF389" s="64"/>
      <c r="AO389" s="64"/>
      <c r="AY389" s="64"/>
      <c r="BH389" s="64"/>
      <c r="BV389" s="64"/>
    </row>
    <row r="390" spans="8:74" x14ac:dyDescent="0.25">
      <c r="H390" s="64"/>
      <c r="V390" s="64"/>
      <c r="AF390" s="64"/>
      <c r="AO390" s="64"/>
      <c r="AY390" s="64"/>
      <c r="BH390" s="64"/>
      <c r="BV390" s="64"/>
    </row>
    <row r="391" spans="8:74" x14ac:dyDescent="0.25">
      <c r="H391" s="64"/>
      <c r="V391" s="64"/>
      <c r="AF391" s="64"/>
      <c r="AO391" s="64"/>
      <c r="AY391" s="64"/>
      <c r="BH391" s="64"/>
      <c r="BV391" s="64"/>
    </row>
    <row r="392" spans="8:74" x14ac:dyDescent="0.25">
      <c r="H392" s="64"/>
      <c r="V392" s="64"/>
      <c r="AF392" s="64"/>
      <c r="AO392" s="64"/>
      <c r="AY392" s="64"/>
      <c r="BH392" s="64"/>
      <c r="BV392" s="64"/>
    </row>
    <row r="393" spans="8:74" x14ac:dyDescent="0.25">
      <c r="H393" s="64"/>
      <c r="V393" s="64"/>
      <c r="AF393" s="64"/>
      <c r="AO393" s="64"/>
      <c r="AY393" s="64"/>
      <c r="BH393" s="64"/>
      <c r="BV393" s="64"/>
    </row>
    <row r="394" spans="8:74" x14ac:dyDescent="0.25">
      <c r="H394" s="64"/>
      <c r="V394" s="64"/>
      <c r="AF394" s="64"/>
      <c r="AO394" s="64"/>
      <c r="AY394" s="64"/>
      <c r="BH394" s="64"/>
      <c r="BV394" s="64"/>
    </row>
    <row r="395" spans="8:74" x14ac:dyDescent="0.25">
      <c r="H395" s="64"/>
      <c r="V395" s="64"/>
      <c r="AF395" s="64"/>
      <c r="AO395" s="64"/>
      <c r="AY395" s="64"/>
      <c r="BH395" s="64"/>
      <c r="BV395" s="64"/>
    </row>
    <row r="396" spans="8:74" x14ac:dyDescent="0.25">
      <c r="H396" s="64"/>
      <c r="V396" s="64"/>
      <c r="AF396" s="64"/>
      <c r="AO396" s="64"/>
      <c r="AY396" s="64"/>
      <c r="BH396" s="64"/>
      <c r="BV396" s="64"/>
    </row>
    <row r="397" spans="8:74" x14ac:dyDescent="0.25">
      <c r="H397" s="64"/>
      <c r="V397" s="64"/>
      <c r="AF397" s="64"/>
      <c r="AO397" s="64"/>
      <c r="AY397" s="64"/>
      <c r="BH397" s="64"/>
      <c r="BV397" s="64"/>
    </row>
    <row r="398" spans="8:74" x14ac:dyDescent="0.25">
      <c r="H398" s="64"/>
      <c r="V398" s="64"/>
      <c r="AF398" s="64"/>
      <c r="AO398" s="64"/>
      <c r="AY398" s="64"/>
      <c r="BH398" s="64"/>
      <c r="BV398" s="6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CI398"/>
  <sheetViews>
    <sheetView zoomScale="70" zoomScaleNormal="70" workbookViewId="0">
      <selection activeCell="F7" sqref="F7"/>
    </sheetView>
  </sheetViews>
  <sheetFormatPr defaultColWidth="8.75" defaultRowHeight="15.75" x14ac:dyDescent="0.25"/>
  <cols>
    <col min="1" max="10" width="8.75" style="62"/>
    <col min="11" max="11" width="8.75" style="108"/>
    <col min="12" max="44" width="8.75" style="62"/>
    <col min="45" max="45" width="10.25" style="62" customWidth="1"/>
    <col min="46" max="16384" width="8.75" style="62"/>
  </cols>
  <sheetData>
    <row r="1" spans="2:87" x14ac:dyDescent="0.25">
      <c r="B1" s="34" t="s">
        <v>384</v>
      </c>
      <c r="C1" s="62" t="s">
        <v>16</v>
      </c>
      <c r="D1" s="62" t="s">
        <v>402</v>
      </c>
      <c r="H1" s="64"/>
      <c r="J1" s="127" t="s">
        <v>545</v>
      </c>
      <c r="V1" s="64"/>
      <c r="X1" s="34" t="s">
        <v>553</v>
      </c>
      <c r="AF1" s="64"/>
      <c r="AH1" s="34" t="s">
        <v>554</v>
      </c>
      <c r="AO1" s="64"/>
      <c r="AQ1" s="34" t="s">
        <v>555</v>
      </c>
      <c r="AY1" s="64"/>
      <c r="BA1" s="34" t="s">
        <v>556</v>
      </c>
      <c r="BH1" s="64"/>
      <c r="BJ1" s="34" t="s">
        <v>557</v>
      </c>
      <c r="BU1" s="64"/>
      <c r="BW1" s="34" t="s">
        <v>558</v>
      </c>
    </row>
    <row r="2" spans="2:87" x14ac:dyDescent="0.25">
      <c r="B2" s="62" t="s">
        <v>405</v>
      </c>
      <c r="C2" s="62" t="s">
        <v>406</v>
      </c>
      <c r="H2" s="64"/>
      <c r="J2" s="108"/>
      <c r="V2" s="64"/>
      <c r="X2" s="136" t="s">
        <v>327</v>
      </c>
      <c r="Y2" s="136">
        <v>362852</v>
      </c>
      <c r="AF2" s="64"/>
      <c r="AH2" s="5" t="s">
        <v>327</v>
      </c>
      <c r="AI2" s="6">
        <v>2791167</v>
      </c>
      <c r="AO2" s="64"/>
      <c r="AQ2" s="5" t="s">
        <v>327</v>
      </c>
      <c r="AR2" s="6">
        <v>2791167</v>
      </c>
      <c r="AY2" s="64"/>
      <c r="BA2" s="5" t="s">
        <v>327</v>
      </c>
      <c r="BB2" s="6">
        <v>2791167</v>
      </c>
      <c r="BH2" s="64"/>
      <c r="BJ2" s="5" t="s">
        <v>327</v>
      </c>
      <c r="BK2" s="6">
        <v>2791167</v>
      </c>
      <c r="BU2" s="64"/>
      <c r="BW2" s="5" t="s">
        <v>327</v>
      </c>
      <c r="BX2" s="6">
        <v>2791167</v>
      </c>
    </row>
    <row r="3" spans="2:87" x14ac:dyDescent="0.25">
      <c r="B3" s="62" t="s">
        <v>0</v>
      </c>
      <c r="C3" s="62">
        <v>900</v>
      </c>
      <c r="H3" s="64"/>
      <c r="J3" s="108"/>
      <c r="V3" s="64"/>
      <c r="X3" s="137" t="s">
        <v>64</v>
      </c>
      <c r="Y3" s="137" t="s">
        <v>570</v>
      </c>
      <c r="AF3" s="64"/>
      <c r="AH3" s="59" t="s">
        <v>64</v>
      </c>
      <c r="AI3" s="6" t="s">
        <v>571</v>
      </c>
      <c r="AO3" s="64"/>
      <c r="AQ3" s="59" t="s">
        <v>64</v>
      </c>
      <c r="AR3" s="6" t="s">
        <v>571</v>
      </c>
      <c r="AY3" s="64"/>
      <c r="BA3" s="59" t="s">
        <v>64</v>
      </c>
      <c r="BB3" s="6" t="s">
        <v>571</v>
      </c>
      <c r="BH3" s="64"/>
      <c r="BJ3" s="59" t="s">
        <v>64</v>
      </c>
      <c r="BK3" s="6" t="s">
        <v>571</v>
      </c>
      <c r="BU3" s="64"/>
      <c r="BW3" s="59" t="s">
        <v>64</v>
      </c>
      <c r="BX3" s="6" t="s">
        <v>571</v>
      </c>
    </row>
    <row r="4" spans="2:87" x14ac:dyDescent="0.25">
      <c r="B4" s="62" t="s">
        <v>416</v>
      </c>
      <c r="C4" s="62">
        <v>2791167</v>
      </c>
      <c r="H4" s="64"/>
      <c r="J4" s="108"/>
      <c r="V4" s="64"/>
      <c r="AF4" s="64"/>
      <c r="AO4" s="64"/>
      <c r="AY4" s="64"/>
      <c r="BH4" s="64"/>
      <c r="BU4" s="64"/>
    </row>
    <row r="5" spans="2:87" x14ac:dyDescent="0.25">
      <c r="B5" s="62" t="s">
        <v>421</v>
      </c>
      <c r="C5" s="35">
        <v>0.95099999999999996</v>
      </c>
      <c r="H5" s="64"/>
      <c r="J5" s="108"/>
      <c r="V5" s="64"/>
      <c r="AF5" s="64"/>
      <c r="AO5" s="64"/>
      <c r="AY5" s="64"/>
      <c r="BH5" s="64"/>
      <c r="BU5" s="64"/>
    </row>
    <row r="6" spans="2:87" x14ac:dyDescent="0.25">
      <c r="B6" s="78" t="s">
        <v>422</v>
      </c>
      <c r="C6" s="79">
        <f>1-C5</f>
        <v>4.9000000000000044E-2</v>
      </c>
      <c r="H6" s="64"/>
      <c r="J6" s="108"/>
      <c r="Q6" s="34" t="s">
        <v>328</v>
      </c>
      <c r="V6" s="64"/>
      <c r="Y6" s="4" t="s">
        <v>233</v>
      </c>
      <c r="AF6" s="64"/>
      <c r="AI6" s="4" t="s">
        <v>244</v>
      </c>
      <c r="AO6" s="64"/>
      <c r="AR6" s="4" t="s">
        <v>326</v>
      </c>
      <c r="AY6" s="64"/>
      <c r="BB6" s="4" t="s">
        <v>255</v>
      </c>
      <c r="BH6" s="64"/>
      <c r="BK6" s="4" t="s">
        <v>346</v>
      </c>
      <c r="BU6" s="64"/>
      <c r="BX6" s="4" t="s">
        <v>482</v>
      </c>
    </row>
    <row r="7" spans="2:87" x14ac:dyDescent="0.25">
      <c r="B7" s="62" t="s">
        <v>429</v>
      </c>
      <c r="C7" s="35">
        <v>0.71199999999999997</v>
      </c>
      <c r="D7" s="76">
        <v>0.52200000000000002</v>
      </c>
      <c r="H7" s="64"/>
      <c r="K7" s="112"/>
      <c r="L7" s="14" t="s">
        <v>16</v>
      </c>
      <c r="M7" s="62" t="s">
        <v>512</v>
      </c>
      <c r="N7" s="74" t="s">
        <v>120</v>
      </c>
      <c r="Q7" s="112"/>
      <c r="R7" s="14" t="s">
        <v>16</v>
      </c>
      <c r="S7" s="62" t="s">
        <v>512</v>
      </c>
      <c r="T7" s="74" t="s">
        <v>120</v>
      </c>
      <c r="V7" s="64"/>
      <c r="Y7" s="24" t="s">
        <v>369</v>
      </c>
      <c r="AF7" s="64"/>
      <c r="AI7" s="24" t="s">
        <v>247</v>
      </c>
      <c r="AO7" s="64"/>
      <c r="AR7" s="24" t="s">
        <v>247</v>
      </c>
      <c r="AY7" s="64"/>
      <c r="BB7" s="24" t="s">
        <v>503</v>
      </c>
      <c r="BH7" s="64"/>
      <c r="BK7" s="24" t="s">
        <v>330</v>
      </c>
      <c r="BS7" s="62" t="s">
        <v>3</v>
      </c>
      <c r="BT7" s="62" t="s">
        <v>475</v>
      </c>
      <c r="BU7" s="64"/>
      <c r="BX7" s="62" t="s">
        <v>453</v>
      </c>
      <c r="CF7" s="62" t="s">
        <v>3</v>
      </c>
      <c r="CG7" s="62" t="s">
        <v>483</v>
      </c>
      <c r="CH7" s="62" t="s">
        <v>484</v>
      </c>
      <c r="CI7" s="62" t="s">
        <v>475</v>
      </c>
    </row>
    <row r="8" spans="2:87" x14ac:dyDescent="0.25">
      <c r="B8" s="62" t="s">
        <v>191</v>
      </c>
      <c r="C8" s="35">
        <v>0.187</v>
      </c>
      <c r="D8" s="76">
        <v>0.32300000000000001</v>
      </c>
      <c r="H8" s="64"/>
      <c r="K8" s="112" t="s">
        <v>45</v>
      </c>
      <c r="L8" s="41">
        <v>0.24637657455155509</v>
      </c>
      <c r="M8" s="62">
        <v>2.8152159720148624E-2</v>
      </c>
      <c r="N8" s="41">
        <v>0.4636029800014988</v>
      </c>
      <c r="Q8" s="112" t="s">
        <v>54</v>
      </c>
      <c r="R8" s="41">
        <v>1.6483711173631732E-2</v>
      </c>
      <c r="S8" s="62">
        <v>8.3186546191526822E-3</v>
      </c>
      <c r="T8" s="41">
        <v>5.0069729986300791E-2</v>
      </c>
      <c r="V8" s="64"/>
      <c r="AA8" s="62" t="s">
        <v>3</v>
      </c>
      <c r="AB8" s="62" t="s">
        <v>4</v>
      </c>
      <c r="AF8" s="64"/>
      <c r="AK8" s="62" t="s">
        <v>3</v>
      </c>
      <c r="AL8" s="62" t="s">
        <v>4</v>
      </c>
      <c r="AO8" s="64"/>
      <c r="AT8" s="62" t="s">
        <v>3</v>
      </c>
      <c r="AU8" s="62" t="s">
        <v>4</v>
      </c>
      <c r="AY8" s="64"/>
      <c r="BD8" s="62" t="s">
        <v>3</v>
      </c>
      <c r="BE8" s="62" t="s">
        <v>4</v>
      </c>
      <c r="BH8" s="64"/>
      <c r="BM8" s="62" t="s">
        <v>3</v>
      </c>
      <c r="BN8" s="62" t="s">
        <v>4</v>
      </c>
      <c r="BQ8" s="62" t="s">
        <v>472</v>
      </c>
      <c r="BR8" s="24" t="s">
        <v>347</v>
      </c>
      <c r="BS8" s="62">
        <f>BM9</f>
        <v>238800</v>
      </c>
      <c r="BT8" s="35">
        <f>BS8/$BK$2</f>
        <v>8.5555611685004876E-2</v>
      </c>
      <c r="BU8" s="64"/>
      <c r="BZ8" s="62" t="s">
        <v>3</v>
      </c>
      <c r="CA8" s="62" t="s">
        <v>4</v>
      </c>
      <c r="CD8" s="62" t="s">
        <v>472</v>
      </c>
      <c r="CE8" s="24" t="s">
        <v>347</v>
      </c>
      <c r="CF8" s="62">
        <f>SUM(BZ9:BZ10)</f>
        <v>133355</v>
      </c>
      <c r="CG8" s="35">
        <f>CF8/$BX$2</f>
        <v>4.7777506684480005E-2</v>
      </c>
      <c r="CH8" s="35">
        <f>CG8*(-1)</f>
        <v>-4.7777506684480005E-2</v>
      </c>
      <c r="CI8" s="35">
        <v>8.5555611685004876E-2</v>
      </c>
    </row>
    <row r="9" spans="2:87" x14ac:dyDescent="0.25">
      <c r="B9" s="62" t="s">
        <v>444</v>
      </c>
      <c r="C9" s="77">
        <v>6.21</v>
      </c>
      <c r="D9" s="77">
        <v>5.77</v>
      </c>
      <c r="H9" s="64"/>
      <c r="K9" s="112" t="s">
        <v>47</v>
      </c>
      <c r="L9" s="15">
        <v>0.15789563003818413</v>
      </c>
      <c r="M9" s="62">
        <v>2.3823350066775436E-2</v>
      </c>
      <c r="N9" s="41">
        <v>0.3145452263411691</v>
      </c>
      <c r="Q9" s="112" t="s">
        <v>53</v>
      </c>
      <c r="R9" s="41">
        <v>1.9608070415396466E-2</v>
      </c>
      <c r="S9" s="62">
        <v>9.0584128283486502E-3</v>
      </c>
      <c r="T9" s="41">
        <v>7.0136527242600152E-2</v>
      </c>
      <c r="V9" s="64"/>
      <c r="Y9" s="62" t="s">
        <v>6</v>
      </c>
      <c r="Z9" s="62" t="s">
        <v>225</v>
      </c>
      <c r="AA9" s="62">
        <v>114748</v>
      </c>
      <c r="AB9" s="65">
        <v>31.6</v>
      </c>
      <c r="AF9" s="64"/>
      <c r="AI9" s="62" t="s">
        <v>6</v>
      </c>
      <c r="AJ9" s="62" t="s">
        <v>235</v>
      </c>
      <c r="AK9" s="62">
        <v>958301</v>
      </c>
      <c r="AL9" s="65">
        <v>34.299999999999997</v>
      </c>
      <c r="AO9" s="64"/>
      <c r="AR9" s="62" t="s">
        <v>6</v>
      </c>
      <c r="AS9" s="62" t="s">
        <v>313</v>
      </c>
      <c r="AT9" s="62">
        <v>96140</v>
      </c>
      <c r="AU9" s="62">
        <v>3.4</v>
      </c>
      <c r="AY9" s="64"/>
      <c r="BB9" s="62" t="s">
        <v>6</v>
      </c>
      <c r="BC9" s="62" t="s">
        <v>252</v>
      </c>
      <c r="BD9" s="62">
        <v>2310466</v>
      </c>
      <c r="BE9" s="62">
        <v>82.8</v>
      </c>
      <c r="BH9" s="64"/>
      <c r="BK9" s="62" t="s">
        <v>6</v>
      </c>
      <c r="BL9" s="62" t="s">
        <v>331</v>
      </c>
      <c r="BM9" s="62">
        <v>238800</v>
      </c>
      <c r="BN9" s="62">
        <v>8.6</v>
      </c>
      <c r="BQ9" s="62" t="s">
        <v>473</v>
      </c>
      <c r="BR9" s="24" t="s">
        <v>348</v>
      </c>
      <c r="BS9" s="62">
        <f>BM17</f>
        <v>455891</v>
      </c>
      <c r="BT9" s="35">
        <f t="shared" ref="BT9:BT21" si="0">BS9/$BK$2</f>
        <v>0.16333347305983484</v>
      </c>
      <c r="BU9" s="64"/>
      <c r="BX9" s="62" t="s">
        <v>6</v>
      </c>
      <c r="BY9" s="62" t="s">
        <v>454</v>
      </c>
      <c r="BZ9" s="62">
        <v>15506</v>
      </c>
      <c r="CA9" s="62">
        <v>0.6</v>
      </c>
      <c r="CD9" s="62" t="s">
        <v>473</v>
      </c>
      <c r="CE9" s="24" t="s">
        <v>348</v>
      </c>
      <c r="CF9" s="62">
        <f>SUM(BZ22:BZ23)</f>
        <v>282218</v>
      </c>
      <c r="CG9" s="35">
        <f t="shared" ref="CG9:CG21" si="1">CF9/$BX$2</f>
        <v>0.10111111230535472</v>
      </c>
      <c r="CH9" s="35">
        <f t="shared" ref="CH9:CH21" si="2">CG9*(-1)</f>
        <v>-0.10111111230535472</v>
      </c>
      <c r="CI9" s="35">
        <v>0.16333347305983484</v>
      </c>
    </row>
    <row r="10" spans="2:87" x14ac:dyDescent="0.25">
      <c r="B10" s="62" t="s">
        <v>693</v>
      </c>
      <c r="C10" s="77">
        <v>0.80800000000000005</v>
      </c>
      <c r="D10" s="77">
        <v>0.93</v>
      </c>
      <c r="H10" s="64"/>
      <c r="K10" s="112" t="s">
        <v>48</v>
      </c>
      <c r="L10" s="15">
        <v>0.50004030632809349</v>
      </c>
      <c r="M10" s="62">
        <v>3.2666666560526122E-2</v>
      </c>
      <c r="N10" s="41">
        <v>0.33041787413096407</v>
      </c>
      <c r="Q10" s="110" t="s">
        <v>164</v>
      </c>
      <c r="R10" s="23">
        <v>2.5510237655752863E-2</v>
      </c>
      <c r="S10" s="62">
        <v>1.0301031361406289E-2</v>
      </c>
      <c r="T10" s="23">
        <v>8.2623335966029221E-2</v>
      </c>
      <c r="V10" s="64"/>
      <c r="Z10" s="62" t="s">
        <v>226</v>
      </c>
      <c r="AA10" s="62">
        <v>114748</v>
      </c>
      <c r="AB10" s="65">
        <v>31.6</v>
      </c>
      <c r="AF10" s="64"/>
      <c r="AJ10" s="62" t="s">
        <v>236</v>
      </c>
      <c r="AK10" s="62">
        <v>192280</v>
      </c>
      <c r="AL10" s="65">
        <v>6.9</v>
      </c>
      <c r="AO10" s="64"/>
      <c r="AS10" s="62" t="s">
        <v>314</v>
      </c>
      <c r="AT10" s="62">
        <v>220192</v>
      </c>
      <c r="AU10" s="65">
        <v>7.9</v>
      </c>
      <c r="AY10" s="64"/>
      <c r="BC10" s="62" t="s">
        <v>253</v>
      </c>
      <c r="BD10" s="62">
        <v>248104</v>
      </c>
      <c r="BE10" s="62">
        <v>8.9</v>
      </c>
      <c r="BH10" s="64"/>
      <c r="BL10" s="62" t="s">
        <v>332</v>
      </c>
      <c r="BM10" s="62">
        <v>2552367</v>
      </c>
      <c r="BN10" s="62">
        <v>91.4</v>
      </c>
      <c r="BQ10" s="62" t="s">
        <v>474</v>
      </c>
      <c r="BR10" s="24" t="s">
        <v>349</v>
      </c>
      <c r="BS10" s="62">
        <f>BM25</f>
        <v>508613</v>
      </c>
      <c r="BT10" s="35">
        <f t="shared" si="0"/>
        <v>0.18222234642355689</v>
      </c>
      <c r="BU10" s="64"/>
      <c r="BY10" s="62" t="s">
        <v>455</v>
      </c>
      <c r="BZ10" s="62">
        <v>117849</v>
      </c>
      <c r="CA10" s="62">
        <v>4.2</v>
      </c>
      <c r="CD10" s="62" t="s">
        <v>474</v>
      </c>
      <c r="CE10" s="24" t="s">
        <v>349</v>
      </c>
      <c r="CF10" s="62">
        <f>SUM(BZ35:BZ36)</f>
        <v>353548</v>
      </c>
      <c r="CG10" s="35">
        <f t="shared" si="1"/>
        <v>0.12666673115582119</v>
      </c>
      <c r="CH10" s="35">
        <f t="shared" si="2"/>
        <v>-0.12666673115582119</v>
      </c>
      <c r="CI10" s="35">
        <v>0.18222234642355689</v>
      </c>
    </row>
    <row r="11" spans="2:87" x14ac:dyDescent="0.25">
      <c r="B11" s="62" t="s">
        <v>438</v>
      </c>
      <c r="C11" s="35">
        <v>0.92241556636553157</v>
      </c>
      <c r="H11" s="64"/>
      <c r="K11" s="113" t="s">
        <v>119</v>
      </c>
      <c r="L11" s="15">
        <v>0.21739800925276881</v>
      </c>
      <c r="M11" s="62">
        <v>1.8833822147036189E-2</v>
      </c>
      <c r="N11" s="41">
        <v>0.33700000000000002</v>
      </c>
      <c r="Q11" s="112" t="s">
        <v>63</v>
      </c>
      <c r="R11" s="41">
        <v>2.9703317998537822E-2</v>
      </c>
      <c r="S11" s="62">
        <v>1.1091481831635644E-2</v>
      </c>
      <c r="T11" s="41">
        <v>8.9827356531953367E-2</v>
      </c>
      <c r="V11" s="64"/>
      <c r="Z11" s="62" t="s">
        <v>227</v>
      </c>
      <c r="AA11" s="62">
        <v>27912</v>
      </c>
      <c r="AB11" s="62">
        <v>7.7</v>
      </c>
      <c r="AF11" s="64"/>
      <c r="AJ11" s="62" t="s">
        <v>237</v>
      </c>
      <c r="AK11" s="62">
        <v>161267</v>
      </c>
      <c r="AL11" s="62">
        <v>5.8</v>
      </c>
      <c r="AO11" s="64"/>
      <c r="AS11" s="62" t="s">
        <v>315</v>
      </c>
      <c r="AT11" s="62">
        <v>46519</v>
      </c>
      <c r="AU11" s="62">
        <v>1.7</v>
      </c>
      <c r="AY11" s="64"/>
      <c r="BC11" s="62" t="s">
        <v>254</v>
      </c>
      <c r="BD11" s="62">
        <v>232597</v>
      </c>
      <c r="BE11" s="62">
        <v>8.3000000000000007</v>
      </c>
      <c r="BH11" s="64"/>
      <c r="BL11" s="62" t="s">
        <v>43</v>
      </c>
      <c r="BM11" s="62">
        <v>2791167</v>
      </c>
      <c r="BN11" s="62">
        <v>100</v>
      </c>
      <c r="BQ11" s="65" t="s">
        <v>450</v>
      </c>
      <c r="BR11" s="24" t="s">
        <v>350</v>
      </c>
      <c r="BS11" s="62">
        <f>BM33</f>
        <v>1280836</v>
      </c>
      <c r="BT11" s="23">
        <f t="shared" si="0"/>
        <v>0.45888905966572408</v>
      </c>
      <c r="BU11" s="64"/>
      <c r="BY11" s="62" t="s">
        <v>456</v>
      </c>
      <c r="BZ11" s="62">
        <v>46519</v>
      </c>
      <c r="CA11" s="62">
        <v>1.7</v>
      </c>
      <c r="CD11" s="65" t="s">
        <v>450</v>
      </c>
      <c r="CE11" s="24" t="s">
        <v>350</v>
      </c>
      <c r="CF11" s="62">
        <f>SUM(BZ48:BZ49)</f>
        <v>980010</v>
      </c>
      <c r="CG11" s="35">
        <f t="shared" si="1"/>
        <v>0.35111120187362488</v>
      </c>
      <c r="CH11" s="23">
        <f t="shared" si="2"/>
        <v>-0.35111120187362488</v>
      </c>
      <c r="CI11" s="23">
        <v>0.45888905966572408</v>
      </c>
    </row>
    <row r="12" spans="2:87" x14ac:dyDescent="0.25">
      <c r="B12" s="62" t="s">
        <v>516</v>
      </c>
      <c r="C12" s="88">
        <v>9573.36</v>
      </c>
      <c r="D12" s="62">
        <v>5300</v>
      </c>
      <c r="H12" s="64"/>
      <c r="K12" s="112" t="s">
        <v>50</v>
      </c>
      <c r="L12" s="41">
        <v>0.26436828470088541</v>
      </c>
      <c r="M12" s="62">
        <v>2.8811755165270628E-2</v>
      </c>
      <c r="N12" s="41">
        <v>0.27268793526705104</v>
      </c>
      <c r="Q12" s="112" t="s">
        <v>56</v>
      </c>
      <c r="R12" s="41">
        <v>7.4078939511554309E-2</v>
      </c>
      <c r="S12" s="62">
        <v>1.7110755126293432E-2</v>
      </c>
      <c r="T12" s="41">
        <v>0.28533999859497072</v>
      </c>
      <c r="V12" s="64"/>
      <c r="Z12" s="62" t="s">
        <v>228</v>
      </c>
      <c r="AA12" s="62">
        <v>21709</v>
      </c>
      <c r="AB12" s="62">
        <v>6</v>
      </c>
      <c r="AF12" s="64"/>
      <c r="AJ12" s="62" t="s">
        <v>238</v>
      </c>
      <c r="AK12" s="62">
        <v>6203</v>
      </c>
      <c r="AL12" s="62">
        <v>0.2</v>
      </c>
      <c r="AO12" s="64"/>
      <c r="AS12" s="62" t="s">
        <v>316</v>
      </c>
      <c r="AT12" s="62">
        <v>192280</v>
      </c>
      <c r="AU12" s="62">
        <v>6.9</v>
      </c>
      <c r="AY12" s="64"/>
      <c r="BC12" s="62" t="s">
        <v>43</v>
      </c>
      <c r="BD12" s="62">
        <v>2791167</v>
      </c>
      <c r="BE12" s="62">
        <v>100</v>
      </c>
      <c r="BH12" s="64"/>
      <c r="BQ12" s="65" t="s">
        <v>449</v>
      </c>
      <c r="BR12" s="24" t="s">
        <v>351</v>
      </c>
      <c r="BS12" s="62">
        <f>BM41</f>
        <v>1448306</v>
      </c>
      <c r="BT12" s="23">
        <f t="shared" si="0"/>
        <v>0.5188890525002624</v>
      </c>
      <c r="BU12" s="64"/>
      <c r="BY12" s="62" t="s">
        <v>457</v>
      </c>
      <c r="BZ12" s="62">
        <v>12405</v>
      </c>
      <c r="CA12" s="62">
        <v>0.4</v>
      </c>
      <c r="CD12" s="65" t="s">
        <v>449</v>
      </c>
      <c r="CE12" s="24" t="s">
        <v>351</v>
      </c>
      <c r="CF12" s="62">
        <f>SUM(BZ61:BZ62)</f>
        <v>1187796</v>
      </c>
      <c r="CG12" s="35">
        <f t="shared" si="1"/>
        <v>0.42555533223200187</v>
      </c>
      <c r="CH12" s="23">
        <f t="shared" si="2"/>
        <v>-0.42555533223200187</v>
      </c>
      <c r="CI12" s="23">
        <v>0.5188890525002624</v>
      </c>
    </row>
    <row r="13" spans="2:87" x14ac:dyDescent="0.25">
      <c r="B13" s="62" t="s">
        <v>432</v>
      </c>
      <c r="C13" s="88">
        <f>C49/87.18</f>
        <v>0</v>
      </c>
      <c r="D13" s="62">
        <v>61</v>
      </c>
      <c r="H13" s="64"/>
      <c r="K13" s="112" t="s">
        <v>51</v>
      </c>
      <c r="L13" s="15">
        <v>0.19998710176705792</v>
      </c>
      <c r="M13" s="62">
        <v>2.6132701298689866E-2</v>
      </c>
      <c r="N13" s="41">
        <v>0.26481777328727685</v>
      </c>
      <c r="Q13" s="112" t="s">
        <v>60</v>
      </c>
      <c r="R13" s="41">
        <v>8.6954997897097999E-2</v>
      </c>
      <c r="S13" s="62">
        <v>1.8408914593967332E-2</v>
      </c>
      <c r="T13" s="23">
        <v>7.8862295762369611E-2</v>
      </c>
      <c r="V13" s="64"/>
      <c r="Z13" s="62" t="s">
        <v>229</v>
      </c>
      <c r="AA13" s="62">
        <v>12405</v>
      </c>
      <c r="AB13" s="62">
        <v>3.4</v>
      </c>
      <c r="AF13" s="64"/>
      <c r="AJ13" s="62" t="s">
        <v>239</v>
      </c>
      <c r="AK13" s="62">
        <v>6203</v>
      </c>
      <c r="AL13" s="62">
        <v>0.2</v>
      </c>
      <c r="AO13" s="64"/>
      <c r="AS13" s="62" t="s">
        <v>317</v>
      </c>
      <c r="AT13" s="62">
        <v>62026</v>
      </c>
      <c r="AU13" s="62">
        <v>2.2000000000000002</v>
      </c>
      <c r="AY13" s="64"/>
      <c r="BH13" s="64"/>
      <c r="BQ13" s="65" t="s">
        <v>448</v>
      </c>
      <c r="BR13" s="24" t="s">
        <v>352</v>
      </c>
      <c r="BS13" s="62">
        <f>BM49</f>
        <v>1066846</v>
      </c>
      <c r="BT13" s="23">
        <f t="shared" si="0"/>
        <v>0.38222220311432459</v>
      </c>
      <c r="BU13" s="64"/>
      <c r="BY13" s="62" t="s">
        <v>458</v>
      </c>
      <c r="BZ13" s="62">
        <v>46519</v>
      </c>
      <c r="CA13" s="62">
        <v>1.7</v>
      </c>
      <c r="CD13" s="65" t="s">
        <v>448</v>
      </c>
      <c r="CE13" s="24" t="s">
        <v>352</v>
      </c>
      <c r="CF13" s="62">
        <f>SUM(BZ74:BZ75)</f>
        <v>834249</v>
      </c>
      <c r="CG13" s="35">
        <f t="shared" si="1"/>
        <v>0.29888895934926146</v>
      </c>
      <c r="CH13" s="23">
        <f t="shared" si="2"/>
        <v>-0.29888895934926146</v>
      </c>
      <c r="CI13" s="23">
        <v>0.38222220311432459</v>
      </c>
    </row>
    <row r="14" spans="2:87" x14ac:dyDescent="0.25">
      <c r="B14" s="62" t="s">
        <v>843</v>
      </c>
      <c r="C14" s="35">
        <v>2.56413083020074E-2</v>
      </c>
      <c r="D14" s="35">
        <v>3.6999999999999998E-2</v>
      </c>
      <c r="H14" s="64"/>
      <c r="K14" s="112" t="s">
        <v>52</v>
      </c>
      <c r="L14" s="41">
        <v>0.13281238191683922</v>
      </c>
      <c r="M14" s="62">
        <v>2.2172294253325234E-2</v>
      </c>
      <c r="N14" s="41">
        <v>0.22435422164453778</v>
      </c>
      <c r="Q14" s="113" t="s">
        <v>259</v>
      </c>
      <c r="R14" s="23">
        <v>0.10637962143508894</v>
      </c>
      <c r="S14" s="126">
        <v>2.0143761413545035E-2</v>
      </c>
      <c r="T14" s="41">
        <v>8.1821435191737416E-2</v>
      </c>
      <c r="V14" s="64"/>
      <c r="Z14" s="62" t="s">
        <v>230</v>
      </c>
      <c r="AA14" s="62">
        <v>6203</v>
      </c>
      <c r="AB14" s="62">
        <v>1.7</v>
      </c>
      <c r="AF14" s="64"/>
      <c r="AJ14" s="62" t="s">
        <v>240</v>
      </c>
      <c r="AK14" s="62">
        <v>21709</v>
      </c>
      <c r="AL14" s="62">
        <v>0.8</v>
      </c>
      <c r="AO14" s="64"/>
      <c r="AS14" s="62" t="s">
        <v>318</v>
      </c>
      <c r="AT14" s="62">
        <v>133356</v>
      </c>
      <c r="AU14" s="62">
        <v>4.8</v>
      </c>
      <c r="AY14" s="64"/>
      <c r="BH14" s="64"/>
      <c r="BQ14" s="62" t="s">
        <v>476</v>
      </c>
      <c r="BR14" s="24" t="s">
        <v>353</v>
      </c>
      <c r="BS14" s="62">
        <f>BM57</f>
        <v>511714</v>
      </c>
      <c r="BT14" s="35">
        <f t="shared" si="0"/>
        <v>0.18333335124698738</v>
      </c>
      <c r="BU14" s="64"/>
      <c r="BY14" s="62" t="s">
        <v>43</v>
      </c>
      <c r="BZ14" s="62">
        <v>238800</v>
      </c>
      <c r="CA14" s="62">
        <v>8.6</v>
      </c>
      <c r="CD14" s="62" t="s">
        <v>476</v>
      </c>
      <c r="CE14" s="24" t="s">
        <v>353</v>
      </c>
      <c r="CF14" s="62">
        <f>SUM(BZ87:BZ88)</f>
        <v>341143</v>
      </c>
      <c r="CG14" s="35">
        <f t="shared" si="1"/>
        <v>0.12222235358901851</v>
      </c>
      <c r="CH14" s="35">
        <f t="shared" si="2"/>
        <v>-0.12222235358901851</v>
      </c>
      <c r="CI14" s="35">
        <v>0.18333335124698738</v>
      </c>
    </row>
    <row r="15" spans="2:87" x14ac:dyDescent="0.25">
      <c r="H15" s="64"/>
      <c r="K15" s="112" t="s">
        <v>53</v>
      </c>
      <c r="L15" s="41">
        <v>1.9608070415396466E-2</v>
      </c>
      <c r="M15" s="62">
        <v>9.0584128283486502E-3</v>
      </c>
      <c r="N15" s="41">
        <v>7.0136527242600152E-2</v>
      </c>
      <c r="Q15" s="112" t="s">
        <v>55</v>
      </c>
      <c r="R15" s="41">
        <v>0.12984063537252777</v>
      </c>
      <c r="S15" s="62">
        <v>2.1960363871236947E-2</v>
      </c>
      <c r="T15" s="41">
        <v>0.11694161191872102</v>
      </c>
      <c r="V15" s="64"/>
      <c r="Z15" s="62" t="s">
        <v>231</v>
      </c>
      <c r="AA15" s="62">
        <v>24810</v>
      </c>
      <c r="AB15" s="62">
        <v>6.8</v>
      </c>
      <c r="AF15" s="64"/>
      <c r="AJ15" s="62" t="s">
        <v>241</v>
      </c>
      <c r="AK15" s="62">
        <v>1172290</v>
      </c>
      <c r="AL15" s="65">
        <v>42</v>
      </c>
      <c r="AO15" s="64"/>
      <c r="AS15" s="62" t="s">
        <v>319</v>
      </c>
      <c r="AT15" s="62">
        <v>490005</v>
      </c>
      <c r="AU15" s="65">
        <v>17.600000000000001</v>
      </c>
      <c r="AY15" s="64"/>
      <c r="BH15" s="64"/>
      <c r="BK15" s="24" t="s">
        <v>333</v>
      </c>
      <c r="BQ15" s="65" t="s">
        <v>447</v>
      </c>
      <c r="BR15" s="24" t="s">
        <v>354</v>
      </c>
      <c r="BS15" s="62">
        <f>BM65</f>
        <v>669880</v>
      </c>
      <c r="BT15" s="23">
        <f t="shared" si="0"/>
        <v>0.23999997133815354</v>
      </c>
      <c r="BU15" s="64"/>
      <c r="BX15" s="62" t="s">
        <v>69</v>
      </c>
      <c r="BY15" s="62" t="s">
        <v>70</v>
      </c>
      <c r="BZ15" s="62">
        <v>2552367</v>
      </c>
      <c r="CA15" s="62">
        <v>91.4</v>
      </c>
      <c r="CD15" s="65" t="s">
        <v>447</v>
      </c>
      <c r="CE15" s="24" t="s">
        <v>354</v>
      </c>
      <c r="CF15" s="62">
        <f>SUM(BZ100:BZ101)</f>
        <v>446586</v>
      </c>
      <c r="CG15" s="35">
        <f t="shared" si="1"/>
        <v>0.15999974204338185</v>
      </c>
      <c r="CH15" s="23">
        <f t="shared" si="2"/>
        <v>-0.15999974204338185</v>
      </c>
      <c r="CI15" s="23">
        <v>0.23999997133815354</v>
      </c>
    </row>
    <row r="16" spans="2:87" x14ac:dyDescent="0.25">
      <c r="H16" s="64"/>
      <c r="K16" s="112" t="s">
        <v>54</v>
      </c>
      <c r="L16" s="41">
        <v>1.6483711173631732E-2</v>
      </c>
      <c r="M16" s="62">
        <v>8.3186546191526822E-3</v>
      </c>
      <c r="N16" s="41">
        <v>5.0069729986300791E-2</v>
      </c>
      <c r="Q16" s="112" t="s">
        <v>52</v>
      </c>
      <c r="R16" s="41">
        <v>0.13281238191683922</v>
      </c>
      <c r="S16" s="62">
        <v>2.2172294253325234E-2</v>
      </c>
      <c r="T16" s="41">
        <v>0.22435422164453778</v>
      </c>
      <c r="V16" s="64"/>
      <c r="Z16" s="62" t="s">
        <v>232</v>
      </c>
      <c r="AA16" s="62">
        <v>3101</v>
      </c>
      <c r="AB16" s="62">
        <v>0.9</v>
      </c>
      <c r="AF16" s="64"/>
      <c r="AJ16" s="62" t="s">
        <v>242</v>
      </c>
      <c r="AK16" s="62">
        <v>18608</v>
      </c>
      <c r="AL16" s="62">
        <v>0.7</v>
      </c>
      <c r="AO16" s="64"/>
      <c r="AS16" s="62" t="s">
        <v>320</v>
      </c>
      <c r="AT16" s="62">
        <v>111647</v>
      </c>
      <c r="AU16" s="62">
        <v>4</v>
      </c>
      <c r="AY16" s="64"/>
      <c r="BH16" s="64"/>
      <c r="BM16" s="62" t="s">
        <v>3</v>
      </c>
      <c r="BN16" s="62" t="s">
        <v>4</v>
      </c>
      <c r="BQ16" s="62" t="s">
        <v>477</v>
      </c>
      <c r="BR16" s="24" t="s">
        <v>355</v>
      </c>
      <c r="BS16" s="62">
        <f>BM73</f>
        <v>151964</v>
      </c>
      <c r="BT16" s="35">
        <f t="shared" si="0"/>
        <v>5.4444610444305194E-2</v>
      </c>
      <c r="BU16" s="64"/>
      <c r="BX16" s="62" t="s">
        <v>43</v>
      </c>
      <c r="BZ16" s="62">
        <v>2791167</v>
      </c>
      <c r="CA16" s="62">
        <v>100</v>
      </c>
      <c r="CD16" s="62" t="s">
        <v>477</v>
      </c>
      <c r="CE16" s="24" t="s">
        <v>355</v>
      </c>
      <c r="CF16" s="62">
        <f>SUM(BZ113:BZ114)</f>
        <v>74431</v>
      </c>
      <c r="CG16" s="35">
        <f t="shared" si="1"/>
        <v>2.6666623673896977E-2</v>
      </c>
      <c r="CH16" s="35">
        <f t="shared" si="2"/>
        <v>-2.6666623673896977E-2</v>
      </c>
      <c r="CI16" s="35">
        <v>5.4444610444305194E-2</v>
      </c>
    </row>
    <row r="17" spans="8:87" x14ac:dyDescent="0.25">
      <c r="H17" s="64"/>
      <c r="K17" s="110" t="s">
        <v>164</v>
      </c>
      <c r="L17" s="23">
        <v>2.5510237655752863E-2</v>
      </c>
      <c r="M17" s="62">
        <v>1.0301031361406289E-2</v>
      </c>
      <c r="N17" s="23">
        <v>8.2623335966029221E-2</v>
      </c>
      <c r="Q17" s="112" t="s">
        <v>45</v>
      </c>
      <c r="R17" s="41">
        <v>0.24637657455155509</v>
      </c>
      <c r="S17" s="62">
        <v>2.8152159720148624E-2</v>
      </c>
      <c r="T17" s="41">
        <v>0.4636029800014988</v>
      </c>
      <c r="V17" s="64"/>
      <c r="Z17" s="62" t="s">
        <v>218</v>
      </c>
      <c r="AA17" s="62">
        <v>3101</v>
      </c>
      <c r="AB17" s="62">
        <v>0.9</v>
      </c>
      <c r="AF17" s="64"/>
      <c r="AJ17" s="62" t="s">
        <v>243</v>
      </c>
      <c r="AK17" s="62">
        <v>245002</v>
      </c>
      <c r="AL17" s="65">
        <v>8.8000000000000007</v>
      </c>
      <c r="AO17" s="64"/>
      <c r="AS17" s="62" t="s">
        <v>321</v>
      </c>
      <c r="AT17" s="62">
        <v>434182</v>
      </c>
      <c r="AU17" s="65">
        <v>15.6</v>
      </c>
      <c r="AY17" s="64"/>
      <c r="BH17" s="64"/>
      <c r="BK17" s="62" t="s">
        <v>6</v>
      </c>
      <c r="BL17" s="62" t="s">
        <v>331</v>
      </c>
      <c r="BM17" s="62">
        <v>455891</v>
      </c>
      <c r="BN17" s="62">
        <v>16.3</v>
      </c>
      <c r="BQ17" s="62" t="s">
        <v>478</v>
      </c>
      <c r="BR17" s="24" t="s">
        <v>356</v>
      </c>
      <c r="BS17" s="62">
        <f>BM81</f>
        <v>167470</v>
      </c>
      <c r="BT17" s="35">
        <f t="shared" si="0"/>
        <v>5.9999992834538385E-2</v>
      </c>
      <c r="BU17" s="64"/>
      <c r="CD17" s="62" t="s">
        <v>478</v>
      </c>
      <c r="CE17" s="24" t="s">
        <v>356</v>
      </c>
      <c r="CF17" s="62">
        <f>SUM(BZ126:BZ127)</f>
        <v>89938</v>
      </c>
      <c r="CG17" s="35">
        <f t="shared" si="1"/>
        <v>3.2222364337210922E-2</v>
      </c>
      <c r="CH17" s="35">
        <f t="shared" si="2"/>
        <v>-3.2222364337210922E-2</v>
      </c>
      <c r="CI17" s="35">
        <v>5.9999992834538385E-2</v>
      </c>
    </row>
    <row r="18" spans="8:87" x14ac:dyDescent="0.25">
      <c r="H18" s="64"/>
      <c r="K18" s="112" t="s">
        <v>55</v>
      </c>
      <c r="L18" s="41">
        <v>0.12984063537252777</v>
      </c>
      <c r="M18" s="62">
        <v>2.1960363871236947E-2</v>
      </c>
      <c r="N18" s="41">
        <v>0.11694161191872102</v>
      </c>
      <c r="Q18" s="112" t="s">
        <v>50</v>
      </c>
      <c r="R18" s="41">
        <v>0.26436828470088541</v>
      </c>
      <c r="S18" s="62">
        <v>2.8811755165270628E-2</v>
      </c>
      <c r="T18" s="41">
        <v>0.27268793526705104</v>
      </c>
      <c r="V18" s="64"/>
      <c r="Z18" s="62" t="s">
        <v>43</v>
      </c>
      <c r="AA18" s="62">
        <v>328737</v>
      </c>
      <c r="AB18" s="62">
        <v>90.6</v>
      </c>
      <c r="AF18" s="64"/>
      <c r="AJ18" s="62" t="s">
        <v>218</v>
      </c>
      <c r="AK18" s="62">
        <v>6203</v>
      </c>
      <c r="AL18" s="62">
        <v>0.2</v>
      </c>
      <c r="AO18" s="64"/>
      <c r="AS18" s="62" t="s">
        <v>322</v>
      </c>
      <c r="AT18" s="62">
        <v>319434</v>
      </c>
      <c r="AU18" s="65">
        <v>11.4</v>
      </c>
      <c r="AY18" s="64"/>
      <c r="BH18" s="64"/>
      <c r="BL18" s="62" t="s">
        <v>332</v>
      </c>
      <c r="BM18" s="62">
        <v>2335276</v>
      </c>
      <c r="BN18" s="62">
        <v>83.7</v>
      </c>
      <c r="BQ18" s="65" t="s">
        <v>451</v>
      </c>
      <c r="BR18" s="24" t="s">
        <v>357</v>
      </c>
      <c r="BS18" s="62">
        <f>BM89</f>
        <v>2676419</v>
      </c>
      <c r="BT18" s="23">
        <f t="shared" si="0"/>
        <v>0.95888888052918364</v>
      </c>
      <c r="BU18" s="64"/>
      <c r="CD18" s="65" t="s">
        <v>451</v>
      </c>
      <c r="CE18" s="24" t="s">
        <v>357</v>
      </c>
      <c r="CF18" s="62">
        <f>SUM(BZ139:BZ140)</f>
        <v>1256025</v>
      </c>
      <c r="CG18" s="35">
        <f t="shared" si="1"/>
        <v>0.44999994625903789</v>
      </c>
      <c r="CH18" s="23">
        <f t="shared" si="2"/>
        <v>-0.44999994625903789</v>
      </c>
      <c r="CI18" s="23">
        <v>0.95888888052918364</v>
      </c>
    </row>
    <row r="19" spans="8:87" x14ac:dyDescent="0.25">
      <c r="H19" s="64"/>
      <c r="K19" s="112" t="s">
        <v>56</v>
      </c>
      <c r="L19" s="41">
        <v>7.4078939511554309E-2</v>
      </c>
      <c r="M19" s="62">
        <v>1.7110755126293432E-2</v>
      </c>
      <c r="N19" s="41">
        <v>0.28533999859497072</v>
      </c>
      <c r="Q19" s="112" t="s">
        <v>58</v>
      </c>
      <c r="R19" s="15">
        <v>0</v>
      </c>
      <c r="S19" s="62">
        <v>0</v>
      </c>
      <c r="T19" s="41">
        <v>0.19291913224158527</v>
      </c>
      <c r="V19" s="64"/>
      <c r="Y19" s="62" t="s">
        <v>69</v>
      </c>
      <c r="Z19" s="62" t="s">
        <v>70</v>
      </c>
      <c r="AA19" s="62">
        <v>34114</v>
      </c>
      <c r="AB19" s="62">
        <v>9.4</v>
      </c>
      <c r="AF19" s="64"/>
      <c r="AJ19" s="62" t="s">
        <v>43</v>
      </c>
      <c r="AK19" s="62">
        <v>2788066</v>
      </c>
      <c r="AL19" s="62">
        <v>99.9</v>
      </c>
      <c r="AO19" s="64"/>
      <c r="AS19" s="62" t="s">
        <v>323</v>
      </c>
      <c r="AT19" s="62">
        <v>672981</v>
      </c>
      <c r="AU19" s="65">
        <v>24.1</v>
      </c>
      <c r="AY19" s="64"/>
      <c r="BH19" s="64"/>
      <c r="BL19" s="62" t="s">
        <v>43</v>
      </c>
      <c r="BM19" s="62">
        <v>2791167</v>
      </c>
      <c r="BN19" s="62">
        <v>100</v>
      </c>
      <c r="BQ19" s="62" t="s">
        <v>479</v>
      </c>
      <c r="BR19" s="24" t="s">
        <v>358</v>
      </c>
      <c r="BS19" s="62">
        <f>BM97</f>
        <v>617158</v>
      </c>
      <c r="BT19" s="35">
        <f t="shared" si="0"/>
        <v>0.22111109797443149</v>
      </c>
      <c r="BU19" s="64"/>
      <c r="CD19" s="62" t="s">
        <v>479</v>
      </c>
      <c r="CE19" s="24" t="s">
        <v>358</v>
      </c>
      <c r="CF19" s="62">
        <f>SUM(BZ152:BZ153)</f>
        <v>347345</v>
      </c>
      <c r="CG19" s="35">
        <f t="shared" si="1"/>
        <v>0.12444436323587947</v>
      </c>
      <c r="CH19" s="35">
        <f t="shared" si="2"/>
        <v>-0.12444436323587947</v>
      </c>
      <c r="CI19" s="35">
        <v>0.22111109797443149</v>
      </c>
    </row>
    <row r="20" spans="8:87" x14ac:dyDescent="0.25">
      <c r="H20" s="64"/>
      <c r="K20" s="112" t="s">
        <v>57</v>
      </c>
      <c r="L20" s="15">
        <v>0.22222023180409509</v>
      </c>
      <c r="M20" s="62">
        <v>2.7161574142399576E-2</v>
      </c>
      <c r="N20" s="41">
        <v>0.25457267048150523</v>
      </c>
      <c r="Q20" s="112" t="s">
        <v>62</v>
      </c>
      <c r="R20" s="15">
        <v>0</v>
      </c>
      <c r="S20" s="62">
        <v>0</v>
      </c>
      <c r="T20" s="41">
        <v>0.16441678188154343</v>
      </c>
      <c r="V20" s="64"/>
      <c r="Y20" s="62" t="s">
        <v>43</v>
      </c>
      <c r="AA20" s="62">
        <v>362852</v>
      </c>
      <c r="AB20" s="62">
        <v>100</v>
      </c>
      <c r="AF20" s="64"/>
      <c r="AI20" s="62" t="s">
        <v>69</v>
      </c>
      <c r="AJ20" s="62" t="s">
        <v>70</v>
      </c>
      <c r="AK20" s="62">
        <v>3101</v>
      </c>
      <c r="AL20" s="62">
        <v>0.1</v>
      </c>
      <c r="AO20" s="64"/>
      <c r="AS20" s="62" t="s">
        <v>366</v>
      </c>
      <c r="AT20" s="62">
        <v>12405</v>
      </c>
      <c r="AU20" s="62">
        <v>0.4</v>
      </c>
      <c r="AY20" s="64"/>
      <c r="BH20" s="64"/>
      <c r="BQ20" s="62" t="s">
        <v>480</v>
      </c>
      <c r="BR20" s="24" t="s">
        <v>359</v>
      </c>
      <c r="BS20" s="62">
        <f>BM105</f>
        <v>207787</v>
      </c>
      <c r="BT20" s="35">
        <f t="shared" si="0"/>
        <v>7.4444488631457736E-2</v>
      </c>
      <c r="BU20" s="64"/>
      <c r="BX20" s="62" t="s">
        <v>459</v>
      </c>
      <c r="CD20" s="62" t="s">
        <v>480</v>
      </c>
      <c r="CE20" s="24" t="s">
        <v>359</v>
      </c>
      <c r="CF20" s="62">
        <f>SUM(BZ165:BZ166)</f>
        <v>117849</v>
      </c>
      <c r="CG20" s="35">
        <f t="shared" si="1"/>
        <v>4.2222124294246814E-2</v>
      </c>
      <c r="CH20" s="35">
        <f t="shared" si="2"/>
        <v>-4.2222124294246814E-2</v>
      </c>
      <c r="CI20" s="35">
        <v>7.4444488631457736E-2</v>
      </c>
    </row>
    <row r="21" spans="8:87" x14ac:dyDescent="0.25">
      <c r="H21" s="64"/>
      <c r="K21" s="112" t="s">
        <v>58</v>
      </c>
      <c r="L21" s="15">
        <v>0</v>
      </c>
      <c r="M21" s="62">
        <v>0</v>
      </c>
      <c r="N21" s="41">
        <v>0.19291913224158527</v>
      </c>
      <c r="Q21" s="112" t="s">
        <v>47</v>
      </c>
      <c r="R21" s="15">
        <v>0.15789563003818413</v>
      </c>
      <c r="S21" s="62">
        <v>2.3823350066775436E-2</v>
      </c>
      <c r="T21" s="41">
        <v>0.3145452263411691</v>
      </c>
      <c r="V21" s="64"/>
      <c r="AF21" s="64"/>
      <c r="AI21" s="62" t="s">
        <v>43</v>
      </c>
      <c r="AK21" s="62">
        <v>2791167</v>
      </c>
      <c r="AL21" s="62">
        <v>100</v>
      </c>
      <c r="AO21" s="64"/>
      <c r="AS21" s="62" t="s">
        <v>43</v>
      </c>
      <c r="AT21" s="62">
        <v>2791167</v>
      </c>
      <c r="AU21" s="62">
        <v>100</v>
      </c>
      <c r="AY21" s="64"/>
      <c r="BH21" s="64"/>
      <c r="BQ21" s="62" t="s">
        <v>481</v>
      </c>
      <c r="BR21" s="24" t="s">
        <v>360</v>
      </c>
      <c r="BS21" s="62">
        <f>BM113</f>
        <v>164369</v>
      </c>
      <c r="BT21" s="35">
        <f t="shared" si="0"/>
        <v>5.8888988011107896E-2</v>
      </c>
      <c r="BU21" s="64"/>
      <c r="BZ21" s="62" t="s">
        <v>3</v>
      </c>
      <c r="CA21" s="62" t="s">
        <v>4</v>
      </c>
      <c r="CD21" s="62" t="s">
        <v>481</v>
      </c>
      <c r="CE21" s="24" t="s">
        <v>360</v>
      </c>
      <c r="CF21" s="62">
        <f>SUM(BZ178:BZ179)</f>
        <v>77532</v>
      </c>
      <c r="CG21" s="35">
        <f t="shared" si="1"/>
        <v>2.7777628497327463E-2</v>
      </c>
      <c r="CH21" s="35">
        <f t="shared" si="2"/>
        <v>-2.7777628497327463E-2</v>
      </c>
      <c r="CI21" s="35">
        <v>5.8888988011107896E-2</v>
      </c>
    </row>
    <row r="22" spans="8:87" ht="16.5" thickBot="1" x14ac:dyDescent="0.3">
      <c r="H22" s="64"/>
      <c r="K22" s="112" t="s">
        <v>59</v>
      </c>
      <c r="L22" s="15">
        <v>0.20001289781704445</v>
      </c>
      <c r="M22" s="62">
        <v>2.6133965305141602E-2</v>
      </c>
      <c r="N22" s="41">
        <v>0.20858742293958196</v>
      </c>
      <c r="Q22" s="115" t="s">
        <v>188</v>
      </c>
      <c r="R22" s="55">
        <v>0.187</v>
      </c>
      <c r="S22" s="52">
        <v>2.548510722495631E-2</v>
      </c>
      <c r="T22" s="75">
        <v>0.32300000000000001</v>
      </c>
      <c r="V22" s="64"/>
      <c r="AF22" s="64"/>
      <c r="AO22" s="64"/>
      <c r="AY22" s="64"/>
      <c r="BH22" s="64"/>
      <c r="BU22" s="64"/>
      <c r="BX22" s="62" t="s">
        <v>6</v>
      </c>
      <c r="BY22" s="62" t="s">
        <v>454</v>
      </c>
      <c r="BZ22" s="62">
        <v>68229</v>
      </c>
      <c r="CA22" s="62">
        <v>2.4</v>
      </c>
    </row>
    <row r="23" spans="8:87" x14ac:dyDescent="0.25">
      <c r="H23" s="64"/>
      <c r="K23" s="112" t="s">
        <v>60</v>
      </c>
      <c r="L23" s="41">
        <v>8.6954997897097999E-2</v>
      </c>
      <c r="M23" s="62">
        <v>1.8408914593967332E-2</v>
      </c>
      <c r="N23" s="23">
        <v>7.8862295762369611E-2</v>
      </c>
      <c r="Q23" s="112" t="s">
        <v>51</v>
      </c>
      <c r="R23" s="15">
        <v>0.19998710176705792</v>
      </c>
      <c r="S23" s="62">
        <v>2.6132701298689866E-2</v>
      </c>
      <c r="T23" s="41">
        <v>0.26481777328727685</v>
      </c>
      <c r="V23" s="64"/>
      <c r="Z23" s="90" t="s">
        <v>226</v>
      </c>
      <c r="AA23" s="91">
        <v>114748</v>
      </c>
      <c r="AB23" s="92">
        <f>AA23/$Y$2</f>
        <v>0.3162391277986617</v>
      </c>
      <c r="AF23" s="64"/>
      <c r="AO23" s="64"/>
      <c r="AY23" s="64"/>
      <c r="BH23" s="64"/>
      <c r="BK23" s="24" t="s">
        <v>334</v>
      </c>
      <c r="BU23" s="64"/>
      <c r="BY23" s="62" t="s">
        <v>455</v>
      </c>
      <c r="BZ23" s="62">
        <v>213989</v>
      </c>
      <c r="CA23" s="62">
        <v>7.7</v>
      </c>
    </row>
    <row r="24" spans="8:87" ht="16.5" thickBot="1" x14ac:dyDescent="0.3">
      <c r="H24" s="64"/>
      <c r="K24" s="112" t="s">
        <v>88</v>
      </c>
      <c r="L24" s="15">
        <v>0.20001289781704445</v>
      </c>
      <c r="M24" s="62">
        <v>2.9939586480953684E-2</v>
      </c>
      <c r="N24" s="41">
        <v>8.8901423056172532E-2</v>
      </c>
      <c r="Q24" s="112" t="s">
        <v>59</v>
      </c>
      <c r="R24" s="15">
        <v>0.20001289781704445</v>
      </c>
      <c r="S24" s="62">
        <v>2.6133965305141602E-2</v>
      </c>
      <c r="T24" s="41">
        <v>0.20858742293958196</v>
      </c>
      <c r="V24" s="64"/>
      <c r="Z24" s="93" t="s">
        <v>225</v>
      </c>
      <c r="AA24" s="70">
        <v>114748</v>
      </c>
      <c r="AB24" s="94">
        <f>AA24/$Y$2</f>
        <v>0.3162391277986617</v>
      </c>
      <c r="AF24" s="64"/>
      <c r="AO24" s="64"/>
      <c r="AY24" s="64"/>
      <c r="BH24" s="64"/>
      <c r="BM24" s="62" t="s">
        <v>3</v>
      </c>
      <c r="BN24" s="62" t="s">
        <v>4</v>
      </c>
      <c r="BU24" s="64"/>
      <c r="BY24" s="62" t="s">
        <v>456</v>
      </c>
      <c r="BZ24" s="62">
        <v>96140</v>
      </c>
      <c r="CA24" s="62">
        <v>3.4</v>
      </c>
    </row>
    <row r="25" spans="8:87" ht="16.5" thickBot="1" x14ac:dyDescent="0.3">
      <c r="H25" s="64"/>
      <c r="K25" s="113" t="s">
        <v>259</v>
      </c>
      <c r="L25" s="23">
        <v>0.10637962143508894</v>
      </c>
      <c r="M25" s="126">
        <v>2.0143761413545035E-2</v>
      </c>
      <c r="N25" s="41">
        <v>8.1821435191737416E-2</v>
      </c>
      <c r="Q25" s="112" t="s">
        <v>88</v>
      </c>
      <c r="R25" s="15">
        <v>0.20001289781704445</v>
      </c>
      <c r="S25" s="62">
        <v>2.9939586480953684E-2</v>
      </c>
      <c r="T25" s="41">
        <v>8.8901423056172532E-2</v>
      </c>
      <c r="V25" s="64"/>
      <c r="Z25" s="93" t="s">
        <v>227</v>
      </c>
      <c r="AA25" s="70">
        <v>27912</v>
      </c>
      <c r="AB25" s="94">
        <f>AA25/$Y$2</f>
        <v>7.692392490602229E-2</v>
      </c>
      <c r="AF25" s="64"/>
      <c r="AJ25" s="90" t="s">
        <v>446</v>
      </c>
      <c r="AK25" s="91">
        <v>1172290</v>
      </c>
      <c r="AL25" s="92">
        <f>AK25/$AI$2</f>
        <v>0.41999994984176869</v>
      </c>
      <c r="AO25" s="64"/>
      <c r="AY25" s="64"/>
      <c r="BH25" s="64"/>
      <c r="BK25" s="62" t="s">
        <v>6</v>
      </c>
      <c r="BL25" s="62" t="s">
        <v>331</v>
      </c>
      <c r="BM25" s="62">
        <v>508613</v>
      </c>
      <c r="BN25" s="62">
        <v>18.2</v>
      </c>
      <c r="BU25" s="64"/>
      <c r="BY25" s="62" t="s">
        <v>457</v>
      </c>
      <c r="BZ25" s="62">
        <v>21709</v>
      </c>
      <c r="CA25" s="62">
        <v>0.8</v>
      </c>
    </row>
    <row r="26" spans="8:87" x14ac:dyDescent="0.25">
      <c r="H26" s="64"/>
      <c r="K26" s="112" t="s">
        <v>61</v>
      </c>
      <c r="L26" s="15">
        <v>0.25002015316404674</v>
      </c>
      <c r="M26" s="62">
        <v>2.8290923331172162E-2</v>
      </c>
      <c r="N26" s="41">
        <v>0.30681236094856507</v>
      </c>
      <c r="Q26" s="113" t="s">
        <v>119</v>
      </c>
      <c r="R26" s="15">
        <v>0.21739800925276881</v>
      </c>
      <c r="S26" s="62">
        <v>1.8833822147036189E-2</v>
      </c>
      <c r="T26" s="41">
        <v>0.33700000000000002</v>
      </c>
      <c r="V26" s="64"/>
      <c r="Z26" s="93" t="s">
        <v>228</v>
      </c>
      <c r="AA26" s="70">
        <v>21709</v>
      </c>
      <c r="AB26" s="94">
        <f>AA26/$Y$2</f>
        <v>5.9828800723159853E-2</v>
      </c>
      <c r="AF26" s="64"/>
      <c r="AJ26" s="93" t="s">
        <v>235</v>
      </c>
      <c r="AK26" s="70">
        <v>958301</v>
      </c>
      <c r="AL26" s="94">
        <f>AK26/$AI$2</f>
        <v>0.34333345156344997</v>
      </c>
      <c r="AO26" s="64"/>
      <c r="AS26" s="90" t="s">
        <v>314</v>
      </c>
      <c r="AT26" s="91">
        <v>220192</v>
      </c>
      <c r="AU26" s="92">
        <f>AT26/$AR$2</f>
        <v>7.8888866198260438E-2</v>
      </c>
      <c r="AY26" s="64"/>
      <c r="BH26" s="64"/>
      <c r="BL26" s="62" t="s">
        <v>332</v>
      </c>
      <c r="BM26" s="62">
        <v>2282554</v>
      </c>
      <c r="BN26" s="62">
        <v>81.8</v>
      </c>
      <c r="BU26" s="64"/>
      <c r="BY26" s="62" t="s">
        <v>458</v>
      </c>
      <c r="BZ26" s="62">
        <v>55823</v>
      </c>
      <c r="CA26" s="62">
        <v>2</v>
      </c>
    </row>
    <row r="27" spans="8:87" ht="16.5" thickBot="1" x14ac:dyDescent="0.3">
      <c r="H27" s="64"/>
      <c r="K27" s="112" t="s">
        <v>62</v>
      </c>
      <c r="L27" s="15">
        <v>0</v>
      </c>
      <c r="M27" s="62">
        <v>0</v>
      </c>
      <c r="N27" s="41">
        <v>0.16441678188154343</v>
      </c>
      <c r="Q27" s="112" t="s">
        <v>57</v>
      </c>
      <c r="R27" s="15">
        <v>0.22222023180409509</v>
      </c>
      <c r="S27" s="62">
        <v>2.7161574142399576E-2</v>
      </c>
      <c r="T27" s="41">
        <v>0.25457267048150523</v>
      </c>
      <c r="V27" s="64"/>
      <c r="Z27" s="95" t="s">
        <v>445</v>
      </c>
      <c r="AA27" s="96"/>
      <c r="AB27" s="97">
        <f>1-SUM(AB23:AB26)</f>
        <v>0.23076901877349443</v>
      </c>
      <c r="AF27" s="64"/>
      <c r="AJ27" s="93" t="s">
        <v>243</v>
      </c>
      <c r="AK27" s="70">
        <v>245002</v>
      </c>
      <c r="AL27" s="94">
        <f>AK27/$AI$2</f>
        <v>8.777762133186584E-2</v>
      </c>
      <c r="AO27" s="64"/>
      <c r="AS27" s="93" t="s">
        <v>722</v>
      </c>
      <c r="AT27" s="70">
        <v>319434</v>
      </c>
      <c r="AU27" s="94">
        <f>AT27/$AR$2</f>
        <v>0.11444460327884358</v>
      </c>
      <c r="AY27" s="64"/>
      <c r="BH27" s="64"/>
      <c r="BL27" s="62" t="s">
        <v>43</v>
      </c>
      <c r="BM27" s="62">
        <v>2791167</v>
      </c>
      <c r="BN27" s="62">
        <v>100</v>
      </c>
      <c r="BU27" s="64"/>
      <c r="BY27" s="62" t="s">
        <v>43</v>
      </c>
      <c r="BZ27" s="62">
        <v>455891</v>
      </c>
      <c r="CA27" s="62">
        <v>16.3</v>
      </c>
    </row>
    <row r="28" spans="8:87" x14ac:dyDescent="0.25">
      <c r="H28" s="64"/>
      <c r="K28" s="112" t="s">
        <v>63</v>
      </c>
      <c r="L28" s="41">
        <v>2.9703317998537822E-2</v>
      </c>
      <c r="M28" s="62">
        <v>1.1091481831635644E-2</v>
      </c>
      <c r="N28" s="41">
        <v>8.9827356531953367E-2</v>
      </c>
      <c r="Q28" s="112" t="s">
        <v>61</v>
      </c>
      <c r="R28" s="15">
        <v>0.25002015316404674</v>
      </c>
      <c r="S28" s="62">
        <v>2.8290923331172162E-2</v>
      </c>
      <c r="T28" s="41">
        <v>0.30681236094856507</v>
      </c>
      <c r="V28" s="64"/>
      <c r="AF28" s="64"/>
      <c r="AJ28" s="93" t="s">
        <v>236</v>
      </c>
      <c r="AK28" s="70">
        <v>192280</v>
      </c>
      <c r="AL28" s="94">
        <f>AK28/$AI$2</f>
        <v>6.8888747968143788E-2</v>
      </c>
      <c r="AO28" s="64"/>
      <c r="AS28" s="93" t="s">
        <v>321</v>
      </c>
      <c r="AT28" s="70">
        <v>434182</v>
      </c>
      <c r="AU28" s="94">
        <f>AT28/$AR$2</f>
        <v>0.1555557227496599</v>
      </c>
      <c r="AY28" s="64"/>
      <c r="BH28" s="64"/>
      <c r="BU28" s="64"/>
      <c r="BX28" s="62" t="s">
        <v>69</v>
      </c>
      <c r="BY28" s="62" t="s">
        <v>70</v>
      </c>
      <c r="BZ28" s="62">
        <v>2335276</v>
      </c>
      <c r="CA28" s="62">
        <v>83.7</v>
      </c>
    </row>
    <row r="29" spans="8:87" ht="16.5" thickBot="1" x14ac:dyDescent="0.3">
      <c r="H29" s="64"/>
      <c r="K29" s="114" t="s">
        <v>188</v>
      </c>
      <c r="L29" s="51">
        <v>0.187</v>
      </c>
      <c r="M29" s="52">
        <v>2.548510722495631E-2</v>
      </c>
      <c r="N29" s="75">
        <v>0.32300000000000001</v>
      </c>
      <c r="Q29" s="116" t="s">
        <v>48</v>
      </c>
      <c r="R29" s="117">
        <v>0.50004030632809349</v>
      </c>
      <c r="S29" s="62">
        <v>3.2666666560526122E-2</v>
      </c>
      <c r="T29" s="41">
        <v>0.33041787413096407</v>
      </c>
      <c r="V29" s="64"/>
      <c r="AF29" s="64"/>
      <c r="AJ29" s="95" t="s">
        <v>217</v>
      </c>
      <c r="AK29" s="96"/>
      <c r="AL29" s="97">
        <f>1-SUM(AL25:AL28)</f>
        <v>8.0000229294771685E-2</v>
      </c>
      <c r="AO29" s="64"/>
      <c r="AS29" s="93" t="s">
        <v>319</v>
      </c>
      <c r="AT29" s="70">
        <v>490005</v>
      </c>
      <c r="AU29" s="94">
        <f>AT29/$AR$2</f>
        <v>0.17555560093681244</v>
      </c>
      <c r="AY29" s="64"/>
      <c r="BH29" s="64"/>
      <c r="BU29" s="64"/>
      <c r="BX29" s="62" t="s">
        <v>43</v>
      </c>
      <c r="BZ29" s="62">
        <v>2791167</v>
      </c>
      <c r="CA29" s="62">
        <v>100</v>
      </c>
    </row>
    <row r="30" spans="8:87" ht="16.5" thickBot="1" x14ac:dyDescent="0.3">
      <c r="H30" s="64"/>
      <c r="V30" s="64"/>
      <c r="AF30" s="64"/>
      <c r="AO30" s="64"/>
      <c r="AS30" s="95" t="s">
        <v>323</v>
      </c>
      <c r="AT30" s="96">
        <v>672981</v>
      </c>
      <c r="AU30" s="97">
        <f>AT30/$AR$2</f>
        <v>0.24111097616158403</v>
      </c>
      <c r="AY30" s="64"/>
      <c r="BH30" s="64"/>
      <c r="BU30" s="64"/>
    </row>
    <row r="31" spans="8:87" x14ac:dyDescent="0.25">
      <c r="H31" s="64"/>
      <c r="V31" s="64"/>
      <c r="AF31" s="64"/>
      <c r="AO31" s="64"/>
      <c r="AY31" s="64"/>
      <c r="BH31" s="64"/>
      <c r="BK31" s="24" t="s">
        <v>335</v>
      </c>
      <c r="BU31" s="64"/>
    </row>
    <row r="32" spans="8:87" x14ac:dyDescent="0.25">
      <c r="H32" s="64"/>
      <c r="V32" s="64"/>
      <c r="AF32" s="64"/>
      <c r="AO32" s="64"/>
      <c r="AY32" s="64"/>
      <c r="BH32" s="64"/>
      <c r="BM32" s="62" t="s">
        <v>3</v>
      </c>
      <c r="BN32" s="62" t="s">
        <v>4</v>
      </c>
      <c r="BU32" s="64"/>
    </row>
    <row r="33" spans="8:79" ht="16.5" thickBot="1" x14ac:dyDescent="0.3">
      <c r="H33" s="64"/>
      <c r="V33" s="64"/>
      <c r="AF33" s="64"/>
      <c r="AO33" s="64"/>
      <c r="AY33" s="64"/>
      <c r="BH33" s="64"/>
      <c r="BK33" s="62" t="s">
        <v>6</v>
      </c>
      <c r="BL33" s="62" t="s">
        <v>331</v>
      </c>
      <c r="BM33" s="62">
        <v>1280836</v>
      </c>
      <c r="BN33" s="62">
        <v>45.9</v>
      </c>
      <c r="BU33" s="64"/>
      <c r="BX33" s="62" t="s">
        <v>460</v>
      </c>
    </row>
    <row r="34" spans="8:79" x14ac:dyDescent="0.25">
      <c r="H34" s="64"/>
      <c r="N34" s="90"/>
      <c r="O34" s="128" t="s">
        <v>16</v>
      </c>
      <c r="P34" s="91" t="s">
        <v>512</v>
      </c>
      <c r="Q34" s="131" t="s">
        <v>402</v>
      </c>
      <c r="V34" s="64"/>
      <c r="AF34" s="64"/>
      <c r="AO34" s="64"/>
      <c r="AY34" s="64"/>
      <c r="BH34" s="64"/>
      <c r="BL34" s="62" t="s">
        <v>332</v>
      </c>
      <c r="BM34" s="62">
        <v>1510331</v>
      </c>
      <c r="BN34" s="62">
        <v>54.1</v>
      </c>
      <c r="BU34" s="64"/>
      <c r="BZ34" s="62" t="s">
        <v>3</v>
      </c>
      <c r="CA34" s="62" t="s">
        <v>4</v>
      </c>
    </row>
    <row r="35" spans="8:79" x14ac:dyDescent="0.25">
      <c r="H35" s="64"/>
      <c r="N35" s="134" t="s">
        <v>259</v>
      </c>
      <c r="O35" s="28">
        <v>0.10637962143508894</v>
      </c>
      <c r="P35" s="135">
        <v>2.0143761413545035E-2</v>
      </c>
      <c r="Q35" s="129">
        <v>8.1821435191737416E-2</v>
      </c>
      <c r="V35" s="64"/>
      <c r="AF35" s="64"/>
      <c r="AO35" s="64"/>
      <c r="AY35" s="64"/>
      <c r="BH35" s="64"/>
      <c r="BL35" s="62" t="s">
        <v>43</v>
      </c>
      <c r="BM35" s="62">
        <v>2791167</v>
      </c>
      <c r="BN35" s="62">
        <v>100</v>
      </c>
      <c r="BU35" s="64"/>
      <c r="BX35" s="62" t="s">
        <v>6</v>
      </c>
      <c r="BY35" s="62" t="s">
        <v>454</v>
      </c>
      <c r="BZ35" s="62">
        <v>133356</v>
      </c>
      <c r="CA35" s="62">
        <v>4.8</v>
      </c>
    </row>
    <row r="36" spans="8:79" x14ac:dyDescent="0.25">
      <c r="H36" s="64"/>
      <c r="N36" s="121" t="s">
        <v>55</v>
      </c>
      <c r="O36" s="41">
        <v>0.12984063537252777</v>
      </c>
      <c r="P36" s="70">
        <v>2.1960363871236947E-2</v>
      </c>
      <c r="Q36" s="129">
        <v>0.11694161191872102</v>
      </c>
      <c r="V36" s="64"/>
      <c r="AF36" s="64"/>
      <c r="AO36" s="64"/>
      <c r="AY36" s="64"/>
      <c r="BH36" s="64"/>
      <c r="BU36" s="64"/>
      <c r="BY36" s="62" t="s">
        <v>455</v>
      </c>
      <c r="BZ36" s="62">
        <v>220192</v>
      </c>
      <c r="CA36" s="62">
        <v>7.9</v>
      </c>
    </row>
    <row r="37" spans="8:79" x14ac:dyDescent="0.25">
      <c r="H37" s="64"/>
      <c r="N37" s="121" t="s">
        <v>52</v>
      </c>
      <c r="O37" s="41">
        <v>0.13281238191683922</v>
      </c>
      <c r="P37" s="70">
        <v>2.2172294253325234E-2</v>
      </c>
      <c r="Q37" s="129">
        <v>0.22435422164453778</v>
      </c>
      <c r="V37" s="64"/>
      <c r="AF37" s="64"/>
      <c r="AO37" s="64"/>
      <c r="AY37" s="64"/>
      <c r="BH37" s="64"/>
      <c r="BU37" s="64"/>
      <c r="BY37" s="62" t="s">
        <v>456</v>
      </c>
      <c r="BZ37" s="62">
        <v>111647</v>
      </c>
      <c r="CA37" s="62">
        <v>4</v>
      </c>
    </row>
    <row r="38" spans="8:79" x14ac:dyDescent="0.25">
      <c r="H38" s="64"/>
      <c r="N38" s="121" t="s">
        <v>45</v>
      </c>
      <c r="O38" s="41">
        <v>0.24637657455155509</v>
      </c>
      <c r="P38" s="70">
        <v>2.8152159720148624E-2</v>
      </c>
      <c r="Q38" s="129">
        <v>0.4636029800014988</v>
      </c>
      <c r="V38" s="64"/>
      <c r="AF38" s="64"/>
      <c r="AO38" s="64"/>
      <c r="AY38" s="64"/>
      <c r="BH38" s="64"/>
      <c r="BU38" s="64"/>
      <c r="BY38" s="62" t="s">
        <v>457</v>
      </c>
      <c r="BZ38" s="62">
        <v>18608</v>
      </c>
      <c r="CA38" s="62">
        <v>0.7</v>
      </c>
    </row>
    <row r="39" spans="8:79" ht="16.5" thickBot="1" x14ac:dyDescent="0.3">
      <c r="H39" s="64"/>
      <c r="N39" s="123" t="s">
        <v>50</v>
      </c>
      <c r="O39" s="124">
        <v>0.26436828470088541</v>
      </c>
      <c r="P39" s="96">
        <v>2.8811755165270628E-2</v>
      </c>
      <c r="Q39" s="130">
        <v>0.27268793526705104</v>
      </c>
      <c r="V39" s="64"/>
      <c r="AF39" s="64"/>
      <c r="AO39" s="64"/>
      <c r="AY39" s="64"/>
      <c r="BH39" s="64"/>
      <c r="BK39" s="24" t="s">
        <v>336</v>
      </c>
      <c r="BU39" s="64"/>
      <c r="BY39" s="62" t="s">
        <v>458</v>
      </c>
      <c r="BZ39" s="62">
        <v>24810</v>
      </c>
      <c r="CA39" s="62">
        <v>0.9</v>
      </c>
    </row>
    <row r="40" spans="8:79" x14ac:dyDescent="0.25">
      <c r="H40" s="64"/>
      <c r="V40" s="64"/>
      <c r="AF40" s="64"/>
      <c r="AO40" s="64"/>
      <c r="AY40" s="64"/>
      <c r="BH40" s="64"/>
      <c r="BM40" s="62" t="s">
        <v>3</v>
      </c>
      <c r="BN40" s="62" t="s">
        <v>4</v>
      </c>
      <c r="BU40" s="64"/>
      <c r="BY40" s="62" t="s">
        <v>43</v>
      </c>
      <c r="BZ40" s="62">
        <v>508613</v>
      </c>
      <c r="CA40" s="62">
        <v>18.2</v>
      </c>
    </row>
    <row r="41" spans="8:79" x14ac:dyDescent="0.25">
      <c r="H41" s="64"/>
      <c r="V41" s="64"/>
      <c r="AF41" s="64"/>
      <c r="AO41" s="64"/>
      <c r="AY41" s="64"/>
      <c r="BH41" s="64"/>
      <c r="BK41" s="62" t="s">
        <v>6</v>
      </c>
      <c r="BL41" s="62" t="s">
        <v>331</v>
      </c>
      <c r="BM41" s="62">
        <v>1448306</v>
      </c>
      <c r="BN41" s="62">
        <v>51.9</v>
      </c>
      <c r="BU41" s="64"/>
      <c r="BX41" s="62" t="s">
        <v>69</v>
      </c>
      <c r="BY41" s="62" t="s">
        <v>70</v>
      </c>
      <c r="BZ41" s="62">
        <v>2282554</v>
      </c>
      <c r="CA41" s="62">
        <v>81.8</v>
      </c>
    </row>
    <row r="42" spans="8:79" x14ac:dyDescent="0.25">
      <c r="H42" s="64"/>
      <c r="V42" s="64"/>
      <c r="AF42" s="64"/>
      <c r="AO42" s="64"/>
      <c r="AY42" s="64"/>
      <c r="BH42" s="64"/>
      <c r="BL42" s="62" t="s">
        <v>332</v>
      </c>
      <c r="BM42" s="62">
        <v>1342861</v>
      </c>
      <c r="BN42" s="62">
        <v>48.1</v>
      </c>
      <c r="BU42" s="64"/>
      <c r="BX42" s="62" t="s">
        <v>43</v>
      </c>
      <c r="BZ42" s="62">
        <v>2791167</v>
      </c>
      <c r="CA42" s="62">
        <v>100</v>
      </c>
    </row>
    <row r="43" spans="8:79" x14ac:dyDescent="0.25">
      <c r="H43" s="64"/>
      <c r="V43" s="64"/>
      <c r="AF43" s="64"/>
      <c r="AO43" s="64"/>
      <c r="AY43" s="64"/>
      <c r="BH43" s="64"/>
      <c r="BL43" s="62" t="s">
        <v>43</v>
      </c>
      <c r="BM43" s="62">
        <v>2791167</v>
      </c>
      <c r="BN43" s="62">
        <v>100</v>
      </c>
      <c r="BU43" s="64"/>
    </row>
    <row r="44" spans="8:79" x14ac:dyDescent="0.25">
      <c r="H44" s="64"/>
      <c r="V44" s="64"/>
      <c r="AF44" s="64"/>
      <c r="AO44" s="64"/>
      <c r="AY44" s="64"/>
      <c r="BH44" s="64"/>
      <c r="BU44" s="64"/>
    </row>
    <row r="45" spans="8:79" x14ac:dyDescent="0.25">
      <c r="H45" s="64"/>
      <c r="V45" s="64"/>
      <c r="AF45" s="64"/>
      <c r="AO45" s="64"/>
      <c r="AY45" s="64"/>
      <c r="BH45" s="64"/>
      <c r="BU45" s="64"/>
    </row>
    <row r="46" spans="8:79" x14ac:dyDescent="0.25">
      <c r="H46" s="64"/>
      <c r="V46" s="64"/>
      <c r="AF46" s="64"/>
      <c r="AO46" s="64"/>
      <c r="AY46" s="64"/>
      <c r="BH46" s="64"/>
      <c r="BU46" s="64"/>
      <c r="BX46" s="62" t="s">
        <v>461</v>
      </c>
    </row>
    <row r="47" spans="8:79" x14ac:dyDescent="0.25">
      <c r="H47" s="64"/>
      <c r="V47" s="64"/>
      <c r="AF47" s="64"/>
      <c r="AO47" s="64"/>
      <c r="AY47" s="64"/>
      <c r="BH47" s="64"/>
      <c r="BK47" s="24" t="s">
        <v>337</v>
      </c>
      <c r="BU47" s="64"/>
      <c r="BZ47" s="62" t="s">
        <v>3</v>
      </c>
      <c r="CA47" s="62" t="s">
        <v>4</v>
      </c>
    </row>
    <row r="48" spans="8:79" x14ac:dyDescent="0.25">
      <c r="H48" s="64"/>
      <c r="L48" s="74" t="s">
        <v>120</v>
      </c>
      <c r="V48" s="64"/>
      <c r="AF48" s="64"/>
      <c r="AO48" s="64"/>
      <c r="AY48" s="64"/>
      <c r="BH48" s="64"/>
      <c r="BM48" s="62" t="s">
        <v>3</v>
      </c>
      <c r="BN48" s="62" t="s">
        <v>4</v>
      </c>
      <c r="BU48" s="64"/>
      <c r="BX48" s="62" t="s">
        <v>6</v>
      </c>
      <c r="BY48" s="62" t="s">
        <v>454</v>
      </c>
      <c r="BZ48" s="62">
        <v>418675</v>
      </c>
      <c r="CA48" s="62">
        <v>15</v>
      </c>
    </row>
    <row r="49" spans="8:79" x14ac:dyDescent="0.25">
      <c r="H49" s="64"/>
      <c r="K49" s="107" t="s">
        <v>236</v>
      </c>
      <c r="L49" s="41">
        <v>0.4636029800014988</v>
      </c>
      <c r="V49" s="64"/>
      <c r="AF49" s="64"/>
      <c r="AO49" s="64"/>
      <c r="AY49" s="64"/>
      <c r="BH49" s="64"/>
      <c r="BK49" s="62" t="s">
        <v>6</v>
      </c>
      <c r="BL49" s="62" t="s">
        <v>331</v>
      </c>
      <c r="BM49" s="62">
        <v>1066846</v>
      </c>
      <c r="BN49" s="62">
        <v>38.200000000000003</v>
      </c>
      <c r="BU49" s="64"/>
      <c r="BY49" s="62" t="s">
        <v>455</v>
      </c>
      <c r="BZ49" s="62">
        <v>561335</v>
      </c>
      <c r="CA49" s="62">
        <v>20.100000000000001</v>
      </c>
    </row>
    <row r="50" spans="8:79" x14ac:dyDescent="0.25">
      <c r="H50" s="64"/>
      <c r="K50" s="107" t="s">
        <v>47</v>
      </c>
      <c r="L50" s="41">
        <v>0.3145452263411691</v>
      </c>
      <c r="V50" s="64"/>
      <c r="AF50" s="64"/>
      <c r="AO50" s="64"/>
      <c r="AY50" s="64"/>
      <c r="BH50" s="64"/>
      <c r="BL50" s="62" t="s">
        <v>332</v>
      </c>
      <c r="BM50" s="62">
        <v>1724321</v>
      </c>
      <c r="BN50" s="62">
        <v>61.8</v>
      </c>
      <c r="BU50" s="64"/>
      <c r="BY50" s="62" t="s">
        <v>456</v>
      </c>
      <c r="BZ50" s="62">
        <v>189179</v>
      </c>
      <c r="CA50" s="62">
        <v>6.8</v>
      </c>
    </row>
    <row r="51" spans="8:79" x14ac:dyDescent="0.25">
      <c r="H51" s="64"/>
      <c r="K51" s="107" t="s">
        <v>48</v>
      </c>
      <c r="L51" s="41">
        <v>0.33041787413096407</v>
      </c>
      <c r="V51" s="64"/>
      <c r="AF51" s="64"/>
      <c r="AO51" s="64"/>
      <c r="AY51" s="64"/>
      <c r="BH51" s="64"/>
      <c r="BL51" s="62" t="s">
        <v>43</v>
      </c>
      <c r="BM51" s="62">
        <v>2791167</v>
      </c>
      <c r="BN51" s="62">
        <v>100</v>
      </c>
      <c r="BU51" s="64"/>
      <c r="BY51" s="62" t="s">
        <v>457</v>
      </c>
      <c r="BZ51" s="62">
        <v>37216</v>
      </c>
      <c r="CA51" s="62">
        <v>1.3</v>
      </c>
    </row>
    <row r="52" spans="8:79" x14ac:dyDescent="0.25">
      <c r="H52" s="64"/>
      <c r="K52" s="107" t="s">
        <v>119</v>
      </c>
      <c r="L52" s="41">
        <v>0.33700000000000002</v>
      </c>
      <c r="V52" s="64"/>
      <c r="AF52" s="64"/>
      <c r="AO52" s="64"/>
      <c r="AY52" s="64"/>
      <c r="BH52" s="64"/>
      <c r="BU52" s="64"/>
      <c r="BY52" s="62" t="s">
        <v>458</v>
      </c>
      <c r="BZ52" s="62">
        <v>74431</v>
      </c>
      <c r="CA52" s="62">
        <v>2.7</v>
      </c>
    </row>
    <row r="53" spans="8:79" x14ac:dyDescent="0.25">
      <c r="H53" s="64"/>
      <c r="K53" s="107" t="s">
        <v>50</v>
      </c>
      <c r="L53" s="41">
        <v>0.27268793526705104</v>
      </c>
      <c r="V53" s="64"/>
      <c r="AF53" s="64"/>
      <c r="AO53" s="64"/>
      <c r="AY53" s="64"/>
      <c r="BH53" s="64"/>
      <c r="BU53" s="64"/>
      <c r="BY53" s="62" t="s">
        <v>43</v>
      </c>
      <c r="BZ53" s="62">
        <v>1280836</v>
      </c>
      <c r="CA53" s="62">
        <v>45.9</v>
      </c>
    </row>
    <row r="54" spans="8:79" x14ac:dyDescent="0.25">
      <c r="H54" s="64"/>
      <c r="K54" s="107" t="s">
        <v>51</v>
      </c>
      <c r="L54" s="41">
        <v>0.26481777328727685</v>
      </c>
      <c r="V54" s="64"/>
      <c r="AF54" s="64"/>
      <c r="AO54" s="64"/>
      <c r="AY54" s="64"/>
      <c r="BH54" s="64"/>
      <c r="BU54" s="64"/>
      <c r="BX54" s="62" t="s">
        <v>69</v>
      </c>
      <c r="BY54" s="62" t="s">
        <v>70</v>
      </c>
      <c r="BZ54" s="62">
        <v>1510331</v>
      </c>
      <c r="CA54" s="62">
        <v>54.1</v>
      </c>
    </row>
    <row r="55" spans="8:79" x14ac:dyDescent="0.25">
      <c r="H55" s="64"/>
      <c r="K55" s="107" t="s">
        <v>52</v>
      </c>
      <c r="L55" s="41">
        <v>0.22435422164453778</v>
      </c>
      <c r="V55" s="64"/>
      <c r="AF55" s="64"/>
      <c r="AO55" s="64"/>
      <c r="AY55" s="64"/>
      <c r="BH55" s="64"/>
      <c r="BK55" s="24" t="s">
        <v>338</v>
      </c>
      <c r="BU55" s="64"/>
      <c r="BX55" s="62" t="s">
        <v>43</v>
      </c>
      <c r="BZ55" s="62">
        <v>2791167</v>
      </c>
      <c r="CA55" s="62">
        <v>100</v>
      </c>
    </row>
    <row r="56" spans="8:79" x14ac:dyDescent="0.25">
      <c r="H56" s="64"/>
      <c r="K56" s="107" t="s">
        <v>53</v>
      </c>
      <c r="L56" s="41">
        <v>7.0136527242600152E-2</v>
      </c>
      <c r="V56" s="64"/>
      <c r="AF56" s="64"/>
      <c r="AO56" s="64"/>
      <c r="AY56" s="64"/>
      <c r="BH56" s="64"/>
      <c r="BM56" s="62" t="s">
        <v>3</v>
      </c>
      <c r="BN56" s="62" t="s">
        <v>4</v>
      </c>
      <c r="BU56" s="64"/>
    </row>
    <row r="57" spans="8:79" x14ac:dyDescent="0.25">
      <c r="H57" s="64"/>
      <c r="K57" s="107" t="s">
        <v>54</v>
      </c>
      <c r="L57" s="41">
        <v>5.0069729986300791E-2</v>
      </c>
      <c r="V57" s="64"/>
      <c r="AF57" s="64"/>
      <c r="AO57" s="64"/>
      <c r="AY57" s="64"/>
      <c r="BH57" s="64"/>
      <c r="BK57" s="62" t="s">
        <v>6</v>
      </c>
      <c r="BL57" s="62" t="s">
        <v>331</v>
      </c>
      <c r="BM57" s="62">
        <v>511714</v>
      </c>
      <c r="BN57" s="62">
        <v>18.3</v>
      </c>
      <c r="BU57" s="64"/>
    </row>
    <row r="58" spans="8:79" x14ac:dyDescent="0.25">
      <c r="H58" s="64"/>
      <c r="K58" s="107" t="s">
        <v>164</v>
      </c>
      <c r="L58" s="23">
        <v>8.2623335966029221E-2</v>
      </c>
      <c r="V58" s="64"/>
      <c r="AF58" s="64"/>
      <c r="AO58" s="64"/>
      <c r="AY58" s="64"/>
      <c r="BH58" s="64"/>
      <c r="BL58" s="62" t="s">
        <v>332</v>
      </c>
      <c r="BM58" s="62">
        <v>2279453</v>
      </c>
      <c r="BN58" s="62">
        <v>81.7</v>
      </c>
      <c r="BU58" s="64"/>
    </row>
    <row r="59" spans="8:79" x14ac:dyDescent="0.25">
      <c r="H59" s="64"/>
      <c r="K59" s="107" t="s">
        <v>55</v>
      </c>
      <c r="L59" s="41">
        <v>0.11694161191872102</v>
      </c>
      <c r="V59" s="64"/>
      <c r="AF59" s="64"/>
      <c r="AO59" s="64"/>
      <c r="AY59" s="64"/>
      <c r="BH59" s="64"/>
      <c r="BL59" s="62" t="s">
        <v>43</v>
      </c>
      <c r="BM59" s="62">
        <v>2791167</v>
      </c>
      <c r="BN59" s="62">
        <v>100</v>
      </c>
      <c r="BU59" s="64"/>
      <c r="BX59" s="62" t="s">
        <v>462</v>
      </c>
    </row>
    <row r="60" spans="8:79" x14ac:dyDescent="0.25">
      <c r="H60" s="64"/>
      <c r="K60" s="107" t="s">
        <v>56</v>
      </c>
      <c r="L60" s="41">
        <v>0.28533999859497072</v>
      </c>
      <c r="V60" s="64"/>
      <c r="AF60" s="64"/>
      <c r="AO60" s="64"/>
      <c r="AY60" s="64"/>
      <c r="BH60" s="64"/>
      <c r="BU60" s="64"/>
      <c r="BZ60" s="62" t="s">
        <v>3</v>
      </c>
      <c r="CA60" s="62" t="s">
        <v>4</v>
      </c>
    </row>
    <row r="61" spans="8:79" x14ac:dyDescent="0.25">
      <c r="H61" s="64"/>
      <c r="K61" s="107" t="s">
        <v>57</v>
      </c>
      <c r="L61" s="41">
        <v>0.25457267048150523</v>
      </c>
      <c r="V61" s="64"/>
      <c r="AF61" s="64"/>
      <c r="AO61" s="64"/>
      <c r="AY61" s="64"/>
      <c r="BH61" s="64"/>
      <c r="BU61" s="64"/>
      <c r="BX61" s="62" t="s">
        <v>6</v>
      </c>
      <c r="BY61" s="62" t="s">
        <v>454</v>
      </c>
      <c r="BZ61" s="62">
        <v>201584</v>
      </c>
      <c r="CA61" s="62">
        <v>7.2</v>
      </c>
    </row>
    <row r="62" spans="8:79" x14ac:dyDescent="0.25">
      <c r="H62" s="64"/>
      <c r="K62" s="107" t="s">
        <v>58</v>
      </c>
      <c r="L62" s="41">
        <v>0.19291913224158527</v>
      </c>
      <c r="V62" s="64"/>
      <c r="AF62" s="64"/>
      <c r="AO62" s="64"/>
      <c r="AY62" s="64"/>
      <c r="BH62" s="64"/>
      <c r="BU62" s="64"/>
      <c r="BY62" s="62" t="s">
        <v>455</v>
      </c>
      <c r="BZ62" s="62">
        <v>986212</v>
      </c>
      <c r="CA62" s="62">
        <v>35.299999999999997</v>
      </c>
    </row>
    <row r="63" spans="8:79" x14ac:dyDescent="0.25">
      <c r="H63" s="64"/>
      <c r="K63" s="107" t="s">
        <v>59</v>
      </c>
      <c r="L63" s="41">
        <v>0.20858742293958196</v>
      </c>
      <c r="V63" s="64"/>
      <c r="AF63" s="64"/>
      <c r="AO63" s="64"/>
      <c r="AY63" s="64"/>
      <c r="BH63" s="64"/>
      <c r="BK63" s="24" t="s">
        <v>339</v>
      </c>
      <c r="BU63" s="64"/>
      <c r="BY63" s="62" t="s">
        <v>456</v>
      </c>
      <c r="BZ63" s="62">
        <v>142660</v>
      </c>
      <c r="CA63" s="62">
        <v>5.0999999999999996</v>
      </c>
    </row>
    <row r="64" spans="8:79" x14ac:dyDescent="0.25">
      <c r="H64" s="64"/>
      <c r="K64" s="107" t="s">
        <v>60</v>
      </c>
      <c r="L64" s="23">
        <v>7.8862295762369611E-2</v>
      </c>
      <c r="V64" s="64"/>
      <c r="AF64" s="64"/>
      <c r="AO64" s="64"/>
      <c r="AY64" s="64"/>
      <c r="BH64" s="64"/>
      <c r="BM64" s="62" t="s">
        <v>3</v>
      </c>
      <c r="BN64" s="62" t="s">
        <v>4</v>
      </c>
      <c r="BU64" s="64"/>
      <c r="BY64" s="62" t="s">
        <v>457</v>
      </c>
      <c r="BZ64" s="62">
        <v>24810</v>
      </c>
      <c r="CA64" s="62">
        <v>0.9</v>
      </c>
    </row>
    <row r="65" spans="8:79" x14ac:dyDescent="0.25">
      <c r="H65" s="64"/>
      <c r="K65" s="107" t="s">
        <v>88</v>
      </c>
      <c r="L65" s="41">
        <v>8.8901423056172532E-2</v>
      </c>
      <c r="V65" s="64"/>
      <c r="AF65" s="64"/>
      <c r="AO65" s="64"/>
      <c r="AY65" s="64"/>
      <c r="BH65" s="64"/>
      <c r="BK65" s="62" t="s">
        <v>6</v>
      </c>
      <c r="BL65" s="62" t="s">
        <v>331</v>
      </c>
      <c r="BM65" s="62">
        <v>669880</v>
      </c>
      <c r="BN65" s="62">
        <v>24</v>
      </c>
      <c r="BU65" s="64"/>
      <c r="BY65" s="62" t="s">
        <v>458</v>
      </c>
      <c r="BZ65" s="62">
        <v>93039</v>
      </c>
      <c r="CA65" s="62">
        <v>3.3</v>
      </c>
    </row>
    <row r="66" spans="8:79" x14ac:dyDescent="0.25">
      <c r="H66" s="64"/>
      <c r="K66" s="107" t="s">
        <v>259</v>
      </c>
      <c r="L66" s="41">
        <v>8.1821435191737416E-2</v>
      </c>
      <c r="V66" s="64"/>
      <c r="AF66" s="64"/>
      <c r="AO66" s="64"/>
      <c r="AY66" s="64"/>
      <c r="BH66" s="64"/>
      <c r="BL66" s="62" t="s">
        <v>332</v>
      </c>
      <c r="BM66" s="62">
        <v>2121287</v>
      </c>
      <c r="BN66" s="62">
        <v>76</v>
      </c>
      <c r="BU66" s="64"/>
      <c r="BY66" s="62" t="s">
        <v>43</v>
      </c>
      <c r="BZ66" s="62">
        <v>1448306</v>
      </c>
      <c r="CA66" s="62">
        <v>51.9</v>
      </c>
    </row>
    <row r="67" spans="8:79" x14ac:dyDescent="0.25">
      <c r="H67" s="64"/>
      <c r="K67" s="107" t="s">
        <v>61</v>
      </c>
      <c r="L67" s="41">
        <v>0.30681236094856507</v>
      </c>
      <c r="V67" s="64"/>
      <c r="AF67" s="64"/>
      <c r="AO67" s="64"/>
      <c r="AY67" s="64"/>
      <c r="BH67" s="64"/>
      <c r="BL67" s="62" t="s">
        <v>43</v>
      </c>
      <c r="BM67" s="62">
        <v>2791167</v>
      </c>
      <c r="BN67" s="62">
        <v>100</v>
      </c>
      <c r="BU67" s="64"/>
      <c r="BX67" s="62" t="s">
        <v>69</v>
      </c>
      <c r="BY67" s="62" t="s">
        <v>70</v>
      </c>
      <c r="BZ67" s="62">
        <v>1342861</v>
      </c>
      <c r="CA67" s="62">
        <v>48.1</v>
      </c>
    </row>
    <row r="68" spans="8:79" x14ac:dyDescent="0.25">
      <c r="H68" s="64"/>
      <c r="K68" s="107" t="s">
        <v>62</v>
      </c>
      <c r="L68" s="41">
        <v>0.16441678188154343</v>
      </c>
      <c r="V68" s="64"/>
      <c r="AF68" s="64"/>
      <c r="AO68" s="64"/>
      <c r="AY68" s="64"/>
      <c r="BH68" s="64"/>
      <c r="BU68" s="64"/>
      <c r="BX68" s="62" t="s">
        <v>43</v>
      </c>
      <c r="BZ68" s="62">
        <v>2791167</v>
      </c>
      <c r="CA68" s="62">
        <v>100</v>
      </c>
    </row>
    <row r="69" spans="8:79" x14ac:dyDescent="0.25">
      <c r="H69" s="64"/>
      <c r="K69" s="107" t="s">
        <v>63</v>
      </c>
      <c r="L69" s="41">
        <v>8.9827356531953367E-2</v>
      </c>
      <c r="V69" s="64"/>
      <c r="AF69" s="64"/>
      <c r="AO69" s="64"/>
      <c r="AY69" s="64"/>
      <c r="BH69" s="64"/>
      <c r="BU69" s="64"/>
    </row>
    <row r="70" spans="8:79" x14ac:dyDescent="0.25">
      <c r="H70" s="64"/>
      <c r="K70" s="114" t="s">
        <v>188</v>
      </c>
      <c r="L70" s="75">
        <v>0.32300000000000001</v>
      </c>
      <c r="V70" s="64"/>
      <c r="AF70" s="64"/>
      <c r="AO70" s="64"/>
      <c r="AY70" s="64"/>
      <c r="BH70" s="64"/>
      <c r="BU70" s="64"/>
    </row>
    <row r="71" spans="8:79" x14ac:dyDescent="0.25">
      <c r="H71" s="64"/>
      <c r="V71" s="64"/>
      <c r="AF71" s="64"/>
      <c r="AO71" s="64"/>
      <c r="AY71" s="64"/>
      <c r="BH71" s="64"/>
      <c r="BK71" s="24" t="s">
        <v>340</v>
      </c>
      <c r="BU71" s="64"/>
    </row>
    <row r="72" spans="8:79" x14ac:dyDescent="0.25">
      <c r="H72" s="64"/>
      <c r="V72" s="64"/>
      <c r="AF72" s="64"/>
      <c r="AO72" s="64"/>
      <c r="AY72" s="64"/>
      <c r="BH72" s="64"/>
      <c r="BM72" s="62" t="s">
        <v>3</v>
      </c>
      <c r="BN72" s="62" t="s">
        <v>4</v>
      </c>
      <c r="BU72" s="64"/>
      <c r="BX72" s="62" t="s">
        <v>463</v>
      </c>
    </row>
    <row r="73" spans="8:79" x14ac:dyDescent="0.25">
      <c r="H73" s="64"/>
      <c r="V73" s="64"/>
      <c r="AF73" s="64"/>
      <c r="AO73" s="64"/>
      <c r="AY73" s="64"/>
      <c r="BH73" s="64"/>
      <c r="BK73" s="62" t="s">
        <v>6</v>
      </c>
      <c r="BL73" s="62" t="s">
        <v>331</v>
      </c>
      <c r="BM73" s="62">
        <v>151964</v>
      </c>
      <c r="BN73" s="62">
        <v>5.4</v>
      </c>
      <c r="BU73" s="64"/>
      <c r="BZ73" s="62" t="s">
        <v>3</v>
      </c>
      <c r="CA73" s="62" t="s">
        <v>4</v>
      </c>
    </row>
    <row r="74" spans="8:79" x14ac:dyDescent="0.25">
      <c r="H74" s="64"/>
      <c r="V74" s="64"/>
      <c r="AF74" s="64"/>
      <c r="AO74" s="64"/>
      <c r="AY74" s="64"/>
      <c r="BH74" s="64"/>
      <c r="BL74" s="62" t="s">
        <v>332</v>
      </c>
      <c r="BM74" s="62">
        <v>2639203</v>
      </c>
      <c r="BN74" s="62">
        <v>94.6</v>
      </c>
      <c r="BU74" s="64"/>
      <c r="BX74" s="62" t="s">
        <v>6</v>
      </c>
      <c r="BY74" s="62" t="s">
        <v>454</v>
      </c>
      <c r="BZ74" s="62">
        <v>117849</v>
      </c>
      <c r="CA74" s="62">
        <v>4.2</v>
      </c>
    </row>
    <row r="75" spans="8:79" x14ac:dyDescent="0.25">
      <c r="H75" s="64"/>
      <c r="V75" s="64"/>
      <c r="AF75" s="64"/>
      <c r="AO75" s="64"/>
      <c r="AY75" s="64"/>
      <c r="BH75" s="64"/>
      <c r="BL75" s="62" t="s">
        <v>43</v>
      </c>
      <c r="BM75" s="62">
        <v>2791167</v>
      </c>
      <c r="BN75" s="62">
        <v>100</v>
      </c>
      <c r="BU75" s="64"/>
      <c r="BY75" s="62" t="s">
        <v>455</v>
      </c>
      <c r="BZ75" s="62">
        <v>716400</v>
      </c>
      <c r="CA75" s="62">
        <v>25.7</v>
      </c>
    </row>
    <row r="76" spans="8:79" x14ac:dyDescent="0.25">
      <c r="H76" s="64"/>
      <c r="V76" s="64"/>
      <c r="AF76" s="64"/>
      <c r="AO76" s="64"/>
      <c r="AY76" s="64"/>
      <c r="BH76" s="64"/>
      <c r="BU76" s="64"/>
      <c r="BY76" s="62" t="s">
        <v>456</v>
      </c>
      <c r="BZ76" s="62">
        <v>127153</v>
      </c>
      <c r="CA76" s="62">
        <v>4.5999999999999996</v>
      </c>
    </row>
    <row r="77" spans="8:79" x14ac:dyDescent="0.25">
      <c r="H77" s="64"/>
      <c r="V77" s="64"/>
      <c r="AF77" s="64"/>
      <c r="AO77" s="64"/>
      <c r="AY77" s="64"/>
      <c r="BH77" s="64"/>
      <c r="BU77" s="64"/>
      <c r="BY77" s="62" t="s">
        <v>457</v>
      </c>
      <c r="BZ77" s="62">
        <v>24810</v>
      </c>
      <c r="CA77" s="62">
        <v>0.9</v>
      </c>
    </row>
    <row r="78" spans="8:79" x14ac:dyDescent="0.25">
      <c r="H78" s="64"/>
      <c r="V78" s="64"/>
      <c r="AF78" s="64"/>
      <c r="AO78" s="64"/>
      <c r="AY78" s="64"/>
      <c r="BH78" s="64"/>
      <c r="BU78" s="64"/>
      <c r="BY78" s="62" t="s">
        <v>458</v>
      </c>
      <c r="BZ78" s="62">
        <v>80634</v>
      </c>
      <c r="CA78" s="62">
        <v>2.9</v>
      </c>
    </row>
    <row r="79" spans="8:79" x14ac:dyDescent="0.25">
      <c r="H79" s="64"/>
      <c r="V79" s="64"/>
      <c r="AF79" s="64"/>
      <c r="AO79" s="64"/>
      <c r="AY79" s="64"/>
      <c r="BH79" s="64"/>
      <c r="BK79" s="24" t="s">
        <v>341</v>
      </c>
      <c r="BU79" s="64"/>
      <c r="BY79" s="62" t="s">
        <v>43</v>
      </c>
      <c r="BZ79" s="62">
        <v>1066846</v>
      </c>
      <c r="CA79" s="62">
        <v>38.200000000000003</v>
      </c>
    </row>
    <row r="80" spans="8:79" x14ac:dyDescent="0.25">
      <c r="H80" s="64"/>
      <c r="V80" s="64"/>
      <c r="AF80" s="64"/>
      <c r="AO80" s="64"/>
      <c r="AY80" s="64"/>
      <c r="BH80" s="64"/>
      <c r="BM80" s="62" t="s">
        <v>3</v>
      </c>
      <c r="BN80" s="62" t="s">
        <v>4</v>
      </c>
      <c r="BU80" s="64"/>
      <c r="BX80" s="62" t="s">
        <v>69</v>
      </c>
      <c r="BY80" s="62" t="s">
        <v>70</v>
      </c>
      <c r="BZ80" s="62">
        <v>1724321</v>
      </c>
      <c r="CA80" s="62">
        <v>61.8</v>
      </c>
    </row>
    <row r="81" spans="8:79" x14ac:dyDescent="0.25">
      <c r="H81" s="64"/>
      <c r="V81" s="64"/>
      <c r="AF81" s="64"/>
      <c r="AO81" s="64"/>
      <c r="AY81" s="64"/>
      <c r="BH81" s="64"/>
      <c r="BK81" s="62" t="s">
        <v>6</v>
      </c>
      <c r="BL81" s="62" t="s">
        <v>331</v>
      </c>
      <c r="BM81" s="62">
        <v>167470</v>
      </c>
      <c r="BN81" s="62">
        <v>6</v>
      </c>
      <c r="BU81" s="64"/>
      <c r="BX81" s="62" t="s">
        <v>43</v>
      </c>
      <c r="BZ81" s="62">
        <v>2791167</v>
      </c>
      <c r="CA81" s="62">
        <v>100</v>
      </c>
    </row>
    <row r="82" spans="8:79" x14ac:dyDescent="0.25">
      <c r="H82" s="64"/>
      <c r="V82" s="64"/>
      <c r="AF82" s="64"/>
      <c r="AO82" s="64"/>
      <c r="AY82" s="64"/>
      <c r="BH82" s="64"/>
      <c r="BL82" s="62" t="s">
        <v>332</v>
      </c>
      <c r="BM82" s="62">
        <v>2623697</v>
      </c>
      <c r="BN82" s="62">
        <v>94</v>
      </c>
      <c r="BU82" s="64"/>
    </row>
    <row r="83" spans="8:79" x14ac:dyDescent="0.25">
      <c r="H83" s="64"/>
      <c r="V83" s="64"/>
      <c r="AF83" s="64"/>
      <c r="AO83" s="64"/>
      <c r="AY83" s="64"/>
      <c r="BH83" s="64"/>
      <c r="BL83" s="62" t="s">
        <v>43</v>
      </c>
      <c r="BM83" s="62">
        <v>2791167</v>
      </c>
      <c r="BN83" s="62">
        <v>100</v>
      </c>
      <c r="BU83" s="64"/>
    </row>
    <row r="84" spans="8:79" x14ac:dyDescent="0.25">
      <c r="H84" s="64"/>
      <c r="V84" s="64"/>
      <c r="AF84" s="64"/>
      <c r="AO84" s="64"/>
      <c r="AY84" s="64"/>
      <c r="BH84" s="64"/>
      <c r="BU84" s="64"/>
    </row>
    <row r="85" spans="8:79" x14ac:dyDescent="0.25">
      <c r="H85" s="64"/>
      <c r="V85" s="64"/>
      <c r="AF85" s="64"/>
      <c r="AO85" s="64"/>
      <c r="AY85" s="64"/>
      <c r="BH85" s="64"/>
      <c r="BU85" s="64"/>
      <c r="BX85" s="62" t="s">
        <v>464</v>
      </c>
    </row>
    <row r="86" spans="8:79" x14ac:dyDescent="0.25">
      <c r="H86" s="64"/>
      <c r="V86" s="64"/>
      <c r="AF86" s="64"/>
      <c r="AO86" s="64"/>
      <c r="AY86" s="64"/>
      <c r="BH86" s="64"/>
      <c r="BU86" s="64"/>
      <c r="BZ86" s="62" t="s">
        <v>3</v>
      </c>
      <c r="CA86" s="62" t="s">
        <v>4</v>
      </c>
    </row>
    <row r="87" spans="8:79" x14ac:dyDescent="0.25">
      <c r="H87" s="64"/>
      <c r="V87" s="64"/>
      <c r="AF87" s="64"/>
      <c r="AO87" s="64"/>
      <c r="AY87" s="64"/>
      <c r="BH87" s="64"/>
      <c r="BK87" s="24" t="s">
        <v>342</v>
      </c>
      <c r="BU87" s="64"/>
      <c r="BX87" s="62" t="s">
        <v>6</v>
      </c>
      <c r="BY87" s="62" t="s">
        <v>454</v>
      </c>
      <c r="BZ87" s="62">
        <v>62026</v>
      </c>
      <c r="CA87" s="62">
        <v>2.2000000000000002</v>
      </c>
    </row>
    <row r="88" spans="8:79" x14ac:dyDescent="0.25">
      <c r="H88" s="64"/>
      <c r="V88" s="64"/>
      <c r="AF88" s="64"/>
      <c r="AO88" s="64"/>
      <c r="AY88" s="64"/>
      <c r="BH88" s="64"/>
      <c r="BM88" s="62" t="s">
        <v>3</v>
      </c>
      <c r="BN88" s="62" t="s">
        <v>4</v>
      </c>
      <c r="BU88" s="64"/>
      <c r="BY88" s="62" t="s">
        <v>455</v>
      </c>
      <c r="BZ88" s="62">
        <v>279117</v>
      </c>
      <c r="CA88" s="62">
        <v>10</v>
      </c>
    </row>
    <row r="89" spans="8:79" x14ac:dyDescent="0.25">
      <c r="H89" s="64"/>
      <c r="V89" s="64"/>
      <c r="AF89" s="64"/>
      <c r="AO89" s="64"/>
      <c r="AY89" s="64"/>
      <c r="BH89" s="64"/>
      <c r="BK89" s="62" t="s">
        <v>6</v>
      </c>
      <c r="BL89" s="62" t="s">
        <v>331</v>
      </c>
      <c r="BM89" s="62">
        <v>2676419</v>
      </c>
      <c r="BN89" s="62">
        <v>95.9</v>
      </c>
      <c r="BU89" s="64"/>
      <c r="BY89" s="62" t="s">
        <v>456</v>
      </c>
      <c r="BZ89" s="62">
        <v>83735</v>
      </c>
      <c r="CA89" s="62">
        <v>3</v>
      </c>
    </row>
    <row r="90" spans="8:79" x14ac:dyDescent="0.25">
      <c r="H90" s="64"/>
      <c r="V90" s="64"/>
      <c r="AF90" s="64"/>
      <c r="AO90" s="64"/>
      <c r="AY90" s="64"/>
      <c r="BH90" s="64"/>
      <c r="BL90" s="62" t="s">
        <v>332</v>
      </c>
      <c r="BM90" s="62">
        <v>114748</v>
      </c>
      <c r="BN90" s="62">
        <v>4.0999999999999996</v>
      </c>
      <c r="BU90" s="64"/>
      <c r="BY90" s="62" t="s">
        <v>457</v>
      </c>
      <c r="BZ90" s="62">
        <v>18608</v>
      </c>
      <c r="CA90" s="62">
        <v>0.7</v>
      </c>
    </row>
    <row r="91" spans="8:79" x14ac:dyDescent="0.25">
      <c r="H91" s="64"/>
      <c r="V91" s="64"/>
      <c r="AF91" s="64"/>
      <c r="AO91" s="64"/>
      <c r="AY91" s="64"/>
      <c r="BH91" s="64"/>
      <c r="BL91" s="62" t="s">
        <v>43</v>
      </c>
      <c r="BM91" s="62">
        <v>2791167</v>
      </c>
      <c r="BN91" s="62">
        <v>100</v>
      </c>
      <c r="BU91" s="64"/>
      <c r="BY91" s="62" t="s">
        <v>458</v>
      </c>
      <c r="BZ91" s="62">
        <v>68229</v>
      </c>
      <c r="CA91" s="62">
        <v>2.4</v>
      </c>
    </row>
    <row r="92" spans="8:79" x14ac:dyDescent="0.25">
      <c r="H92" s="64"/>
      <c r="V92" s="64"/>
      <c r="AF92" s="64"/>
      <c r="AO92" s="64"/>
      <c r="AY92" s="64"/>
      <c r="BH92" s="64"/>
      <c r="BU92" s="64"/>
      <c r="BY92" s="62" t="s">
        <v>43</v>
      </c>
      <c r="BZ92" s="62">
        <v>511714</v>
      </c>
      <c r="CA92" s="62">
        <v>18.3</v>
      </c>
    </row>
    <row r="93" spans="8:79" x14ac:dyDescent="0.25">
      <c r="H93" s="64"/>
      <c r="V93" s="64"/>
      <c r="AF93" s="64"/>
      <c r="AO93" s="64"/>
      <c r="AY93" s="64"/>
      <c r="BH93" s="64"/>
      <c r="BU93" s="64"/>
      <c r="BX93" s="62" t="s">
        <v>69</v>
      </c>
      <c r="BY93" s="62" t="s">
        <v>70</v>
      </c>
      <c r="BZ93" s="62">
        <v>2279453</v>
      </c>
      <c r="CA93" s="62">
        <v>81.7</v>
      </c>
    </row>
    <row r="94" spans="8:79" x14ac:dyDescent="0.25">
      <c r="H94" s="64"/>
      <c r="V94" s="64"/>
      <c r="AF94" s="64"/>
      <c r="AO94" s="64"/>
      <c r="AY94" s="64"/>
      <c r="BH94" s="64"/>
      <c r="BU94" s="64"/>
      <c r="BX94" s="62" t="s">
        <v>43</v>
      </c>
      <c r="BZ94" s="62">
        <v>2791167</v>
      </c>
      <c r="CA94" s="62">
        <v>100</v>
      </c>
    </row>
    <row r="95" spans="8:79" x14ac:dyDescent="0.25">
      <c r="H95" s="64"/>
      <c r="V95" s="64"/>
      <c r="AF95" s="64"/>
      <c r="AO95" s="64"/>
      <c r="AY95" s="64"/>
      <c r="BH95" s="64"/>
      <c r="BK95" s="24" t="s">
        <v>343</v>
      </c>
      <c r="BU95" s="64"/>
    </row>
    <row r="96" spans="8:79" x14ac:dyDescent="0.25">
      <c r="H96" s="64"/>
      <c r="V96" s="64"/>
      <c r="AF96" s="64"/>
      <c r="AO96" s="64"/>
      <c r="AY96" s="64"/>
      <c r="BH96" s="64"/>
      <c r="BM96" s="62" t="s">
        <v>3</v>
      </c>
      <c r="BN96" s="62" t="s">
        <v>4</v>
      </c>
      <c r="BU96" s="64"/>
    </row>
    <row r="97" spans="8:79" x14ac:dyDescent="0.25">
      <c r="H97" s="64"/>
      <c r="V97" s="64"/>
      <c r="AF97" s="64"/>
      <c r="AO97" s="64"/>
      <c r="AY97" s="64"/>
      <c r="BH97" s="64"/>
      <c r="BK97" s="62" t="s">
        <v>6</v>
      </c>
      <c r="BL97" s="62" t="s">
        <v>331</v>
      </c>
      <c r="BM97" s="62">
        <v>617158</v>
      </c>
      <c r="BN97" s="62">
        <v>22.1</v>
      </c>
      <c r="BU97" s="64"/>
    </row>
    <row r="98" spans="8:79" x14ac:dyDescent="0.25">
      <c r="H98" s="64"/>
      <c r="V98" s="64"/>
      <c r="AF98" s="64"/>
      <c r="AO98" s="64"/>
      <c r="AY98" s="64"/>
      <c r="BH98" s="64"/>
      <c r="BL98" s="62" t="s">
        <v>332</v>
      </c>
      <c r="BM98" s="62">
        <v>2174009</v>
      </c>
      <c r="BN98" s="62">
        <v>77.900000000000006</v>
      </c>
      <c r="BU98" s="64"/>
      <c r="BX98" s="62" t="s">
        <v>465</v>
      </c>
    </row>
    <row r="99" spans="8:79" x14ac:dyDescent="0.25">
      <c r="H99" s="64"/>
      <c r="V99" s="64"/>
      <c r="AF99" s="64"/>
      <c r="AO99" s="64"/>
      <c r="AY99" s="64"/>
      <c r="BH99" s="64"/>
      <c r="BL99" s="62" t="s">
        <v>43</v>
      </c>
      <c r="BM99" s="62">
        <v>2791167</v>
      </c>
      <c r="BN99" s="62">
        <v>100</v>
      </c>
      <c r="BU99" s="64"/>
      <c r="BZ99" s="62" t="s">
        <v>3</v>
      </c>
      <c r="CA99" s="62" t="s">
        <v>4</v>
      </c>
    </row>
    <row r="100" spans="8:79" x14ac:dyDescent="0.25">
      <c r="H100" s="64"/>
      <c r="V100" s="64"/>
      <c r="AF100" s="64"/>
      <c r="AO100" s="64"/>
      <c r="AY100" s="64"/>
      <c r="BH100" s="64"/>
      <c r="BU100" s="64"/>
      <c r="BX100" s="62" t="s">
        <v>6</v>
      </c>
      <c r="BY100" s="62" t="s">
        <v>454</v>
      </c>
      <c r="BZ100" s="62">
        <v>55823</v>
      </c>
      <c r="CA100" s="62">
        <v>2</v>
      </c>
    </row>
    <row r="101" spans="8:79" x14ac:dyDescent="0.25">
      <c r="H101" s="64"/>
      <c r="V101" s="64"/>
      <c r="AF101" s="64"/>
      <c r="AO101" s="64"/>
      <c r="AY101" s="64"/>
      <c r="BH101" s="64"/>
      <c r="BU101" s="64"/>
      <c r="BY101" s="62" t="s">
        <v>455</v>
      </c>
      <c r="BZ101" s="62">
        <v>390763</v>
      </c>
      <c r="CA101" s="62">
        <v>14</v>
      </c>
    </row>
    <row r="102" spans="8:79" x14ac:dyDescent="0.25">
      <c r="H102" s="64"/>
      <c r="V102" s="64"/>
      <c r="AF102" s="64"/>
      <c r="AO102" s="64"/>
      <c r="AY102" s="64"/>
      <c r="BH102" s="64"/>
      <c r="BU102" s="64"/>
      <c r="BY102" s="62" t="s">
        <v>456</v>
      </c>
      <c r="BZ102" s="62">
        <v>139558</v>
      </c>
      <c r="CA102" s="62">
        <v>5</v>
      </c>
    </row>
    <row r="103" spans="8:79" x14ac:dyDescent="0.25">
      <c r="H103" s="64"/>
      <c r="V103" s="64"/>
      <c r="AF103" s="64"/>
      <c r="AO103" s="64"/>
      <c r="AY103" s="64"/>
      <c r="BH103" s="64"/>
      <c r="BK103" s="24" t="s">
        <v>344</v>
      </c>
      <c r="BU103" s="64"/>
      <c r="BY103" s="62" t="s">
        <v>457</v>
      </c>
      <c r="BZ103" s="62">
        <v>21709</v>
      </c>
      <c r="CA103" s="62">
        <v>0.8</v>
      </c>
    </row>
    <row r="104" spans="8:79" x14ac:dyDescent="0.25">
      <c r="H104" s="64"/>
      <c r="V104" s="64"/>
      <c r="AF104" s="64"/>
      <c r="AO104" s="64"/>
      <c r="AY104" s="64"/>
      <c r="BH104" s="64"/>
      <c r="BM104" s="62" t="s">
        <v>3</v>
      </c>
      <c r="BN104" s="62" t="s">
        <v>4</v>
      </c>
      <c r="BU104" s="64"/>
      <c r="BY104" s="62" t="s">
        <v>458</v>
      </c>
      <c r="BZ104" s="62">
        <v>62026</v>
      </c>
      <c r="CA104" s="62">
        <v>2.2000000000000002</v>
      </c>
    </row>
    <row r="105" spans="8:79" x14ac:dyDescent="0.25">
      <c r="H105" s="64"/>
      <c r="V105" s="64"/>
      <c r="AF105" s="64"/>
      <c r="AO105" s="64"/>
      <c r="AY105" s="64"/>
      <c r="BH105" s="64"/>
      <c r="BK105" s="62" t="s">
        <v>6</v>
      </c>
      <c r="BL105" s="62" t="s">
        <v>331</v>
      </c>
      <c r="BM105" s="62">
        <v>207787</v>
      </c>
      <c r="BN105" s="62">
        <v>7.4</v>
      </c>
      <c r="BU105" s="64"/>
      <c r="BY105" s="62" t="s">
        <v>43</v>
      </c>
      <c r="BZ105" s="62">
        <v>669880</v>
      </c>
      <c r="CA105" s="62">
        <v>24</v>
      </c>
    </row>
    <row r="106" spans="8:79" x14ac:dyDescent="0.25">
      <c r="H106" s="64"/>
      <c r="V106" s="64"/>
      <c r="AF106" s="64"/>
      <c r="AO106" s="64"/>
      <c r="AY106" s="64"/>
      <c r="BH106" s="64"/>
      <c r="BL106" s="62" t="s">
        <v>332</v>
      </c>
      <c r="BM106" s="62">
        <v>2583380</v>
      </c>
      <c r="BN106" s="62">
        <v>92.6</v>
      </c>
      <c r="BU106" s="64"/>
      <c r="BX106" s="62" t="s">
        <v>69</v>
      </c>
      <c r="BY106" s="62" t="s">
        <v>70</v>
      </c>
      <c r="BZ106" s="62">
        <v>2121287</v>
      </c>
      <c r="CA106" s="62">
        <v>76</v>
      </c>
    </row>
    <row r="107" spans="8:79" x14ac:dyDescent="0.25">
      <c r="H107" s="64"/>
      <c r="V107" s="64"/>
      <c r="AF107" s="64"/>
      <c r="AO107" s="64"/>
      <c r="AY107" s="64"/>
      <c r="BH107" s="64"/>
      <c r="BL107" s="62" t="s">
        <v>43</v>
      </c>
      <c r="BM107" s="62">
        <v>2791167</v>
      </c>
      <c r="BN107" s="62">
        <v>100</v>
      </c>
      <c r="BU107" s="64"/>
      <c r="BX107" s="62" t="s">
        <v>43</v>
      </c>
      <c r="BZ107" s="62">
        <v>2791167</v>
      </c>
      <c r="CA107" s="62">
        <v>100</v>
      </c>
    </row>
    <row r="108" spans="8:79" x14ac:dyDescent="0.25">
      <c r="H108" s="64"/>
      <c r="V108" s="64"/>
      <c r="AF108" s="64"/>
      <c r="AO108" s="64"/>
      <c r="AY108" s="64"/>
      <c r="BH108" s="64"/>
      <c r="BU108" s="64"/>
    </row>
    <row r="109" spans="8:79" x14ac:dyDescent="0.25">
      <c r="H109" s="64"/>
      <c r="V109" s="64"/>
      <c r="AF109" s="64"/>
      <c r="AO109" s="64"/>
      <c r="AY109" s="64"/>
      <c r="BH109" s="64"/>
      <c r="BU109" s="64"/>
    </row>
    <row r="110" spans="8:79" x14ac:dyDescent="0.25">
      <c r="H110" s="64"/>
      <c r="V110" s="64"/>
      <c r="AF110" s="64"/>
      <c r="AO110" s="64"/>
      <c r="AY110" s="64"/>
      <c r="BH110" s="64"/>
      <c r="BU110" s="64"/>
    </row>
    <row r="111" spans="8:79" x14ac:dyDescent="0.25">
      <c r="H111" s="64"/>
      <c r="V111" s="64"/>
      <c r="AF111" s="64"/>
      <c r="AO111" s="64"/>
      <c r="AY111" s="64"/>
      <c r="BH111" s="64"/>
      <c r="BK111" s="24" t="s">
        <v>345</v>
      </c>
      <c r="BU111" s="64"/>
      <c r="BX111" s="62" t="s">
        <v>466</v>
      </c>
    </row>
    <row r="112" spans="8:79" x14ac:dyDescent="0.25">
      <c r="H112" s="64"/>
      <c r="V112" s="64"/>
      <c r="AF112" s="64"/>
      <c r="AO112" s="64"/>
      <c r="AY112" s="64"/>
      <c r="BH112" s="64"/>
      <c r="BM112" s="62" t="s">
        <v>3</v>
      </c>
      <c r="BN112" s="62" t="s">
        <v>4</v>
      </c>
      <c r="BU112" s="64"/>
      <c r="BZ112" s="62" t="s">
        <v>3</v>
      </c>
      <c r="CA112" s="62" t="s">
        <v>4</v>
      </c>
    </row>
    <row r="113" spans="8:79" x14ac:dyDescent="0.25">
      <c r="H113" s="64"/>
      <c r="V113" s="64"/>
      <c r="AF113" s="64"/>
      <c r="AO113" s="64"/>
      <c r="AY113" s="64"/>
      <c r="BH113" s="64"/>
      <c r="BK113" s="62" t="s">
        <v>6</v>
      </c>
      <c r="BL113" s="62" t="s">
        <v>331</v>
      </c>
      <c r="BM113" s="62">
        <v>164369</v>
      </c>
      <c r="BN113" s="62">
        <v>5.9</v>
      </c>
      <c r="BU113" s="64"/>
      <c r="BX113" s="62" t="s">
        <v>6</v>
      </c>
      <c r="BY113" s="62" t="s">
        <v>454</v>
      </c>
      <c r="BZ113" s="62">
        <v>18608</v>
      </c>
      <c r="CA113" s="62">
        <v>0.7</v>
      </c>
    </row>
    <row r="114" spans="8:79" x14ac:dyDescent="0.25">
      <c r="H114" s="64"/>
      <c r="V114" s="64"/>
      <c r="AF114" s="64"/>
      <c r="AO114" s="64"/>
      <c r="AY114" s="64"/>
      <c r="BH114" s="64"/>
      <c r="BL114" s="62" t="s">
        <v>332</v>
      </c>
      <c r="BM114" s="62">
        <v>2626798</v>
      </c>
      <c r="BN114" s="62">
        <v>94.1</v>
      </c>
      <c r="BU114" s="64"/>
      <c r="BY114" s="62" t="s">
        <v>455</v>
      </c>
      <c r="BZ114" s="62">
        <v>55823</v>
      </c>
      <c r="CA114" s="62">
        <v>2</v>
      </c>
    </row>
    <row r="115" spans="8:79" x14ac:dyDescent="0.25">
      <c r="H115" s="64"/>
      <c r="V115" s="64"/>
      <c r="AF115" s="64"/>
      <c r="AO115" s="64"/>
      <c r="AY115" s="64"/>
      <c r="BH115" s="64"/>
      <c r="BL115" s="62" t="s">
        <v>43</v>
      </c>
      <c r="BM115" s="62">
        <v>2791167</v>
      </c>
      <c r="BN115" s="62">
        <v>100</v>
      </c>
      <c r="BU115" s="64"/>
      <c r="BY115" s="62" t="s">
        <v>456</v>
      </c>
      <c r="BZ115" s="62">
        <v>43418</v>
      </c>
      <c r="CA115" s="62">
        <v>1.6</v>
      </c>
    </row>
    <row r="116" spans="8:79" x14ac:dyDescent="0.25">
      <c r="H116" s="64"/>
      <c r="V116" s="64"/>
      <c r="AF116" s="64"/>
      <c r="AO116" s="64"/>
      <c r="AY116" s="64"/>
      <c r="BH116" s="64"/>
      <c r="BU116" s="64"/>
      <c r="BY116" s="62" t="s">
        <v>457</v>
      </c>
      <c r="BZ116" s="62">
        <v>12405</v>
      </c>
      <c r="CA116" s="62">
        <v>0.4</v>
      </c>
    </row>
    <row r="117" spans="8:79" x14ac:dyDescent="0.25">
      <c r="H117" s="64"/>
      <c r="V117" s="64"/>
      <c r="AF117" s="64"/>
      <c r="AO117" s="64"/>
      <c r="AY117" s="64"/>
      <c r="BH117" s="64"/>
      <c r="BU117" s="64"/>
      <c r="BY117" s="62" t="s">
        <v>458</v>
      </c>
      <c r="BZ117" s="62">
        <v>21709</v>
      </c>
      <c r="CA117" s="62">
        <v>0.8</v>
      </c>
    </row>
    <row r="118" spans="8:79" x14ac:dyDescent="0.25">
      <c r="H118" s="64"/>
      <c r="V118" s="64"/>
      <c r="AF118" s="64"/>
      <c r="AO118" s="64"/>
      <c r="AY118" s="64"/>
      <c r="BH118" s="64"/>
      <c r="BU118" s="64"/>
      <c r="BY118" s="62" t="s">
        <v>43</v>
      </c>
      <c r="BZ118" s="62">
        <v>151964</v>
      </c>
      <c r="CA118" s="62">
        <v>5.4</v>
      </c>
    </row>
    <row r="119" spans="8:79" x14ac:dyDescent="0.25">
      <c r="H119" s="64"/>
      <c r="V119" s="64"/>
      <c r="AF119" s="64"/>
      <c r="AO119" s="64"/>
      <c r="AY119" s="64"/>
      <c r="BH119" s="64"/>
      <c r="BU119" s="64"/>
      <c r="BX119" s="62" t="s">
        <v>69</v>
      </c>
      <c r="BY119" s="62" t="s">
        <v>70</v>
      </c>
      <c r="BZ119" s="62">
        <v>2639203</v>
      </c>
      <c r="CA119" s="62">
        <v>94.6</v>
      </c>
    </row>
    <row r="120" spans="8:79" x14ac:dyDescent="0.25">
      <c r="H120" s="64"/>
      <c r="V120" s="64"/>
      <c r="AF120" s="64"/>
      <c r="AO120" s="64"/>
      <c r="AY120" s="64"/>
      <c r="BH120" s="64"/>
      <c r="BU120" s="64"/>
      <c r="BX120" s="62" t="s">
        <v>43</v>
      </c>
      <c r="BZ120" s="62">
        <v>2791167</v>
      </c>
      <c r="CA120" s="62">
        <v>100</v>
      </c>
    </row>
    <row r="121" spans="8:79" x14ac:dyDescent="0.25">
      <c r="H121" s="64"/>
      <c r="V121" s="64"/>
      <c r="AF121" s="64"/>
      <c r="AO121" s="64"/>
      <c r="AY121" s="64"/>
      <c r="BH121" s="64"/>
      <c r="BU121" s="64"/>
    </row>
    <row r="122" spans="8:79" x14ac:dyDescent="0.25">
      <c r="H122" s="64"/>
      <c r="V122" s="64"/>
      <c r="AF122" s="64"/>
      <c r="AO122" s="64"/>
      <c r="AY122" s="64"/>
      <c r="BH122" s="64"/>
      <c r="BU122" s="64"/>
    </row>
    <row r="123" spans="8:79" x14ac:dyDescent="0.25">
      <c r="H123" s="64"/>
      <c r="V123" s="64"/>
      <c r="AF123" s="64"/>
      <c r="AO123" s="64"/>
      <c r="AY123" s="64"/>
      <c r="BH123" s="64"/>
      <c r="BU123" s="64"/>
    </row>
    <row r="124" spans="8:79" x14ac:dyDescent="0.25">
      <c r="H124" s="64"/>
      <c r="V124" s="64"/>
      <c r="AF124" s="64"/>
      <c r="AO124" s="64"/>
      <c r="AY124" s="64"/>
      <c r="BH124" s="64"/>
      <c r="BU124" s="64"/>
      <c r="BX124" s="62" t="s">
        <v>467</v>
      </c>
    </row>
    <row r="125" spans="8:79" x14ac:dyDescent="0.25">
      <c r="H125" s="64"/>
      <c r="V125" s="64"/>
      <c r="AF125" s="64"/>
      <c r="AO125" s="64"/>
      <c r="AY125" s="64"/>
      <c r="BH125" s="64"/>
      <c r="BU125" s="64"/>
      <c r="BZ125" s="62" t="s">
        <v>3</v>
      </c>
      <c r="CA125" s="62" t="s">
        <v>4</v>
      </c>
    </row>
    <row r="126" spans="8:79" x14ac:dyDescent="0.25">
      <c r="H126" s="64"/>
      <c r="V126" s="64"/>
      <c r="AF126" s="64"/>
      <c r="AO126" s="64"/>
      <c r="AY126" s="64"/>
      <c r="BH126" s="64"/>
      <c r="BU126" s="64"/>
      <c r="BX126" s="62" t="s">
        <v>6</v>
      </c>
      <c r="BY126" s="62" t="s">
        <v>454</v>
      </c>
      <c r="BZ126" s="62">
        <v>31013</v>
      </c>
      <c r="CA126" s="62">
        <v>1.1000000000000001</v>
      </c>
    </row>
    <row r="127" spans="8:79" x14ac:dyDescent="0.25">
      <c r="H127" s="64"/>
      <c r="V127" s="64"/>
      <c r="AF127" s="64"/>
      <c r="AO127" s="64"/>
      <c r="AY127" s="64"/>
      <c r="BH127" s="64"/>
      <c r="BU127" s="64"/>
      <c r="BY127" s="62" t="s">
        <v>455</v>
      </c>
      <c r="BZ127" s="62">
        <v>58925</v>
      </c>
      <c r="CA127" s="62">
        <v>2.1</v>
      </c>
    </row>
    <row r="128" spans="8:79" x14ac:dyDescent="0.25">
      <c r="H128" s="64"/>
      <c r="V128" s="64"/>
      <c r="AF128" s="64"/>
      <c r="AO128" s="64"/>
      <c r="AY128" s="64"/>
      <c r="BH128" s="64"/>
      <c r="BU128" s="64"/>
      <c r="BY128" s="62" t="s">
        <v>456</v>
      </c>
      <c r="BZ128" s="62">
        <v>43418</v>
      </c>
      <c r="CA128" s="62">
        <v>1.6</v>
      </c>
    </row>
    <row r="129" spans="8:79" x14ac:dyDescent="0.25">
      <c r="H129" s="64"/>
      <c r="V129" s="64"/>
      <c r="AF129" s="64"/>
      <c r="AO129" s="64"/>
      <c r="AY129" s="64"/>
      <c r="BH129" s="64"/>
      <c r="BU129" s="64"/>
      <c r="BY129" s="62" t="s">
        <v>457</v>
      </c>
      <c r="BZ129" s="62">
        <v>15506</v>
      </c>
      <c r="CA129" s="62">
        <v>0.6</v>
      </c>
    </row>
    <row r="130" spans="8:79" x14ac:dyDescent="0.25">
      <c r="H130" s="64"/>
      <c r="V130" s="64"/>
      <c r="AF130" s="64"/>
      <c r="AO130" s="64"/>
      <c r="AY130" s="64"/>
      <c r="BH130" s="64"/>
      <c r="BU130" s="64"/>
      <c r="BY130" s="62" t="s">
        <v>458</v>
      </c>
      <c r="BZ130" s="62">
        <v>18608</v>
      </c>
      <c r="CA130" s="62">
        <v>0.7</v>
      </c>
    </row>
    <row r="131" spans="8:79" x14ac:dyDescent="0.25">
      <c r="H131" s="64"/>
      <c r="V131" s="64"/>
      <c r="AF131" s="64"/>
      <c r="AO131" s="64"/>
      <c r="AY131" s="64"/>
      <c r="BH131" s="64"/>
      <c r="BU131" s="64"/>
      <c r="BY131" s="62" t="s">
        <v>43</v>
      </c>
      <c r="BZ131" s="62">
        <v>167470</v>
      </c>
      <c r="CA131" s="62">
        <v>6</v>
      </c>
    </row>
    <row r="132" spans="8:79" x14ac:dyDescent="0.25">
      <c r="H132" s="64"/>
      <c r="V132" s="64"/>
      <c r="AF132" s="64"/>
      <c r="AO132" s="64"/>
      <c r="AY132" s="64"/>
      <c r="BH132" s="64"/>
      <c r="BU132" s="64"/>
      <c r="BX132" s="62" t="s">
        <v>69</v>
      </c>
      <c r="BY132" s="62" t="s">
        <v>70</v>
      </c>
      <c r="BZ132" s="62">
        <v>2623697</v>
      </c>
      <c r="CA132" s="62">
        <v>94</v>
      </c>
    </row>
    <row r="133" spans="8:79" x14ac:dyDescent="0.25">
      <c r="H133" s="64"/>
      <c r="V133" s="64"/>
      <c r="AF133" s="64"/>
      <c r="AO133" s="64"/>
      <c r="AY133" s="64"/>
      <c r="BH133" s="64"/>
      <c r="BU133" s="64"/>
      <c r="BX133" s="62" t="s">
        <v>43</v>
      </c>
      <c r="BZ133" s="62">
        <v>2791167</v>
      </c>
      <c r="CA133" s="62">
        <v>100</v>
      </c>
    </row>
    <row r="134" spans="8:79" x14ac:dyDescent="0.25">
      <c r="H134" s="64"/>
      <c r="V134" s="64"/>
      <c r="AF134" s="64"/>
      <c r="AO134" s="64"/>
      <c r="AY134" s="64"/>
      <c r="BH134" s="64"/>
      <c r="BU134" s="64"/>
    </row>
    <row r="135" spans="8:79" x14ac:dyDescent="0.25">
      <c r="H135" s="64"/>
      <c r="V135" s="64"/>
      <c r="AF135" s="64"/>
      <c r="AO135" s="64"/>
      <c r="AY135" s="64"/>
      <c r="BH135" s="64"/>
      <c r="BU135" s="64"/>
    </row>
    <row r="136" spans="8:79" x14ac:dyDescent="0.25">
      <c r="H136" s="64"/>
      <c r="V136" s="64"/>
      <c r="AF136" s="64"/>
      <c r="AO136" s="64"/>
      <c r="AY136" s="64"/>
      <c r="BH136" s="64"/>
      <c r="BU136" s="64"/>
    </row>
    <row r="137" spans="8:79" x14ac:dyDescent="0.25">
      <c r="H137" s="64"/>
      <c r="V137" s="64"/>
      <c r="AF137" s="64"/>
      <c r="AO137" s="64"/>
      <c r="AY137" s="64"/>
      <c r="BH137" s="64"/>
      <c r="BU137" s="64"/>
      <c r="BX137" s="62" t="s">
        <v>468</v>
      </c>
    </row>
    <row r="138" spans="8:79" x14ac:dyDescent="0.25">
      <c r="H138" s="64"/>
      <c r="V138" s="64"/>
      <c r="AF138" s="64"/>
      <c r="AO138" s="64"/>
      <c r="AY138" s="64"/>
      <c r="BH138" s="64"/>
      <c r="BU138" s="64"/>
      <c r="BZ138" s="62" t="s">
        <v>3</v>
      </c>
      <c r="CA138" s="62" t="s">
        <v>4</v>
      </c>
    </row>
    <row r="139" spans="8:79" x14ac:dyDescent="0.25">
      <c r="H139" s="64"/>
      <c r="V139" s="64"/>
      <c r="AF139" s="64"/>
      <c r="AO139" s="64"/>
      <c r="AY139" s="64"/>
      <c r="BH139" s="64"/>
      <c r="BU139" s="64"/>
      <c r="BX139" s="62" t="s">
        <v>6</v>
      </c>
      <c r="BY139" s="62" t="s">
        <v>454</v>
      </c>
      <c r="BZ139" s="62">
        <v>334940</v>
      </c>
      <c r="CA139" s="62">
        <v>12</v>
      </c>
    </row>
    <row r="140" spans="8:79" x14ac:dyDescent="0.25">
      <c r="H140" s="64"/>
      <c r="V140" s="64"/>
      <c r="AF140" s="64"/>
      <c r="AO140" s="64"/>
      <c r="AY140" s="64"/>
      <c r="BH140" s="64"/>
      <c r="BU140" s="64"/>
      <c r="BY140" s="62" t="s">
        <v>455</v>
      </c>
      <c r="BZ140" s="62">
        <v>921085</v>
      </c>
      <c r="CA140" s="62">
        <v>33</v>
      </c>
    </row>
    <row r="141" spans="8:79" x14ac:dyDescent="0.25">
      <c r="H141" s="64"/>
      <c r="V141" s="64"/>
      <c r="AF141" s="64"/>
      <c r="AO141" s="64"/>
      <c r="AY141" s="64"/>
      <c r="BH141" s="64"/>
      <c r="BU141" s="64"/>
      <c r="BY141" s="62" t="s">
        <v>456</v>
      </c>
      <c r="BZ141" s="62">
        <v>682285</v>
      </c>
      <c r="CA141" s="62">
        <v>24.4</v>
      </c>
    </row>
    <row r="142" spans="8:79" x14ac:dyDescent="0.25">
      <c r="H142" s="64"/>
      <c r="V142" s="64"/>
      <c r="AF142" s="64"/>
      <c r="AO142" s="64"/>
      <c r="AY142" s="64"/>
      <c r="BH142" s="64"/>
      <c r="BU142" s="64"/>
      <c r="BY142" s="62" t="s">
        <v>457</v>
      </c>
      <c r="BZ142" s="62">
        <v>697792</v>
      </c>
      <c r="CA142" s="62">
        <v>25</v>
      </c>
    </row>
    <row r="143" spans="8:79" x14ac:dyDescent="0.25">
      <c r="H143" s="64"/>
      <c r="V143" s="64"/>
      <c r="AF143" s="64"/>
      <c r="AO143" s="64"/>
      <c r="AY143" s="64"/>
      <c r="BH143" s="64"/>
      <c r="BU143" s="64"/>
      <c r="BY143" s="62" t="s">
        <v>458</v>
      </c>
      <c r="BZ143" s="62">
        <v>40317</v>
      </c>
      <c r="CA143" s="62">
        <v>1.4</v>
      </c>
    </row>
    <row r="144" spans="8:79" x14ac:dyDescent="0.25">
      <c r="H144" s="64"/>
      <c r="V144" s="64"/>
      <c r="AF144" s="64"/>
      <c r="AO144" s="64"/>
      <c r="AY144" s="64"/>
      <c r="BH144" s="64"/>
      <c r="BU144" s="64"/>
      <c r="BY144" s="62" t="s">
        <v>43</v>
      </c>
      <c r="BZ144" s="62">
        <v>2676419</v>
      </c>
      <c r="CA144" s="62">
        <v>95.9</v>
      </c>
    </row>
    <row r="145" spans="8:79" x14ac:dyDescent="0.25">
      <c r="H145" s="64"/>
      <c r="V145" s="64"/>
      <c r="AF145" s="64"/>
      <c r="AO145" s="64"/>
      <c r="AY145" s="64"/>
      <c r="BH145" s="64"/>
      <c r="BU145" s="64"/>
      <c r="BX145" s="62" t="s">
        <v>69</v>
      </c>
      <c r="BY145" s="62" t="s">
        <v>70</v>
      </c>
      <c r="BZ145" s="62">
        <v>114748</v>
      </c>
      <c r="CA145" s="62">
        <v>4.0999999999999996</v>
      </c>
    </row>
    <row r="146" spans="8:79" x14ac:dyDescent="0.25">
      <c r="H146" s="64"/>
      <c r="V146" s="64"/>
      <c r="AF146" s="64"/>
      <c r="AO146" s="64"/>
      <c r="AY146" s="64"/>
      <c r="BH146" s="64"/>
      <c r="BU146" s="64"/>
      <c r="BX146" s="62" t="s">
        <v>43</v>
      </c>
      <c r="BZ146" s="62">
        <v>2791167</v>
      </c>
      <c r="CA146" s="62">
        <v>100</v>
      </c>
    </row>
    <row r="147" spans="8:79" x14ac:dyDescent="0.25">
      <c r="H147" s="64"/>
      <c r="V147" s="64"/>
      <c r="AF147" s="64"/>
      <c r="AO147" s="64"/>
      <c r="AY147" s="64"/>
      <c r="BH147" s="64"/>
      <c r="BU147" s="64"/>
    </row>
    <row r="148" spans="8:79" x14ac:dyDescent="0.25">
      <c r="H148" s="64"/>
      <c r="V148" s="64"/>
      <c r="AF148" s="64"/>
      <c r="AO148" s="64"/>
      <c r="AY148" s="64"/>
      <c r="BH148" s="64"/>
      <c r="BU148" s="64"/>
    </row>
    <row r="149" spans="8:79" x14ac:dyDescent="0.25">
      <c r="H149" s="64"/>
      <c r="V149" s="64"/>
      <c r="AF149" s="64"/>
      <c r="AO149" s="64"/>
      <c r="AY149" s="64"/>
      <c r="BH149" s="64"/>
      <c r="BU149" s="64"/>
    </row>
    <row r="150" spans="8:79" x14ac:dyDescent="0.25">
      <c r="H150" s="64"/>
      <c r="V150" s="64"/>
      <c r="AF150" s="64"/>
      <c r="AO150" s="64"/>
      <c r="AY150" s="64"/>
      <c r="BH150" s="64"/>
      <c r="BU150" s="64"/>
      <c r="BX150" s="62" t="s">
        <v>469</v>
      </c>
    </row>
    <row r="151" spans="8:79" x14ac:dyDescent="0.25">
      <c r="H151" s="64"/>
      <c r="V151" s="64"/>
      <c r="AF151" s="64"/>
      <c r="AO151" s="64"/>
      <c r="AY151" s="64"/>
      <c r="BH151" s="64"/>
      <c r="BU151" s="64"/>
      <c r="BZ151" s="62" t="s">
        <v>3</v>
      </c>
      <c r="CA151" s="62" t="s">
        <v>4</v>
      </c>
    </row>
    <row r="152" spans="8:79" x14ac:dyDescent="0.25">
      <c r="H152" s="64"/>
      <c r="V152" s="64"/>
      <c r="AF152" s="64"/>
      <c r="AO152" s="64"/>
      <c r="AY152" s="64"/>
      <c r="BH152" s="64"/>
      <c r="BU152" s="64"/>
      <c r="BX152" s="62" t="s">
        <v>6</v>
      </c>
      <c r="BY152" s="62" t="s">
        <v>454</v>
      </c>
      <c r="BZ152" s="62">
        <v>49621</v>
      </c>
      <c r="CA152" s="62">
        <v>1.8</v>
      </c>
    </row>
    <row r="153" spans="8:79" x14ac:dyDescent="0.25">
      <c r="H153" s="64"/>
      <c r="V153" s="64"/>
      <c r="AF153" s="64"/>
      <c r="AO153" s="64"/>
      <c r="AY153" s="64"/>
      <c r="BH153" s="64"/>
      <c r="BU153" s="64"/>
      <c r="BY153" s="62" t="s">
        <v>455</v>
      </c>
      <c r="BZ153" s="62">
        <v>297724</v>
      </c>
      <c r="CA153" s="62">
        <v>10.7</v>
      </c>
    </row>
    <row r="154" spans="8:79" x14ac:dyDescent="0.25">
      <c r="H154" s="64"/>
      <c r="V154" s="64"/>
      <c r="AF154" s="64"/>
      <c r="AO154" s="64"/>
      <c r="AY154" s="64"/>
      <c r="BH154" s="64"/>
      <c r="BU154" s="64"/>
      <c r="BY154" s="62" t="s">
        <v>456</v>
      </c>
      <c r="BZ154" s="62">
        <v>189179</v>
      </c>
      <c r="CA154" s="62">
        <v>6.8</v>
      </c>
    </row>
    <row r="155" spans="8:79" x14ac:dyDescent="0.25">
      <c r="H155" s="64"/>
      <c r="V155" s="64"/>
      <c r="AF155" s="64"/>
      <c r="AO155" s="64"/>
      <c r="AY155" s="64"/>
      <c r="BH155" s="64"/>
      <c r="BU155" s="64"/>
      <c r="BY155" s="62" t="s">
        <v>457</v>
      </c>
      <c r="BZ155" s="62">
        <v>24810</v>
      </c>
      <c r="CA155" s="62">
        <v>0.9</v>
      </c>
    </row>
    <row r="156" spans="8:79" x14ac:dyDescent="0.25">
      <c r="H156" s="64"/>
      <c r="V156" s="64"/>
      <c r="AF156" s="64"/>
      <c r="AO156" s="64"/>
      <c r="AY156" s="64"/>
      <c r="BH156" s="64"/>
      <c r="BU156" s="64"/>
      <c r="BY156" s="62" t="s">
        <v>458</v>
      </c>
      <c r="BZ156" s="62">
        <v>55823</v>
      </c>
      <c r="CA156" s="62">
        <v>2</v>
      </c>
    </row>
    <row r="157" spans="8:79" x14ac:dyDescent="0.25">
      <c r="H157" s="64"/>
      <c r="V157" s="64"/>
      <c r="AF157" s="64"/>
      <c r="AO157" s="64"/>
      <c r="AY157" s="64"/>
      <c r="BH157" s="64"/>
      <c r="BU157" s="64"/>
      <c r="BY157" s="62" t="s">
        <v>43</v>
      </c>
      <c r="BZ157" s="62">
        <v>617158</v>
      </c>
      <c r="CA157" s="62">
        <v>22.1</v>
      </c>
    </row>
    <row r="158" spans="8:79" x14ac:dyDescent="0.25">
      <c r="H158" s="64"/>
      <c r="V158" s="64"/>
      <c r="AF158" s="64"/>
      <c r="AO158" s="64"/>
      <c r="AY158" s="64"/>
      <c r="BH158" s="64"/>
      <c r="BU158" s="64"/>
      <c r="BX158" s="62" t="s">
        <v>69</v>
      </c>
      <c r="BY158" s="62" t="s">
        <v>70</v>
      </c>
      <c r="BZ158" s="62">
        <v>2174009</v>
      </c>
      <c r="CA158" s="62">
        <v>77.900000000000006</v>
      </c>
    </row>
    <row r="159" spans="8:79" x14ac:dyDescent="0.25">
      <c r="H159" s="64"/>
      <c r="V159" s="64"/>
      <c r="AF159" s="64"/>
      <c r="AO159" s="64"/>
      <c r="AY159" s="64"/>
      <c r="BH159" s="64"/>
      <c r="BU159" s="64"/>
      <c r="BX159" s="62" t="s">
        <v>43</v>
      </c>
      <c r="BZ159" s="62">
        <v>2791167</v>
      </c>
      <c r="CA159" s="62">
        <v>100</v>
      </c>
    </row>
    <row r="160" spans="8:79" x14ac:dyDescent="0.25">
      <c r="H160" s="64"/>
      <c r="V160" s="64"/>
      <c r="AF160" s="64"/>
      <c r="AO160" s="64"/>
      <c r="AY160" s="64"/>
      <c r="BH160" s="64"/>
      <c r="BU160" s="64"/>
    </row>
    <row r="161" spans="8:79" x14ac:dyDescent="0.25">
      <c r="H161" s="64"/>
      <c r="V161" s="64"/>
      <c r="AF161" s="64"/>
      <c r="AO161" s="64"/>
      <c r="AY161" s="64"/>
      <c r="BH161" s="64"/>
      <c r="BU161" s="64"/>
    </row>
    <row r="162" spans="8:79" x14ac:dyDescent="0.25">
      <c r="H162" s="64"/>
      <c r="V162" s="64"/>
      <c r="AF162" s="64"/>
      <c r="AO162" s="64"/>
      <c r="AY162" s="64"/>
      <c r="BH162" s="64"/>
      <c r="BU162" s="64"/>
    </row>
    <row r="163" spans="8:79" x14ac:dyDescent="0.25">
      <c r="H163" s="64"/>
      <c r="V163" s="64"/>
      <c r="AF163" s="64"/>
      <c r="AO163" s="64"/>
      <c r="AY163" s="64"/>
      <c r="BH163" s="64"/>
      <c r="BU163" s="64"/>
      <c r="BX163" s="62" t="s">
        <v>470</v>
      </c>
    </row>
    <row r="164" spans="8:79" x14ac:dyDescent="0.25">
      <c r="H164" s="64"/>
      <c r="V164" s="64"/>
      <c r="AF164" s="64"/>
      <c r="AO164" s="64"/>
      <c r="AY164" s="64"/>
      <c r="BH164" s="64"/>
      <c r="BU164" s="64"/>
      <c r="BZ164" s="62" t="s">
        <v>3</v>
      </c>
      <c r="CA164" s="62" t="s">
        <v>4</v>
      </c>
    </row>
    <row r="165" spans="8:79" x14ac:dyDescent="0.25">
      <c r="H165" s="64"/>
      <c r="V165" s="64"/>
      <c r="AF165" s="64"/>
      <c r="AO165" s="64"/>
      <c r="AY165" s="64"/>
      <c r="BH165" s="64"/>
      <c r="BU165" s="64"/>
      <c r="BX165" s="62" t="s">
        <v>6</v>
      </c>
      <c r="BY165" s="62" t="s">
        <v>454</v>
      </c>
      <c r="BZ165" s="62">
        <v>18608</v>
      </c>
      <c r="CA165" s="62">
        <v>0.7</v>
      </c>
    </row>
    <row r="166" spans="8:79" x14ac:dyDescent="0.25">
      <c r="H166" s="64"/>
      <c r="V166" s="64"/>
      <c r="AF166" s="64"/>
      <c r="AO166" s="64"/>
      <c r="AY166" s="64"/>
      <c r="BH166" s="64"/>
      <c r="BU166" s="64"/>
      <c r="BY166" s="62" t="s">
        <v>455</v>
      </c>
      <c r="BZ166" s="62">
        <v>99241</v>
      </c>
      <c r="CA166" s="62">
        <v>3.6</v>
      </c>
    </row>
    <row r="167" spans="8:79" x14ac:dyDescent="0.25">
      <c r="H167" s="64"/>
      <c r="V167" s="64"/>
      <c r="AF167" s="64"/>
      <c r="AO167" s="64"/>
      <c r="AY167" s="64"/>
      <c r="BH167" s="64"/>
      <c r="BU167" s="64"/>
      <c r="BY167" s="62" t="s">
        <v>456</v>
      </c>
      <c r="BZ167" s="62">
        <v>62026</v>
      </c>
      <c r="CA167" s="62">
        <v>2.2000000000000002</v>
      </c>
    </row>
    <row r="168" spans="8:79" x14ac:dyDescent="0.25">
      <c r="H168" s="64"/>
      <c r="V168" s="64"/>
      <c r="AF168" s="64"/>
      <c r="AO168" s="64"/>
      <c r="AY168" s="64"/>
      <c r="BH168" s="64"/>
      <c r="BU168" s="64"/>
      <c r="BY168" s="62" t="s">
        <v>457</v>
      </c>
      <c r="BZ168" s="62">
        <v>12405</v>
      </c>
      <c r="CA168" s="62">
        <v>0.4</v>
      </c>
    </row>
    <row r="169" spans="8:79" x14ac:dyDescent="0.25">
      <c r="H169" s="64"/>
      <c r="V169" s="64"/>
      <c r="AF169" s="64"/>
      <c r="AO169" s="64"/>
      <c r="AY169" s="64"/>
      <c r="BH169" s="64"/>
      <c r="BU169" s="64"/>
      <c r="BY169" s="62" t="s">
        <v>458</v>
      </c>
      <c r="BZ169" s="62">
        <v>15506</v>
      </c>
      <c r="CA169" s="62">
        <v>0.6</v>
      </c>
    </row>
    <row r="170" spans="8:79" x14ac:dyDescent="0.25">
      <c r="H170" s="64"/>
      <c r="V170" s="64"/>
      <c r="AF170" s="64"/>
      <c r="AO170" s="64"/>
      <c r="AY170" s="64"/>
      <c r="BH170" s="64"/>
      <c r="BU170" s="64"/>
      <c r="BY170" s="62" t="s">
        <v>43</v>
      </c>
      <c r="BZ170" s="62">
        <v>207787</v>
      </c>
      <c r="CA170" s="62">
        <v>7.4</v>
      </c>
    </row>
    <row r="171" spans="8:79" x14ac:dyDescent="0.25">
      <c r="H171" s="64"/>
      <c r="V171" s="64"/>
      <c r="AF171" s="64"/>
      <c r="AO171" s="64"/>
      <c r="AY171" s="64"/>
      <c r="BH171" s="64"/>
      <c r="BU171" s="64"/>
      <c r="BX171" s="62" t="s">
        <v>69</v>
      </c>
      <c r="BY171" s="62" t="s">
        <v>70</v>
      </c>
      <c r="BZ171" s="62">
        <v>2583380</v>
      </c>
      <c r="CA171" s="62">
        <v>92.6</v>
      </c>
    </row>
    <row r="172" spans="8:79" x14ac:dyDescent="0.25">
      <c r="H172" s="64"/>
      <c r="V172" s="64"/>
      <c r="AF172" s="64"/>
      <c r="AO172" s="64"/>
      <c r="AY172" s="64"/>
      <c r="BH172" s="64"/>
      <c r="BU172" s="64"/>
      <c r="BX172" s="62" t="s">
        <v>43</v>
      </c>
      <c r="BZ172" s="62">
        <v>2791167</v>
      </c>
      <c r="CA172" s="62">
        <v>100</v>
      </c>
    </row>
    <row r="173" spans="8:79" x14ac:dyDescent="0.25">
      <c r="H173" s="64"/>
      <c r="V173" s="64"/>
      <c r="AF173" s="64"/>
      <c r="AO173" s="64"/>
      <c r="AY173" s="64"/>
      <c r="BH173" s="64"/>
      <c r="BU173" s="64"/>
    </row>
    <row r="174" spans="8:79" x14ac:dyDescent="0.25">
      <c r="H174" s="64"/>
      <c r="V174" s="64"/>
      <c r="AF174" s="64"/>
      <c r="AO174" s="64"/>
      <c r="AY174" s="64"/>
      <c r="BH174" s="64"/>
      <c r="BU174" s="64"/>
    </row>
    <row r="175" spans="8:79" x14ac:dyDescent="0.25">
      <c r="H175" s="64"/>
      <c r="V175" s="64"/>
      <c r="AF175" s="64"/>
      <c r="AO175" s="64"/>
      <c r="AY175" s="64"/>
      <c r="BH175" s="64"/>
      <c r="BU175" s="64"/>
    </row>
    <row r="176" spans="8:79" x14ac:dyDescent="0.25">
      <c r="H176" s="64"/>
      <c r="V176" s="64"/>
      <c r="AF176" s="64"/>
      <c r="AO176" s="64"/>
      <c r="AY176" s="64"/>
      <c r="BH176" s="64"/>
      <c r="BU176" s="64"/>
      <c r="BX176" s="62" t="s">
        <v>471</v>
      </c>
    </row>
    <row r="177" spans="8:79" x14ac:dyDescent="0.25">
      <c r="H177" s="64"/>
      <c r="V177" s="64"/>
      <c r="AF177" s="64"/>
      <c r="AO177" s="64"/>
      <c r="AY177" s="64"/>
      <c r="BH177" s="64"/>
      <c r="BU177" s="64"/>
      <c r="BZ177" s="62" t="s">
        <v>3</v>
      </c>
      <c r="CA177" s="62" t="s">
        <v>4</v>
      </c>
    </row>
    <row r="178" spans="8:79" x14ac:dyDescent="0.25">
      <c r="H178" s="64"/>
      <c r="V178" s="64"/>
      <c r="AF178" s="64"/>
      <c r="AO178" s="64"/>
      <c r="AY178" s="64"/>
      <c r="BH178" s="64"/>
      <c r="BU178" s="64"/>
      <c r="BX178" s="62" t="s">
        <v>6</v>
      </c>
      <c r="BY178" s="62" t="s">
        <v>454</v>
      </c>
      <c r="BZ178" s="62">
        <v>12405</v>
      </c>
      <c r="CA178" s="62">
        <v>0.4</v>
      </c>
    </row>
    <row r="179" spans="8:79" x14ac:dyDescent="0.25">
      <c r="H179" s="64"/>
      <c r="V179" s="64"/>
      <c r="AF179" s="64"/>
      <c r="AO179" s="64"/>
      <c r="AY179" s="64"/>
      <c r="BH179" s="64"/>
      <c r="BU179" s="64"/>
      <c r="BY179" s="62" t="s">
        <v>455</v>
      </c>
      <c r="BZ179" s="62">
        <v>65127</v>
      </c>
      <c r="CA179" s="62">
        <v>2.2999999999999998</v>
      </c>
    </row>
    <row r="180" spans="8:79" x14ac:dyDescent="0.25">
      <c r="H180" s="64"/>
      <c r="V180" s="64"/>
      <c r="AF180" s="64"/>
      <c r="AO180" s="64"/>
      <c r="AY180" s="64"/>
      <c r="BH180" s="64"/>
      <c r="BU180" s="64"/>
      <c r="BY180" s="62" t="s">
        <v>456</v>
      </c>
      <c r="BZ180" s="62">
        <v>55823</v>
      </c>
      <c r="CA180" s="62">
        <v>2</v>
      </c>
    </row>
    <row r="181" spans="8:79" x14ac:dyDescent="0.25">
      <c r="H181" s="64"/>
      <c r="V181" s="64"/>
      <c r="AF181" s="64"/>
      <c r="AO181" s="64"/>
      <c r="AY181" s="64"/>
      <c r="BH181" s="64"/>
      <c r="BU181" s="64"/>
      <c r="BY181" s="62" t="s">
        <v>457</v>
      </c>
      <c r="BZ181" s="62">
        <v>15506</v>
      </c>
      <c r="CA181" s="62">
        <v>0.6</v>
      </c>
    </row>
    <row r="182" spans="8:79" x14ac:dyDescent="0.25">
      <c r="H182" s="64"/>
      <c r="V182" s="64"/>
      <c r="AF182" s="64"/>
      <c r="AO182" s="64"/>
      <c r="AY182" s="64"/>
      <c r="BH182" s="64"/>
      <c r="BU182" s="64"/>
      <c r="BY182" s="62" t="s">
        <v>458</v>
      </c>
      <c r="BZ182" s="62">
        <v>15506</v>
      </c>
      <c r="CA182" s="62">
        <v>0.6</v>
      </c>
    </row>
    <row r="183" spans="8:79" x14ac:dyDescent="0.25">
      <c r="H183" s="64"/>
      <c r="V183" s="64"/>
      <c r="AF183" s="64"/>
      <c r="AO183" s="64"/>
      <c r="AY183" s="64"/>
      <c r="BH183" s="64"/>
      <c r="BU183" s="64"/>
      <c r="BY183" s="62" t="s">
        <v>43</v>
      </c>
      <c r="BZ183" s="62">
        <v>164369</v>
      </c>
      <c r="CA183" s="62">
        <v>5.9</v>
      </c>
    </row>
    <row r="184" spans="8:79" x14ac:dyDescent="0.25">
      <c r="H184" s="64"/>
      <c r="V184" s="64"/>
      <c r="AF184" s="64"/>
      <c r="AO184" s="64"/>
      <c r="AY184" s="64"/>
      <c r="BH184" s="64"/>
      <c r="BU184" s="64"/>
      <c r="BX184" s="62" t="s">
        <v>69</v>
      </c>
      <c r="BY184" s="62" t="s">
        <v>70</v>
      </c>
      <c r="BZ184" s="62">
        <v>2626798</v>
      </c>
      <c r="CA184" s="62">
        <v>94.1</v>
      </c>
    </row>
    <row r="185" spans="8:79" x14ac:dyDescent="0.25">
      <c r="H185" s="64"/>
      <c r="V185" s="64"/>
      <c r="AF185" s="64"/>
      <c r="AO185" s="64"/>
      <c r="AY185" s="64"/>
      <c r="BH185" s="64"/>
      <c r="BU185" s="64"/>
      <c r="BX185" s="62" t="s">
        <v>43</v>
      </c>
      <c r="BZ185" s="62">
        <v>2791167</v>
      </c>
      <c r="CA185" s="62">
        <v>100</v>
      </c>
    </row>
    <row r="186" spans="8:79" x14ac:dyDescent="0.25">
      <c r="H186" s="64"/>
      <c r="V186" s="64"/>
      <c r="AF186" s="64"/>
      <c r="AO186" s="64"/>
      <c r="AY186" s="64"/>
      <c r="BH186" s="64"/>
      <c r="BU186" s="64"/>
    </row>
    <row r="187" spans="8:79" x14ac:dyDescent="0.25">
      <c r="H187" s="64"/>
      <c r="V187" s="64"/>
      <c r="AF187" s="64"/>
      <c r="AO187" s="64"/>
      <c r="AY187" s="64"/>
      <c r="BH187" s="64"/>
      <c r="BU187" s="64"/>
    </row>
    <row r="188" spans="8:79" x14ac:dyDescent="0.25">
      <c r="H188" s="64"/>
      <c r="V188" s="64"/>
      <c r="AF188" s="64"/>
      <c r="AO188" s="64"/>
      <c r="AY188" s="64"/>
      <c r="BH188" s="64"/>
      <c r="BU188" s="64"/>
    </row>
    <row r="189" spans="8:79" x14ac:dyDescent="0.25">
      <c r="H189" s="64"/>
      <c r="V189" s="64"/>
      <c r="AF189" s="64"/>
      <c r="AO189" s="64"/>
      <c r="AY189" s="64"/>
      <c r="BH189" s="64"/>
      <c r="BU189" s="64"/>
    </row>
    <row r="190" spans="8:79" x14ac:dyDescent="0.25">
      <c r="H190" s="64"/>
      <c r="V190" s="64"/>
      <c r="AF190" s="64"/>
      <c r="AO190" s="64"/>
      <c r="AY190" s="64"/>
      <c r="BH190" s="64"/>
      <c r="BU190" s="64"/>
    </row>
    <row r="191" spans="8:79" x14ac:dyDescent="0.25">
      <c r="H191" s="64"/>
      <c r="V191" s="64"/>
      <c r="AF191" s="64"/>
      <c r="AO191" s="64"/>
      <c r="AY191" s="64"/>
      <c r="BH191" s="64"/>
      <c r="BU191" s="64"/>
    </row>
    <row r="192" spans="8:79" x14ac:dyDescent="0.25">
      <c r="H192" s="64"/>
      <c r="V192" s="64"/>
      <c r="AF192" s="64"/>
      <c r="AO192" s="64"/>
      <c r="AY192" s="64"/>
      <c r="BH192" s="64"/>
      <c r="BU192" s="64"/>
    </row>
    <row r="193" spans="8:73" x14ac:dyDescent="0.25">
      <c r="H193" s="64"/>
      <c r="V193" s="64"/>
      <c r="AF193" s="64"/>
      <c r="AO193" s="64"/>
      <c r="AY193" s="64"/>
      <c r="BH193" s="64"/>
      <c r="BU193" s="64"/>
    </row>
    <row r="194" spans="8:73" x14ac:dyDescent="0.25">
      <c r="H194" s="64"/>
      <c r="V194" s="64"/>
      <c r="AF194" s="64"/>
      <c r="AO194" s="64"/>
      <c r="AY194" s="64"/>
      <c r="BH194" s="64"/>
      <c r="BU194" s="64"/>
    </row>
    <row r="195" spans="8:73" x14ac:dyDescent="0.25">
      <c r="H195" s="64"/>
      <c r="V195" s="64"/>
      <c r="AF195" s="64"/>
      <c r="AO195" s="64"/>
      <c r="AY195" s="64"/>
      <c r="BH195" s="64"/>
      <c r="BU195" s="64"/>
    </row>
    <row r="196" spans="8:73" x14ac:dyDescent="0.25">
      <c r="H196" s="64"/>
      <c r="V196" s="64"/>
      <c r="AF196" s="64"/>
      <c r="AO196" s="64"/>
      <c r="AY196" s="64"/>
      <c r="BH196" s="64"/>
      <c r="BU196" s="64"/>
    </row>
    <row r="197" spans="8:73" x14ac:dyDescent="0.25">
      <c r="H197" s="64"/>
      <c r="V197" s="64"/>
      <c r="AF197" s="64"/>
      <c r="AO197" s="64"/>
      <c r="AY197" s="64"/>
      <c r="BH197" s="64"/>
      <c r="BU197" s="64"/>
    </row>
    <row r="198" spans="8:73" x14ac:dyDescent="0.25">
      <c r="H198" s="64"/>
      <c r="V198" s="64"/>
      <c r="AF198" s="64"/>
      <c r="AO198" s="64"/>
      <c r="AY198" s="64"/>
      <c r="BH198" s="64"/>
      <c r="BU198" s="64"/>
    </row>
    <row r="199" spans="8:73" x14ac:dyDescent="0.25">
      <c r="H199" s="64"/>
      <c r="V199" s="64"/>
      <c r="AF199" s="64"/>
      <c r="AO199" s="64"/>
      <c r="AY199" s="64"/>
      <c r="BH199" s="64"/>
      <c r="BU199" s="64"/>
    </row>
    <row r="200" spans="8:73" x14ac:dyDescent="0.25">
      <c r="H200" s="64"/>
      <c r="V200" s="64"/>
      <c r="AF200" s="64"/>
      <c r="AO200" s="64"/>
      <c r="AY200" s="64"/>
      <c r="BH200" s="64"/>
      <c r="BU200" s="64"/>
    </row>
    <row r="201" spans="8:73" x14ac:dyDescent="0.25">
      <c r="H201" s="64"/>
      <c r="V201" s="64"/>
      <c r="AF201" s="64"/>
      <c r="AO201" s="64"/>
      <c r="AY201" s="64"/>
      <c r="BH201" s="64"/>
      <c r="BU201" s="64"/>
    </row>
    <row r="202" spans="8:73" x14ac:dyDescent="0.25">
      <c r="H202" s="64"/>
      <c r="V202" s="64"/>
      <c r="AF202" s="64"/>
      <c r="AO202" s="64"/>
      <c r="AY202" s="64"/>
      <c r="BH202" s="64"/>
      <c r="BU202" s="64"/>
    </row>
    <row r="203" spans="8:73" x14ac:dyDescent="0.25">
      <c r="H203" s="64"/>
      <c r="V203" s="64"/>
      <c r="AF203" s="64"/>
      <c r="AO203" s="64"/>
      <c r="AY203" s="64"/>
      <c r="BH203" s="64"/>
      <c r="BU203" s="64"/>
    </row>
    <row r="204" spans="8:73" x14ac:dyDescent="0.25">
      <c r="H204" s="64"/>
      <c r="V204" s="64"/>
      <c r="AF204" s="64"/>
      <c r="AO204" s="64"/>
      <c r="AY204" s="64"/>
      <c r="BH204" s="64"/>
      <c r="BU204" s="64"/>
    </row>
    <row r="205" spans="8:73" x14ac:dyDescent="0.25">
      <c r="H205" s="64"/>
      <c r="V205" s="64"/>
      <c r="AF205" s="64"/>
      <c r="AO205" s="64"/>
      <c r="AY205" s="64"/>
      <c r="BH205" s="64"/>
      <c r="BU205" s="64"/>
    </row>
    <row r="206" spans="8:73" x14ac:dyDescent="0.25">
      <c r="H206" s="64"/>
      <c r="V206" s="64"/>
      <c r="AF206" s="64"/>
      <c r="AO206" s="64"/>
      <c r="AY206" s="64"/>
      <c r="BH206" s="64"/>
      <c r="BU206" s="64"/>
    </row>
    <row r="207" spans="8:73" x14ac:dyDescent="0.25">
      <c r="H207" s="64"/>
      <c r="V207" s="64"/>
      <c r="AF207" s="64"/>
      <c r="AO207" s="64"/>
      <c r="AY207" s="64"/>
      <c r="BH207" s="64"/>
      <c r="BU207" s="64"/>
    </row>
    <row r="208" spans="8:73" x14ac:dyDescent="0.25">
      <c r="H208" s="64"/>
      <c r="V208" s="64"/>
      <c r="AF208" s="64"/>
      <c r="AO208" s="64"/>
      <c r="AY208" s="64"/>
      <c r="BH208" s="64"/>
      <c r="BU208" s="64"/>
    </row>
    <row r="209" spans="8:73" x14ac:dyDescent="0.25">
      <c r="H209" s="64"/>
      <c r="V209" s="64"/>
      <c r="AF209" s="64"/>
      <c r="AO209" s="64"/>
      <c r="AY209" s="64"/>
      <c r="BH209" s="64"/>
      <c r="BU209" s="64"/>
    </row>
    <row r="210" spans="8:73" x14ac:dyDescent="0.25">
      <c r="H210" s="64"/>
      <c r="V210" s="64"/>
      <c r="AF210" s="64"/>
      <c r="AO210" s="64"/>
      <c r="AY210" s="64"/>
      <c r="BH210" s="64"/>
      <c r="BU210" s="64"/>
    </row>
    <row r="211" spans="8:73" x14ac:dyDescent="0.25">
      <c r="H211" s="64"/>
      <c r="V211" s="64"/>
      <c r="AF211" s="64"/>
      <c r="AO211" s="64"/>
      <c r="AY211" s="64"/>
      <c r="BH211" s="64"/>
      <c r="BU211" s="64"/>
    </row>
    <row r="212" spans="8:73" x14ac:dyDescent="0.25">
      <c r="H212" s="64"/>
      <c r="V212" s="64"/>
      <c r="AF212" s="64"/>
      <c r="AO212" s="64"/>
      <c r="AY212" s="64"/>
      <c r="BH212" s="64"/>
      <c r="BU212" s="64"/>
    </row>
    <row r="213" spans="8:73" x14ac:dyDescent="0.25">
      <c r="H213" s="64"/>
      <c r="V213" s="64"/>
      <c r="AF213" s="64"/>
      <c r="AO213" s="64"/>
      <c r="AY213" s="64"/>
      <c r="BH213" s="64"/>
      <c r="BU213" s="64"/>
    </row>
    <row r="214" spans="8:73" x14ac:dyDescent="0.25">
      <c r="H214" s="64"/>
      <c r="V214" s="64"/>
      <c r="AF214" s="64"/>
      <c r="AO214" s="64"/>
      <c r="AY214" s="64"/>
      <c r="BH214" s="64"/>
      <c r="BU214" s="64"/>
    </row>
    <row r="215" spans="8:73" x14ac:dyDescent="0.25">
      <c r="H215" s="64"/>
      <c r="V215" s="64"/>
      <c r="AF215" s="64"/>
      <c r="AO215" s="64"/>
      <c r="AY215" s="64"/>
      <c r="BH215" s="64"/>
      <c r="BU215" s="64"/>
    </row>
    <row r="216" spans="8:73" x14ac:dyDescent="0.25">
      <c r="H216" s="64"/>
      <c r="V216" s="64"/>
      <c r="AF216" s="64"/>
      <c r="AO216" s="64"/>
      <c r="AY216" s="64"/>
      <c r="BH216" s="64"/>
      <c r="BU216" s="64"/>
    </row>
    <row r="217" spans="8:73" x14ac:dyDescent="0.25">
      <c r="H217" s="64"/>
      <c r="V217" s="64"/>
      <c r="AF217" s="64"/>
      <c r="AO217" s="64"/>
      <c r="AY217" s="64"/>
      <c r="BH217" s="64"/>
      <c r="BU217" s="64"/>
    </row>
    <row r="218" spans="8:73" x14ac:dyDescent="0.25">
      <c r="H218" s="64"/>
      <c r="V218" s="64"/>
      <c r="AF218" s="64"/>
      <c r="AO218" s="64"/>
      <c r="AY218" s="64"/>
      <c r="BH218" s="64"/>
      <c r="BU218" s="64"/>
    </row>
    <row r="219" spans="8:73" x14ac:dyDescent="0.25">
      <c r="H219" s="64"/>
      <c r="V219" s="64"/>
      <c r="AF219" s="64"/>
      <c r="AO219" s="64"/>
      <c r="AY219" s="64"/>
      <c r="BH219" s="64"/>
      <c r="BU219" s="64"/>
    </row>
    <row r="220" spans="8:73" x14ac:dyDescent="0.25">
      <c r="H220" s="64"/>
      <c r="V220" s="64"/>
      <c r="AF220" s="64"/>
      <c r="AO220" s="64"/>
      <c r="AY220" s="64"/>
      <c r="BH220" s="64"/>
      <c r="BU220" s="64"/>
    </row>
    <row r="221" spans="8:73" x14ac:dyDescent="0.25">
      <c r="H221" s="64"/>
      <c r="V221" s="64"/>
      <c r="AF221" s="64"/>
      <c r="AO221" s="64"/>
      <c r="AY221" s="64"/>
      <c r="BH221" s="64"/>
      <c r="BU221" s="64"/>
    </row>
    <row r="222" spans="8:73" x14ac:dyDescent="0.25">
      <c r="H222" s="64"/>
      <c r="V222" s="64"/>
      <c r="AF222" s="64"/>
      <c r="AO222" s="64"/>
      <c r="AY222" s="64"/>
      <c r="BH222" s="64"/>
      <c r="BU222" s="64"/>
    </row>
    <row r="223" spans="8:73" x14ac:dyDescent="0.25">
      <c r="H223" s="64"/>
      <c r="V223" s="64"/>
      <c r="AF223" s="64"/>
      <c r="AO223" s="64"/>
      <c r="AY223" s="64"/>
      <c r="BH223" s="64"/>
      <c r="BU223" s="64"/>
    </row>
    <row r="224" spans="8:73" x14ac:dyDescent="0.25">
      <c r="H224" s="64"/>
      <c r="V224" s="64"/>
      <c r="AF224" s="64"/>
      <c r="AO224" s="64"/>
      <c r="AY224" s="64"/>
      <c r="BH224" s="64"/>
      <c r="BU224" s="64"/>
    </row>
    <row r="225" spans="8:73" x14ac:dyDescent="0.25">
      <c r="H225" s="64"/>
      <c r="V225" s="64"/>
      <c r="AF225" s="64"/>
      <c r="AO225" s="64"/>
      <c r="AY225" s="64"/>
      <c r="BH225" s="64"/>
      <c r="BU225" s="64"/>
    </row>
    <row r="226" spans="8:73" x14ac:dyDescent="0.25">
      <c r="H226" s="64"/>
      <c r="V226" s="64"/>
      <c r="AF226" s="64"/>
      <c r="AO226" s="64"/>
      <c r="AY226" s="64"/>
      <c r="BH226" s="64"/>
      <c r="BU226" s="64"/>
    </row>
    <row r="227" spans="8:73" x14ac:dyDescent="0.25">
      <c r="H227" s="64"/>
      <c r="V227" s="64"/>
      <c r="AF227" s="64"/>
      <c r="AO227" s="64"/>
      <c r="AY227" s="64"/>
      <c r="BH227" s="64"/>
      <c r="BU227" s="64"/>
    </row>
    <row r="228" spans="8:73" x14ac:dyDescent="0.25">
      <c r="H228" s="64"/>
      <c r="V228" s="64"/>
      <c r="AF228" s="64"/>
      <c r="AO228" s="64"/>
      <c r="AY228" s="64"/>
      <c r="BH228" s="64"/>
      <c r="BU228" s="64"/>
    </row>
    <row r="229" spans="8:73" x14ac:dyDescent="0.25">
      <c r="H229" s="64"/>
      <c r="V229" s="64"/>
      <c r="AF229" s="64"/>
      <c r="AO229" s="64"/>
      <c r="AY229" s="64"/>
      <c r="BH229" s="64"/>
      <c r="BU229" s="64"/>
    </row>
    <row r="230" spans="8:73" x14ac:dyDescent="0.25">
      <c r="H230" s="64"/>
      <c r="V230" s="64"/>
      <c r="AF230" s="64"/>
      <c r="AO230" s="64"/>
      <c r="AY230" s="64"/>
      <c r="BH230" s="64"/>
      <c r="BU230" s="64"/>
    </row>
    <row r="231" spans="8:73" x14ac:dyDescent="0.25">
      <c r="H231" s="64"/>
      <c r="V231" s="64"/>
      <c r="AF231" s="64"/>
      <c r="AO231" s="64"/>
      <c r="AY231" s="64"/>
      <c r="BH231" s="64"/>
      <c r="BU231" s="64"/>
    </row>
    <row r="232" spans="8:73" x14ac:dyDescent="0.25">
      <c r="H232" s="64"/>
      <c r="V232" s="64"/>
      <c r="AF232" s="64"/>
      <c r="AO232" s="64"/>
      <c r="AY232" s="64"/>
      <c r="BH232" s="64"/>
      <c r="BU232" s="64"/>
    </row>
    <row r="233" spans="8:73" x14ac:dyDescent="0.25">
      <c r="H233" s="64"/>
      <c r="V233" s="64"/>
      <c r="AF233" s="64"/>
      <c r="AO233" s="64"/>
      <c r="AY233" s="64"/>
      <c r="BH233" s="64"/>
      <c r="BU233" s="64"/>
    </row>
    <row r="234" spans="8:73" x14ac:dyDescent="0.25">
      <c r="H234" s="64"/>
      <c r="V234" s="64"/>
      <c r="AF234" s="64"/>
      <c r="AO234" s="64"/>
      <c r="AY234" s="64"/>
      <c r="BH234" s="64"/>
      <c r="BU234" s="64"/>
    </row>
    <row r="235" spans="8:73" x14ac:dyDescent="0.25">
      <c r="H235" s="64"/>
      <c r="V235" s="64"/>
      <c r="AF235" s="64"/>
      <c r="AO235" s="64"/>
      <c r="AY235" s="64"/>
      <c r="BH235" s="64"/>
      <c r="BU235" s="64"/>
    </row>
    <row r="236" spans="8:73" x14ac:dyDescent="0.25">
      <c r="H236" s="64"/>
      <c r="V236" s="64"/>
      <c r="AF236" s="64"/>
      <c r="AO236" s="64"/>
      <c r="AY236" s="64"/>
      <c r="BH236" s="64"/>
      <c r="BU236" s="64"/>
    </row>
    <row r="237" spans="8:73" x14ac:dyDescent="0.25">
      <c r="H237" s="64"/>
      <c r="V237" s="64"/>
      <c r="AF237" s="64"/>
      <c r="AO237" s="64"/>
      <c r="AY237" s="64"/>
      <c r="BH237" s="64"/>
      <c r="BU237" s="64"/>
    </row>
    <row r="238" spans="8:73" x14ac:dyDescent="0.25">
      <c r="H238" s="64"/>
      <c r="V238" s="64"/>
      <c r="AF238" s="64"/>
      <c r="AO238" s="64"/>
      <c r="AY238" s="64"/>
      <c r="BH238" s="64"/>
      <c r="BU238" s="64"/>
    </row>
    <row r="239" spans="8:73" x14ac:dyDescent="0.25">
      <c r="H239" s="64"/>
      <c r="V239" s="64"/>
      <c r="AF239" s="64"/>
      <c r="AO239" s="64"/>
      <c r="AY239" s="64"/>
      <c r="BH239" s="64"/>
      <c r="BU239" s="64"/>
    </row>
    <row r="240" spans="8:73" x14ac:dyDescent="0.25">
      <c r="H240" s="64"/>
      <c r="V240" s="64"/>
      <c r="AF240" s="64"/>
      <c r="AO240" s="64"/>
      <c r="AY240" s="64"/>
      <c r="BH240" s="64"/>
      <c r="BU240" s="64"/>
    </row>
    <row r="241" spans="8:73" x14ac:dyDescent="0.25">
      <c r="H241" s="64"/>
      <c r="V241" s="64"/>
      <c r="AF241" s="64"/>
      <c r="AO241" s="64"/>
      <c r="AY241" s="64"/>
      <c r="BH241" s="64"/>
      <c r="BU241" s="64"/>
    </row>
    <row r="242" spans="8:73" x14ac:dyDescent="0.25">
      <c r="H242" s="64"/>
      <c r="V242" s="64"/>
      <c r="AF242" s="64"/>
      <c r="AO242" s="64"/>
      <c r="AY242" s="64"/>
      <c r="BH242" s="64"/>
      <c r="BU242" s="64"/>
    </row>
    <row r="243" spans="8:73" x14ac:dyDescent="0.25">
      <c r="H243" s="64"/>
      <c r="V243" s="64"/>
      <c r="AF243" s="64"/>
      <c r="AO243" s="64"/>
      <c r="AY243" s="64"/>
      <c r="BH243" s="64"/>
      <c r="BU243" s="64"/>
    </row>
    <row r="244" spans="8:73" x14ac:dyDescent="0.25">
      <c r="H244" s="64"/>
      <c r="V244" s="64"/>
      <c r="AF244" s="64"/>
      <c r="AO244" s="64"/>
      <c r="AY244" s="64"/>
      <c r="BH244" s="64"/>
      <c r="BU244" s="64"/>
    </row>
    <row r="245" spans="8:73" x14ac:dyDescent="0.25">
      <c r="H245" s="64"/>
      <c r="V245" s="64"/>
      <c r="AF245" s="64"/>
      <c r="AO245" s="64"/>
      <c r="AY245" s="64"/>
      <c r="BH245" s="64"/>
      <c r="BU245" s="64"/>
    </row>
    <row r="246" spans="8:73" x14ac:dyDescent="0.25">
      <c r="H246" s="64"/>
      <c r="V246" s="64"/>
      <c r="AF246" s="64"/>
      <c r="AO246" s="64"/>
      <c r="AY246" s="64"/>
      <c r="BH246" s="64"/>
      <c r="BU246" s="64"/>
    </row>
    <row r="247" spans="8:73" x14ac:dyDescent="0.25">
      <c r="H247" s="64"/>
      <c r="V247" s="64"/>
      <c r="AF247" s="64"/>
      <c r="AO247" s="64"/>
      <c r="AY247" s="64"/>
      <c r="BH247" s="64"/>
      <c r="BU247" s="64"/>
    </row>
    <row r="248" spans="8:73" x14ac:dyDescent="0.25">
      <c r="H248" s="64"/>
      <c r="V248" s="64"/>
      <c r="AF248" s="64"/>
      <c r="AO248" s="64"/>
      <c r="AY248" s="64"/>
      <c r="BH248" s="64"/>
      <c r="BU248" s="64"/>
    </row>
    <row r="249" spans="8:73" x14ac:dyDescent="0.25">
      <c r="H249" s="64"/>
      <c r="V249" s="64"/>
      <c r="AF249" s="64"/>
      <c r="AO249" s="64"/>
      <c r="AY249" s="64"/>
      <c r="BH249" s="64"/>
      <c r="BU249" s="64"/>
    </row>
    <row r="250" spans="8:73" x14ac:dyDescent="0.25">
      <c r="H250" s="64"/>
      <c r="V250" s="64"/>
      <c r="AF250" s="64"/>
      <c r="AO250" s="64"/>
      <c r="AY250" s="64"/>
      <c r="BH250" s="64"/>
      <c r="BU250" s="64"/>
    </row>
    <row r="251" spans="8:73" x14ac:dyDescent="0.25">
      <c r="H251" s="64"/>
      <c r="V251" s="64"/>
      <c r="AF251" s="64"/>
      <c r="AO251" s="64"/>
      <c r="AY251" s="64"/>
      <c r="BH251" s="64"/>
      <c r="BU251" s="64"/>
    </row>
    <row r="252" spans="8:73" x14ac:dyDescent="0.25">
      <c r="H252" s="64"/>
      <c r="V252" s="64"/>
      <c r="AF252" s="64"/>
      <c r="AO252" s="64"/>
      <c r="AY252" s="64"/>
      <c r="BH252" s="64"/>
      <c r="BU252" s="64"/>
    </row>
    <row r="253" spans="8:73" x14ac:dyDescent="0.25">
      <c r="H253" s="64"/>
      <c r="V253" s="64"/>
      <c r="AF253" s="64"/>
      <c r="AO253" s="64"/>
      <c r="AY253" s="64"/>
      <c r="BH253" s="64"/>
      <c r="BU253" s="64"/>
    </row>
    <row r="254" spans="8:73" x14ac:dyDescent="0.25">
      <c r="H254" s="64"/>
      <c r="V254" s="64"/>
      <c r="AF254" s="64"/>
      <c r="AO254" s="64"/>
      <c r="AY254" s="64"/>
      <c r="BH254" s="64"/>
      <c r="BU254" s="64"/>
    </row>
    <row r="255" spans="8:73" x14ac:dyDescent="0.25">
      <c r="H255" s="64"/>
      <c r="V255" s="64"/>
      <c r="AF255" s="64"/>
      <c r="AO255" s="64"/>
      <c r="AY255" s="64"/>
      <c r="BH255" s="64"/>
      <c r="BU255" s="64"/>
    </row>
    <row r="256" spans="8:73" x14ac:dyDescent="0.25">
      <c r="H256" s="64"/>
      <c r="V256" s="64"/>
      <c r="AF256" s="64"/>
      <c r="AO256" s="64"/>
      <c r="AY256" s="64"/>
      <c r="BH256" s="64"/>
      <c r="BU256" s="64"/>
    </row>
    <row r="257" spans="8:73" x14ac:dyDescent="0.25">
      <c r="H257" s="64"/>
      <c r="V257" s="64"/>
      <c r="AF257" s="64"/>
      <c r="AO257" s="64"/>
      <c r="AY257" s="64"/>
      <c r="BH257" s="64"/>
      <c r="BU257" s="64"/>
    </row>
    <row r="258" spans="8:73" x14ac:dyDescent="0.25">
      <c r="H258" s="64"/>
      <c r="V258" s="64"/>
      <c r="AF258" s="64"/>
      <c r="AO258" s="64"/>
      <c r="AY258" s="64"/>
      <c r="BH258" s="64"/>
      <c r="BU258" s="64"/>
    </row>
    <row r="259" spans="8:73" x14ac:dyDescent="0.25">
      <c r="H259" s="64"/>
      <c r="V259" s="64"/>
      <c r="AF259" s="64"/>
      <c r="AO259" s="64"/>
      <c r="AY259" s="64"/>
      <c r="BH259" s="64"/>
      <c r="BU259" s="64"/>
    </row>
    <row r="260" spans="8:73" x14ac:dyDescent="0.25">
      <c r="H260" s="64"/>
      <c r="V260" s="64"/>
      <c r="AF260" s="64"/>
      <c r="AO260" s="64"/>
      <c r="AY260" s="64"/>
      <c r="BH260" s="64"/>
      <c r="BU260" s="64"/>
    </row>
    <row r="261" spans="8:73" x14ac:dyDescent="0.25">
      <c r="H261" s="64"/>
      <c r="V261" s="64"/>
      <c r="AF261" s="64"/>
      <c r="AO261" s="64"/>
      <c r="AY261" s="64"/>
      <c r="BH261" s="64"/>
      <c r="BU261" s="64"/>
    </row>
    <row r="262" spans="8:73" x14ac:dyDescent="0.25">
      <c r="H262" s="64"/>
      <c r="V262" s="64"/>
      <c r="AF262" s="64"/>
      <c r="AO262" s="64"/>
      <c r="AY262" s="64"/>
      <c r="BH262" s="64"/>
      <c r="BU262" s="64"/>
    </row>
    <row r="263" spans="8:73" x14ac:dyDescent="0.25">
      <c r="H263" s="64"/>
      <c r="V263" s="64"/>
      <c r="AF263" s="64"/>
      <c r="AO263" s="64"/>
      <c r="AY263" s="64"/>
      <c r="BH263" s="64"/>
      <c r="BU263" s="64"/>
    </row>
    <row r="264" spans="8:73" x14ac:dyDescent="0.25">
      <c r="H264" s="64"/>
      <c r="V264" s="64"/>
      <c r="AF264" s="64"/>
      <c r="AO264" s="64"/>
      <c r="AY264" s="64"/>
      <c r="BH264" s="64"/>
      <c r="BU264" s="64"/>
    </row>
    <row r="265" spans="8:73" x14ac:dyDescent="0.25">
      <c r="H265" s="64"/>
      <c r="V265" s="64"/>
      <c r="AF265" s="64"/>
      <c r="AO265" s="64"/>
      <c r="AY265" s="64"/>
      <c r="BH265" s="64"/>
      <c r="BU265" s="64"/>
    </row>
    <row r="266" spans="8:73" x14ac:dyDescent="0.25">
      <c r="H266" s="64"/>
      <c r="V266" s="64"/>
      <c r="AF266" s="64"/>
      <c r="AO266" s="64"/>
      <c r="AY266" s="64"/>
      <c r="BH266" s="64"/>
      <c r="BU266" s="64"/>
    </row>
    <row r="267" spans="8:73" x14ac:dyDescent="0.25">
      <c r="H267" s="64"/>
      <c r="V267" s="64"/>
      <c r="AF267" s="64"/>
      <c r="AO267" s="64"/>
      <c r="AY267" s="64"/>
      <c r="BH267" s="64"/>
      <c r="BU267" s="64"/>
    </row>
    <row r="268" spans="8:73" x14ac:dyDescent="0.25">
      <c r="H268" s="64"/>
      <c r="V268" s="64"/>
      <c r="AF268" s="64"/>
      <c r="AO268" s="64"/>
      <c r="AY268" s="64"/>
      <c r="BH268" s="64"/>
      <c r="BU268" s="64"/>
    </row>
    <row r="269" spans="8:73" x14ac:dyDescent="0.25">
      <c r="H269" s="64"/>
      <c r="V269" s="64"/>
      <c r="AF269" s="64"/>
      <c r="AO269" s="64"/>
      <c r="AY269" s="64"/>
      <c r="BH269" s="64"/>
      <c r="BU269" s="64"/>
    </row>
    <row r="270" spans="8:73" x14ac:dyDescent="0.25">
      <c r="H270" s="64"/>
      <c r="V270" s="64"/>
      <c r="AF270" s="64"/>
      <c r="AO270" s="64"/>
      <c r="AY270" s="64"/>
      <c r="BH270" s="64"/>
      <c r="BU270" s="64"/>
    </row>
    <row r="271" spans="8:73" x14ac:dyDescent="0.25">
      <c r="H271" s="64"/>
      <c r="V271" s="64"/>
      <c r="AF271" s="64"/>
      <c r="AO271" s="64"/>
      <c r="AY271" s="64"/>
      <c r="BH271" s="64"/>
      <c r="BU271" s="64"/>
    </row>
    <row r="272" spans="8:73" x14ac:dyDescent="0.25">
      <c r="H272" s="64"/>
      <c r="V272" s="64"/>
      <c r="AF272" s="64"/>
      <c r="AO272" s="64"/>
      <c r="AY272" s="64"/>
      <c r="BH272" s="64"/>
      <c r="BU272" s="64"/>
    </row>
    <row r="273" spans="8:73" x14ac:dyDescent="0.25">
      <c r="H273" s="64"/>
      <c r="V273" s="64"/>
      <c r="AF273" s="64"/>
      <c r="AO273" s="64"/>
      <c r="AY273" s="64"/>
      <c r="BH273" s="64"/>
      <c r="BU273" s="64"/>
    </row>
    <row r="274" spans="8:73" x14ac:dyDescent="0.25">
      <c r="H274" s="64"/>
      <c r="V274" s="64"/>
      <c r="AF274" s="64"/>
      <c r="AO274" s="64"/>
      <c r="AY274" s="64"/>
      <c r="BH274" s="64"/>
      <c r="BU274" s="64"/>
    </row>
    <row r="275" spans="8:73" x14ac:dyDescent="0.25">
      <c r="H275" s="64"/>
      <c r="V275" s="64"/>
      <c r="AF275" s="64"/>
      <c r="AO275" s="64"/>
      <c r="AY275" s="64"/>
      <c r="BH275" s="64"/>
      <c r="BU275" s="64"/>
    </row>
    <row r="276" spans="8:73" x14ac:dyDescent="0.25">
      <c r="H276" s="64"/>
      <c r="V276" s="64"/>
      <c r="AF276" s="64"/>
      <c r="AO276" s="64"/>
      <c r="AY276" s="64"/>
      <c r="BH276" s="64"/>
      <c r="BU276" s="64"/>
    </row>
    <row r="277" spans="8:73" x14ac:dyDescent="0.25">
      <c r="H277" s="64"/>
      <c r="V277" s="64"/>
      <c r="AF277" s="64"/>
      <c r="AO277" s="64"/>
      <c r="AY277" s="64"/>
      <c r="BH277" s="64"/>
      <c r="BU277" s="64"/>
    </row>
    <row r="278" spans="8:73" x14ac:dyDescent="0.25">
      <c r="H278" s="64"/>
      <c r="V278" s="64"/>
      <c r="AF278" s="64"/>
      <c r="AO278" s="64"/>
      <c r="AY278" s="64"/>
      <c r="BH278" s="64"/>
      <c r="BU278" s="64"/>
    </row>
    <row r="279" spans="8:73" x14ac:dyDescent="0.25">
      <c r="H279" s="64"/>
      <c r="V279" s="64"/>
      <c r="AF279" s="64"/>
      <c r="AO279" s="64"/>
      <c r="AY279" s="64"/>
      <c r="BH279" s="64"/>
      <c r="BU279" s="64"/>
    </row>
    <row r="280" spans="8:73" x14ac:dyDescent="0.25">
      <c r="H280" s="64"/>
      <c r="V280" s="64"/>
      <c r="AF280" s="64"/>
      <c r="AO280" s="64"/>
      <c r="AY280" s="64"/>
      <c r="BH280" s="64"/>
      <c r="BU280" s="64"/>
    </row>
    <row r="281" spans="8:73" x14ac:dyDescent="0.25">
      <c r="H281" s="64"/>
      <c r="V281" s="64"/>
      <c r="AF281" s="64"/>
      <c r="AO281" s="64"/>
      <c r="AY281" s="64"/>
      <c r="BH281" s="64"/>
      <c r="BU281" s="64"/>
    </row>
    <row r="282" spans="8:73" x14ac:dyDescent="0.25">
      <c r="H282" s="64"/>
      <c r="V282" s="64"/>
      <c r="AF282" s="64"/>
      <c r="AO282" s="64"/>
      <c r="AY282" s="64"/>
      <c r="BH282" s="64"/>
      <c r="BU282" s="64"/>
    </row>
    <row r="283" spans="8:73" x14ac:dyDescent="0.25">
      <c r="H283" s="64"/>
      <c r="V283" s="64"/>
      <c r="AF283" s="64"/>
      <c r="AO283" s="64"/>
      <c r="AY283" s="64"/>
      <c r="BH283" s="64"/>
      <c r="BU283" s="64"/>
    </row>
    <row r="284" spans="8:73" x14ac:dyDescent="0.25">
      <c r="H284" s="64"/>
      <c r="V284" s="64"/>
      <c r="AF284" s="64"/>
      <c r="AO284" s="64"/>
      <c r="AY284" s="64"/>
      <c r="BH284" s="64"/>
      <c r="BU284" s="64"/>
    </row>
    <row r="285" spans="8:73" x14ac:dyDescent="0.25">
      <c r="H285" s="64"/>
      <c r="V285" s="64"/>
      <c r="AF285" s="64"/>
      <c r="AO285" s="64"/>
      <c r="AY285" s="64"/>
      <c r="BH285" s="64"/>
      <c r="BU285" s="64"/>
    </row>
    <row r="286" spans="8:73" x14ac:dyDescent="0.25">
      <c r="H286" s="64"/>
      <c r="V286" s="64"/>
      <c r="AF286" s="64"/>
      <c r="AO286" s="64"/>
      <c r="AY286" s="64"/>
      <c r="BH286" s="64"/>
      <c r="BU286" s="64"/>
    </row>
    <row r="287" spans="8:73" x14ac:dyDescent="0.25">
      <c r="H287" s="64"/>
      <c r="V287" s="64"/>
      <c r="AF287" s="64"/>
      <c r="AO287" s="64"/>
      <c r="AY287" s="64"/>
      <c r="BH287" s="64"/>
      <c r="BU287" s="64"/>
    </row>
    <row r="288" spans="8:73" x14ac:dyDescent="0.25">
      <c r="H288" s="64"/>
      <c r="V288" s="64"/>
      <c r="AF288" s="64"/>
      <c r="AO288" s="64"/>
      <c r="AY288" s="64"/>
      <c r="BH288" s="64"/>
      <c r="BU288" s="64"/>
    </row>
    <row r="289" spans="8:73" x14ac:dyDescent="0.25">
      <c r="H289" s="64"/>
      <c r="V289" s="64"/>
      <c r="AF289" s="64"/>
      <c r="AO289" s="64"/>
      <c r="AY289" s="64"/>
      <c r="BH289" s="64"/>
      <c r="BU289" s="64"/>
    </row>
    <row r="290" spans="8:73" x14ac:dyDescent="0.25">
      <c r="H290" s="64"/>
      <c r="V290" s="64"/>
      <c r="AF290" s="64"/>
      <c r="AO290" s="64"/>
      <c r="AY290" s="64"/>
      <c r="BH290" s="64"/>
      <c r="BU290" s="64"/>
    </row>
    <row r="291" spans="8:73" x14ac:dyDescent="0.25">
      <c r="H291" s="64"/>
      <c r="V291" s="64"/>
      <c r="AF291" s="64"/>
      <c r="AO291" s="64"/>
      <c r="AY291" s="64"/>
      <c r="BH291" s="64"/>
      <c r="BU291" s="64"/>
    </row>
    <row r="292" spans="8:73" x14ac:dyDescent="0.25">
      <c r="H292" s="64"/>
      <c r="V292" s="64"/>
      <c r="AF292" s="64"/>
      <c r="AO292" s="64"/>
      <c r="AY292" s="64"/>
      <c r="BH292" s="64"/>
      <c r="BU292" s="64"/>
    </row>
    <row r="293" spans="8:73" x14ac:dyDescent="0.25">
      <c r="H293" s="64"/>
      <c r="V293" s="64"/>
      <c r="AF293" s="64"/>
      <c r="AO293" s="64"/>
      <c r="AY293" s="64"/>
      <c r="BH293" s="64"/>
      <c r="BU293" s="64"/>
    </row>
    <row r="294" spans="8:73" x14ac:dyDescent="0.25">
      <c r="H294" s="64"/>
      <c r="V294" s="64"/>
      <c r="AF294" s="64"/>
      <c r="AO294" s="64"/>
      <c r="AY294" s="64"/>
      <c r="BH294" s="64"/>
      <c r="BU294" s="64"/>
    </row>
    <row r="295" spans="8:73" x14ac:dyDescent="0.25">
      <c r="H295" s="64"/>
      <c r="V295" s="64"/>
      <c r="AF295" s="64"/>
      <c r="AO295" s="64"/>
      <c r="AY295" s="64"/>
      <c r="BH295" s="64"/>
      <c r="BU295" s="64"/>
    </row>
    <row r="296" spans="8:73" x14ac:dyDescent="0.25">
      <c r="H296" s="64"/>
      <c r="V296" s="64"/>
      <c r="AF296" s="64"/>
      <c r="AO296" s="64"/>
      <c r="AY296" s="64"/>
      <c r="BH296" s="64"/>
      <c r="BU296" s="64"/>
    </row>
    <row r="297" spans="8:73" x14ac:dyDescent="0.25">
      <c r="H297" s="64"/>
      <c r="V297" s="64"/>
      <c r="AF297" s="64"/>
      <c r="AO297" s="64"/>
      <c r="AY297" s="64"/>
      <c r="BH297" s="64"/>
      <c r="BU297" s="64"/>
    </row>
    <row r="298" spans="8:73" x14ac:dyDescent="0.25">
      <c r="H298" s="64"/>
      <c r="V298" s="64"/>
      <c r="AF298" s="64"/>
      <c r="AO298" s="64"/>
      <c r="AY298" s="64"/>
      <c r="BH298" s="64"/>
      <c r="BU298" s="64"/>
    </row>
    <row r="299" spans="8:73" x14ac:dyDescent="0.25">
      <c r="H299" s="64"/>
      <c r="V299" s="64"/>
      <c r="AF299" s="64"/>
      <c r="AO299" s="64"/>
      <c r="AY299" s="64"/>
      <c r="BH299" s="64"/>
      <c r="BU299" s="64"/>
    </row>
    <row r="300" spans="8:73" x14ac:dyDescent="0.25">
      <c r="H300" s="64"/>
      <c r="V300" s="64"/>
      <c r="AF300" s="64"/>
      <c r="AO300" s="64"/>
      <c r="AY300" s="64"/>
      <c r="BH300" s="64"/>
      <c r="BU300" s="64"/>
    </row>
    <row r="301" spans="8:73" x14ac:dyDescent="0.25">
      <c r="H301" s="64"/>
      <c r="V301" s="64"/>
      <c r="AF301" s="64"/>
      <c r="AO301" s="64"/>
      <c r="AY301" s="64"/>
      <c r="BH301" s="64"/>
      <c r="BU301" s="64"/>
    </row>
    <row r="302" spans="8:73" x14ac:dyDescent="0.25">
      <c r="H302" s="64"/>
      <c r="V302" s="64"/>
      <c r="AF302" s="64"/>
      <c r="AO302" s="64"/>
      <c r="AY302" s="64"/>
      <c r="BH302" s="64"/>
      <c r="BU302" s="64"/>
    </row>
    <row r="303" spans="8:73" x14ac:dyDescent="0.25">
      <c r="H303" s="64"/>
      <c r="V303" s="64"/>
      <c r="AF303" s="64"/>
      <c r="AO303" s="64"/>
      <c r="AY303" s="64"/>
      <c r="BH303" s="64"/>
      <c r="BU303" s="64"/>
    </row>
    <row r="304" spans="8:73" x14ac:dyDescent="0.25">
      <c r="H304" s="64"/>
      <c r="V304" s="64"/>
      <c r="AF304" s="64"/>
      <c r="AO304" s="64"/>
      <c r="AY304" s="64"/>
      <c r="BH304" s="64"/>
      <c r="BU304" s="64"/>
    </row>
    <row r="305" spans="8:73" x14ac:dyDescent="0.25">
      <c r="H305" s="64"/>
      <c r="V305" s="64"/>
      <c r="AF305" s="64"/>
      <c r="AO305" s="64"/>
      <c r="AY305" s="64"/>
      <c r="BH305" s="64"/>
      <c r="BU305" s="64"/>
    </row>
    <row r="306" spans="8:73" x14ac:dyDescent="0.25">
      <c r="H306" s="64"/>
      <c r="V306" s="64"/>
      <c r="AF306" s="64"/>
      <c r="AO306" s="64"/>
      <c r="AY306" s="64"/>
      <c r="BH306" s="64"/>
      <c r="BU306" s="64"/>
    </row>
    <row r="307" spans="8:73" x14ac:dyDescent="0.25">
      <c r="H307" s="64"/>
      <c r="V307" s="64"/>
      <c r="AF307" s="64"/>
      <c r="AO307" s="64"/>
      <c r="AY307" s="64"/>
      <c r="BH307" s="64"/>
      <c r="BU307" s="64"/>
    </row>
    <row r="308" spans="8:73" x14ac:dyDescent="0.25">
      <c r="H308" s="64"/>
      <c r="V308" s="64"/>
      <c r="AF308" s="64"/>
      <c r="AO308" s="64"/>
      <c r="AY308" s="64"/>
      <c r="BH308" s="64"/>
      <c r="BU308" s="64"/>
    </row>
    <row r="309" spans="8:73" x14ac:dyDescent="0.25">
      <c r="H309" s="64"/>
      <c r="V309" s="64"/>
      <c r="AF309" s="64"/>
      <c r="AO309" s="64"/>
      <c r="AY309" s="64"/>
      <c r="BH309" s="64"/>
      <c r="BU309" s="64"/>
    </row>
    <row r="310" spans="8:73" x14ac:dyDescent="0.25">
      <c r="H310" s="64"/>
      <c r="V310" s="64"/>
      <c r="AF310" s="64"/>
      <c r="AO310" s="64"/>
      <c r="AY310" s="64"/>
      <c r="BH310" s="64"/>
      <c r="BU310" s="64"/>
    </row>
    <row r="311" spans="8:73" x14ac:dyDescent="0.25">
      <c r="H311" s="64"/>
      <c r="V311" s="64"/>
      <c r="AF311" s="64"/>
      <c r="AO311" s="64"/>
      <c r="AY311" s="64"/>
      <c r="BH311" s="64"/>
      <c r="BU311" s="64"/>
    </row>
    <row r="312" spans="8:73" x14ac:dyDescent="0.25">
      <c r="H312" s="64"/>
      <c r="V312" s="64"/>
      <c r="AF312" s="64"/>
      <c r="AO312" s="64"/>
      <c r="AY312" s="64"/>
      <c r="BH312" s="64"/>
      <c r="BU312" s="64"/>
    </row>
    <row r="313" spans="8:73" x14ac:dyDescent="0.25">
      <c r="H313" s="64"/>
      <c r="V313" s="64"/>
      <c r="AF313" s="64"/>
      <c r="AO313" s="64"/>
      <c r="AY313" s="64"/>
      <c r="BH313" s="64"/>
      <c r="BU313" s="64"/>
    </row>
    <row r="314" spans="8:73" x14ac:dyDescent="0.25">
      <c r="H314" s="64"/>
      <c r="V314" s="64"/>
      <c r="AF314" s="64"/>
      <c r="AO314" s="64"/>
      <c r="AY314" s="64"/>
      <c r="BH314" s="64"/>
      <c r="BU314" s="64"/>
    </row>
    <row r="315" spans="8:73" x14ac:dyDescent="0.25">
      <c r="H315" s="64"/>
      <c r="V315" s="64"/>
      <c r="AF315" s="64"/>
      <c r="AO315" s="64"/>
      <c r="AY315" s="64"/>
      <c r="BH315" s="64"/>
      <c r="BU315" s="64"/>
    </row>
    <row r="316" spans="8:73" x14ac:dyDescent="0.25">
      <c r="H316" s="64"/>
      <c r="V316" s="64"/>
      <c r="AF316" s="64"/>
      <c r="AO316" s="64"/>
      <c r="AY316" s="64"/>
      <c r="BH316" s="64"/>
      <c r="BU316" s="64"/>
    </row>
    <row r="317" spans="8:73" x14ac:dyDescent="0.25">
      <c r="H317" s="64"/>
      <c r="V317" s="64"/>
      <c r="AF317" s="64"/>
      <c r="AO317" s="64"/>
      <c r="AY317" s="64"/>
      <c r="BH317" s="64"/>
      <c r="BU317" s="64"/>
    </row>
    <row r="318" spans="8:73" x14ac:dyDescent="0.25">
      <c r="H318" s="64"/>
      <c r="V318" s="64"/>
      <c r="AF318" s="64"/>
      <c r="AO318" s="64"/>
      <c r="AY318" s="64"/>
      <c r="BH318" s="64"/>
      <c r="BU318" s="64"/>
    </row>
    <row r="319" spans="8:73" x14ac:dyDescent="0.25">
      <c r="H319" s="64"/>
      <c r="V319" s="64"/>
      <c r="AF319" s="64"/>
      <c r="AO319" s="64"/>
      <c r="AY319" s="64"/>
      <c r="BH319" s="64"/>
      <c r="BU319" s="64"/>
    </row>
    <row r="320" spans="8:73" x14ac:dyDescent="0.25">
      <c r="H320" s="64"/>
      <c r="V320" s="64"/>
      <c r="AF320" s="64"/>
      <c r="AO320" s="64"/>
      <c r="AY320" s="64"/>
      <c r="BH320" s="64"/>
      <c r="BU320" s="64"/>
    </row>
    <row r="321" spans="8:73" x14ac:dyDescent="0.25">
      <c r="H321" s="64"/>
      <c r="V321" s="64"/>
      <c r="AF321" s="64"/>
      <c r="AO321" s="64"/>
      <c r="AY321" s="64"/>
      <c r="BH321" s="64"/>
      <c r="BU321" s="64"/>
    </row>
    <row r="322" spans="8:73" x14ac:dyDescent="0.25">
      <c r="H322" s="64"/>
      <c r="V322" s="64"/>
      <c r="AF322" s="64"/>
      <c r="AO322" s="64"/>
      <c r="AY322" s="64"/>
      <c r="BH322" s="64"/>
      <c r="BU322" s="64"/>
    </row>
    <row r="323" spans="8:73" x14ac:dyDescent="0.25">
      <c r="H323" s="64"/>
      <c r="V323" s="64"/>
      <c r="AF323" s="64"/>
      <c r="AO323" s="64"/>
      <c r="AY323" s="64"/>
      <c r="BH323" s="64"/>
      <c r="BU323" s="64"/>
    </row>
    <row r="324" spans="8:73" x14ac:dyDescent="0.25">
      <c r="H324" s="64"/>
      <c r="V324" s="64"/>
      <c r="AF324" s="64"/>
      <c r="AO324" s="64"/>
      <c r="AY324" s="64"/>
      <c r="BH324" s="64"/>
      <c r="BU324" s="64"/>
    </row>
    <row r="325" spans="8:73" x14ac:dyDescent="0.25">
      <c r="H325" s="64"/>
      <c r="V325" s="64"/>
      <c r="AF325" s="64"/>
      <c r="AO325" s="64"/>
      <c r="AY325" s="64"/>
      <c r="BH325" s="64"/>
      <c r="BU325" s="64"/>
    </row>
    <row r="326" spans="8:73" x14ac:dyDescent="0.25">
      <c r="H326" s="64"/>
      <c r="V326" s="64"/>
      <c r="AF326" s="64"/>
      <c r="AO326" s="64"/>
      <c r="AY326" s="64"/>
      <c r="BH326" s="64"/>
      <c r="BU326" s="64"/>
    </row>
    <row r="327" spans="8:73" x14ac:dyDescent="0.25">
      <c r="H327" s="64"/>
      <c r="V327" s="64"/>
      <c r="AF327" s="64"/>
      <c r="AO327" s="64"/>
      <c r="AY327" s="64"/>
      <c r="BH327" s="64"/>
      <c r="BU327" s="64"/>
    </row>
    <row r="328" spans="8:73" x14ac:dyDescent="0.25">
      <c r="H328" s="64"/>
      <c r="V328" s="64"/>
      <c r="AF328" s="64"/>
      <c r="AO328" s="64"/>
      <c r="AY328" s="64"/>
      <c r="BH328" s="64"/>
      <c r="BU328" s="64"/>
    </row>
    <row r="329" spans="8:73" x14ac:dyDescent="0.25">
      <c r="H329" s="64"/>
      <c r="V329" s="64"/>
      <c r="AF329" s="64"/>
      <c r="AO329" s="64"/>
      <c r="AY329" s="64"/>
      <c r="BH329" s="64"/>
      <c r="BU329" s="64"/>
    </row>
    <row r="330" spans="8:73" x14ac:dyDescent="0.25">
      <c r="H330" s="64"/>
      <c r="V330" s="64"/>
      <c r="AF330" s="64"/>
      <c r="AO330" s="64"/>
      <c r="AY330" s="64"/>
      <c r="BH330" s="64"/>
      <c r="BU330" s="64"/>
    </row>
    <row r="331" spans="8:73" x14ac:dyDescent="0.25">
      <c r="H331" s="64"/>
      <c r="V331" s="64"/>
      <c r="AF331" s="64"/>
      <c r="AO331" s="64"/>
      <c r="AY331" s="64"/>
      <c r="BH331" s="64"/>
      <c r="BU331" s="64"/>
    </row>
    <row r="332" spans="8:73" x14ac:dyDescent="0.25">
      <c r="H332" s="64"/>
      <c r="V332" s="64"/>
      <c r="AF332" s="64"/>
      <c r="AO332" s="64"/>
      <c r="AY332" s="64"/>
      <c r="BH332" s="64"/>
      <c r="BU332" s="64"/>
    </row>
    <row r="333" spans="8:73" x14ac:dyDescent="0.25">
      <c r="H333" s="64"/>
      <c r="V333" s="64"/>
      <c r="AF333" s="64"/>
      <c r="AO333" s="64"/>
      <c r="AY333" s="64"/>
      <c r="BH333" s="64"/>
      <c r="BU333" s="64"/>
    </row>
    <row r="334" spans="8:73" x14ac:dyDescent="0.25">
      <c r="H334" s="64"/>
      <c r="V334" s="64"/>
      <c r="AF334" s="64"/>
      <c r="AO334" s="64"/>
      <c r="AY334" s="64"/>
      <c r="BH334" s="64"/>
      <c r="BU334" s="64"/>
    </row>
    <row r="335" spans="8:73" x14ac:dyDescent="0.25">
      <c r="H335" s="64"/>
      <c r="V335" s="64"/>
      <c r="AF335" s="64"/>
      <c r="AO335" s="64"/>
      <c r="AY335" s="64"/>
      <c r="BH335" s="64"/>
      <c r="BU335" s="64"/>
    </row>
    <row r="336" spans="8:73" x14ac:dyDescent="0.25">
      <c r="H336" s="64"/>
      <c r="V336" s="64"/>
      <c r="AF336" s="64"/>
      <c r="AO336" s="64"/>
      <c r="AY336" s="64"/>
      <c r="BH336" s="64"/>
      <c r="BU336" s="64"/>
    </row>
    <row r="337" spans="8:73" x14ac:dyDescent="0.25">
      <c r="H337" s="64"/>
      <c r="V337" s="64"/>
      <c r="AF337" s="64"/>
      <c r="AO337" s="64"/>
      <c r="AY337" s="64"/>
      <c r="BH337" s="64"/>
      <c r="BU337" s="64"/>
    </row>
    <row r="338" spans="8:73" x14ac:dyDescent="0.25">
      <c r="H338" s="64"/>
      <c r="V338" s="64"/>
      <c r="AF338" s="64"/>
      <c r="AO338" s="64"/>
      <c r="AY338" s="64"/>
      <c r="BH338" s="64"/>
      <c r="BU338" s="64"/>
    </row>
    <row r="339" spans="8:73" x14ac:dyDescent="0.25">
      <c r="H339" s="64"/>
      <c r="V339" s="64"/>
      <c r="AF339" s="64"/>
      <c r="AO339" s="64"/>
      <c r="AY339" s="64"/>
      <c r="BH339" s="64"/>
      <c r="BU339" s="64"/>
    </row>
    <row r="340" spans="8:73" x14ac:dyDescent="0.25">
      <c r="H340" s="64"/>
      <c r="V340" s="64"/>
      <c r="AF340" s="64"/>
      <c r="AO340" s="64"/>
      <c r="AY340" s="64"/>
      <c r="BH340" s="64"/>
      <c r="BU340" s="64"/>
    </row>
    <row r="341" spans="8:73" x14ac:dyDescent="0.25">
      <c r="H341" s="64"/>
      <c r="V341" s="64"/>
      <c r="AF341" s="64"/>
      <c r="AO341" s="64"/>
      <c r="AY341" s="64"/>
      <c r="BH341" s="64"/>
      <c r="BU341" s="64"/>
    </row>
    <row r="342" spans="8:73" x14ac:dyDescent="0.25">
      <c r="H342" s="64"/>
      <c r="V342" s="64"/>
      <c r="AF342" s="64"/>
      <c r="AO342" s="64"/>
      <c r="AY342" s="64"/>
      <c r="BH342" s="64"/>
      <c r="BU342" s="64"/>
    </row>
    <row r="343" spans="8:73" x14ac:dyDescent="0.25">
      <c r="H343" s="64"/>
      <c r="V343" s="64"/>
      <c r="AF343" s="64"/>
      <c r="AO343" s="64"/>
      <c r="AY343" s="64"/>
      <c r="BH343" s="64"/>
      <c r="BU343" s="64"/>
    </row>
    <row r="344" spans="8:73" x14ac:dyDescent="0.25">
      <c r="H344" s="64"/>
      <c r="V344" s="64"/>
      <c r="AF344" s="64"/>
      <c r="AO344" s="64"/>
      <c r="AY344" s="64"/>
      <c r="BH344" s="64"/>
      <c r="BU344" s="64"/>
    </row>
    <row r="345" spans="8:73" x14ac:dyDescent="0.25">
      <c r="H345" s="64"/>
      <c r="V345" s="64"/>
      <c r="AF345" s="64"/>
      <c r="AO345" s="64"/>
      <c r="AY345" s="64"/>
      <c r="BH345" s="64"/>
      <c r="BU345" s="64"/>
    </row>
    <row r="346" spans="8:73" x14ac:dyDescent="0.25">
      <c r="H346" s="64"/>
      <c r="V346" s="64"/>
      <c r="AF346" s="64"/>
      <c r="AO346" s="64"/>
      <c r="AY346" s="64"/>
      <c r="BH346" s="64"/>
      <c r="BU346" s="64"/>
    </row>
    <row r="347" spans="8:73" x14ac:dyDescent="0.25">
      <c r="H347" s="64"/>
      <c r="V347" s="64"/>
      <c r="AF347" s="64"/>
      <c r="AO347" s="64"/>
      <c r="AY347" s="64"/>
      <c r="BH347" s="64"/>
      <c r="BU347" s="64"/>
    </row>
    <row r="348" spans="8:73" x14ac:dyDescent="0.25">
      <c r="H348" s="64"/>
      <c r="V348" s="64"/>
      <c r="AF348" s="64"/>
      <c r="AO348" s="64"/>
      <c r="AY348" s="64"/>
      <c r="BH348" s="64"/>
      <c r="BU348" s="64"/>
    </row>
    <row r="349" spans="8:73" x14ac:dyDescent="0.25">
      <c r="H349" s="64"/>
      <c r="V349" s="64"/>
      <c r="AF349" s="64"/>
      <c r="AO349" s="64"/>
      <c r="AY349" s="64"/>
      <c r="BH349" s="64"/>
      <c r="BU349" s="64"/>
    </row>
    <row r="350" spans="8:73" x14ac:dyDescent="0.25">
      <c r="H350" s="64"/>
      <c r="V350" s="64"/>
      <c r="AF350" s="64"/>
      <c r="AO350" s="64"/>
      <c r="AY350" s="64"/>
      <c r="BH350" s="64"/>
      <c r="BU350" s="64"/>
    </row>
    <row r="351" spans="8:73" x14ac:dyDescent="0.25">
      <c r="H351" s="64"/>
      <c r="V351" s="64"/>
      <c r="AF351" s="64"/>
      <c r="AO351" s="64"/>
      <c r="AY351" s="64"/>
      <c r="BH351" s="64"/>
      <c r="BU351" s="64"/>
    </row>
    <row r="352" spans="8:73" x14ac:dyDescent="0.25">
      <c r="H352" s="64"/>
      <c r="V352" s="64"/>
      <c r="AF352" s="64"/>
      <c r="AO352" s="64"/>
      <c r="AY352" s="64"/>
      <c r="BH352" s="64"/>
      <c r="BU352" s="64"/>
    </row>
    <row r="353" spans="8:73" x14ac:dyDescent="0.25">
      <c r="H353" s="64"/>
      <c r="V353" s="64"/>
      <c r="AF353" s="64"/>
      <c r="AO353" s="64"/>
      <c r="AY353" s="64"/>
      <c r="BH353" s="64"/>
      <c r="BU353" s="64"/>
    </row>
    <row r="354" spans="8:73" x14ac:dyDescent="0.25">
      <c r="H354" s="64"/>
      <c r="V354" s="64"/>
      <c r="AF354" s="64"/>
      <c r="AO354" s="64"/>
      <c r="AY354" s="64"/>
      <c r="BH354" s="64"/>
      <c r="BU354" s="64"/>
    </row>
    <row r="355" spans="8:73" x14ac:dyDescent="0.25">
      <c r="H355" s="64"/>
      <c r="V355" s="64"/>
      <c r="AF355" s="64"/>
      <c r="AO355" s="64"/>
      <c r="AY355" s="64"/>
      <c r="BH355" s="64"/>
      <c r="BU355" s="64"/>
    </row>
    <row r="356" spans="8:73" x14ac:dyDescent="0.25">
      <c r="H356" s="64"/>
      <c r="V356" s="64"/>
      <c r="AF356" s="64"/>
      <c r="AO356" s="64"/>
      <c r="AY356" s="64"/>
      <c r="BH356" s="64"/>
      <c r="BU356" s="64"/>
    </row>
    <row r="357" spans="8:73" x14ac:dyDescent="0.25">
      <c r="H357" s="64"/>
      <c r="V357" s="64"/>
      <c r="AF357" s="64"/>
      <c r="AO357" s="64"/>
      <c r="AY357" s="64"/>
      <c r="BH357" s="64"/>
      <c r="BU357" s="64"/>
    </row>
    <row r="358" spans="8:73" x14ac:dyDescent="0.25">
      <c r="H358" s="64"/>
      <c r="V358" s="64"/>
      <c r="AF358" s="64"/>
      <c r="AO358" s="64"/>
      <c r="AY358" s="64"/>
      <c r="BH358" s="64"/>
      <c r="BU358" s="64"/>
    </row>
    <row r="359" spans="8:73" x14ac:dyDescent="0.25">
      <c r="H359" s="64"/>
      <c r="V359" s="64"/>
      <c r="AF359" s="64"/>
      <c r="AO359" s="64"/>
      <c r="AY359" s="64"/>
      <c r="BH359" s="64"/>
      <c r="BU359" s="64"/>
    </row>
    <row r="360" spans="8:73" x14ac:dyDescent="0.25">
      <c r="H360" s="64"/>
      <c r="V360" s="64"/>
      <c r="AF360" s="64"/>
      <c r="AO360" s="64"/>
      <c r="AY360" s="64"/>
      <c r="BH360" s="64"/>
      <c r="BU360" s="64"/>
    </row>
    <row r="361" spans="8:73" x14ac:dyDescent="0.25">
      <c r="H361" s="64"/>
      <c r="V361" s="64"/>
      <c r="AF361" s="64"/>
      <c r="AO361" s="64"/>
      <c r="AY361" s="64"/>
      <c r="BH361" s="64"/>
      <c r="BU361" s="64"/>
    </row>
    <row r="362" spans="8:73" x14ac:dyDescent="0.25">
      <c r="H362" s="64"/>
      <c r="V362" s="64"/>
      <c r="AF362" s="64"/>
      <c r="AO362" s="64"/>
      <c r="AY362" s="64"/>
      <c r="BH362" s="64"/>
      <c r="BU362" s="64"/>
    </row>
    <row r="363" spans="8:73" x14ac:dyDescent="0.25">
      <c r="H363" s="64"/>
      <c r="V363" s="64"/>
      <c r="AF363" s="64"/>
      <c r="AO363" s="64"/>
      <c r="AY363" s="64"/>
      <c r="BH363" s="64"/>
      <c r="BU363" s="64"/>
    </row>
    <row r="364" spans="8:73" x14ac:dyDescent="0.25">
      <c r="H364" s="64"/>
      <c r="V364" s="64"/>
      <c r="AF364" s="64"/>
      <c r="AO364" s="64"/>
      <c r="AY364" s="64"/>
      <c r="BH364" s="64"/>
      <c r="BU364" s="64"/>
    </row>
    <row r="365" spans="8:73" x14ac:dyDescent="0.25">
      <c r="H365" s="64"/>
      <c r="V365" s="64"/>
      <c r="AF365" s="64"/>
      <c r="AO365" s="64"/>
      <c r="AY365" s="64"/>
      <c r="BH365" s="64"/>
      <c r="BU365" s="64"/>
    </row>
    <row r="366" spans="8:73" x14ac:dyDescent="0.25">
      <c r="H366" s="64"/>
      <c r="V366" s="64"/>
      <c r="AF366" s="64"/>
      <c r="AO366" s="64"/>
      <c r="AY366" s="64"/>
      <c r="BH366" s="64"/>
      <c r="BU366" s="64"/>
    </row>
    <row r="367" spans="8:73" x14ac:dyDescent="0.25">
      <c r="H367" s="64"/>
      <c r="V367" s="64"/>
      <c r="AF367" s="64"/>
      <c r="AO367" s="64"/>
      <c r="AY367" s="64"/>
      <c r="BH367" s="64"/>
      <c r="BU367" s="64"/>
    </row>
    <row r="368" spans="8:73" x14ac:dyDescent="0.25">
      <c r="H368" s="64"/>
      <c r="V368" s="64"/>
      <c r="AF368" s="64"/>
      <c r="AO368" s="64"/>
      <c r="AY368" s="64"/>
      <c r="BH368" s="64"/>
      <c r="BU368" s="64"/>
    </row>
    <row r="369" spans="8:73" x14ac:dyDescent="0.25">
      <c r="H369" s="64"/>
      <c r="V369" s="64"/>
      <c r="AF369" s="64"/>
      <c r="AO369" s="64"/>
      <c r="AY369" s="64"/>
      <c r="BH369" s="64"/>
      <c r="BU369" s="64"/>
    </row>
    <row r="370" spans="8:73" x14ac:dyDescent="0.25">
      <c r="H370" s="64"/>
      <c r="V370" s="64"/>
      <c r="AF370" s="64"/>
      <c r="AO370" s="64"/>
      <c r="AY370" s="64"/>
      <c r="BH370" s="64"/>
      <c r="BU370" s="64"/>
    </row>
    <row r="371" spans="8:73" x14ac:dyDescent="0.25">
      <c r="H371" s="64"/>
      <c r="V371" s="64"/>
      <c r="AF371" s="64"/>
      <c r="AO371" s="64"/>
      <c r="AY371" s="64"/>
      <c r="BH371" s="64"/>
      <c r="BU371" s="64"/>
    </row>
    <row r="372" spans="8:73" x14ac:dyDescent="0.25">
      <c r="H372" s="64"/>
      <c r="V372" s="64"/>
      <c r="AF372" s="64"/>
      <c r="AO372" s="64"/>
      <c r="AY372" s="64"/>
      <c r="BH372" s="64"/>
      <c r="BU372" s="64"/>
    </row>
    <row r="373" spans="8:73" x14ac:dyDescent="0.25">
      <c r="H373" s="64"/>
      <c r="V373" s="64"/>
      <c r="AF373" s="64"/>
      <c r="AO373" s="64"/>
      <c r="AY373" s="64"/>
      <c r="BH373" s="64"/>
      <c r="BU373" s="64"/>
    </row>
    <row r="374" spans="8:73" x14ac:dyDescent="0.25">
      <c r="H374" s="64"/>
      <c r="V374" s="64"/>
      <c r="AF374" s="64"/>
      <c r="AO374" s="64"/>
      <c r="AY374" s="64"/>
      <c r="BH374" s="64"/>
      <c r="BU374" s="64"/>
    </row>
    <row r="375" spans="8:73" x14ac:dyDescent="0.25">
      <c r="H375" s="64"/>
      <c r="V375" s="64"/>
      <c r="AF375" s="64"/>
      <c r="AO375" s="64"/>
      <c r="AY375" s="64"/>
      <c r="BH375" s="64"/>
      <c r="BU375" s="64"/>
    </row>
    <row r="376" spans="8:73" x14ac:dyDescent="0.25">
      <c r="H376" s="64"/>
      <c r="V376" s="64"/>
      <c r="AF376" s="64"/>
      <c r="AO376" s="64"/>
      <c r="AY376" s="64"/>
      <c r="BH376" s="64"/>
      <c r="BU376" s="64"/>
    </row>
    <row r="377" spans="8:73" x14ac:dyDescent="0.25">
      <c r="H377" s="64"/>
      <c r="V377" s="64"/>
      <c r="AF377" s="64"/>
      <c r="AO377" s="64"/>
      <c r="AY377" s="64"/>
      <c r="BH377" s="64"/>
      <c r="BU377" s="64"/>
    </row>
    <row r="378" spans="8:73" x14ac:dyDescent="0.25">
      <c r="H378" s="64"/>
      <c r="V378" s="64"/>
      <c r="AF378" s="64"/>
      <c r="AO378" s="64"/>
      <c r="AY378" s="64"/>
      <c r="BH378" s="64"/>
      <c r="BU378" s="64"/>
    </row>
    <row r="379" spans="8:73" x14ac:dyDescent="0.25">
      <c r="H379" s="64"/>
      <c r="V379" s="64"/>
      <c r="AF379" s="64"/>
      <c r="AO379" s="64"/>
      <c r="AY379" s="64"/>
      <c r="BH379" s="64"/>
      <c r="BU379" s="64"/>
    </row>
    <row r="380" spans="8:73" x14ac:dyDescent="0.25">
      <c r="H380" s="64"/>
      <c r="V380" s="64"/>
      <c r="AF380" s="64"/>
      <c r="AO380" s="64"/>
      <c r="AY380" s="64"/>
      <c r="BH380" s="64"/>
      <c r="BU380" s="64"/>
    </row>
    <row r="381" spans="8:73" x14ac:dyDescent="0.25">
      <c r="H381" s="64"/>
      <c r="V381" s="64"/>
      <c r="AF381" s="64"/>
      <c r="AO381" s="64"/>
      <c r="AY381" s="64"/>
      <c r="BH381" s="64"/>
      <c r="BU381" s="64"/>
    </row>
    <row r="382" spans="8:73" x14ac:dyDescent="0.25">
      <c r="H382" s="64"/>
      <c r="V382" s="64"/>
      <c r="AF382" s="64"/>
      <c r="AO382" s="64"/>
      <c r="AY382" s="64"/>
      <c r="BH382" s="64"/>
      <c r="BU382" s="64"/>
    </row>
    <row r="383" spans="8:73" x14ac:dyDescent="0.25">
      <c r="H383" s="64"/>
      <c r="V383" s="64"/>
      <c r="AF383" s="64"/>
      <c r="AO383" s="64"/>
      <c r="AY383" s="64"/>
      <c r="BH383" s="64"/>
      <c r="BU383" s="64"/>
    </row>
    <row r="384" spans="8:73" x14ac:dyDescent="0.25">
      <c r="H384" s="64"/>
      <c r="V384" s="64"/>
      <c r="AF384" s="64"/>
      <c r="AO384" s="64"/>
      <c r="AY384" s="64"/>
      <c r="BH384" s="64"/>
      <c r="BU384" s="64"/>
    </row>
    <row r="385" spans="8:73" x14ac:dyDescent="0.25">
      <c r="H385" s="64"/>
      <c r="V385" s="64"/>
      <c r="AF385" s="64"/>
      <c r="AO385" s="64"/>
      <c r="AY385" s="64"/>
      <c r="BH385" s="64"/>
      <c r="BU385" s="64"/>
    </row>
    <row r="386" spans="8:73" x14ac:dyDescent="0.25">
      <c r="H386" s="64"/>
      <c r="V386" s="64"/>
      <c r="AF386" s="64"/>
      <c r="AO386" s="64"/>
      <c r="AY386" s="64"/>
      <c r="BH386" s="64"/>
      <c r="BU386" s="64"/>
    </row>
    <row r="387" spans="8:73" x14ac:dyDescent="0.25">
      <c r="H387" s="64"/>
      <c r="V387" s="64"/>
      <c r="AF387" s="64"/>
      <c r="AO387" s="64"/>
      <c r="AY387" s="64"/>
      <c r="BH387" s="64"/>
      <c r="BU387" s="64"/>
    </row>
    <row r="388" spans="8:73" x14ac:dyDescent="0.25">
      <c r="H388" s="64"/>
      <c r="V388" s="64"/>
      <c r="AF388" s="64"/>
      <c r="AO388" s="64"/>
      <c r="AY388" s="64"/>
      <c r="BH388" s="64"/>
      <c r="BU388" s="64"/>
    </row>
    <row r="389" spans="8:73" x14ac:dyDescent="0.25">
      <c r="H389" s="64"/>
      <c r="V389" s="64"/>
      <c r="AF389" s="64"/>
      <c r="AO389" s="64"/>
      <c r="AY389" s="64"/>
      <c r="BH389" s="64"/>
      <c r="BU389" s="64"/>
    </row>
    <row r="390" spans="8:73" x14ac:dyDescent="0.25">
      <c r="H390" s="64"/>
      <c r="V390" s="64"/>
      <c r="AF390" s="64"/>
      <c r="AO390" s="64"/>
      <c r="AY390" s="64"/>
      <c r="BH390" s="64"/>
      <c r="BU390" s="64"/>
    </row>
    <row r="391" spans="8:73" x14ac:dyDescent="0.25">
      <c r="H391" s="64"/>
      <c r="V391" s="64"/>
      <c r="AF391" s="64"/>
      <c r="AO391" s="64"/>
      <c r="AY391" s="64"/>
      <c r="BH391" s="64"/>
      <c r="BU391" s="64"/>
    </row>
    <row r="392" spans="8:73" x14ac:dyDescent="0.25">
      <c r="H392" s="64"/>
      <c r="V392" s="64"/>
      <c r="AF392" s="64"/>
      <c r="AO392" s="64"/>
      <c r="AY392" s="64"/>
      <c r="BH392" s="64"/>
      <c r="BU392" s="64"/>
    </row>
    <row r="393" spans="8:73" x14ac:dyDescent="0.25">
      <c r="H393" s="64"/>
      <c r="V393" s="64"/>
      <c r="AF393" s="64"/>
      <c r="AO393" s="64"/>
      <c r="AY393" s="64"/>
      <c r="BH393" s="64"/>
      <c r="BU393" s="64"/>
    </row>
    <row r="394" spans="8:73" x14ac:dyDescent="0.25">
      <c r="H394" s="64"/>
      <c r="V394" s="64"/>
      <c r="AF394" s="64"/>
      <c r="AO394" s="64"/>
      <c r="AY394" s="64"/>
      <c r="BH394" s="64"/>
      <c r="BU394" s="64"/>
    </row>
    <row r="395" spans="8:73" x14ac:dyDescent="0.25">
      <c r="H395" s="64"/>
      <c r="V395" s="64"/>
      <c r="AF395" s="64"/>
      <c r="AO395" s="64"/>
      <c r="AY395" s="64"/>
      <c r="BH395" s="64"/>
      <c r="BU395" s="64"/>
    </row>
    <row r="396" spans="8:73" x14ac:dyDescent="0.25">
      <c r="H396" s="64"/>
      <c r="V396" s="64"/>
      <c r="AF396" s="64"/>
      <c r="AO396" s="64"/>
      <c r="AY396" s="64"/>
      <c r="BH396" s="64"/>
      <c r="BU396" s="64"/>
    </row>
    <row r="397" spans="8:73" x14ac:dyDescent="0.25">
      <c r="H397" s="64"/>
      <c r="V397" s="64"/>
      <c r="AF397" s="64"/>
      <c r="AO397" s="64"/>
      <c r="AY397" s="64"/>
      <c r="BH397" s="64"/>
      <c r="BU397" s="64"/>
    </row>
    <row r="398" spans="8:73" x14ac:dyDescent="0.25">
      <c r="H398" s="64"/>
      <c r="V398" s="64"/>
      <c r="AF398" s="64"/>
      <c r="AO398" s="64"/>
      <c r="AY398" s="64"/>
      <c r="BH398" s="64"/>
      <c r="BU398" s="6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CI398"/>
  <sheetViews>
    <sheetView zoomScale="60" zoomScaleNormal="60" workbookViewId="0">
      <selection activeCell="G8" sqref="G8"/>
    </sheetView>
  </sheetViews>
  <sheetFormatPr defaultColWidth="8.75" defaultRowHeight="15.75" x14ac:dyDescent="0.25"/>
  <cols>
    <col min="1" max="10" width="8.75" style="62"/>
    <col min="11" max="11" width="8.75" style="108"/>
    <col min="12" max="16384" width="8.75" style="62"/>
  </cols>
  <sheetData>
    <row r="1" spans="2:87" x14ac:dyDescent="0.25">
      <c r="B1" s="34" t="s">
        <v>385</v>
      </c>
      <c r="C1" s="62" t="s">
        <v>17</v>
      </c>
      <c r="D1" s="62" t="s">
        <v>402</v>
      </c>
      <c r="H1" s="64"/>
      <c r="J1" s="127" t="s">
        <v>546</v>
      </c>
      <c r="U1" s="64"/>
      <c r="W1" s="34" t="s">
        <v>547</v>
      </c>
      <c r="AE1" s="64"/>
      <c r="AG1" s="34" t="s">
        <v>548</v>
      </c>
      <c r="AN1" s="64"/>
      <c r="AP1" s="34" t="s">
        <v>549</v>
      </c>
      <c r="AX1" s="64"/>
      <c r="AZ1" s="34" t="s">
        <v>550</v>
      </c>
      <c r="BG1" s="64"/>
      <c r="BI1" s="34" t="s">
        <v>551</v>
      </c>
      <c r="BU1" s="64"/>
      <c r="BW1" s="34" t="s">
        <v>552</v>
      </c>
    </row>
    <row r="2" spans="2:87" x14ac:dyDescent="0.25">
      <c r="B2" s="62" t="s">
        <v>405</v>
      </c>
      <c r="C2" s="62" t="s">
        <v>440</v>
      </c>
      <c r="H2" s="64"/>
      <c r="J2" s="108"/>
      <c r="U2" s="64"/>
      <c r="W2" s="5" t="s">
        <v>327</v>
      </c>
      <c r="X2" s="6">
        <v>1159792</v>
      </c>
      <c r="AE2" s="64"/>
      <c r="AG2" s="5" t="s">
        <v>327</v>
      </c>
      <c r="AH2" s="6">
        <v>4109499</v>
      </c>
      <c r="AN2" s="64"/>
      <c r="AP2" s="5" t="s">
        <v>327</v>
      </c>
      <c r="AQ2" s="6">
        <v>4109499</v>
      </c>
      <c r="AX2" s="64"/>
      <c r="AZ2" s="5" t="s">
        <v>327</v>
      </c>
      <c r="BA2" s="6">
        <v>4109499</v>
      </c>
      <c r="BG2" s="64"/>
      <c r="BI2" s="5" t="s">
        <v>327</v>
      </c>
      <c r="BJ2" s="6">
        <v>4109499</v>
      </c>
      <c r="BU2" s="64"/>
      <c r="BW2" s="5" t="s">
        <v>327</v>
      </c>
      <c r="BX2" s="6">
        <v>4109499</v>
      </c>
    </row>
    <row r="3" spans="2:87" x14ac:dyDescent="0.25">
      <c r="B3" s="62" t="s">
        <v>0</v>
      </c>
      <c r="C3" s="62">
        <v>900</v>
      </c>
      <c r="H3" s="64"/>
      <c r="J3" s="108"/>
      <c r="U3" s="64"/>
      <c r="W3" s="59" t="s">
        <v>64</v>
      </c>
      <c r="X3" s="6" t="s">
        <v>573</v>
      </c>
      <c r="AE3" s="64"/>
      <c r="AG3" s="59" t="s">
        <v>64</v>
      </c>
      <c r="AH3" s="6" t="s">
        <v>582</v>
      </c>
      <c r="AN3" s="64"/>
      <c r="AP3" s="59" t="s">
        <v>64</v>
      </c>
      <c r="AQ3" s="6" t="s">
        <v>582</v>
      </c>
      <c r="AX3" s="64"/>
      <c r="AZ3" s="59" t="s">
        <v>64</v>
      </c>
      <c r="BA3" s="6" t="s">
        <v>582</v>
      </c>
      <c r="BG3" s="64"/>
      <c r="BI3" s="59" t="s">
        <v>64</v>
      </c>
      <c r="BJ3" s="6" t="s">
        <v>582</v>
      </c>
      <c r="BU3" s="64"/>
      <c r="BW3" s="59" t="s">
        <v>64</v>
      </c>
      <c r="BX3" s="6" t="s">
        <v>582</v>
      </c>
    </row>
    <row r="4" spans="2:87" x14ac:dyDescent="0.25">
      <c r="B4" s="62" t="s">
        <v>416</v>
      </c>
      <c r="C4" s="62">
        <v>4109499</v>
      </c>
      <c r="H4" s="64"/>
      <c r="J4" s="108"/>
      <c r="U4" s="64"/>
      <c r="AE4" s="64"/>
      <c r="AN4" s="64"/>
      <c r="AX4" s="64"/>
      <c r="BG4" s="64"/>
      <c r="BU4" s="64"/>
    </row>
    <row r="5" spans="2:87" x14ac:dyDescent="0.25">
      <c r="B5" s="62" t="s">
        <v>421</v>
      </c>
      <c r="C5" s="35">
        <v>0.65</v>
      </c>
      <c r="H5" s="64"/>
      <c r="J5" s="108"/>
      <c r="U5" s="64"/>
      <c r="AE5" s="64"/>
      <c r="AN5" s="64"/>
      <c r="AX5" s="64"/>
      <c r="BG5" s="64"/>
      <c r="BU5" s="64"/>
    </row>
    <row r="6" spans="2:87" x14ac:dyDescent="0.25">
      <c r="B6" s="78" t="s">
        <v>422</v>
      </c>
      <c r="C6" s="79">
        <f>1-C5</f>
        <v>0.35</v>
      </c>
      <c r="H6" s="64"/>
      <c r="J6" s="108"/>
      <c r="P6" s="34" t="s">
        <v>328</v>
      </c>
      <c r="U6" s="64"/>
      <c r="X6" s="4" t="s">
        <v>233</v>
      </c>
      <c r="AE6" s="64"/>
      <c r="AH6" s="4" t="s">
        <v>244</v>
      </c>
      <c r="AN6" s="64"/>
      <c r="AQ6" s="4" t="s">
        <v>326</v>
      </c>
      <c r="AX6" s="64"/>
      <c r="BA6" s="4" t="s">
        <v>255</v>
      </c>
      <c r="BG6" s="64"/>
      <c r="BJ6" s="4" t="s">
        <v>346</v>
      </c>
      <c r="BU6" s="64"/>
      <c r="BX6" s="4" t="s">
        <v>482</v>
      </c>
    </row>
    <row r="7" spans="2:87" x14ac:dyDescent="0.25">
      <c r="B7" s="62" t="s">
        <v>429</v>
      </c>
      <c r="C7" s="35">
        <v>0.79200000000000004</v>
      </c>
      <c r="D7" s="76">
        <v>0.52200000000000002</v>
      </c>
      <c r="H7" s="64"/>
      <c r="K7" s="112"/>
      <c r="L7" s="14" t="s">
        <v>17</v>
      </c>
      <c r="M7" s="62" t="s">
        <v>512</v>
      </c>
      <c r="N7" s="74" t="s">
        <v>120</v>
      </c>
      <c r="P7" s="112"/>
      <c r="Q7" s="14" t="s">
        <v>17</v>
      </c>
      <c r="R7" s="62" t="s">
        <v>512</v>
      </c>
      <c r="S7" s="74" t="s">
        <v>120</v>
      </c>
      <c r="U7" s="64"/>
      <c r="X7" s="24" t="s">
        <v>369</v>
      </c>
      <c r="AE7" s="64"/>
      <c r="AH7" s="24" t="s">
        <v>519</v>
      </c>
      <c r="AN7" s="64"/>
      <c r="AQ7" s="24" t="s">
        <v>572</v>
      </c>
      <c r="AX7" s="64"/>
      <c r="BA7" s="24" t="s">
        <v>503</v>
      </c>
      <c r="BG7" s="64"/>
      <c r="BJ7" s="24" t="s">
        <v>330</v>
      </c>
      <c r="BR7" s="62" t="s">
        <v>3</v>
      </c>
      <c r="BS7" s="62" t="s">
        <v>583</v>
      </c>
      <c r="BU7" s="64"/>
      <c r="BX7" s="62" t="s">
        <v>453</v>
      </c>
      <c r="CF7" s="62" t="s">
        <v>3</v>
      </c>
      <c r="CG7" s="62" t="s">
        <v>483</v>
      </c>
      <c r="CH7" s="62" t="s">
        <v>484</v>
      </c>
      <c r="CI7" s="62" t="s">
        <v>583</v>
      </c>
    </row>
    <row r="8" spans="2:87" x14ac:dyDescent="0.25">
      <c r="B8" s="62" t="s">
        <v>191</v>
      </c>
      <c r="C8" s="35">
        <v>0.376</v>
      </c>
      <c r="D8" s="76">
        <v>0.32300000000000001</v>
      </c>
      <c r="H8" s="64"/>
      <c r="K8" s="112" t="s">
        <v>45</v>
      </c>
      <c r="L8" s="41">
        <v>0.33881565913621309</v>
      </c>
      <c r="M8" s="62">
        <v>3.092273035042873E-2</v>
      </c>
      <c r="N8" s="41">
        <v>0.4636029800014988</v>
      </c>
      <c r="P8" s="112" t="s">
        <v>54</v>
      </c>
      <c r="Q8" s="41">
        <v>0.11787037414844194</v>
      </c>
      <c r="R8" s="62">
        <v>2.1067031839061286E-2</v>
      </c>
      <c r="S8" s="41">
        <v>5.0069729986300791E-2</v>
      </c>
      <c r="U8" s="64"/>
      <c r="Z8" s="62" t="s">
        <v>3</v>
      </c>
      <c r="AA8" s="62" t="s">
        <v>4</v>
      </c>
      <c r="AE8" s="64"/>
      <c r="AJ8" s="62" t="s">
        <v>3</v>
      </c>
      <c r="AK8" s="62" t="s">
        <v>4</v>
      </c>
      <c r="AN8" s="64"/>
      <c r="AS8" s="62" t="s">
        <v>3</v>
      </c>
      <c r="AT8" s="62" t="s">
        <v>4</v>
      </c>
      <c r="AX8" s="64"/>
      <c r="BC8" s="62" t="s">
        <v>3</v>
      </c>
      <c r="BD8" s="62" t="s">
        <v>4</v>
      </c>
      <c r="BG8" s="64"/>
      <c r="BL8" s="62" t="s">
        <v>3</v>
      </c>
      <c r="BM8" s="62" t="s">
        <v>4</v>
      </c>
      <c r="BP8" s="62" t="s">
        <v>472</v>
      </c>
      <c r="BQ8" s="24" t="s">
        <v>347</v>
      </c>
      <c r="BR8" s="62">
        <f>BL9</f>
        <v>789937</v>
      </c>
      <c r="BS8" s="35">
        <f>BR8/$BJ$2</f>
        <v>0.19222221492206226</v>
      </c>
      <c r="BU8" s="64"/>
      <c r="BZ8" s="62" t="s">
        <v>3</v>
      </c>
      <c r="CA8" s="62" t="s">
        <v>4</v>
      </c>
      <c r="CD8" s="62" t="s">
        <v>472</v>
      </c>
      <c r="CE8" s="24" t="s">
        <v>347</v>
      </c>
      <c r="CF8" s="62">
        <f>SUM(BZ9:BZ10)</f>
        <v>392685</v>
      </c>
      <c r="CG8" s="35">
        <f>CF8/$BX$2</f>
        <v>9.5555443619769712E-2</v>
      </c>
      <c r="CH8" s="35">
        <f>CG8*(-1)</f>
        <v>-9.5555443619769712E-2</v>
      </c>
      <c r="CI8" s="35">
        <v>0.19222221492206226</v>
      </c>
    </row>
    <row r="9" spans="2:87" x14ac:dyDescent="0.25">
      <c r="B9" s="62" t="s">
        <v>444</v>
      </c>
      <c r="C9" s="77">
        <v>3.63</v>
      </c>
      <c r="D9" s="77">
        <v>5.77</v>
      </c>
      <c r="H9" s="64"/>
      <c r="K9" s="112" t="s">
        <v>47</v>
      </c>
      <c r="L9" s="41">
        <v>0.3586966354187992</v>
      </c>
      <c r="M9" s="62">
        <v>3.1335038119252326E-2</v>
      </c>
      <c r="N9" s="41">
        <v>0.3145452263411691</v>
      </c>
      <c r="P9" s="112" t="s">
        <v>58</v>
      </c>
      <c r="Q9" s="41">
        <v>0.12120890351866845</v>
      </c>
      <c r="R9" s="62">
        <v>2.1322832826130806E-2</v>
      </c>
      <c r="S9" s="41">
        <v>0.19291913224158527</v>
      </c>
      <c r="U9" s="64"/>
      <c r="X9" s="62" t="s">
        <v>6</v>
      </c>
      <c r="Y9" s="62" t="s">
        <v>225</v>
      </c>
      <c r="Z9" s="62">
        <v>159814</v>
      </c>
      <c r="AA9" s="65">
        <v>13.8</v>
      </c>
      <c r="AE9" s="64"/>
      <c r="AH9" s="62" t="s">
        <v>6</v>
      </c>
      <c r="AI9" s="62" t="s">
        <v>235</v>
      </c>
      <c r="AJ9" s="62">
        <v>835598</v>
      </c>
      <c r="AK9" s="65">
        <v>20.3</v>
      </c>
      <c r="AN9" s="64"/>
      <c r="AQ9" s="62" t="s">
        <v>6</v>
      </c>
      <c r="AR9" s="62" t="s">
        <v>313</v>
      </c>
      <c r="AS9" s="62">
        <v>461177</v>
      </c>
      <c r="AT9" s="65">
        <v>11.2</v>
      </c>
      <c r="AX9" s="64"/>
      <c r="BA9" s="62" t="s">
        <v>6</v>
      </c>
      <c r="BB9" s="62" t="s">
        <v>252</v>
      </c>
      <c r="BC9" s="62">
        <v>2588984</v>
      </c>
      <c r="BD9" s="62">
        <v>63</v>
      </c>
      <c r="BG9" s="64"/>
      <c r="BJ9" s="62" t="s">
        <v>6</v>
      </c>
      <c r="BK9" s="62" t="s">
        <v>331</v>
      </c>
      <c r="BL9" s="62">
        <v>789937</v>
      </c>
      <c r="BM9" s="62">
        <v>19.2</v>
      </c>
      <c r="BP9" s="62" t="s">
        <v>473</v>
      </c>
      <c r="BQ9" s="24" t="s">
        <v>348</v>
      </c>
      <c r="BR9" s="62">
        <f>BL17</f>
        <v>1141527</v>
      </c>
      <c r="BS9" s="35">
        <f t="shared" ref="BS9:BS21" si="0">BR9/$BJ$2</f>
        <v>0.27777765610844535</v>
      </c>
      <c r="BU9" s="64"/>
      <c r="BX9" s="62" t="s">
        <v>6</v>
      </c>
      <c r="BY9" s="62" t="s">
        <v>454</v>
      </c>
      <c r="BZ9" s="62">
        <v>45661</v>
      </c>
      <c r="CA9" s="62">
        <v>1.1000000000000001</v>
      </c>
      <c r="CD9" s="62" t="s">
        <v>473</v>
      </c>
      <c r="CE9" s="24" t="s">
        <v>348</v>
      </c>
      <c r="CF9" s="62">
        <f>SUM(BZ21:BZ22)</f>
        <v>666652</v>
      </c>
      <c r="CG9" s="35">
        <f t="shared" ref="CG9:CG21" si="1">CF9/$BX$2</f>
        <v>0.16222220762190234</v>
      </c>
      <c r="CH9" s="35">
        <f t="shared" ref="CH9:CH21" si="2">CG9*(-1)</f>
        <v>-0.16222220762190234</v>
      </c>
      <c r="CI9" s="35">
        <v>0.27777765610844535</v>
      </c>
    </row>
    <row r="10" spans="2:87" x14ac:dyDescent="0.25">
      <c r="B10" s="62" t="s">
        <v>693</v>
      </c>
      <c r="C10" s="77">
        <v>1.024</v>
      </c>
      <c r="D10" s="77">
        <v>0.93</v>
      </c>
      <c r="H10" s="64"/>
      <c r="K10" s="112" t="s">
        <v>48</v>
      </c>
      <c r="L10" s="41">
        <v>0.48611144908139675</v>
      </c>
      <c r="M10" s="62">
        <v>3.2654061967541392E-2</v>
      </c>
      <c r="N10" s="41">
        <v>0.33041787413096407</v>
      </c>
      <c r="P10" s="112" t="s">
        <v>53</v>
      </c>
      <c r="Q10" s="41">
        <v>0.1469388046986807</v>
      </c>
      <c r="R10" s="62">
        <v>2.3130933573363658E-2</v>
      </c>
      <c r="S10" s="41">
        <v>7.0136527242600152E-2</v>
      </c>
      <c r="U10" s="64"/>
      <c r="Y10" s="62" t="s">
        <v>226</v>
      </c>
      <c r="Z10" s="62">
        <v>182644</v>
      </c>
      <c r="AA10" s="65">
        <v>15.7</v>
      </c>
      <c r="AE10" s="64"/>
      <c r="AI10" s="62" t="s">
        <v>236</v>
      </c>
      <c r="AJ10" s="62">
        <v>1118697</v>
      </c>
      <c r="AK10" s="65">
        <v>27.2</v>
      </c>
      <c r="AN10" s="64"/>
      <c r="AR10" s="62" t="s">
        <v>314</v>
      </c>
      <c r="AS10" s="62">
        <v>584462</v>
      </c>
      <c r="AT10" s="65">
        <v>14.2</v>
      </c>
      <c r="AX10" s="64"/>
      <c r="BB10" s="62" t="s">
        <v>253</v>
      </c>
      <c r="BC10" s="62">
        <v>762540</v>
      </c>
      <c r="BD10" s="62">
        <v>18.600000000000001</v>
      </c>
      <c r="BG10" s="64"/>
      <c r="BK10" s="62" t="s">
        <v>332</v>
      </c>
      <c r="BL10" s="62">
        <v>3319562</v>
      </c>
      <c r="BM10" s="62">
        <v>80.8</v>
      </c>
      <c r="BP10" s="62" t="s">
        <v>474</v>
      </c>
      <c r="BQ10" s="24" t="s">
        <v>349</v>
      </c>
      <c r="BR10" s="62">
        <f>BL27</f>
        <v>1041073</v>
      </c>
      <c r="BS10" s="35">
        <f t="shared" si="0"/>
        <v>0.25333331386624014</v>
      </c>
      <c r="BU10" s="64"/>
      <c r="BY10" s="62" t="s">
        <v>455</v>
      </c>
      <c r="BZ10" s="62">
        <v>347024</v>
      </c>
      <c r="CA10" s="62">
        <v>8.4</v>
      </c>
      <c r="CD10" s="62" t="s">
        <v>474</v>
      </c>
      <c r="CE10" s="24" t="s">
        <v>349</v>
      </c>
      <c r="CF10" s="62">
        <f>SUM(BZ34:BZ35)</f>
        <v>506838</v>
      </c>
      <c r="CG10" s="35">
        <f t="shared" si="1"/>
        <v>0.12333328223221371</v>
      </c>
      <c r="CH10" s="35">
        <f t="shared" si="2"/>
        <v>-0.12333328223221371</v>
      </c>
      <c r="CI10" s="35">
        <v>0.25333331386624014</v>
      </c>
    </row>
    <row r="11" spans="2:87" x14ac:dyDescent="0.25">
      <c r="B11" s="62" t="s">
        <v>438</v>
      </c>
      <c r="C11" s="35">
        <v>0.82283461172348149</v>
      </c>
      <c r="H11" s="64"/>
      <c r="K11" s="113" t="s">
        <v>119</v>
      </c>
      <c r="L11" s="41">
        <v>0.41463486289497653</v>
      </c>
      <c r="M11" s="62">
        <v>2.3000199258465307E-2</v>
      </c>
      <c r="N11" s="41">
        <v>0.33700000000000002</v>
      </c>
      <c r="P11" s="112" t="s">
        <v>60</v>
      </c>
      <c r="Q11" s="41">
        <v>0.15454574413863403</v>
      </c>
      <c r="R11" s="62">
        <v>2.3616111954513127E-2</v>
      </c>
      <c r="S11" s="23">
        <v>7.8862295762369611E-2</v>
      </c>
      <c r="U11" s="64"/>
      <c r="Y11" s="62" t="s">
        <v>227</v>
      </c>
      <c r="Z11" s="62">
        <v>54793</v>
      </c>
      <c r="AA11" s="62">
        <v>4.7</v>
      </c>
      <c r="AE11" s="64"/>
      <c r="AI11" s="43" t="s">
        <v>237</v>
      </c>
      <c r="AJ11" s="43">
        <v>579896</v>
      </c>
      <c r="AK11" s="43">
        <v>14.1</v>
      </c>
      <c r="AN11" s="64"/>
      <c r="AR11" s="62" t="s">
        <v>315</v>
      </c>
      <c r="AS11" s="62">
        <v>123285</v>
      </c>
      <c r="AT11" s="62">
        <v>3</v>
      </c>
      <c r="AX11" s="64"/>
      <c r="BB11" s="62" t="s">
        <v>254</v>
      </c>
      <c r="BC11" s="62">
        <v>757974</v>
      </c>
      <c r="BD11" s="62">
        <v>18.399999999999999</v>
      </c>
      <c r="BG11" s="64"/>
      <c r="BK11" s="62" t="s">
        <v>43</v>
      </c>
      <c r="BL11" s="62">
        <v>4109499</v>
      </c>
      <c r="BM11" s="62">
        <v>100</v>
      </c>
      <c r="BP11" s="65" t="s">
        <v>450</v>
      </c>
      <c r="BQ11" s="24" t="s">
        <v>350</v>
      </c>
      <c r="BR11" s="62">
        <f>BL37</f>
        <v>3004500</v>
      </c>
      <c r="BS11" s="23">
        <f t="shared" si="0"/>
        <v>0.73111101864241845</v>
      </c>
      <c r="BU11" s="64"/>
      <c r="BY11" s="62" t="s">
        <v>456</v>
      </c>
      <c r="BZ11" s="62">
        <v>283099</v>
      </c>
      <c r="CA11" s="62">
        <v>6.9</v>
      </c>
      <c r="CD11" s="65" t="s">
        <v>450</v>
      </c>
      <c r="CE11" s="24" t="s">
        <v>350</v>
      </c>
      <c r="CF11" s="62">
        <f>SUM(BZ47:BZ48)</f>
        <v>2009089</v>
      </c>
      <c r="CG11" s="35">
        <f t="shared" si="1"/>
        <v>0.48888903489208779</v>
      </c>
      <c r="CH11" s="23">
        <f t="shared" si="2"/>
        <v>-0.48888903489208779</v>
      </c>
      <c r="CI11" s="23">
        <v>0.73111101864241845</v>
      </c>
    </row>
    <row r="12" spans="2:87" x14ac:dyDescent="0.25">
      <c r="B12" s="62" t="s">
        <v>516</v>
      </c>
      <c r="C12" s="88">
        <v>2500</v>
      </c>
      <c r="D12" s="62">
        <v>5300</v>
      </c>
      <c r="H12" s="64"/>
      <c r="K12" s="112" t="s">
        <v>50</v>
      </c>
      <c r="L12" s="41">
        <v>0.3409080728090827</v>
      </c>
      <c r="M12" s="62">
        <v>3.0968948194248003E-2</v>
      </c>
      <c r="N12" s="41">
        <v>0.27268793526705104</v>
      </c>
      <c r="P12" s="113" t="s">
        <v>259</v>
      </c>
      <c r="Q12" s="23">
        <v>0.16799938328275785</v>
      </c>
      <c r="R12" s="126">
        <v>2.442589492190575E-2</v>
      </c>
      <c r="S12" s="41">
        <v>8.1821435191737416E-2</v>
      </c>
      <c r="U12" s="64"/>
      <c r="Y12" s="62" t="s">
        <v>368</v>
      </c>
      <c r="Z12" s="62">
        <v>54793</v>
      </c>
      <c r="AA12" s="62">
        <v>4.7</v>
      </c>
      <c r="AE12" s="64"/>
      <c r="AI12" s="62" t="s">
        <v>238</v>
      </c>
      <c r="AJ12" s="62">
        <v>159814</v>
      </c>
      <c r="AK12" s="62">
        <v>3.9</v>
      </c>
      <c r="AN12" s="64"/>
      <c r="AR12" s="62" t="s">
        <v>316</v>
      </c>
      <c r="AS12" s="62">
        <v>59359</v>
      </c>
      <c r="AT12" s="62">
        <v>1.4</v>
      </c>
      <c r="AX12" s="64"/>
      <c r="BB12" s="62" t="s">
        <v>43</v>
      </c>
      <c r="BC12" s="62">
        <v>4109499</v>
      </c>
      <c r="BD12" s="62">
        <v>100</v>
      </c>
      <c r="BG12" s="64"/>
      <c r="BP12" s="65" t="s">
        <v>449</v>
      </c>
      <c r="BQ12" s="24" t="s">
        <v>351</v>
      </c>
      <c r="BR12" s="62">
        <f>BL47</f>
        <v>2219129</v>
      </c>
      <c r="BS12" s="23">
        <f t="shared" si="0"/>
        <v>0.53999988806421417</v>
      </c>
      <c r="BU12" s="64"/>
      <c r="BY12" s="62" t="s">
        <v>457</v>
      </c>
      <c r="BZ12" s="62">
        <v>114153</v>
      </c>
      <c r="CA12" s="62">
        <v>2.8</v>
      </c>
      <c r="CD12" s="65" t="s">
        <v>449</v>
      </c>
      <c r="CE12" s="24" t="s">
        <v>351</v>
      </c>
      <c r="CF12" s="62">
        <f>SUM(BZ60:BZ61)</f>
        <v>1324172</v>
      </c>
      <c r="CG12" s="35">
        <f t="shared" si="1"/>
        <v>0.32222224655608872</v>
      </c>
      <c r="CH12" s="23">
        <f t="shared" si="2"/>
        <v>-0.32222224655608872</v>
      </c>
      <c r="CI12" s="23">
        <v>0.53999988806421417</v>
      </c>
    </row>
    <row r="13" spans="2:87" x14ac:dyDescent="0.25">
      <c r="B13" s="62" t="s">
        <v>432</v>
      </c>
      <c r="C13" s="88">
        <f>C12/87.18</f>
        <v>28.676301904106445</v>
      </c>
      <c r="D13" s="62">
        <v>61</v>
      </c>
      <c r="H13" s="64"/>
      <c r="K13" s="112" t="s">
        <v>51</v>
      </c>
      <c r="L13" s="41">
        <v>0.35999929918617996</v>
      </c>
      <c r="M13" s="62">
        <v>3.1359986645567051E-2</v>
      </c>
      <c r="N13" s="41">
        <v>0.26481777328727685</v>
      </c>
      <c r="P13" s="110" t="s">
        <v>164</v>
      </c>
      <c r="Q13" s="23">
        <v>0.17445475639634009</v>
      </c>
      <c r="R13" s="62">
        <v>2.4794003819032913E-2</v>
      </c>
      <c r="S13" s="23">
        <v>8.2623335966029221E-2</v>
      </c>
      <c r="U13" s="64"/>
      <c r="Y13" s="62" t="s">
        <v>228</v>
      </c>
      <c r="Z13" s="62">
        <v>114153</v>
      </c>
      <c r="AA13" s="65">
        <v>9.8000000000000007</v>
      </c>
      <c r="AE13" s="64"/>
      <c r="AI13" s="62" t="s">
        <v>239</v>
      </c>
      <c r="AJ13" s="62">
        <v>86756</v>
      </c>
      <c r="AK13" s="62">
        <v>2.1</v>
      </c>
      <c r="AN13" s="64"/>
      <c r="AR13" s="62" t="s">
        <v>317</v>
      </c>
      <c r="AS13" s="62">
        <v>109587</v>
      </c>
      <c r="AT13" s="62">
        <v>2.7</v>
      </c>
      <c r="AX13" s="64"/>
      <c r="BG13" s="64"/>
      <c r="BP13" s="65" t="s">
        <v>448</v>
      </c>
      <c r="BQ13" s="24" t="s">
        <v>352</v>
      </c>
      <c r="BR13" s="62">
        <f>BL57</f>
        <v>1634667</v>
      </c>
      <c r="BS13" s="23">
        <f t="shared" si="0"/>
        <v>0.39777768530908514</v>
      </c>
      <c r="BU13" s="64"/>
      <c r="BY13" s="62" t="s">
        <v>43</v>
      </c>
      <c r="BZ13" s="62">
        <v>789937</v>
      </c>
      <c r="CA13" s="62">
        <v>19.2</v>
      </c>
      <c r="CD13" s="65" t="s">
        <v>448</v>
      </c>
      <c r="CE13" s="24" t="s">
        <v>352</v>
      </c>
      <c r="CF13" s="62">
        <f>SUM(BZ73:BZ74)</f>
        <v>968016</v>
      </c>
      <c r="CG13" s="35">
        <f t="shared" si="1"/>
        <v>0.23555572102584768</v>
      </c>
      <c r="CH13" s="23">
        <f t="shared" si="2"/>
        <v>-0.23555572102584768</v>
      </c>
      <c r="CI13" s="23">
        <v>0.39777768530908514</v>
      </c>
    </row>
    <row r="14" spans="2:87" x14ac:dyDescent="0.25">
      <c r="B14" s="62" t="s">
        <v>843</v>
      </c>
      <c r="C14" s="35">
        <v>0.17322847545077</v>
      </c>
      <c r="D14" s="35">
        <v>3.6999999999999998E-2</v>
      </c>
      <c r="H14" s="64"/>
      <c r="K14" s="112" t="s">
        <v>52</v>
      </c>
      <c r="L14" s="41">
        <v>0.32908699650987289</v>
      </c>
      <c r="M14" s="62">
        <v>3.0698933092323126E-2</v>
      </c>
      <c r="N14" s="41">
        <v>0.22435422164453778</v>
      </c>
      <c r="P14" s="112" t="s">
        <v>61</v>
      </c>
      <c r="Q14" s="41">
        <v>0.19999561989443945</v>
      </c>
      <c r="R14" s="62">
        <v>2.6133118705712718E-2</v>
      </c>
      <c r="S14" s="41">
        <v>0.30681236094856507</v>
      </c>
      <c r="U14" s="64"/>
      <c r="Y14" s="62" t="s">
        <v>229</v>
      </c>
      <c r="Z14" s="62">
        <v>114153</v>
      </c>
      <c r="AA14" s="65">
        <v>9.8000000000000007</v>
      </c>
      <c r="AE14" s="64"/>
      <c r="AI14" s="62" t="s">
        <v>240</v>
      </c>
      <c r="AJ14" s="62">
        <v>50227</v>
      </c>
      <c r="AK14" s="62">
        <v>1.2</v>
      </c>
      <c r="AN14" s="64"/>
      <c r="AR14" s="62" t="s">
        <v>318</v>
      </c>
      <c r="AS14" s="62">
        <v>164380</v>
      </c>
      <c r="AT14" s="62">
        <v>4</v>
      </c>
      <c r="AX14" s="64"/>
      <c r="BG14" s="64"/>
      <c r="BP14" s="62" t="s">
        <v>476</v>
      </c>
      <c r="BQ14" s="24" t="s">
        <v>353</v>
      </c>
      <c r="BR14" s="62">
        <f>BL67</f>
        <v>1241982</v>
      </c>
      <c r="BS14" s="35">
        <f t="shared" si="0"/>
        <v>0.30222224168931544</v>
      </c>
      <c r="BU14" s="64"/>
      <c r="BX14" s="62" t="s">
        <v>69</v>
      </c>
      <c r="BY14" s="62" t="s">
        <v>70</v>
      </c>
      <c r="BZ14" s="62">
        <v>3319562</v>
      </c>
      <c r="CA14" s="62">
        <v>80.8</v>
      </c>
      <c r="CD14" s="62" t="s">
        <v>476</v>
      </c>
      <c r="CE14" s="24" t="s">
        <v>353</v>
      </c>
      <c r="CF14" s="62">
        <f>SUM(BZ86:BZ87)</f>
        <v>698615</v>
      </c>
      <c r="CG14" s="35">
        <f t="shared" si="1"/>
        <v>0.17000004136757302</v>
      </c>
      <c r="CH14" s="35">
        <f t="shared" si="2"/>
        <v>-0.17000004136757302</v>
      </c>
      <c r="CI14" s="35">
        <v>0.30222224168931544</v>
      </c>
    </row>
    <row r="15" spans="2:87" x14ac:dyDescent="0.25">
      <c r="H15" s="64"/>
      <c r="K15" s="112" t="s">
        <v>53</v>
      </c>
      <c r="L15" s="41">
        <v>0.1469388046986807</v>
      </c>
      <c r="M15" s="62">
        <v>2.3130933573363658E-2</v>
      </c>
      <c r="N15" s="41">
        <v>7.0136527242600152E-2</v>
      </c>
      <c r="P15" s="112" t="s">
        <v>55</v>
      </c>
      <c r="Q15" s="41">
        <v>0.22222184928949323</v>
      </c>
      <c r="R15" s="62">
        <v>2.7161644750389562E-2</v>
      </c>
      <c r="S15" s="41">
        <v>0.11694161191872102</v>
      </c>
      <c r="U15" s="64"/>
      <c r="Y15" s="62" t="s">
        <v>230</v>
      </c>
      <c r="Z15" s="62">
        <v>95888</v>
      </c>
      <c r="AA15" s="65">
        <v>8.3000000000000007</v>
      </c>
      <c r="AE15" s="64"/>
      <c r="AI15" s="62" t="s">
        <v>241</v>
      </c>
      <c r="AJ15" s="62">
        <v>1036507</v>
      </c>
      <c r="AK15" s="65">
        <v>25.2</v>
      </c>
      <c r="AN15" s="64"/>
      <c r="AR15" s="62" t="s">
        <v>319</v>
      </c>
      <c r="AS15" s="62">
        <v>575330</v>
      </c>
      <c r="AT15" s="65">
        <v>14</v>
      </c>
      <c r="AX15" s="64"/>
      <c r="BG15" s="64"/>
      <c r="BJ15" s="24" t="s">
        <v>333</v>
      </c>
      <c r="BP15" s="62" t="s">
        <v>447</v>
      </c>
      <c r="BQ15" s="24" t="s">
        <v>354</v>
      </c>
      <c r="BR15" s="62">
        <f>BL77</f>
        <v>1525081</v>
      </c>
      <c r="BS15" s="35">
        <f t="shared" si="0"/>
        <v>0.37111117437916397</v>
      </c>
      <c r="BU15" s="64"/>
      <c r="BX15" s="62" t="s">
        <v>43</v>
      </c>
      <c r="BZ15" s="62">
        <v>4109499</v>
      </c>
      <c r="CA15" s="62">
        <v>100</v>
      </c>
      <c r="CD15" s="62" t="s">
        <v>447</v>
      </c>
      <c r="CE15" s="24" t="s">
        <v>354</v>
      </c>
      <c r="CF15" s="62">
        <f>SUM(BZ99:BZ100)</f>
        <v>881259</v>
      </c>
      <c r="CG15" s="35">
        <f t="shared" si="1"/>
        <v>0.21444438847655153</v>
      </c>
      <c r="CH15" s="44">
        <f t="shared" si="2"/>
        <v>-0.21444438847655153</v>
      </c>
      <c r="CI15" s="35">
        <v>0.37111117437916397</v>
      </c>
    </row>
    <row r="16" spans="2:87" x14ac:dyDescent="0.25">
      <c r="H16" s="64"/>
      <c r="K16" s="112" t="s">
        <v>54</v>
      </c>
      <c r="L16" s="41">
        <v>0.11787037414844194</v>
      </c>
      <c r="M16" s="62">
        <v>2.1067031839061286E-2</v>
      </c>
      <c r="N16" s="41">
        <v>5.0069729986300791E-2</v>
      </c>
      <c r="P16" s="112" t="s">
        <v>59</v>
      </c>
      <c r="Q16" s="41">
        <v>0.22916600128665485</v>
      </c>
      <c r="R16" s="62">
        <v>2.7459355573352696E-2</v>
      </c>
      <c r="S16" s="41">
        <v>0.20858742293958196</v>
      </c>
      <c r="U16" s="64"/>
      <c r="Y16" s="62" t="s">
        <v>231</v>
      </c>
      <c r="Z16" s="62">
        <v>91322</v>
      </c>
      <c r="AA16" s="62">
        <v>7.9</v>
      </c>
      <c r="AE16" s="64"/>
      <c r="AI16" s="62" t="s">
        <v>242</v>
      </c>
      <c r="AJ16" s="62">
        <v>4566</v>
      </c>
      <c r="AK16" s="62">
        <v>0.1</v>
      </c>
      <c r="AN16" s="64"/>
      <c r="AR16" s="62" t="s">
        <v>320</v>
      </c>
      <c r="AS16" s="62">
        <v>273967</v>
      </c>
      <c r="AT16" s="62">
        <v>6.7</v>
      </c>
      <c r="AX16" s="64"/>
      <c r="BG16" s="64"/>
      <c r="BL16" s="62" t="s">
        <v>3</v>
      </c>
      <c r="BM16" s="62" t="s">
        <v>4</v>
      </c>
      <c r="BP16" s="62" t="s">
        <v>477</v>
      </c>
      <c r="BQ16" s="24" t="s">
        <v>355</v>
      </c>
      <c r="BR16" s="62">
        <f>BL87</f>
        <v>579896</v>
      </c>
      <c r="BS16" s="35">
        <f t="shared" si="0"/>
        <v>0.14111111841127105</v>
      </c>
      <c r="BU16" s="64"/>
      <c r="CD16" s="62" t="s">
        <v>477</v>
      </c>
      <c r="CE16" s="24" t="s">
        <v>355</v>
      </c>
      <c r="CF16" s="62">
        <f>SUM(BZ112:BZ113)</f>
        <v>305929</v>
      </c>
      <c r="CG16" s="35">
        <f t="shared" si="1"/>
        <v>7.4444354409138436E-2</v>
      </c>
      <c r="CH16" s="35">
        <f t="shared" si="2"/>
        <v>-7.4444354409138436E-2</v>
      </c>
      <c r="CI16" s="35">
        <v>0.14111111841127105</v>
      </c>
    </row>
    <row r="17" spans="8:87" x14ac:dyDescent="0.25">
      <c r="H17" s="64"/>
      <c r="K17" s="110" t="s">
        <v>164</v>
      </c>
      <c r="L17" s="23">
        <v>0.17445475639634009</v>
      </c>
      <c r="M17" s="62">
        <v>2.4794003819032913E-2</v>
      </c>
      <c r="N17" s="23">
        <v>8.2623335966029221E-2</v>
      </c>
      <c r="P17" s="112" t="s">
        <v>88</v>
      </c>
      <c r="Q17" s="41">
        <v>0.22916600128665485</v>
      </c>
      <c r="R17" s="62">
        <v>2.951456379270084E-2</v>
      </c>
      <c r="S17" s="41">
        <v>8.8901423056172532E-2</v>
      </c>
      <c r="U17" s="64"/>
      <c r="Y17" s="62" t="s">
        <v>232</v>
      </c>
      <c r="Z17" s="62">
        <v>4566</v>
      </c>
      <c r="AA17" s="62">
        <v>0.4</v>
      </c>
      <c r="AE17" s="64"/>
      <c r="AI17" s="62" t="s">
        <v>243</v>
      </c>
      <c r="AJ17" s="62">
        <v>205475</v>
      </c>
      <c r="AK17" s="62">
        <v>5</v>
      </c>
      <c r="AN17" s="64"/>
      <c r="AR17" s="62" t="s">
        <v>321</v>
      </c>
      <c r="AS17" s="62">
        <v>726011</v>
      </c>
      <c r="AT17" s="65">
        <v>17.7</v>
      </c>
      <c r="AX17" s="64"/>
      <c r="BG17" s="64"/>
      <c r="BJ17" s="62" t="s">
        <v>6</v>
      </c>
      <c r="BK17" s="62" t="s">
        <v>331</v>
      </c>
      <c r="BL17" s="62">
        <v>1141527</v>
      </c>
      <c r="BM17" s="62">
        <v>27.8</v>
      </c>
      <c r="BP17" s="62" t="s">
        <v>478</v>
      </c>
      <c r="BQ17" s="24" t="s">
        <v>356</v>
      </c>
      <c r="BR17" s="62">
        <f>BL97</f>
        <v>589028</v>
      </c>
      <c r="BS17" s="35">
        <f t="shared" si="0"/>
        <v>0.14333328709898702</v>
      </c>
      <c r="BU17" s="64"/>
      <c r="CD17" s="62" t="s">
        <v>478</v>
      </c>
      <c r="CE17" s="24" t="s">
        <v>356</v>
      </c>
      <c r="CF17" s="62">
        <f>SUM(BZ125:BZ126)</f>
        <v>296798</v>
      </c>
      <c r="CG17" s="35">
        <f t="shared" si="1"/>
        <v>7.222242906008737E-2</v>
      </c>
      <c r="CH17" s="35">
        <f t="shared" si="2"/>
        <v>-7.222242906008737E-2</v>
      </c>
      <c r="CI17" s="35">
        <v>0.14333328709898702</v>
      </c>
    </row>
    <row r="18" spans="8:87" x14ac:dyDescent="0.25">
      <c r="H18" s="64"/>
      <c r="K18" s="112" t="s">
        <v>55</v>
      </c>
      <c r="L18" s="41">
        <v>0.22222184928949323</v>
      </c>
      <c r="M18" s="62">
        <v>2.7161644750389562E-2</v>
      </c>
      <c r="N18" s="41">
        <v>0.11694161191872102</v>
      </c>
      <c r="P18" s="112" t="s">
        <v>57</v>
      </c>
      <c r="Q18" s="41">
        <v>0.25</v>
      </c>
      <c r="R18" s="62">
        <v>2.8290163190291664E-2</v>
      </c>
      <c r="S18" s="41">
        <v>0.25457267048150523</v>
      </c>
      <c r="U18" s="64"/>
      <c r="Y18" s="62" t="s">
        <v>218</v>
      </c>
      <c r="Z18" s="62">
        <v>4566</v>
      </c>
      <c r="AA18" s="62">
        <v>0.4</v>
      </c>
      <c r="AE18" s="64"/>
      <c r="AI18" s="62" t="s">
        <v>218</v>
      </c>
      <c r="AJ18" s="62">
        <v>27397</v>
      </c>
      <c r="AK18" s="62">
        <v>0.7</v>
      </c>
      <c r="AN18" s="64"/>
      <c r="AR18" s="62" t="s">
        <v>322</v>
      </c>
      <c r="AS18" s="62">
        <v>433780</v>
      </c>
      <c r="AT18" s="43">
        <v>10.6</v>
      </c>
      <c r="AX18" s="64"/>
      <c r="BG18" s="64"/>
      <c r="BK18" s="62" t="s">
        <v>332</v>
      </c>
      <c r="BL18" s="62">
        <v>2954273</v>
      </c>
      <c r="BM18" s="62">
        <v>71.900000000000006</v>
      </c>
      <c r="BP18" s="65" t="s">
        <v>451</v>
      </c>
      <c r="BQ18" s="24" t="s">
        <v>357</v>
      </c>
      <c r="BR18" s="62">
        <f>BL107</f>
        <v>3767041</v>
      </c>
      <c r="BS18" s="23">
        <f t="shared" si="0"/>
        <v>0.91666672750133293</v>
      </c>
      <c r="BU18" s="64"/>
      <c r="CD18" s="65" t="s">
        <v>451</v>
      </c>
      <c r="CE18" s="24" t="s">
        <v>357</v>
      </c>
      <c r="CF18" s="62">
        <f>SUM(BZ138:BZ139)</f>
        <v>1520515</v>
      </c>
      <c r="CG18" s="35">
        <f t="shared" si="1"/>
        <v>0.37000009003530598</v>
      </c>
      <c r="CH18" s="23">
        <f t="shared" si="2"/>
        <v>-0.37000009003530598</v>
      </c>
      <c r="CI18" s="23">
        <v>0.91666672750133293</v>
      </c>
    </row>
    <row r="19" spans="8:87" x14ac:dyDescent="0.25">
      <c r="H19" s="64"/>
      <c r="K19" s="112" t="s">
        <v>56</v>
      </c>
      <c r="L19" s="41">
        <v>0.32835723321424254</v>
      </c>
      <c r="M19" s="62">
        <v>3.0681548975092066E-2</v>
      </c>
      <c r="N19" s="41">
        <v>0.28533999859497072</v>
      </c>
      <c r="P19" s="112" t="s">
        <v>63</v>
      </c>
      <c r="Q19" s="41">
        <v>0.30508537490720117</v>
      </c>
      <c r="R19" s="62">
        <v>3.0082313791292815E-2</v>
      </c>
      <c r="S19" s="41">
        <v>8.9827356531953367E-2</v>
      </c>
      <c r="U19" s="64"/>
      <c r="Y19" s="62" t="s">
        <v>43</v>
      </c>
      <c r="Z19" s="62">
        <v>876693</v>
      </c>
      <c r="AA19" s="62">
        <v>75.599999999999994</v>
      </c>
      <c r="AE19" s="64"/>
      <c r="AI19" s="62" t="s">
        <v>43</v>
      </c>
      <c r="AJ19" s="62">
        <v>4104933</v>
      </c>
      <c r="AK19" s="62">
        <v>99.9</v>
      </c>
      <c r="AN19" s="64"/>
      <c r="AR19" s="62" t="s">
        <v>323</v>
      </c>
      <c r="AS19" s="62">
        <v>579896</v>
      </c>
      <c r="AT19" s="65">
        <v>14.1</v>
      </c>
      <c r="AX19" s="64"/>
      <c r="BG19" s="64"/>
      <c r="BK19" s="62" t="s">
        <v>43</v>
      </c>
      <c r="BL19" s="62">
        <v>4095801</v>
      </c>
      <c r="BM19" s="62">
        <v>99.7</v>
      </c>
      <c r="BP19" s="65" t="s">
        <v>479</v>
      </c>
      <c r="BQ19" s="24" t="s">
        <v>358</v>
      </c>
      <c r="BR19" s="62">
        <f>BL117</f>
        <v>1684895</v>
      </c>
      <c r="BS19" s="23">
        <f t="shared" si="0"/>
        <v>0.4100000997688526</v>
      </c>
      <c r="BU19" s="64"/>
      <c r="BX19" s="62" t="s">
        <v>459</v>
      </c>
      <c r="CD19" s="65" t="s">
        <v>479</v>
      </c>
      <c r="CE19" s="24" t="s">
        <v>358</v>
      </c>
      <c r="CF19" s="62">
        <f>SUM(BZ151:BZ152)</f>
        <v>958883</v>
      </c>
      <c r="CG19" s="35">
        <f t="shared" si="1"/>
        <v>0.23333330899946683</v>
      </c>
      <c r="CH19" s="23">
        <f t="shared" si="2"/>
        <v>-0.23333330899946683</v>
      </c>
      <c r="CI19" s="23">
        <v>0.4100000997688526</v>
      </c>
    </row>
    <row r="20" spans="8:87" x14ac:dyDescent="0.25">
      <c r="H20" s="64"/>
      <c r="K20" s="112" t="s">
        <v>57</v>
      </c>
      <c r="L20" s="41">
        <v>0.25</v>
      </c>
      <c r="M20" s="62">
        <v>2.8290163190291664E-2</v>
      </c>
      <c r="N20" s="41">
        <v>0.25457267048150523</v>
      </c>
      <c r="P20" s="112" t="s">
        <v>56</v>
      </c>
      <c r="Q20" s="41">
        <v>0.32835723321424254</v>
      </c>
      <c r="R20" s="62">
        <v>3.0681548975092066E-2</v>
      </c>
      <c r="S20" s="41">
        <v>0.28533999859497072</v>
      </c>
      <c r="U20" s="64"/>
      <c r="X20" s="62" t="s">
        <v>69</v>
      </c>
      <c r="Y20" s="62" t="s">
        <v>70</v>
      </c>
      <c r="Z20" s="62">
        <v>283099</v>
      </c>
      <c r="AA20" s="62">
        <v>24.4</v>
      </c>
      <c r="AE20" s="64"/>
      <c r="AH20" s="62" t="s">
        <v>69</v>
      </c>
      <c r="AI20" s="62" t="s">
        <v>70</v>
      </c>
      <c r="AJ20" s="62">
        <v>4566</v>
      </c>
      <c r="AK20" s="62">
        <v>0.1</v>
      </c>
      <c r="AN20" s="64"/>
      <c r="AR20" s="62" t="s">
        <v>366</v>
      </c>
      <c r="AS20" s="62">
        <v>4566</v>
      </c>
      <c r="AT20" s="62">
        <v>0.1</v>
      </c>
      <c r="AX20" s="64"/>
      <c r="BG20" s="64"/>
      <c r="BJ20" s="62" t="s">
        <v>69</v>
      </c>
      <c r="BK20" s="62" t="s">
        <v>70</v>
      </c>
      <c r="BL20" s="62">
        <v>13698</v>
      </c>
      <c r="BM20" s="62">
        <v>0.3</v>
      </c>
      <c r="BP20" s="62" t="s">
        <v>480</v>
      </c>
      <c r="BQ20" s="24" t="s">
        <v>359</v>
      </c>
      <c r="BR20" s="62">
        <f>BL127</f>
        <v>611859</v>
      </c>
      <c r="BS20" s="35">
        <f t="shared" si="0"/>
        <v>0.14888895215694176</v>
      </c>
      <c r="BU20" s="64"/>
      <c r="BZ20" s="62" t="s">
        <v>3</v>
      </c>
      <c r="CA20" s="62" t="s">
        <v>4</v>
      </c>
      <c r="CD20" s="62" t="s">
        <v>480</v>
      </c>
      <c r="CE20" s="24" t="s">
        <v>359</v>
      </c>
      <c r="CF20" s="62">
        <f>SUM(BZ164:BZ165)</f>
        <v>283099</v>
      </c>
      <c r="CG20" s="35">
        <f t="shared" si="1"/>
        <v>6.8888932689848567E-2</v>
      </c>
      <c r="CH20" s="35">
        <f t="shared" si="2"/>
        <v>-6.8888932689848567E-2</v>
      </c>
      <c r="CI20" s="35">
        <v>0.14888895215694176</v>
      </c>
    </row>
    <row r="21" spans="8:87" x14ac:dyDescent="0.25">
      <c r="H21" s="64"/>
      <c r="K21" s="112" t="s">
        <v>58</v>
      </c>
      <c r="L21" s="41">
        <v>0.12120890351866845</v>
      </c>
      <c r="M21" s="62">
        <v>2.1322832826130806E-2</v>
      </c>
      <c r="N21" s="41">
        <v>0.19291913224158527</v>
      </c>
      <c r="P21" s="112" t="s">
        <v>52</v>
      </c>
      <c r="Q21" s="41">
        <v>0.32908699650987289</v>
      </c>
      <c r="R21" s="62">
        <v>3.0698933092323126E-2</v>
      </c>
      <c r="S21" s="41">
        <v>0.22435422164453778</v>
      </c>
      <c r="U21" s="64"/>
      <c r="X21" s="62" t="s">
        <v>43</v>
      </c>
      <c r="Z21" s="62">
        <v>1159792</v>
      </c>
      <c r="AA21" s="62">
        <v>100</v>
      </c>
      <c r="AE21" s="64"/>
      <c r="AH21" s="62" t="s">
        <v>43</v>
      </c>
      <c r="AJ21" s="62">
        <v>4109499</v>
      </c>
      <c r="AK21" s="62">
        <v>100</v>
      </c>
      <c r="AN21" s="64"/>
      <c r="AR21" s="62" t="s">
        <v>324</v>
      </c>
      <c r="AS21" s="62">
        <v>9132</v>
      </c>
      <c r="AT21" s="62">
        <v>0.2</v>
      </c>
      <c r="AX21" s="64"/>
      <c r="BG21" s="64"/>
      <c r="BJ21" s="62" t="s">
        <v>43</v>
      </c>
      <c r="BL21" s="62">
        <v>4109499</v>
      </c>
      <c r="BM21" s="62">
        <v>100</v>
      </c>
      <c r="BP21" s="62" t="s">
        <v>481</v>
      </c>
      <c r="BQ21" s="24" t="s">
        <v>360</v>
      </c>
      <c r="BR21" s="62">
        <f>BL137</f>
        <v>447479</v>
      </c>
      <c r="BS21" s="35">
        <f t="shared" si="0"/>
        <v>0.10888894242339517</v>
      </c>
      <c r="BU21" s="64"/>
      <c r="BX21" s="62" t="s">
        <v>6</v>
      </c>
      <c r="BY21" s="62" t="s">
        <v>454</v>
      </c>
      <c r="BZ21" s="62">
        <v>210041</v>
      </c>
      <c r="CA21" s="62">
        <v>5.0999999999999996</v>
      </c>
      <c r="CD21" s="62" t="s">
        <v>481</v>
      </c>
      <c r="CE21" s="24" t="s">
        <v>360</v>
      </c>
      <c r="CF21" s="62">
        <f>SUM(BZ177:BZ178)</f>
        <v>242004</v>
      </c>
      <c r="CG21" s="35">
        <f t="shared" si="1"/>
        <v>5.888893025646192E-2</v>
      </c>
      <c r="CH21" s="35">
        <f t="shared" si="2"/>
        <v>-5.888893025646192E-2</v>
      </c>
      <c r="CI21" s="35">
        <v>0.10888894242339517</v>
      </c>
    </row>
    <row r="22" spans="8:87" x14ac:dyDescent="0.25">
      <c r="H22" s="64"/>
      <c r="K22" s="112" t="s">
        <v>59</v>
      </c>
      <c r="L22" s="41">
        <v>0.22916600128665485</v>
      </c>
      <c r="M22" s="62">
        <v>2.7459355573352696E-2</v>
      </c>
      <c r="N22" s="41">
        <v>0.20858742293958196</v>
      </c>
      <c r="P22" s="112" t="s">
        <v>45</v>
      </c>
      <c r="Q22" s="41">
        <v>0.33881565913621309</v>
      </c>
      <c r="R22" s="62">
        <v>3.092273035042873E-2</v>
      </c>
      <c r="S22" s="41">
        <v>0.4636029800014988</v>
      </c>
      <c r="U22" s="64"/>
      <c r="AE22" s="64"/>
      <c r="AN22" s="64"/>
      <c r="AR22" s="62" t="s">
        <v>325</v>
      </c>
      <c r="AS22" s="62">
        <v>4566</v>
      </c>
      <c r="AT22" s="62">
        <v>0.1</v>
      </c>
      <c r="AX22" s="64"/>
      <c r="BG22" s="64"/>
      <c r="BU22" s="64"/>
      <c r="BY22" s="62" t="s">
        <v>455</v>
      </c>
      <c r="BZ22" s="62">
        <v>456611</v>
      </c>
      <c r="CA22" s="62">
        <v>11.1</v>
      </c>
    </row>
    <row r="23" spans="8:87" x14ac:dyDescent="0.25">
      <c r="H23" s="64"/>
      <c r="K23" s="112" t="s">
        <v>60</v>
      </c>
      <c r="L23" s="41">
        <v>0.15454574413863403</v>
      </c>
      <c r="M23" s="62">
        <v>2.3616111954513127E-2</v>
      </c>
      <c r="N23" s="23">
        <v>7.8862295762369611E-2</v>
      </c>
      <c r="P23" s="112" t="s">
        <v>50</v>
      </c>
      <c r="Q23" s="41">
        <v>0.3409080728090827</v>
      </c>
      <c r="R23" s="62">
        <v>3.0968948194248003E-2</v>
      </c>
      <c r="S23" s="41">
        <v>0.27268793526705104</v>
      </c>
      <c r="U23" s="64"/>
      <c r="AE23" s="64"/>
      <c r="AN23" s="64"/>
      <c r="AR23" s="62" t="s">
        <v>43</v>
      </c>
      <c r="AS23" s="62">
        <v>4109499</v>
      </c>
      <c r="AT23" s="62">
        <v>100</v>
      </c>
      <c r="AX23" s="64"/>
      <c r="BG23" s="64"/>
      <c r="BU23" s="64"/>
      <c r="BY23" s="62" t="s">
        <v>456</v>
      </c>
      <c r="BZ23" s="62">
        <v>301363</v>
      </c>
      <c r="CA23" s="62">
        <v>7.3</v>
      </c>
    </row>
    <row r="24" spans="8:87" ht="16.5" thickBot="1" x14ac:dyDescent="0.3">
      <c r="H24" s="64"/>
      <c r="K24" s="112" t="s">
        <v>88</v>
      </c>
      <c r="L24" s="41">
        <v>0.22916600128665485</v>
      </c>
      <c r="M24" s="62">
        <v>2.951456379270084E-2</v>
      </c>
      <c r="N24" s="41">
        <v>8.8901423056172532E-2</v>
      </c>
      <c r="P24" s="112" t="s">
        <v>47</v>
      </c>
      <c r="Q24" s="41">
        <v>0.3586966354187992</v>
      </c>
      <c r="R24" s="62">
        <v>3.1335038119252326E-2</v>
      </c>
      <c r="S24" s="41">
        <v>0.3145452263411691</v>
      </c>
      <c r="U24" s="64"/>
      <c r="AE24" s="64"/>
      <c r="AN24" s="64"/>
      <c r="AX24" s="64"/>
      <c r="BG24" s="64"/>
      <c r="BU24" s="64"/>
      <c r="BY24" s="62" t="s">
        <v>457</v>
      </c>
      <c r="BZ24" s="62">
        <v>155248</v>
      </c>
      <c r="CA24" s="62">
        <v>3.8</v>
      </c>
    </row>
    <row r="25" spans="8:87" x14ac:dyDescent="0.25">
      <c r="H25" s="64"/>
      <c r="K25" s="113" t="s">
        <v>259</v>
      </c>
      <c r="L25" s="23">
        <v>0.16799938328275785</v>
      </c>
      <c r="M25" s="126">
        <v>2.442589492190575E-2</v>
      </c>
      <c r="N25" s="41">
        <v>8.1821435191737416E-2</v>
      </c>
      <c r="P25" s="112" t="s">
        <v>51</v>
      </c>
      <c r="Q25" s="41">
        <v>0.35999929918617996</v>
      </c>
      <c r="R25" s="62">
        <v>3.1359986645567051E-2</v>
      </c>
      <c r="S25" s="41">
        <v>0.26481777328727685</v>
      </c>
      <c r="U25" s="64"/>
      <c r="Y25" s="90" t="s">
        <v>226</v>
      </c>
      <c r="Z25" s="91">
        <v>182644</v>
      </c>
      <c r="AA25" s="92">
        <f>Z25/$X$2</f>
        <v>0.1574799619242071</v>
      </c>
      <c r="AE25" s="64"/>
      <c r="AI25" s="90" t="s">
        <v>236</v>
      </c>
      <c r="AJ25" s="91">
        <v>1118697</v>
      </c>
      <c r="AK25" s="92">
        <f>AJ25/$AH$2</f>
        <v>0.27222223438915549</v>
      </c>
      <c r="AN25" s="64"/>
      <c r="AX25" s="64"/>
      <c r="BG25" s="64"/>
      <c r="BJ25" s="24" t="s">
        <v>334</v>
      </c>
      <c r="BU25" s="64"/>
      <c r="BY25" s="62" t="s">
        <v>458</v>
      </c>
      <c r="BZ25" s="62">
        <v>18264</v>
      </c>
      <c r="CA25" s="62">
        <v>0.4</v>
      </c>
    </row>
    <row r="26" spans="8:87" x14ac:dyDescent="0.25">
      <c r="H26" s="64"/>
      <c r="K26" s="112" t="s">
        <v>61</v>
      </c>
      <c r="L26" s="41">
        <v>0.19999561989443945</v>
      </c>
      <c r="M26" s="62">
        <v>2.6133118705712718E-2</v>
      </c>
      <c r="N26" s="41">
        <v>0.30681236094856507</v>
      </c>
      <c r="P26" s="112" t="s">
        <v>62</v>
      </c>
      <c r="Q26" s="41">
        <v>0.40000219005278026</v>
      </c>
      <c r="R26" s="62">
        <v>3.2006695178820294E-2</v>
      </c>
      <c r="S26" s="41">
        <v>0.16441678188154343</v>
      </c>
      <c r="U26" s="64"/>
      <c r="Y26" s="93" t="s">
        <v>225</v>
      </c>
      <c r="Z26" s="70">
        <v>159814</v>
      </c>
      <c r="AA26" s="94">
        <f>Z26/$X$2</f>
        <v>0.13779539779546676</v>
      </c>
      <c r="AE26" s="64"/>
      <c r="AI26" s="93" t="s">
        <v>446</v>
      </c>
      <c r="AJ26" s="70">
        <v>1036507</v>
      </c>
      <c r="AK26" s="94">
        <f>AJ26/$AH$2</f>
        <v>0.25222222952238216</v>
      </c>
      <c r="AN26" s="64"/>
      <c r="AX26" s="64"/>
      <c r="BG26" s="64"/>
      <c r="BL26" s="62" t="s">
        <v>3</v>
      </c>
      <c r="BM26" s="62" t="s">
        <v>4</v>
      </c>
      <c r="BU26" s="64"/>
      <c r="BY26" s="62" t="s">
        <v>43</v>
      </c>
      <c r="BZ26" s="62">
        <v>1141527</v>
      </c>
      <c r="CA26" s="62">
        <v>27.8</v>
      </c>
    </row>
    <row r="27" spans="8:87" x14ac:dyDescent="0.25">
      <c r="H27" s="64"/>
      <c r="K27" s="112" t="s">
        <v>62</v>
      </c>
      <c r="L27" s="41">
        <v>0.40000219005278026</v>
      </c>
      <c r="M27" s="62">
        <v>3.2006695178820294E-2</v>
      </c>
      <c r="N27" s="41">
        <v>0.16441678188154343</v>
      </c>
      <c r="P27" s="113" t="s">
        <v>119</v>
      </c>
      <c r="Q27" s="41">
        <v>0.41463486289497653</v>
      </c>
      <c r="R27" s="62">
        <v>2.3000199258465307E-2</v>
      </c>
      <c r="S27" s="41">
        <v>0.33700000000000002</v>
      </c>
      <c r="U27" s="64"/>
      <c r="Y27" s="93" t="s">
        <v>361</v>
      </c>
      <c r="Z27" s="70">
        <f>SUM(Z14:Z15)</f>
        <v>210041</v>
      </c>
      <c r="AA27" s="94">
        <f>Z27/$X$2</f>
        <v>0.18110230110226661</v>
      </c>
      <c r="AE27" s="64"/>
      <c r="AI27" s="93" t="s">
        <v>235</v>
      </c>
      <c r="AJ27" s="70">
        <v>835598</v>
      </c>
      <c r="AK27" s="94">
        <f>AJ27/$AH$2</f>
        <v>0.20333330169930691</v>
      </c>
      <c r="AN27" s="64"/>
      <c r="AX27" s="64"/>
      <c r="BG27" s="64"/>
      <c r="BJ27" s="62" t="s">
        <v>6</v>
      </c>
      <c r="BK27" s="62" t="s">
        <v>331</v>
      </c>
      <c r="BL27" s="62">
        <v>1041073</v>
      </c>
      <c r="BM27" s="62">
        <v>25.3</v>
      </c>
      <c r="BU27" s="64"/>
      <c r="BX27" s="62" t="s">
        <v>69</v>
      </c>
      <c r="BY27" s="62" t="s">
        <v>70</v>
      </c>
      <c r="BZ27" s="62">
        <v>2967971</v>
      </c>
      <c r="CA27" s="62">
        <v>72.2</v>
      </c>
    </row>
    <row r="28" spans="8:87" x14ac:dyDescent="0.25">
      <c r="H28" s="64"/>
      <c r="K28" s="112" t="s">
        <v>63</v>
      </c>
      <c r="L28" s="41">
        <v>0.30508537490720117</v>
      </c>
      <c r="M28" s="62">
        <v>3.0082313791292815E-2</v>
      </c>
      <c r="N28" s="41">
        <v>8.9827356531953367E-2</v>
      </c>
      <c r="P28" s="116" t="s">
        <v>48</v>
      </c>
      <c r="Q28" s="138">
        <v>0.48611144908139675</v>
      </c>
      <c r="R28" s="62">
        <v>3.2654061967541392E-2</v>
      </c>
      <c r="S28" s="41">
        <v>0.33041787413096407</v>
      </c>
      <c r="U28" s="64"/>
      <c r="Y28" s="93" t="s">
        <v>228</v>
      </c>
      <c r="Z28" s="70">
        <v>114153</v>
      </c>
      <c r="AA28" s="94">
        <f>Z28/$X$2</f>
        <v>9.8425407314415E-2</v>
      </c>
      <c r="AE28" s="64"/>
      <c r="AI28" s="93" t="s">
        <v>243</v>
      </c>
      <c r="AJ28" s="70">
        <v>205475</v>
      </c>
      <c r="AK28" s="94">
        <f>AJ28/$AH$2</f>
        <v>5.0000012166933241E-2</v>
      </c>
      <c r="AN28" s="64"/>
      <c r="AR28" s="62" t="s">
        <v>313</v>
      </c>
      <c r="AS28" s="62">
        <v>461177</v>
      </c>
      <c r="AT28" s="35">
        <f>AS28/$AQ$2</f>
        <v>0.11222219545496909</v>
      </c>
      <c r="AX28" s="64"/>
      <c r="BG28" s="64"/>
      <c r="BK28" s="62" t="s">
        <v>332</v>
      </c>
      <c r="BL28" s="62">
        <v>3054727</v>
      </c>
      <c r="BM28" s="62">
        <v>74.3</v>
      </c>
      <c r="BU28" s="64"/>
      <c r="BX28" s="62" t="s">
        <v>43</v>
      </c>
      <c r="BZ28" s="62">
        <v>4109499</v>
      </c>
      <c r="CA28" s="62">
        <v>100</v>
      </c>
    </row>
    <row r="29" spans="8:87" ht="16.5" thickBot="1" x14ac:dyDescent="0.3">
      <c r="H29" s="64"/>
      <c r="K29" s="114" t="s">
        <v>188</v>
      </c>
      <c r="L29" s="51">
        <v>0.376</v>
      </c>
      <c r="M29" s="52">
        <v>3.1644094064652802E-2</v>
      </c>
      <c r="N29" s="75">
        <v>0.32300000000000001</v>
      </c>
      <c r="U29" s="64"/>
      <c r="Y29" s="95" t="s">
        <v>445</v>
      </c>
      <c r="Z29" s="96"/>
      <c r="AA29" s="97">
        <f>1-SUM(AA25:AA28)</f>
        <v>0.42519693186364449</v>
      </c>
      <c r="AE29" s="64"/>
      <c r="AI29" s="95" t="s">
        <v>217</v>
      </c>
      <c r="AJ29" s="96"/>
      <c r="AK29" s="97">
        <f>1-SUM(AK25:AK28)</f>
        <v>0.2222222222222221</v>
      </c>
      <c r="AN29" s="64"/>
      <c r="AR29" s="62" t="s">
        <v>319</v>
      </c>
      <c r="AS29" s="62">
        <v>575330</v>
      </c>
      <c r="AT29" s="35">
        <f>AS29/$AQ$2</f>
        <v>0.14000003406741307</v>
      </c>
      <c r="AX29" s="64"/>
      <c r="BG29" s="64"/>
      <c r="BK29" s="62" t="s">
        <v>43</v>
      </c>
      <c r="BL29" s="62">
        <v>4095801</v>
      </c>
      <c r="BM29" s="62">
        <v>99.7</v>
      </c>
      <c r="BU29" s="64"/>
    </row>
    <row r="30" spans="8:87" x14ac:dyDescent="0.25">
      <c r="H30" s="64"/>
      <c r="U30" s="64"/>
      <c r="AE30" s="64"/>
      <c r="AN30" s="64"/>
      <c r="AR30" s="62" t="s">
        <v>323</v>
      </c>
      <c r="AS30" s="62">
        <v>579896</v>
      </c>
      <c r="AT30" s="35">
        <f>AS30/$AQ$2</f>
        <v>0.14111111841127105</v>
      </c>
      <c r="AX30" s="64"/>
      <c r="BG30" s="64"/>
      <c r="BJ30" s="62" t="s">
        <v>69</v>
      </c>
      <c r="BK30" s="62" t="s">
        <v>70</v>
      </c>
      <c r="BL30" s="62">
        <v>13698</v>
      </c>
      <c r="BM30" s="62">
        <v>0.3</v>
      </c>
      <c r="BU30" s="64"/>
    </row>
    <row r="31" spans="8:87" x14ac:dyDescent="0.25">
      <c r="H31" s="64"/>
      <c r="U31" s="64"/>
      <c r="AE31" s="64"/>
      <c r="AN31" s="64"/>
      <c r="AR31" s="62" t="s">
        <v>314</v>
      </c>
      <c r="AS31" s="62">
        <v>584462</v>
      </c>
      <c r="AT31" s="35">
        <f>AS31/$AQ$2</f>
        <v>0.14222220275512903</v>
      </c>
      <c r="AX31" s="64"/>
      <c r="BG31" s="64"/>
      <c r="BJ31" s="62" t="s">
        <v>43</v>
      </c>
      <c r="BL31" s="62">
        <v>4109499</v>
      </c>
      <c r="BM31" s="62">
        <v>100</v>
      </c>
      <c r="BU31" s="64"/>
    </row>
    <row r="32" spans="8:87" x14ac:dyDescent="0.25">
      <c r="H32" s="64"/>
      <c r="U32" s="64"/>
      <c r="AE32" s="64"/>
      <c r="AN32" s="64"/>
      <c r="AR32" s="62" t="s">
        <v>321</v>
      </c>
      <c r="AS32" s="62">
        <v>726011</v>
      </c>
      <c r="AT32" s="35">
        <f>AS32/$AQ$2</f>
        <v>0.17666654743072088</v>
      </c>
      <c r="AX32" s="64"/>
      <c r="BG32" s="64"/>
      <c r="BU32" s="64"/>
      <c r="BX32" s="62" t="s">
        <v>460</v>
      </c>
    </row>
    <row r="33" spans="8:79" ht="16.5" thickBot="1" x14ac:dyDescent="0.3">
      <c r="H33" s="64"/>
      <c r="U33" s="64"/>
      <c r="AE33" s="64"/>
      <c r="AN33" s="64"/>
      <c r="AX33" s="64"/>
      <c r="BG33" s="64"/>
      <c r="BU33" s="64"/>
      <c r="BZ33" s="62" t="s">
        <v>3</v>
      </c>
      <c r="CA33" s="62" t="s">
        <v>4</v>
      </c>
    </row>
    <row r="34" spans="8:79" x14ac:dyDescent="0.25">
      <c r="H34" s="64"/>
      <c r="N34" s="90"/>
      <c r="O34" s="128" t="s">
        <v>17</v>
      </c>
      <c r="P34" s="91" t="s">
        <v>512</v>
      </c>
      <c r="Q34" s="131" t="s">
        <v>402</v>
      </c>
      <c r="U34" s="64"/>
      <c r="AE34" s="64"/>
      <c r="AN34" s="64"/>
      <c r="AX34" s="64"/>
      <c r="BG34" s="64"/>
      <c r="BU34" s="64"/>
      <c r="BX34" s="62" t="s">
        <v>6</v>
      </c>
      <c r="BY34" s="62" t="s">
        <v>454</v>
      </c>
      <c r="BZ34" s="62">
        <v>164380</v>
      </c>
      <c r="CA34" s="62">
        <v>4</v>
      </c>
    </row>
    <row r="35" spans="8:79" x14ac:dyDescent="0.25">
      <c r="H35" s="64"/>
      <c r="N35" s="121" t="s">
        <v>45</v>
      </c>
      <c r="O35" s="41">
        <v>0.33881565913621309</v>
      </c>
      <c r="P35" s="70">
        <v>3.092273035042873E-2</v>
      </c>
      <c r="Q35" s="129">
        <v>0.4636029800014988</v>
      </c>
      <c r="U35" s="64"/>
      <c r="AE35" s="64"/>
      <c r="AN35" s="64"/>
      <c r="AX35" s="64"/>
      <c r="BG35" s="64"/>
      <c r="BJ35" s="24" t="s">
        <v>335</v>
      </c>
      <c r="BU35" s="64"/>
      <c r="BY35" s="62" t="s">
        <v>455</v>
      </c>
      <c r="BZ35" s="62">
        <v>342458</v>
      </c>
      <c r="CA35" s="62">
        <v>8.3000000000000007</v>
      </c>
    </row>
    <row r="36" spans="8:79" x14ac:dyDescent="0.25">
      <c r="H36" s="64"/>
      <c r="N36" s="121" t="s">
        <v>50</v>
      </c>
      <c r="O36" s="41">
        <v>0.3409080728090827</v>
      </c>
      <c r="P36" s="70">
        <v>3.0968948194248003E-2</v>
      </c>
      <c r="Q36" s="129">
        <v>0.27268793526705104</v>
      </c>
      <c r="U36" s="64"/>
      <c r="AE36" s="64"/>
      <c r="AN36" s="64"/>
      <c r="AX36" s="64"/>
      <c r="BG36" s="64"/>
      <c r="BL36" s="62" t="s">
        <v>3</v>
      </c>
      <c r="BM36" s="62" t="s">
        <v>4</v>
      </c>
      <c r="BU36" s="64"/>
      <c r="BY36" s="62" t="s">
        <v>456</v>
      </c>
      <c r="BZ36" s="62">
        <v>374421</v>
      </c>
      <c r="CA36" s="62">
        <v>9.1</v>
      </c>
    </row>
    <row r="37" spans="8:79" x14ac:dyDescent="0.25">
      <c r="H37" s="64"/>
      <c r="N37" s="121" t="s">
        <v>51</v>
      </c>
      <c r="O37" s="41">
        <v>0.35999929918617996</v>
      </c>
      <c r="P37" s="70">
        <v>3.1359986645567051E-2</v>
      </c>
      <c r="Q37" s="129">
        <v>0.26481777328727685</v>
      </c>
      <c r="U37" s="64"/>
      <c r="AE37" s="64"/>
      <c r="AN37" s="64"/>
      <c r="AX37" s="64"/>
      <c r="BG37" s="64"/>
      <c r="BJ37" s="62" t="s">
        <v>6</v>
      </c>
      <c r="BK37" s="62" t="s">
        <v>331</v>
      </c>
      <c r="BL37" s="62">
        <v>3004500</v>
      </c>
      <c r="BM37" s="62">
        <v>73.099999999999994</v>
      </c>
      <c r="BU37" s="64"/>
      <c r="BY37" s="62" t="s">
        <v>457</v>
      </c>
      <c r="BZ37" s="62">
        <v>146116</v>
      </c>
      <c r="CA37" s="62">
        <v>3.6</v>
      </c>
    </row>
    <row r="38" spans="8:79" x14ac:dyDescent="0.25">
      <c r="H38" s="64"/>
      <c r="N38" s="121" t="s">
        <v>62</v>
      </c>
      <c r="O38" s="41">
        <v>0.40000219005278026</v>
      </c>
      <c r="P38" s="70">
        <v>3.2006695178820294E-2</v>
      </c>
      <c r="Q38" s="129">
        <v>0.16441678188154343</v>
      </c>
      <c r="U38" s="64"/>
      <c r="AE38" s="64"/>
      <c r="AN38" s="64"/>
      <c r="AX38" s="64"/>
      <c r="BG38" s="64"/>
      <c r="BK38" s="62" t="s">
        <v>332</v>
      </c>
      <c r="BL38" s="62">
        <v>1091300</v>
      </c>
      <c r="BM38" s="62">
        <v>26.6</v>
      </c>
      <c r="BU38" s="64"/>
      <c r="BY38" s="62" t="s">
        <v>458</v>
      </c>
      <c r="BZ38" s="62">
        <v>13698</v>
      </c>
      <c r="CA38" s="62">
        <v>0.3</v>
      </c>
    </row>
    <row r="39" spans="8:79" ht="16.5" thickBot="1" x14ac:dyDescent="0.3">
      <c r="H39" s="64"/>
      <c r="N39" s="139" t="s">
        <v>119</v>
      </c>
      <c r="O39" s="124">
        <v>0.41463486289497653</v>
      </c>
      <c r="P39" s="96">
        <v>2.3000199258465307E-2</v>
      </c>
      <c r="Q39" s="130">
        <v>0.33700000000000002</v>
      </c>
      <c r="U39" s="64"/>
      <c r="AE39" s="64"/>
      <c r="AN39" s="64"/>
      <c r="AX39" s="64"/>
      <c r="BG39" s="64"/>
      <c r="BK39" s="62" t="s">
        <v>43</v>
      </c>
      <c r="BL39" s="62">
        <v>4095801</v>
      </c>
      <c r="BM39" s="62">
        <v>99.7</v>
      </c>
      <c r="BU39" s="64"/>
      <c r="BY39" s="62" t="s">
        <v>43</v>
      </c>
      <c r="BZ39" s="62">
        <v>1041073</v>
      </c>
      <c r="CA39" s="62">
        <v>25.3</v>
      </c>
    </row>
    <row r="40" spans="8:79" x14ac:dyDescent="0.25">
      <c r="H40" s="64"/>
      <c r="U40" s="64"/>
      <c r="AE40" s="64"/>
      <c r="AN40" s="64"/>
      <c r="AX40" s="64"/>
      <c r="BG40" s="64"/>
      <c r="BJ40" s="62" t="s">
        <v>69</v>
      </c>
      <c r="BK40" s="62" t="s">
        <v>70</v>
      </c>
      <c r="BL40" s="62">
        <v>13698</v>
      </c>
      <c r="BM40" s="62">
        <v>0.3</v>
      </c>
      <c r="BU40" s="64"/>
      <c r="BX40" s="62" t="s">
        <v>69</v>
      </c>
      <c r="BY40" s="62" t="s">
        <v>70</v>
      </c>
      <c r="BZ40" s="62">
        <v>3068426</v>
      </c>
      <c r="CA40" s="62">
        <v>74.7</v>
      </c>
    </row>
    <row r="41" spans="8:79" x14ac:dyDescent="0.25">
      <c r="H41" s="64"/>
      <c r="U41" s="64"/>
      <c r="AE41" s="64"/>
      <c r="AN41" s="64"/>
      <c r="AX41" s="64"/>
      <c r="BG41" s="64"/>
      <c r="BJ41" s="62" t="s">
        <v>43</v>
      </c>
      <c r="BL41" s="62">
        <v>4109499</v>
      </c>
      <c r="BM41" s="62">
        <v>100</v>
      </c>
      <c r="BU41" s="64"/>
      <c r="BX41" s="62" t="s">
        <v>43</v>
      </c>
      <c r="BZ41" s="62">
        <v>4109499</v>
      </c>
      <c r="CA41" s="62">
        <v>100</v>
      </c>
    </row>
    <row r="42" spans="8:79" x14ac:dyDescent="0.25">
      <c r="H42" s="64"/>
      <c r="L42" s="74" t="s">
        <v>120</v>
      </c>
      <c r="U42" s="64"/>
      <c r="AE42" s="64"/>
      <c r="AN42" s="64"/>
      <c r="AX42" s="64"/>
      <c r="BG42" s="64"/>
      <c r="BU42" s="64"/>
    </row>
    <row r="43" spans="8:79" x14ac:dyDescent="0.25">
      <c r="H43" s="64"/>
      <c r="K43" s="107" t="s">
        <v>236</v>
      </c>
      <c r="L43" s="41">
        <v>0.4636029800014988</v>
      </c>
      <c r="U43" s="64"/>
      <c r="AE43" s="64"/>
      <c r="AN43" s="64"/>
      <c r="AX43" s="64"/>
      <c r="BG43" s="64"/>
      <c r="BU43" s="64"/>
    </row>
    <row r="44" spans="8:79" x14ac:dyDescent="0.25">
      <c r="H44" s="64"/>
      <c r="K44" s="107" t="s">
        <v>47</v>
      </c>
      <c r="L44" s="41">
        <v>0.3145452263411691</v>
      </c>
      <c r="U44" s="64"/>
      <c r="AE44" s="64"/>
      <c r="AN44" s="64"/>
      <c r="AX44" s="64"/>
      <c r="BG44" s="64"/>
      <c r="BU44" s="64"/>
    </row>
    <row r="45" spans="8:79" x14ac:dyDescent="0.25">
      <c r="H45" s="64"/>
      <c r="K45" s="107" t="s">
        <v>48</v>
      </c>
      <c r="L45" s="41">
        <v>0.33041787413096407</v>
      </c>
      <c r="U45" s="64"/>
      <c r="AE45" s="64"/>
      <c r="AN45" s="64"/>
      <c r="AX45" s="64"/>
      <c r="BG45" s="64"/>
      <c r="BJ45" s="24" t="s">
        <v>336</v>
      </c>
      <c r="BU45" s="64"/>
      <c r="BX45" s="62" t="s">
        <v>461</v>
      </c>
    </row>
    <row r="46" spans="8:79" x14ac:dyDescent="0.25">
      <c r="H46" s="64"/>
      <c r="K46" s="107" t="s">
        <v>119</v>
      </c>
      <c r="L46" s="41">
        <v>0.33700000000000002</v>
      </c>
      <c r="U46" s="64"/>
      <c r="AE46" s="64"/>
      <c r="AN46" s="64"/>
      <c r="AX46" s="64"/>
      <c r="BG46" s="64"/>
      <c r="BL46" s="62" t="s">
        <v>3</v>
      </c>
      <c r="BM46" s="62" t="s">
        <v>4</v>
      </c>
      <c r="BU46" s="64"/>
      <c r="BZ46" s="62" t="s">
        <v>3</v>
      </c>
      <c r="CA46" s="62" t="s">
        <v>4</v>
      </c>
    </row>
    <row r="47" spans="8:79" x14ac:dyDescent="0.25">
      <c r="H47" s="64"/>
      <c r="K47" s="107" t="s">
        <v>50</v>
      </c>
      <c r="L47" s="41">
        <v>0.27268793526705104</v>
      </c>
      <c r="U47" s="64"/>
      <c r="AE47" s="64"/>
      <c r="AN47" s="64"/>
      <c r="AX47" s="64"/>
      <c r="BG47" s="64"/>
      <c r="BJ47" s="62" t="s">
        <v>6</v>
      </c>
      <c r="BK47" s="62" t="s">
        <v>331</v>
      </c>
      <c r="BL47" s="62">
        <v>2219129</v>
      </c>
      <c r="BM47" s="62">
        <v>54</v>
      </c>
      <c r="BU47" s="64"/>
      <c r="BX47" s="62" t="s">
        <v>6</v>
      </c>
      <c r="BY47" s="62" t="s">
        <v>454</v>
      </c>
      <c r="BZ47" s="62">
        <v>936053</v>
      </c>
      <c r="CA47" s="62">
        <v>22.8</v>
      </c>
    </row>
    <row r="48" spans="8:79" x14ac:dyDescent="0.25">
      <c r="H48" s="64"/>
      <c r="K48" s="107" t="s">
        <v>51</v>
      </c>
      <c r="L48" s="41">
        <v>0.26481777328727685</v>
      </c>
      <c r="U48" s="64"/>
      <c r="AE48" s="64"/>
      <c r="AN48" s="64"/>
      <c r="AX48" s="64"/>
      <c r="BG48" s="64"/>
      <c r="BK48" s="62" t="s">
        <v>332</v>
      </c>
      <c r="BL48" s="62">
        <v>1876671</v>
      </c>
      <c r="BM48" s="62">
        <v>45.7</v>
      </c>
      <c r="BU48" s="64"/>
      <c r="BY48" s="62" t="s">
        <v>455</v>
      </c>
      <c r="BZ48" s="62">
        <v>1073036</v>
      </c>
      <c r="CA48" s="62">
        <v>26.1</v>
      </c>
    </row>
    <row r="49" spans="8:79" x14ac:dyDescent="0.25">
      <c r="H49" s="64"/>
      <c r="K49" s="107" t="s">
        <v>52</v>
      </c>
      <c r="L49" s="41">
        <v>0.22435422164453778</v>
      </c>
      <c r="U49" s="64"/>
      <c r="AE49" s="64"/>
      <c r="AN49" s="64"/>
      <c r="AX49" s="64"/>
      <c r="BG49" s="64"/>
      <c r="BK49" s="62" t="s">
        <v>43</v>
      </c>
      <c r="BL49" s="62">
        <v>4095801</v>
      </c>
      <c r="BM49" s="62">
        <v>99.7</v>
      </c>
      <c r="BU49" s="64"/>
      <c r="BY49" s="62" t="s">
        <v>456</v>
      </c>
      <c r="BZ49" s="62">
        <v>680350</v>
      </c>
      <c r="CA49" s="62">
        <v>16.600000000000001</v>
      </c>
    </row>
    <row r="50" spans="8:79" x14ac:dyDescent="0.25">
      <c r="H50" s="64"/>
      <c r="K50" s="107" t="s">
        <v>53</v>
      </c>
      <c r="L50" s="41">
        <v>7.0136527242600152E-2</v>
      </c>
      <c r="U50" s="64"/>
      <c r="AE50" s="64"/>
      <c r="AN50" s="64"/>
      <c r="AX50" s="64"/>
      <c r="BG50" s="64"/>
      <c r="BJ50" s="62" t="s">
        <v>69</v>
      </c>
      <c r="BK50" s="62" t="s">
        <v>70</v>
      </c>
      <c r="BL50" s="62">
        <v>13698</v>
      </c>
      <c r="BM50" s="62">
        <v>0.3</v>
      </c>
      <c r="BU50" s="64"/>
      <c r="BY50" s="62" t="s">
        <v>457</v>
      </c>
      <c r="BZ50" s="62">
        <v>292231</v>
      </c>
      <c r="CA50" s="62">
        <v>7.1</v>
      </c>
    </row>
    <row r="51" spans="8:79" x14ac:dyDescent="0.25">
      <c r="H51" s="64"/>
      <c r="K51" s="107" t="s">
        <v>54</v>
      </c>
      <c r="L51" s="41">
        <v>5.0069729986300791E-2</v>
      </c>
      <c r="U51" s="64"/>
      <c r="AE51" s="64"/>
      <c r="AN51" s="64"/>
      <c r="AX51" s="64"/>
      <c r="BG51" s="64"/>
      <c r="BJ51" s="62" t="s">
        <v>43</v>
      </c>
      <c r="BL51" s="62">
        <v>4109499</v>
      </c>
      <c r="BM51" s="62">
        <v>100</v>
      </c>
      <c r="BU51" s="64"/>
      <c r="BY51" s="62" t="s">
        <v>458</v>
      </c>
      <c r="BZ51" s="62">
        <v>22831</v>
      </c>
      <c r="CA51" s="62">
        <v>0.6</v>
      </c>
    </row>
    <row r="52" spans="8:79" x14ac:dyDescent="0.25">
      <c r="H52" s="64"/>
      <c r="K52" s="107" t="s">
        <v>164</v>
      </c>
      <c r="L52" s="23">
        <v>8.2623335966029221E-2</v>
      </c>
      <c r="U52" s="64"/>
      <c r="AE52" s="64"/>
      <c r="AN52" s="64"/>
      <c r="AX52" s="64"/>
      <c r="BG52" s="64"/>
      <c r="BU52" s="64"/>
      <c r="BY52" s="62" t="s">
        <v>43</v>
      </c>
      <c r="BZ52" s="62">
        <v>3004500</v>
      </c>
      <c r="CA52" s="62">
        <v>73.099999999999994</v>
      </c>
    </row>
    <row r="53" spans="8:79" x14ac:dyDescent="0.25">
      <c r="H53" s="64"/>
      <c r="K53" s="107" t="s">
        <v>55</v>
      </c>
      <c r="L53" s="41">
        <v>0.11694161191872102</v>
      </c>
      <c r="U53" s="64"/>
      <c r="AE53" s="64"/>
      <c r="AN53" s="64"/>
      <c r="AX53" s="64"/>
      <c r="BG53" s="64"/>
      <c r="BU53" s="64"/>
      <c r="BX53" s="62" t="s">
        <v>69</v>
      </c>
      <c r="BY53" s="62" t="s">
        <v>70</v>
      </c>
      <c r="BZ53" s="62">
        <v>1104999</v>
      </c>
      <c r="CA53" s="62">
        <v>26.9</v>
      </c>
    </row>
    <row r="54" spans="8:79" x14ac:dyDescent="0.25">
      <c r="H54" s="64"/>
      <c r="K54" s="107" t="s">
        <v>56</v>
      </c>
      <c r="L54" s="41">
        <v>0.28533999859497072</v>
      </c>
      <c r="U54" s="64"/>
      <c r="AE54" s="64"/>
      <c r="AN54" s="64"/>
      <c r="AX54" s="64"/>
      <c r="BG54" s="64"/>
      <c r="BU54" s="64"/>
      <c r="BX54" s="62" t="s">
        <v>43</v>
      </c>
      <c r="BZ54" s="62">
        <v>4109499</v>
      </c>
      <c r="CA54" s="62">
        <v>100</v>
      </c>
    </row>
    <row r="55" spans="8:79" x14ac:dyDescent="0.25">
      <c r="H55" s="64"/>
      <c r="K55" s="107" t="s">
        <v>57</v>
      </c>
      <c r="L55" s="41">
        <v>0.25457267048150523</v>
      </c>
      <c r="U55" s="64"/>
      <c r="AE55" s="64"/>
      <c r="AN55" s="64"/>
      <c r="AX55" s="64"/>
      <c r="BG55" s="64"/>
      <c r="BJ55" s="24" t="s">
        <v>337</v>
      </c>
      <c r="BU55" s="64"/>
    </row>
    <row r="56" spans="8:79" x14ac:dyDescent="0.25">
      <c r="H56" s="64"/>
      <c r="K56" s="107" t="s">
        <v>58</v>
      </c>
      <c r="L56" s="41">
        <v>0.19291913224158527</v>
      </c>
      <c r="U56" s="64"/>
      <c r="AE56" s="64"/>
      <c r="AN56" s="64"/>
      <c r="AX56" s="64"/>
      <c r="BG56" s="64"/>
      <c r="BL56" s="62" t="s">
        <v>3</v>
      </c>
      <c r="BM56" s="62" t="s">
        <v>4</v>
      </c>
      <c r="BU56" s="64"/>
    </row>
    <row r="57" spans="8:79" x14ac:dyDescent="0.25">
      <c r="H57" s="64"/>
      <c r="K57" s="107" t="s">
        <v>59</v>
      </c>
      <c r="L57" s="41">
        <v>0.20858742293958196</v>
      </c>
      <c r="U57" s="64"/>
      <c r="AE57" s="64"/>
      <c r="AN57" s="64"/>
      <c r="AX57" s="64"/>
      <c r="BG57" s="64"/>
      <c r="BJ57" s="62" t="s">
        <v>6</v>
      </c>
      <c r="BK57" s="62" t="s">
        <v>331</v>
      </c>
      <c r="BL57" s="62">
        <v>1634667</v>
      </c>
      <c r="BM57" s="62">
        <v>39.799999999999997</v>
      </c>
      <c r="BU57" s="64"/>
    </row>
    <row r="58" spans="8:79" x14ac:dyDescent="0.25">
      <c r="H58" s="64"/>
      <c r="K58" s="107" t="s">
        <v>60</v>
      </c>
      <c r="L58" s="23">
        <v>7.8862295762369611E-2</v>
      </c>
      <c r="U58" s="64"/>
      <c r="AE58" s="64"/>
      <c r="AN58" s="64"/>
      <c r="AX58" s="64"/>
      <c r="BG58" s="64"/>
      <c r="BK58" s="62" t="s">
        <v>332</v>
      </c>
      <c r="BL58" s="62">
        <v>2461133</v>
      </c>
      <c r="BM58" s="62">
        <v>59.9</v>
      </c>
      <c r="BU58" s="64"/>
      <c r="BX58" s="62" t="s">
        <v>462</v>
      </c>
    </row>
    <row r="59" spans="8:79" x14ac:dyDescent="0.25">
      <c r="H59" s="64"/>
      <c r="K59" s="107" t="s">
        <v>88</v>
      </c>
      <c r="L59" s="41">
        <v>8.8901423056172532E-2</v>
      </c>
      <c r="U59" s="64"/>
      <c r="AE59" s="64"/>
      <c r="AN59" s="64"/>
      <c r="AX59" s="64"/>
      <c r="BG59" s="64"/>
      <c r="BK59" s="62" t="s">
        <v>43</v>
      </c>
      <c r="BL59" s="62">
        <v>4095801</v>
      </c>
      <c r="BM59" s="62">
        <v>99.7</v>
      </c>
      <c r="BU59" s="64"/>
      <c r="BZ59" s="62" t="s">
        <v>3</v>
      </c>
      <c r="CA59" s="62" t="s">
        <v>4</v>
      </c>
    </row>
    <row r="60" spans="8:79" x14ac:dyDescent="0.25">
      <c r="H60" s="64"/>
      <c r="K60" s="107" t="s">
        <v>259</v>
      </c>
      <c r="L60" s="41">
        <v>8.1821435191737416E-2</v>
      </c>
      <c r="U60" s="64"/>
      <c r="AE60" s="64"/>
      <c r="AN60" s="64"/>
      <c r="AX60" s="64"/>
      <c r="BG60" s="64"/>
      <c r="BJ60" s="62" t="s">
        <v>69</v>
      </c>
      <c r="BK60" s="62" t="s">
        <v>70</v>
      </c>
      <c r="BL60" s="62">
        <v>13698</v>
      </c>
      <c r="BM60" s="62">
        <v>0.3</v>
      </c>
      <c r="BU60" s="64"/>
      <c r="BX60" s="62" t="s">
        <v>6</v>
      </c>
      <c r="BY60" s="62" t="s">
        <v>454</v>
      </c>
      <c r="BZ60" s="62">
        <v>251136</v>
      </c>
      <c r="CA60" s="62">
        <v>6.1</v>
      </c>
    </row>
    <row r="61" spans="8:79" x14ac:dyDescent="0.25">
      <c r="H61" s="64"/>
      <c r="K61" s="107" t="s">
        <v>61</v>
      </c>
      <c r="L61" s="41">
        <v>0.30681236094856507</v>
      </c>
      <c r="U61" s="64"/>
      <c r="AE61" s="64"/>
      <c r="AN61" s="64"/>
      <c r="AX61" s="64"/>
      <c r="BG61" s="64"/>
      <c r="BJ61" s="62" t="s">
        <v>43</v>
      </c>
      <c r="BL61" s="62">
        <v>4109499</v>
      </c>
      <c r="BM61" s="62">
        <v>100</v>
      </c>
      <c r="BU61" s="64"/>
      <c r="BY61" s="62" t="s">
        <v>455</v>
      </c>
      <c r="BZ61" s="62">
        <v>1073036</v>
      </c>
      <c r="CA61" s="62">
        <v>26.1</v>
      </c>
    </row>
    <row r="62" spans="8:79" x14ac:dyDescent="0.25">
      <c r="H62" s="64"/>
      <c r="K62" s="107" t="s">
        <v>62</v>
      </c>
      <c r="L62" s="41">
        <v>0.16441678188154343</v>
      </c>
      <c r="U62" s="64"/>
      <c r="AE62" s="64"/>
      <c r="AN62" s="64"/>
      <c r="AX62" s="64"/>
      <c r="BG62" s="64"/>
      <c r="BU62" s="64"/>
      <c r="BY62" s="62" t="s">
        <v>456</v>
      </c>
      <c r="BZ62" s="62">
        <v>575330</v>
      </c>
      <c r="CA62" s="62">
        <v>14</v>
      </c>
    </row>
    <row r="63" spans="8:79" x14ac:dyDescent="0.25">
      <c r="H63" s="64"/>
      <c r="K63" s="107" t="s">
        <v>63</v>
      </c>
      <c r="L63" s="41">
        <v>8.9827356531953367E-2</v>
      </c>
      <c r="U63" s="64"/>
      <c r="AE63" s="64"/>
      <c r="AN63" s="64"/>
      <c r="AX63" s="64"/>
      <c r="BG63" s="64"/>
      <c r="BU63" s="64"/>
      <c r="BY63" s="62" t="s">
        <v>457</v>
      </c>
      <c r="BZ63" s="62">
        <v>273967</v>
      </c>
      <c r="CA63" s="62">
        <v>6.7</v>
      </c>
    </row>
    <row r="64" spans="8:79" x14ac:dyDescent="0.25">
      <c r="H64" s="64"/>
      <c r="K64" s="114" t="s">
        <v>188</v>
      </c>
      <c r="L64" s="75">
        <v>0.32300000000000001</v>
      </c>
      <c r="U64" s="64"/>
      <c r="AE64" s="64"/>
      <c r="AN64" s="64"/>
      <c r="AX64" s="64"/>
      <c r="BG64" s="64"/>
      <c r="BU64" s="64"/>
      <c r="BY64" s="62" t="s">
        <v>458</v>
      </c>
      <c r="BZ64" s="62">
        <v>45661</v>
      </c>
      <c r="CA64" s="62">
        <v>1.1000000000000001</v>
      </c>
    </row>
    <row r="65" spans="8:79" x14ac:dyDescent="0.25">
      <c r="H65" s="64"/>
      <c r="U65" s="64"/>
      <c r="AE65" s="64"/>
      <c r="AN65" s="64"/>
      <c r="AX65" s="64"/>
      <c r="BG65" s="64"/>
      <c r="BJ65" s="24" t="s">
        <v>338</v>
      </c>
      <c r="BU65" s="64"/>
      <c r="BY65" s="62" t="s">
        <v>43</v>
      </c>
      <c r="BZ65" s="62">
        <v>2219129</v>
      </c>
      <c r="CA65" s="62">
        <v>54</v>
      </c>
    </row>
    <row r="66" spans="8:79" x14ac:dyDescent="0.25">
      <c r="H66" s="64"/>
      <c r="U66" s="64"/>
      <c r="AE66" s="64"/>
      <c r="AN66" s="64"/>
      <c r="AX66" s="64"/>
      <c r="BG66" s="64"/>
      <c r="BL66" s="62" t="s">
        <v>3</v>
      </c>
      <c r="BM66" s="62" t="s">
        <v>4</v>
      </c>
      <c r="BU66" s="64"/>
      <c r="BX66" s="62" t="s">
        <v>69</v>
      </c>
      <c r="BY66" s="62" t="s">
        <v>70</v>
      </c>
      <c r="BZ66" s="62">
        <v>1890369</v>
      </c>
      <c r="CA66" s="62">
        <v>46</v>
      </c>
    </row>
    <row r="67" spans="8:79" x14ac:dyDescent="0.25">
      <c r="H67" s="64"/>
      <c r="U67" s="64"/>
      <c r="AE67" s="64"/>
      <c r="AN67" s="64"/>
      <c r="AX67" s="64"/>
      <c r="BG67" s="64"/>
      <c r="BJ67" s="62" t="s">
        <v>6</v>
      </c>
      <c r="BK67" s="62" t="s">
        <v>331</v>
      </c>
      <c r="BL67" s="62">
        <v>1241982</v>
      </c>
      <c r="BM67" s="62">
        <v>30.2</v>
      </c>
      <c r="BU67" s="64"/>
      <c r="BX67" s="62" t="s">
        <v>43</v>
      </c>
      <c r="BZ67" s="62">
        <v>4109499</v>
      </c>
      <c r="CA67" s="62">
        <v>100</v>
      </c>
    </row>
    <row r="68" spans="8:79" x14ac:dyDescent="0.25">
      <c r="H68" s="64"/>
      <c r="U68" s="64"/>
      <c r="AE68" s="64"/>
      <c r="AN68" s="64"/>
      <c r="AX68" s="64"/>
      <c r="BG68" s="64"/>
      <c r="BK68" s="62" t="s">
        <v>332</v>
      </c>
      <c r="BL68" s="62">
        <v>2853819</v>
      </c>
      <c r="BM68" s="62">
        <v>69.400000000000006</v>
      </c>
      <c r="BU68" s="64"/>
    </row>
    <row r="69" spans="8:79" x14ac:dyDescent="0.25">
      <c r="H69" s="64"/>
      <c r="U69" s="64"/>
      <c r="AE69" s="64"/>
      <c r="AN69" s="64"/>
      <c r="AX69" s="64"/>
      <c r="BG69" s="64"/>
      <c r="BK69" s="62" t="s">
        <v>43</v>
      </c>
      <c r="BL69" s="62">
        <v>4095801</v>
      </c>
      <c r="BM69" s="62">
        <v>99.7</v>
      </c>
      <c r="BU69" s="64"/>
    </row>
    <row r="70" spans="8:79" x14ac:dyDescent="0.25">
      <c r="H70" s="64"/>
      <c r="U70" s="64"/>
      <c r="AE70" s="64"/>
      <c r="AN70" s="64"/>
      <c r="AX70" s="64"/>
      <c r="BG70" s="64"/>
      <c r="BJ70" s="62" t="s">
        <v>69</v>
      </c>
      <c r="BK70" s="62" t="s">
        <v>70</v>
      </c>
      <c r="BL70" s="62">
        <v>13698</v>
      </c>
      <c r="BM70" s="62">
        <v>0.3</v>
      </c>
      <c r="BU70" s="64"/>
    </row>
    <row r="71" spans="8:79" x14ac:dyDescent="0.25">
      <c r="H71" s="64"/>
      <c r="U71" s="64"/>
      <c r="AE71" s="64"/>
      <c r="AN71" s="64"/>
      <c r="AX71" s="64"/>
      <c r="BG71" s="64"/>
      <c r="BJ71" s="62" t="s">
        <v>43</v>
      </c>
      <c r="BL71" s="62">
        <v>4109499</v>
      </c>
      <c r="BM71" s="62">
        <v>100</v>
      </c>
      <c r="BU71" s="64"/>
      <c r="BX71" s="62" t="s">
        <v>463</v>
      </c>
    </row>
    <row r="72" spans="8:79" x14ac:dyDescent="0.25">
      <c r="H72" s="64"/>
      <c r="U72" s="64"/>
      <c r="AE72" s="64"/>
      <c r="AN72" s="64"/>
      <c r="AX72" s="64"/>
      <c r="BG72" s="64"/>
      <c r="BU72" s="64"/>
      <c r="BZ72" s="62" t="s">
        <v>3</v>
      </c>
      <c r="CA72" s="62" t="s">
        <v>4</v>
      </c>
    </row>
    <row r="73" spans="8:79" x14ac:dyDescent="0.25">
      <c r="H73" s="64"/>
      <c r="U73" s="64"/>
      <c r="AE73" s="64"/>
      <c r="AN73" s="64"/>
      <c r="AX73" s="64"/>
      <c r="BG73" s="64"/>
      <c r="BU73" s="64"/>
      <c r="BX73" s="62" t="s">
        <v>6</v>
      </c>
      <c r="BY73" s="62" t="s">
        <v>454</v>
      </c>
      <c r="BZ73" s="62">
        <v>146116</v>
      </c>
      <c r="CA73" s="62">
        <v>3.6</v>
      </c>
    </row>
    <row r="74" spans="8:79" x14ac:dyDescent="0.25">
      <c r="H74" s="64"/>
      <c r="U74" s="64"/>
      <c r="AE74" s="64"/>
      <c r="AN74" s="64"/>
      <c r="AX74" s="64"/>
      <c r="BG74" s="64"/>
      <c r="BU74" s="64"/>
      <c r="BY74" s="62" t="s">
        <v>455</v>
      </c>
      <c r="BZ74" s="62">
        <v>821900</v>
      </c>
      <c r="CA74" s="62">
        <v>20</v>
      </c>
    </row>
    <row r="75" spans="8:79" x14ac:dyDescent="0.25">
      <c r="H75" s="64"/>
      <c r="U75" s="64"/>
      <c r="AE75" s="64"/>
      <c r="AN75" s="64"/>
      <c r="AX75" s="64"/>
      <c r="BG75" s="64"/>
      <c r="BJ75" s="24" t="s">
        <v>339</v>
      </c>
      <c r="BU75" s="64"/>
      <c r="BY75" s="62" t="s">
        <v>456</v>
      </c>
      <c r="BZ75" s="62">
        <v>406384</v>
      </c>
      <c r="CA75" s="62">
        <v>9.9</v>
      </c>
    </row>
    <row r="76" spans="8:79" x14ac:dyDescent="0.25">
      <c r="H76" s="64"/>
      <c r="U76" s="64"/>
      <c r="AE76" s="64"/>
      <c r="AN76" s="64"/>
      <c r="AX76" s="64"/>
      <c r="BG76" s="64"/>
      <c r="BL76" s="62" t="s">
        <v>3</v>
      </c>
      <c r="BM76" s="62" t="s">
        <v>4</v>
      </c>
      <c r="BU76" s="64"/>
      <c r="BY76" s="62" t="s">
        <v>457</v>
      </c>
      <c r="BZ76" s="62">
        <v>237438</v>
      </c>
      <c r="CA76" s="62">
        <v>5.8</v>
      </c>
    </row>
    <row r="77" spans="8:79" x14ac:dyDescent="0.25">
      <c r="H77" s="64"/>
      <c r="U77" s="64"/>
      <c r="AE77" s="64"/>
      <c r="AN77" s="64"/>
      <c r="AX77" s="64"/>
      <c r="BG77" s="64"/>
      <c r="BJ77" s="62" t="s">
        <v>6</v>
      </c>
      <c r="BK77" s="62" t="s">
        <v>331</v>
      </c>
      <c r="BL77" s="62">
        <v>1525081</v>
      </c>
      <c r="BM77" s="62">
        <v>37.1</v>
      </c>
      <c r="BU77" s="64"/>
      <c r="BY77" s="62" t="s">
        <v>458</v>
      </c>
      <c r="BZ77" s="62">
        <v>22831</v>
      </c>
      <c r="CA77" s="62">
        <v>0.6</v>
      </c>
    </row>
    <row r="78" spans="8:79" x14ac:dyDescent="0.25">
      <c r="H78" s="64"/>
      <c r="U78" s="64"/>
      <c r="AE78" s="64"/>
      <c r="AN78" s="64"/>
      <c r="AX78" s="64"/>
      <c r="BG78" s="64"/>
      <c r="BK78" s="62" t="s">
        <v>332</v>
      </c>
      <c r="BL78" s="62">
        <v>2570720</v>
      </c>
      <c r="BM78" s="62">
        <v>62.6</v>
      </c>
      <c r="BU78" s="64"/>
      <c r="BY78" s="62" t="s">
        <v>43</v>
      </c>
      <c r="BZ78" s="62">
        <v>1634667</v>
      </c>
      <c r="CA78" s="62">
        <v>39.799999999999997</v>
      </c>
    </row>
    <row r="79" spans="8:79" x14ac:dyDescent="0.25">
      <c r="H79" s="64"/>
      <c r="U79" s="64"/>
      <c r="AE79" s="64"/>
      <c r="AN79" s="64"/>
      <c r="AX79" s="64"/>
      <c r="BG79" s="64"/>
      <c r="BK79" s="62" t="s">
        <v>43</v>
      </c>
      <c r="BL79" s="62">
        <v>4095801</v>
      </c>
      <c r="BM79" s="62">
        <v>99.7</v>
      </c>
      <c r="BU79" s="64"/>
      <c r="BX79" s="62" t="s">
        <v>69</v>
      </c>
      <c r="BY79" s="62" t="s">
        <v>70</v>
      </c>
      <c r="BZ79" s="62">
        <v>2474832</v>
      </c>
      <c r="CA79" s="62">
        <v>60.2</v>
      </c>
    </row>
    <row r="80" spans="8:79" x14ac:dyDescent="0.25">
      <c r="H80" s="64"/>
      <c r="U80" s="64"/>
      <c r="AE80" s="64"/>
      <c r="AN80" s="64"/>
      <c r="AX80" s="64"/>
      <c r="BG80" s="64"/>
      <c r="BJ80" s="62" t="s">
        <v>69</v>
      </c>
      <c r="BK80" s="62" t="s">
        <v>70</v>
      </c>
      <c r="BL80" s="62">
        <v>13698</v>
      </c>
      <c r="BM80" s="62">
        <v>0.3</v>
      </c>
      <c r="BU80" s="64"/>
      <c r="BX80" s="62" t="s">
        <v>43</v>
      </c>
      <c r="BZ80" s="62">
        <v>4109499</v>
      </c>
      <c r="CA80" s="62">
        <v>100</v>
      </c>
    </row>
    <row r="81" spans="8:79" x14ac:dyDescent="0.25">
      <c r="H81" s="64"/>
      <c r="U81" s="64"/>
      <c r="AE81" s="64"/>
      <c r="AN81" s="64"/>
      <c r="AX81" s="64"/>
      <c r="BG81" s="64"/>
      <c r="BJ81" s="62" t="s">
        <v>43</v>
      </c>
      <c r="BL81" s="62">
        <v>4109499</v>
      </c>
      <c r="BM81" s="62">
        <v>100</v>
      </c>
      <c r="BU81" s="64"/>
    </row>
    <row r="82" spans="8:79" x14ac:dyDescent="0.25">
      <c r="H82" s="64"/>
      <c r="U82" s="64"/>
      <c r="AE82" s="64"/>
      <c r="AN82" s="64"/>
      <c r="AX82" s="64"/>
      <c r="BG82" s="64"/>
      <c r="BU82" s="64"/>
    </row>
    <row r="83" spans="8:79" x14ac:dyDescent="0.25">
      <c r="H83" s="64"/>
      <c r="U83" s="64"/>
      <c r="AE83" s="64"/>
      <c r="AN83" s="64"/>
      <c r="AX83" s="64"/>
      <c r="BG83" s="64"/>
      <c r="BU83" s="64"/>
    </row>
    <row r="84" spans="8:79" x14ac:dyDescent="0.25">
      <c r="H84" s="64"/>
      <c r="U84" s="64"/>
      <c r="AE84" s="64"/>
      <c r="AN84" s="64"/>
      <c r="AX84" s="64"/>
      <c r="BG84" s="64"/>
      <c r="BU84" s="64"/>
      <c r="BX84" s="62" t="s">
        <v>464</v>
      </c>
    </row>
    <row r="85" spans="8:79" x14ac:dyDescent="0.25">
      <c r="H85" s="64"/>
      <c r="U85" s="64"/>
      <c r="AE85" s="64"/>
      <c r="AN85" s="64"/>
      <c r="AX85" s="64"/>
      <c r="BG85" s="64"/>
      <c r="BJ85" s="24" t="s">
        <v>340</v>
      </c>
      <c r="BU85" s="64"/>
      <c r="BZ85" s="62" t="s">
        <v>3</v>
      </c>
      <c r="CA85" s="62" t="s">
        <v>4</v>
      </c>
    </row>
    <row r="86" spans="8:79" x14ac:dyDescent="0.25">
      <c r="H86" s="64"/>
      <c r="U86" s="64"/>
      <c r="AE86" s="64"/>
      <c r="AN86" s="64"/>
      <c r="AX86" s="64"/>
      <c r="BG86" s="64"/>
      <c r="BL86" s="62" t="s">
        <v>3</v>
      </c>
      <c r="BM86" s="62" t="s">
        <v>4</v>
      </c>
      <c r="BU86" s="64"/>
      <c r="BX86" s="62" t="s">
        <v>6</v>
      </c>
      <c r="BY86" s="62" t="s">
        <v>454</v>
      </c>
      <c r="BZ86" s="62">
        <v>155248</v>
      </c>
      <c r="CA86" s="62">
        <v>3.8</v>
      </c>
    </row>
    <row r="87" spans="8:79" x14ac:dyDescent="0.25">
      <c r="H87" s="64"/>
      <c r="U87" s="64"/>
      <c r="AE87" s="64"/>
      <c r="AN87" s="64"/>
      <c r="AX87" s="64"/>
      <c r="BG87" s="64"/>
      <c r="BJ87" s="62" t="s">
        <v>6</v>
      </c>
      <c r="BK87" s="62" t="s">
        <v>331</v>
      </c>
      <c r="BL87" s="62">
        <v>579896</v>
      </c>
      <c r="BM87" s="62">
        <v>14.1</v>
      </c>
      <c r="BU87" s="64"/>
      <c r="BY87" s="62" t="s">
        <v>455</v>
      </c>
      <c r="BZ87" s="62">
        <v>543367</v>
      </c>
      <c r="CA87" s="62">
        <v>13.2</v>
      </c>
    </row>
    <row r="88" spans="8:79" x14ac:dyDescent="0.25">
      <c r="H88" s="64"/>
      <c r="U88" s="64"/>
      <c r="AE88" s="64"/>
      <c r="AN88" s="64"/>
      <c r="AX88" s="64"/>
      <c r="BG88" s="64"/>
      <c r="BK88" s="62" t="s">
        <v>332</v>
      </c>
      <c r="BL88" s="62">
        <v>3515905</v>
      </c>
      <c r="BM88" s="62">
        <v>85.6</v>
      </c>
      <c r="BU88" s="64"/>
      <c r="BY88" s="62" t="s">
        <v>456</v>
      </c>
      <c r="BZ88" s="62">
        <v>342458</v>
      </c>
      <c r="CA88" s="62">
        <v>8.3000000000000007</v>
      </c>
    </row>
    <row r="89" spans="8:79" x14ac:dyDescent="0.25">
      <c r="H89" s="64"/>
      <c r="U89" s="64"/>
      <c r="AE89" s="64"/>
      <c r="AN89" s="64"/>
      <c r="AX89" s="64"/>
      <c r="BG89" s="64"/>
      <c r="BK89" s="62" t="s">
        <v>43</v>
      </c>
      <c r="BL89" s="62">
        <v>4095801</v>
      </c>
      <c r="BM89" s="62">
        <v>99.7</v>
      </c>
      <c r="BU89" s="64"/>
      <c r="BY89" s="62" t="s">
        <v>457</v>
      </c>
      <c r="BZ89" s="62">
        <v>187211</v>
      </c>
      <c r="CA89" s="62">
        <v>4.5999999999999996</v>
      </c>
    </row>
    <row r="90" spans="8:79" x14ac:dyDescent="0.25">
      <c r="H90" s="64"/>
      <c r="U90" s="64"/>
      <c r="AE90" s="64"/>
      <c r="AN90" s="64"/>
      <c r="AX90" s="64"/>
      <c r="BG90" s="64"/>
      <c r="BJ90" s="62" t="s">
        <v>69</v>
      </c>
      <c r="BK90" s="62" t="s">
        <v>70</v>
      </c>
      <c r="BL90" s="62">
        <v>13698</v>
      </c>
      <c r="BM90" s="62">
        <v>0.3</v>
      </c>
      <c r="BU90" s="64"/>
      <c r="BY90" s="62" t="s">
        <v>458</v>
      </c>
      <c r="BZ90" s="62">
        <v>13698</v>
      </c>
      <c r="CA90" s="62">
        <v>0.3</v>
      </c>
    </row>
    <row r="91" spans="8:79" x14ac:dyDescent="0.25">
      <c r="H91" s="64"/>
      <c r="U91" s="64"/>
      <c r="AE91" s="64"/>
      <c r="AN91" s="64"/>
      <c r="AX91" s="64"/>
      <c r="BG91" s="64"/>
      <c r="BJ91" s="62" t="s">
        <v>43</v>
      </c>
      <c r="BL91" s="62">
        <v>4109499</v>
      </c>
      <c r="BM91" s="62">
        <v>100</v>
      </c>
      <c r="BU91" s="64"/>
      <c r="BY91" s="62" t="s">
        <v>43</v>
      </c>
      <c r="BZ91" s="62">
        <v>1241982</v>
      </c>
      <c r="CA91" s="62">
        <v>30.2</v>
      </c>
    </row>
    <row r="92" spans="8:79" x14ac:dyDescent="0.25">
      <c r="H92" s="64"/>
      <c r="U92" s="64"/>
      <c r="AE92" s="64"/>
      <c r="AN92" s="64"/>
      <c r="AX92" s="64"/>
      <c r="BG92" s="64"/>
      <c r="BU92" s="64"/>
      <c r="BX92" s="62" t="s">
        <v>69</v>
      </c>
      <c r="BY92" s="62" t="s">
        <v>70</v>
      </c>
      <c r="BZ92" s="62">
        <v>2867517</v>
      </c>
      <c r="CA92" s="62">
        <v>69.8</v>
      </c>
    </row>
    <row r="93" spans="8:79" x14ac:dyDescent="0.25">
      <c r="H93" s="64"/>
      <c r="U93" s="64"/>
      <c r="AE93" s="64"/>
      <c r="AN93" s="64"/>
      <c r="AX93" s="64"/>
      <c r="BG93" s="64"/>
      <c r="BU93" s="64"/>
      <c r="BX93" s="62" t="s">
        <v>43</v>
      </c>
      <c r="BZ93" s="62">
        <v>4109499</v>
      </c>
      <c r="CA93" s="62">
        <v>100</v>
      </c>
    </row>
    <row r="94" spans="8:79" x14ac:dyDescent="0.25">
      <c r="H94" s="64"/>
      <c r="U94" s="64"/>
      <c r="AE94" s="64"/>
      <c r="AN94" s="64"/>
      <c r="AX94" s="64"/>
      <c r="BG94" s="64"/>
      <c r="BU94" s="64"/>
    </row>
    <row r="95" spans="8:79" x14ac:dyDescent="0.25">
      <c r="H95" s="64"/>
      <c r="U95" s="64"/>
      <c r="AE95" s="64"/>
      <c r="AN95" s="64"/>
      <c r="AX95" s="64"/>
      <c r="BG95" s="64"/>
      <c r="BJ95" s="24" t="s">
        <v>341</v>
      </c>
      <c r="BU95" s="64"/>
    </row>
    <row r="96" spans="8:79" x14ac:dyDescent="0.25">
      <c r="H96" s="64"/>
      <c r="U96" s="64"/>
      <c r="AE96" s="64"/>
      <c r="AN96" s="64"/>
      <c r="AX96" s="64"/>
      <c r="BG96" s="64"/>
      <c r="BL96" s="62" t="s">
        <v>3</v>
      </c>
      <c r="BM96" s="62" t="s">
        <v>4</v>
      </c>
      <c r="BU96" s="64"/>
    </row>
    <row r="97" spans="8:79" x14ac:dyDescent="0.25">
      <c r="H97" s="64"/>
      <c r="U97" s="64"/>
      <c r="AE97" s="64"/>
      <c r="AN97" s="64"/>
      <c r="AX97" s="64"/>
      <c r="BG97" s="64"/>
      <c r="BJ97" s="62" t="s">
        <v>6</v>
      </c>
      <c r="BK97" s="62" t="s">
        <v>331</v>
      </c>
      <c r="BL97" s="62">
        <v>589028</v>
      </c>
      <c r="BM97" s="62">
        <v>14.3</v>
      </c>
      <c r="BU97" s="64"/>
      <c r="BX97" s="62" t="s">
        <v>465</v>
      </c>
    </row>
    <row r="98" spans="8:79" x14ac:dyDescent="0.25">
      <c r="H98" s="64"/>
      <c r="U98" s="64"/>
      <c r="AE98" s="64"/>
      <c r="AN98" s="64"/>
      <c r="AX98" s="64"/>
      <c r="BG98" s="64"/>
      <c r="BK98" s="62" t="s">
        <v>332</v>
      </c>
      <c r="BL98" s="62">
        <v>3506772</v>
      </c>
      <c r="BM98" s="62">
        <v>85.3</v>
      </c>
      <c r="BU98" s="64"/>
      <c r="BZ98" s="62" t="s">
        <v>3</v>
      </c>
      <c r="CA98" s="62" t="s">
        <v>4</v>
      </c>
    </row>
    <row r="99" spans="8:79" x14ac:dyDescent="0.25">
      <c r="H99" s="64"/>
      <c r="U99" s="64"/>
      <c r="AE99" s="64"/>
      <c r="AN99" s="64"/>
      <c r="AX99" s="64"/>
      <c r="BG99" s="64"/>
      <c r="BK99" s="62" t="s">
        <v>43</v>
      </c>
      <c r="BL99" s="62">
        <v>4095801</v>
      </c>
      <c r="BM99" s="62">
        <v>99.7</v>
      </c>
      <c r="BU99" s="64"/>
      <c r="BX99" s="62" t="s">
        <v>6</v>
      </c>
      <c r="BY99" s="62" t="s">
        <v>454</v>
      </c>
      <c r="BZ99" s="62">
        <v>305929</v>
      </c>
      <c r="CA99" s="62">
        <v>7.4</v>
      </c>
    </row>
    <row r="100" spans="8:79" x14ac:dyDescent="0.25">
      <c r="H100" s="64"/>
      <c r="U100" s="64"/>
      <c r="AE100" s="64"/>
      <c r="AN100" s="64"/>
      <c r="AX100" s="64"/>
      <c r="BG100" s="64"/>
      <c r="BJ100" s="62" t="s">
        <v>69</v>
      </c>
      <c r="BK100" s="62" t="s">
        <v>70</v>
      </c>
      <c r="BL100" s="62">
        <v>13698</v>
      </c>
      <c r="BM100" s="62">
        <v>0.3</v>
      </c>
      <c r="BU100" s="64"/>
      <c r="BY100" s="62" t="s">
        <v>455</v>
      </c>
      <c r="BZ100" s="62">
        <v>575330</v>
      </c>
      <c r="CA100" s="62">
        <v>14</v>
      </c>
    </row>
    <row r="101" spans="8:79" x14ac:dyDescent="0.25">
      <c r="H101" s="64"/>
      <c r="U101" s="64"/>
      <c r="AE101" s="64"/>
      <c r="AN101" s="64"/>
      <c r="AX101" s="64"/>
      <c r="BG101" s="64"/>
      <c r="BJ101" s="62" t="s">
        <v>43</v>
      </c>
      <c r="BL101" s="62">
        <v>4109499</v>
      </c>
      <c r="BM101" s="62">
        <v>100</v>
      </c>
      <c r="BU101" s="64"/>
      <c r="BY101" s="62" t="s">
        <v>456</v>
      </c>
      <c r="BZ101" s="62">
        <v>406384</v>
      </c>
      <c r="CA101" s="62">
        <v>9.9</v>
      </c>
    </row>
    <row r="102" spans="8:79" x14ac:dyDescent="0.25">
      <c r="H102" s="64"/>
      <c r="U102" s="64"/>
      <c r="AE102" s="64"/>
      <c r="AN102" s="64"/>
      <c r="AX102" s="64"/>
      <c r="BG102" s="64"/>
      <c r="BU102" s="64"/>
      <c r="BY102" s="62" t="s">
        <v>457</v>
      </c>
      <c r="BZ102" s="62">
        <v>223739</v>
      </c>
      <c r="CA102" s="62">
        <v>5.4</v>
      </c>
    </row>
    <row r="103" spans="8:79" x14ac:dyDescent="0.25">
      <c r="H103" s="64"/>
      <c r="U103" s="64"/>
      <c r="AE103" s="64"/>
      <c r="AN103" s="64"/>
      <c r="AX103" s="64"/>
      <c r="BG103" s="64"/>
      <c r="BU103" s="64"/>
      <c r="BY103" s="62" t="s">
        <v>458</v>
      </c>
      <c r="BZ103" s="62">
        <v>13698</v>
      </c>
      <c r="CA103" s="62">
        <v>0.3</v>
      </c>
    </row>
    <row r="104" spans="8:79" x14ac:dyDescent="0.25">
      <c r="H104" s="64"/>
      <c r="U104" s="64"/>
      <c r="AE104" s="64"/>
      <c r="AN104" s="64"/>
      <c r="AX104" s="64"/>
      <c r="BG104" s="64"/>
      <c r="BU104" s="64"/>
      <c r="BY104" s="62" t="s">
        <v>43</v>
      </c>
      <c r="BZ104" s="62">
        <v>1525081</v>
      </c>
      <c r="CA104" s="62">
        <v>37.1</v>
      </c>
    </row>
    <row r="105" spans="8:79" x14ac:dyDescent="0.25">
      <c r="H105" s="64"/>
      <c r="U105" s="64"/>
      <c r="AE105" s="64"/>
      <c r="AN105" s="64"/>
      <c r="AX105" s="64"/>
      <c r="BG105" s="64"/>
      <c r="BJ105" s="24" t="s">
        <v>342</v>
      </c>
      <c r="BU105" s="64"/>
      <c r="BX105" s="62" t="s">
        <v>69</v>
      </c>
      <c r="BY105" s="62" t="s">
        <v>70</v>
      </c>
      <c r="BZ105" s="62">
        <v>2584418</v>
      </c>
      <c r="CA105" s="62">
        <v>62.9</v>
      </c>
    </row>
    <row r="106" spans="8:79" x14ac:dyDescent="0.25">
      <c r="H106" s="64"/>
      <c r="U106" s="64"/>
      <c r="AE106" s="64"/>
      <c r="AN106" s="64"/>
      <c r="AX106" s="64"/>
      <c r="BG106" s="64"/>
      <c r="BL106" s="62" t="s">
        <v>3</v>
      </c>
      <c r="BM106" s="62" t="s">
        <v>4</v>
      </c>
      <c r="BU106" s="64"/>
      <c r="BX106" s="62" t="s">
        <v>43</v>
      </c>
      <c r="BZ106" s="62">
        <v>4109499</v>
      </c>
      <c r="CA106" s="62">
        <v>100</v>
      </c>
    </row>
    <row r="107" spans="8:79" x14ac:dyDescent="0.25">
      <c r="H107" s="64"/>
      <c r="U107" s="64"/>
      <c r="AE107" s="64"/>
      <c r="AN107" s="64"/>
      <c r="AX107" s="64"/>
      <c r="BG107" s="64"/>
      <c r="BJ107" s="62" t="s">
        <v>6</v>
      </c>
      <c r="BK107" s="62" t="s">
        <v>331</v>
      </c>
      <c r="BL107" s="62">
        <v>3767041</v>
      </c>
      <c r="BM107" s="62">
        <v>91.7</v>
      </c>
      <c r="BU107" s="64"/>
    </row>
    <row r="108" spans="8:79" x14ac:dyDescent="0.25">
      <c r="H108" s="64"/>
      <c r="U108" s="64"/>
      <c r="AE108" s="64"/>
      <c r="AN108" s="64"/>
      <c r="AX108" s="64"/>
      <c r="BG108" s="64"/>
      <c r="BK108" s="62" t="s">
        <v>332</v>
      </c>
      <c r="BL108" s="62">
        <v>328760</v>
      </c>
      <c r="BM108" s="62">
        <v>8</v>
      </c>
      <c r="BU108" s="64"/>
    </row>
    <row r="109" spans="8:79" x14ac:dyDescent="0.25">
      <c r="H109" s="64"/>
      <c r="U109" s="64"/>
      <c r="AE109" s="64"/>
      <c r="AN109" s="64"/>
      <c r="AX109" s="64"/>
      <c r="BG109" s="64"/>
      <c r="BK109" s="62" t="s">
        <v>43</v>
      </c>
      <c r="BL109" s="62">
        <v>4095801</v>
      </c>
      <c r="BM109" s="62">
        <v>99.7</v>
      </c>
      <c r="BU109" s="64"/>
    </row>
    <row r="110" spans="8:79" x14ac:dyDescent="0.25">
      <c r="H110" s="64"/>
      <c r="U110" s="64"/>
      <c r="AE110" s="64"/>
      <c r="AN110" s="64"/>
      <c r="AX110" s="64"/>
      <c r="BG110" s="64"/>
      <c r="BJ110" s="62" t="s">
        <v>69</v>
      </c>
      <c r="BK110" s="62" t="s">
        <v>70</v>
      </c>
      <c r="BL110" s="62">
        <v>13698</v>
      </c>
      <c r="BM110" s="62">
        <v>0.3</v>
      </c>
      <c r="BU110" s="64"/>
      <c r="BX110" s="62" t="s">
        <v>466</v>
      </c>
    </row>
    <row r="111" spans="8:79" x14ac:dyDescent="0.25">
      <c r="H111" s="64"/>
      <c r="U111" s="64"/>
      <c r="AE111" s="64"/>
      <c r="AN111" s="64"/>
      <c r="AX111" s="64"/>
      <c r="BG111" s="64"/>
      <c r="BJ111" s="62" t="s">
        <v>43</v>
      </c>
      <c r="BL111" s="62">
        <v>4109499</v>
      </c>
      <c r="BM111" s="62">
        <v>100</v>
      </c>
      <c r="BU111" s="64"/>
      <c r="BZ111" s="62" t="s">
        <v>3</v>
      </c>
      <c r="CA111" s="62" t="s">
        <v>4</v>
      </c>
    </row>
    <row r="112" spans="8:79" x14ac:dyDescent="0.25">
      <c r="H112" s="64"/>
      <c r="U112" s="64"/>
      <c r="AE112" s="64"/>
      <c r="AN112" s="64"/>
      <c r="AX112" s="64"/>
      <c r="BG112" s="64"/>
      <c r="BU112" s="64"/>
      <c r="BX112" s="62" t="s">
        <v>6</v>
      </c>
      <c r="BY112" s="62" t="s">
        <v>454</v>
      </c>
      <c r="BZ112" s="62">
        <v>45661</v>
      </c>
      <c r="CA112" s="62">
        <v>1.1000000000000001</v>
      </c>
    </row>
    <row r="113" spans="8:79" x14ac:dyDescent="0.25">
      <c r="H113" s="64"/>
      <c r="U113" s="64"/>
      <c r="AE113" s="64"/>
      <c r="AN113" s="64"/>
      <c r="AX113" s="64"/>
      <c r="BG113" s="64"/>
      <c r="BU113" s="64"/>
      <c r="BY113" s="62" t="s">
        <v>455</v>
      </c>
      <c r="BZ113" s="62">
        <v>260268</v>
      </c>
      <c r="CA113" s="62">
        <v>6.3</v>
      </c>
    </row>
    <row r="114" spans="8:79" x14ac:dyDescent="0.25">
      <c r="H114" s="64"/>
      <c r="U114" s="64"/>
      <c r="AE114" s="64"/>
      <c r="AN114" s="64"/>
      <c r="AX114" s="64"/>
      <c r="BG114" s="64"/>
      <c r="BU114" s="64"/>
      <c r="BY114" s="62" t="s">
        <v>456</v>
      </c>
      <c r="BZ114" s="62">
        <v>191777</v>
      </c>
      <c r="CA114" s="62">
        <v>4.7</v>
      </c>
    </row>
    <row r="115" spans="8:79" x14ac:dyDescent="0.25">
      <c r="H115" s="64"/>
      <c r="U115" s="64"/>
      <c r="AE115" s="64"/>
      <c r="AN115" s="64"/>
      <c r="AX115" s="64"/>
      <c r="BG115" s="64"/>
      <c r="BJ115" s="24" t="s">
        <v>343</v>
      </c>
      <c r="BU115" s="64"/>
      <c r="BY115" s="62" t="s">
        <v>457</v>
      </c>
      <c r="BZ115" s="62">
        <v>77624</v>
      </c>
      <c r="CA115" s="62">
        <v>1.9</v>
      </c>
    </row>
    <row r="116" spans="8:79" x14ac:dyDescent="0.25">
      <c r="H116" s="64"/>
      <c r="U116" s="64"/>
      <c r="AE116" s="64"/>
      <c r="AN116" s="64"/>
      <c r="AX116" s="64"/>
      <c r="BG116" s="64"/>
      <c r="BL116" s="62" t="s">
        <v>3</v>
      </c>
      <c r="BM116" s="62" t="s">
        <v>4</v>
      </c>
      <c r="BU116" s="64"/>
      <c r="BY116" s="62" t="s">
        <v>458</v>
      </c>
      <c r="BZ116" s="62">
        <v>4566</v>
      </c>
      <c r="CA116" s="62">
        <v>0.1</v>
      </c>
    </row>
    <row r="117" spans="8:79" x14ac:dyDescent="0.25">
      <c r="H117" s="64"/>
      <c r="U117" s="64"/>
      <c r="AE117" s="64"/>
      <c r="AN117" s="64"/>
      <c r="AX117" s="64"/>
      <c r="BG117" s="64"/>
      <c r="BJ117" s="62" t="s">
        <v>6</v>
      </c>
      <c r="BK117" s="62" t="s">
        <v>331</v>
      </c>
      <c r="BL117" s="62">
        <v>1684895</v>
      </c>
      <c r="BM117" s="62">
        <v>41</v>
      </c>
      <c r="BU117" s="64"/>
      <c r="BY117" s="62" t="s">
        <v>43</v>
      </c>
      <c r="BZ117" s="62">
        <v>579896</v>
      </c>
      <c r="CA117" s="62">
        <v>14.1</v>
      </c>
    </row>
    <row r="118" spans="8:79" x14ac:dyDescent="0.25">
      <c r="H118" s="64"/>
      <c r="U118" s="64"/>
      <c r="AE118" s="64"/>
      <c r="AN118" s="64"/>
      <c r="AX118" s="64"/>
      <c r="BG118" s="64"/>
      <c r="BK118" s="62" t="s">
        <v>332</v>
      </c>
      <c r="BL118" s="62">
        <v>2410906</v>
      </c>
      <c r="BM118" s="62">
        <v>58.7</v>
      </c>
      <c r="BU118" s="64"/>
      <c r="BX118" s="62" t="s">
        <v>69</v>
      </c>
      <c r="BY118" s="62" t="s">
        <v>70</v>
      </c>
      <c r="BZ118" s="62">
        <v>3529603</v>
      </c>
      <c r="CA118" s="62">
        <v>85.9</v>
      </c>
    </row>
    <row r="119" spans="8:79" x14ac:dyDescent="0.25">
      <c r="H119" s="64"/>
      <c r="U119" s="64"/>
      <c r="AE119" s="64"/>
      <c r="AN119" s="64"/>
      <c r="AX119" s="64"/>
      <c r="BG119" s="64"/>
      <c r="BK119" s="62" t="s">
        <v>43</v>
      </c>
      <c r="BL119" s="62">
        <v>4095801</v>
      </c>
      <c r="BM119" s="62">
        <v>99.7</v>
      </c>
      <c r="BU119" s="64"/>
      <c r="BX119" s="62" t="s">
        <v>43</v>
      </c>
      <c r="BZ119" s="62">
        <v>4109499</v>
      </c>
      <c r="CA119" s="62">
        <v>100</v>
      </c>
    </row>
    <row r="120" spans="8:79" x14ac:dyDescent="0.25">
      <c r="H120" s="64"/>
      <c r="U120" s="64"/>
      <c r="AE120" s="64"/>
      <c r="AN120" s="64"/>
      <c r="AX120" s="64"/>
      <c r="BG120" s="64"/>
      <c r="BJ120" s="62" t="s">
        <v>69</v>
      </c>
      <c r="BK120" s="62" t="s">
        <v>70</v>
      </c>
      <c r="BL120" s="62">
        <v>13698</v>
      </c>
      <c r="BM120" s="62">
        <v>0.3</v>
      </c>
      <c r="BU120" s="64"/>
    </row>
    <row r="121" spans="8:79" x14ac:dyDescent="0.25">
      <c r="H121" s="64"/>
      <c r="U121" s="64"/>
      <c r="AE121" s="64"/>
      <c r="AN121" s="64"/>
      <c r="AX121" s="64"/>
      <c r="BG121" s="64"/>
      <c r="BJ121" s="62" t="s">
        <v>43</v>
      </c>
      <c r="BL121" s="62">
        <v>4109499</v>
      </c>
      <c r="BM121" s="62">
        <v>100</v>
      </c>
      <c r="BU121" s="64"/>
    </row>
    <row r="122" spans="8:79" x14ac:dyDescent="0.25">
      <c r="H122" s="64"/>
      <c r="U122" s="64"/>
      <c r="AE122" s="64"/>
      <c r="AN122" s="64"/>
      <c r="AX122" s="64"/>
      <c r="BG122" s="64"/>
      <c r="BU122" s="64"/>
    </row>
    <row r="123" spans="8:79" x14ac:dyDescent="0.25">
      <c r="H123" s="64"/>
      <c r="U123" s="64"/>
      <c r="AE123" s="64"/>
      <c r="AN123" s="64"/>
      <c r="AX123" s="64"/>
      <c r="BG123" s="64"/>
      <c r="BU123" s="64"/>
      <c r="BX123" s="62" t="s">
        <v>467</v>
      </c>
    </row>
    <row r="124" spans="8:79" x14ac:dyDescent="0.25">
      <c r="H124" s="64"/>
      <c r="U124" s="64"/>
      <c r="AE124" s="64"/>
      <c r="AN124" s="64"/>
      <c r="AX124" s="64"/>
      <c r="BG124" s="64"/>
      <c r="BU124" s="64"/>
      <c r="BZ124" s="62" t="s">
        <v>3</v>
      </c>
      <c r="CA124" s="62" t="s">
        <v>4</v>
      </c>
    </row>
    <row r="125" spans="8:79" x14ac:dyDescent="0.25">
      <c r="H125" s="64"/>
      <c r="U125" s="64"/>
      <c r="AE125" s="64"/>
      <c r="AN125" s="64"/>
      <c r="AX125" s="64"/>
      <c r="BG125" s="64"/>
      <c r="BJ125" s="24" t="s">
        <v>344</v>
      </c>
      <c r="BU125" s="64"/>
      <c r="BX125" s="62" t="s">
        <v>6</v>
      </c>
      <c r="BY125" s="62" t="s">
        <v>454</v>
      </c>
      <c r="BZ125" s="62">
        <v>63926</v>
      </c>
      <c r="CA125" s="62">
        <v>1.6</v>
      </c>
    </row>
    <row r="126" spans="8:79" x14ac:dyDescent="0.25">
      <c r="H126" s="64"/>
      <c r="U126" s="64"/>
      <c r="AE126" s="64"/>
      <c r="AN126" s="64"/>
      <c r="AX126" s="64"/>
      <c r="BG126" s="64"/>
      <c r="BL126" s="62" t="s">
        <v>3</v>
      </c>
      <c r="BM126" s="62" t="s">
        <v>4</v>
      </c>
      <c r="BU126" s="64"/>
      <c r="BY126" s="62" t="s">
        <v>455</v>
      </c>
      <c r="BZ126" s="62">
        <v>232872</v>
      </c>
      <c r="CA126" s="62">
        <v>5.7</v>
      </c>
    </row>
    <row r="127" spans="8:79" x14ac:dyDescent="0.25">
      <c r="H127" s="64"/>
      <c r="U127" s="64"/>
      <c r="AE127" s="64"/>
      <c r="AN127" s="64"/>
      <c r="AX127" s="64"/>
      <c r="BG127" s="64"/>
      <c r="BJ127" s="62" t="s">
        <v>6</v>
      </c>
      <c r="BK127" s="62" t="s">
        <v>331</v>
      </c>
      <c r="BL127" s="62">
        <v>611859</v>
      </c>
      <c r="BM127" s="62">
        <v>14.9</v>
      </c>
      <c r="BU127" s="64"/>
      <c r="BY127" s="62" t="s">
        <v>456</v>
      </c>
      <c r="BZ127" s="62">
        <v>164380</v>
      </c>
      <c r="CA127" s="62">
        <v>4</v>
      </c>
    </row>
    <row r="128" spans="8:79" x14ac:dyDescent="0.25">
      <c r="H128" s="64"/>
      <c r="U128" s="64"/>
      <c r="AE128" s="64"/>
      <c r="AN128" s="64"/>
      <c r="AX128" s="64"/>
      <c r="BG128" s="64"/>
      <c r="BK128" s="62" t="s">
        <v>332</v>
      </c>
      <c r="BL128" s="62">
        <v>3483942</v>
      </c>
      <c r="BM128" s="62">
        <v>84.8</v>
      </c>
      <c r="BU128" s="64"/>
      <c r="BY128" s="62" t="s">
        <v>457</v>
      </c>
      <c r="BZ128" s="62">
        <v>123285</v>
      </c>
      <c r="CA128" s="62">
        <v>3</v>
      </c>
    </row>
    <row r="129" spans="8:79" x14ac:dyDescent="0.25">
      <c r="H129" s="64"/>
      <c r="U129" s="64"/>
      <c r="AE129" s="64"/>
      <c r="AN129" s="64"/>
      <c r="AX129" s="64"/>
      <c r="BG129" s="64"/>
      <c r="BK129" s="62" t="s">
        <v>43</v>
      </c>
      <c r="BL129" s="62">
        <v>4095801</v>
      </c>
      <c r="BM129" s="62">
        <v>99.7</v>
      </c>
      <c r="BU129" s="64"/>
      <c r="BY129" s="62" t="s">
        <v>458</v>
      </c>
      <c r="BZ129" s="62">
        <v>4566</v>
      </c>
      <c r="CA129" s="62">
        <v>0.1</v>
      </c>
    </row>
    <row r="130" spans="8:79" x14ac:dyDescent="0.25">
      <c r="H130" s="64"/>
      <c r="U130" s="64"/>
      <c r="AE130" s="64"/>
      <c r="AN130" s="64"/>
      <c r="AX130" s="64"/>
      <c r="BG130" s="64"/>
      <c r="BJ130" s="62" t="s">
        <v>69</v>
      </c>
      <c r="BK130" s="62" t="s">
        <v>70</v>
      </c>
      <c r="BL130" s="62">
        <v>13698</v>
      </c>
      <c r="BM130" s="62">
        <v>0.3</v>
      </c>
      <c r="BU130" s="64"/>
      <c r="BY130" s="62" t="s">
        <v>43</v>
      </c>
      <c r="BZ130" s="62">
        <v>589028</v>
      </c>
      <c r="CA130" s="62">
        <v>14.3</v>
      </c>
    </row>
    <row r="131" spans="8:79" x14ac:dyDescent="0.25">
      <c r="H131" s="64"/>
      <c r="U131" s="64"/>
      <c r="AE131" s="64"/>
      <c r="AN131" s="64"/>
      <c r="AX131" s="64"/>
      <c r="BG131" s="64"/>
      <c r="BJ131" s="62" t="s">
        <v>43</v>
      </c>
      <c r="BL131" s="62">
        <v>4109499</v>
      </c>
      <c r="BM131" s="62">
        <v>100</v>
      </c>
      <c r="BU131" s="64"/>
      <c r="BX131" s="62" t="s">
        <v>69</v>
      </c>
      <c r="BY131" s="62" t="s">
        <v>70</v>
      </c>
      <c r="BZ131" s="62">
        <v>3520471</v>
      </c>
      <c r="CA131" s="62">
        <v>85.7</v>
      </c>
    </row>
    <row r="132" spans="8:79" x14ac:dyDescent="0.25">
      <c r="H132" s="64"/>
      <c r="U132" s="64"/>
      <c r="AE132" s="64"/>
      <c r="AN132" s="64"/>
      <c r="AX132" s="64"/>
      <c r="BG132" s="64"/>
      <c r="BU132" s="64"/>
      <c r="BX132" s="62" t="s">
        <v>43</v>
      </c>
      <c r="BZ132" s="62">
        <v>4109499</v>
      </c>
      <c r="CA132" s="62">
        <v>100</v>
      </c>
    </row>
    <row r="133" spans="8:79" x14ac:dyDescent="0.25">
      <c r="H133" s="64"/>
      <c r="U133" s="64"/>
      <c r="AE133" s="64"/>
      <c r="AN133" s="64"/>
      <c r="AX133" s="64"/>
      <c r="BG133" s="64"/>
      <c r="BU133" s="64"/>
    </row>
    <row r="134" spans="8:79" x14ac:dyDescent="0.25">
      <c r="H134" s="64"/>
      <c r="U134" s="64"/>
      <c r="AE134" s="64"/>
      <c r="AN134" s="64"/>
      <c r="AX134" s="64"/>
      <c r="BG134" s="64"/>
      <c r="BU134" s="64"/>
    </row>
    <row r="135" spans="8:79" x14ac:dyDescent="0.25">
      <c r="H135" s="64"/>
      <c r="U135" s="64"/>
      <c r="AE135" s="64"/>
      <c r="AN135" s="64"/>
      <c r="AX135" s="64"/>
      <c r="BG135" s="64"/>
      <c r="BJ135" s="24" t="s">
        <v>345</v>
      </c>
      <c r="BU135" s="64"/>
    </row>
    <row r="136" spans="8:79" x14ac:dyDescent="0.25">
      <c r="H136" s="64"/>
      <c r="U136" s="64"/>
      <c r="AE136" s="64"/>
      <c r="AN136" s="64"/>
      <c r="AX136" s="64"/>
      <c r="BG136" s="64"/>
      <c r="BL136" s="62" t="s">
        <v>3</v>
      </c>
      <c r="BM136" s="62" t="s">
        <v>4</v>
      </c>
      <c r="BU136" s="64"/>
      <c r="BX136" s="62" t="s">
        <v>468</v>
      </c>
    </row>
    <row r="137" spans="8:79" x14ac:dyDescent="0.25">
      <c r="H137" s="64"/>
      <c r="U137" s="64"/>
      <c r="AE137" s="64"/>
      <c r="AN137" s="64"/>
      <c r="AX137" s="64"/>
      <c r="BG137" s="64"/>
      <c r="BJ137" s="62" t="s">
        <v>6</v>
      </c>
      <c r="BK137" s="62" t="s">
        <v>331</v>
      </c>
      <c r="BL137" s="62">
        <v>447479</v>
      </c>
      <c r="BM137" s="62">
        <v>10.9</v>
      </c>
      <c r="BU137" s="64"/>
      <c r="BZ137" s="62" t="s">
        <v>3</v>
      </c>
      <c r="CA137" s="62" t="s">
        <v>4</v>
      </c>
    </row>
    <row r="138" spans="8:79" x14ac:dyDescent="0.25">
      <c r="H138" s="64"/>
      <c r="U138" s="64"/>
      <c r="AE138" s="64"/>
      <c r="AN138" s="64"/>
      <c r="AX138" s="64"/>
      <c r="BG138" s="64"/>
      <c r="BK138" s="62" t="s">
        <v>332</v>
      </c>
      <c r="BL138" s="62">
        <v>3648322</v>
      </c>
      <c r="BM138" s="62">
        <v>88.8</v>
      </c>
      <c r="BU138" s="64"/>
      <c r="BX138" s="62" t="s">
        <v>6</v>
      </c>
      <c r="BY138" s="62" t="s">
        <v>454</v>
      </c>
      <c r="BZ138" s="62">
        <v>447479</v>
      </c>
      <c r="CA138" s="62">
        <v>10.9</v>
      </c>
    </row>
    <row r="139" spans="8:79" x14ac:dyDescent="0.25">
      <c r="H139" s="64"/>
      <c r="U139" s="64"/>
      <c r="AE139" s="64"/>
      <c r="AN139" s="64"/>
      <c r="AX139" s="64"/>
      <c r="BG139" s="64"/>
      <c r="BK139" s="62" t="s">
        <v>43</v>
      </c>
      <c r="BL139" s="62">
        <v>4095801</v>
      </c>
      <c r="BM139" s="62">
        <v>99.7</v>
      </c>
      <c r="BU139" s="64"/>
      <c r="BY139" s="62" t="s">
        <v>455</v>
      </c>
      <c r="BZ139" s="62">
        <v>1073036</v>
      </c>
      <c r="CA139" s="62">
        <v>26.1</v>
      </c>
    </row>
    <row r="140" spans="8:79" x14ac:dyDescent="0.25">
      <c r="H140" s="64"/>
      <c r="U140" s="64"/>
      <c r="AE140" s="64"/>
      <c r="AN140" s="64"/>
      <c r="AX140" s="64"/>
      <c r="BG140" s="64"/>
      <c r="BJ140" s="62" t="s">
        <v>69</v>
      </c>
      <c r="BK140" s="62" t="s">
        <v>70</v>
      </c>
      <c r="BL140" s="62">
        <v>13698</v>
      </c>
      <c r="BM140" s="62">
        <v>0.3</v>
      </c>
      <c r="BU140" s="64"/>
      <c r="BY140" s="62" t="s">
        <v>456</v>
      </c>
      <c r="BZ140" s="62">
        <v>1191755</v>
      </c>
      <c r="CA140" s="62">
        <v>29</v>
      </c>
    </row>
    <row r="141" spans="8:79" x14ac:dyDescent="0.25">
      <c r="H141" s="64"/>
      <c r="U141" s="64"/>
      <c r="AE141" s="64"/>
      <c r="AN141" s="64"/>
      <c r="AX141" s="64"/>
      <c r="BG141" s="64"/>
      <c r="BJ141" s="62" t="s">
        <v>43</v>
      </c>
      <c r="BL141" s="62">
        <v>4109499</v>
      </c>
      <c r="BM141" s="62">
        <v>100</v>
      </c>
      <c r="BU141" s="64"/>
      <c r="BY141" s="62" t="s">
        <v>457</v>
      </c>
      <c r="BZ141" s="62">
        <v>1045639</v>
      </c>
      <c r="CA141" s="62">
        <v>25.4</v>
      </c>
    </row>
    <row r="142" spans="8:79" x14ac:dyDescent="0.25">
      <c r="H142" s="64"/>
      <c r="U142" s="64"/>
      <c r="AE142" s="64"/>
      <c r="AN142" s="64"/>
      <c r="AX142" s="64"/>
      <c r="BG142" s="64"/>
      <c r="BU142" s="64"/>
      <c r="BY142" s="62" t="s">
        <v>458</v>
      </c>
      <c r="BZ142" s="62">
        <v>9132</v>
      </c>
      <c r="CA142" s="62">
        <v>0.2</v>
      </c>
    </row>
    <row r="143" spans="8:79" x14ac:dyDescent="0.25">
      <c r="H143" s="64"/>
      <c r="U143" s="64"/>
      <c r="AE143" s="64"/>
      <c r="AN143" s="64"/>
      <c r="AX143" s="64"/>
      <c r="BG143" s="64"/>
      <c r="BU143" s="64"/>
      <c r="BY143" s="62" t="s">
        <v>43</v>
      </c>
      <c r="BZ143" s="62">
        <v>3767041</v>
      </c>
      <c r="CA143" s="62">
        <v>91.7</v>
      </c>
    </row>
    <row r="144" spans="8:79" x14ac:dyDescent="0.25">
      <c r="H144" s="64"/>
      <c r="U144" s="64"/>
      <c r="AE144" s="64"/>
      <c r="AN144" s="64"/>
      <c r="AX144" s="64"/>
      <c r="BG144" s="64"/>
      <c r="BU144" s="64"/>
      <c r="BX144" s="62" t="s">
        <v>69</v>
      </c>
      <c r="BY144" s="62" t="s">
        <v>70</v>
      </c>
      <c r="BZ144" s="62">
        <v>342458</v>
      </c>
      <c r="CA144" s="62">
        <v>8.3000000000000007</v>
      </c>
    </row>
    <row r="145" spans="8:79" x14ac:dyDescent="0.25">
      <c r="H145" s="64"/>
      <c r="U145" s="64"/>
      <c r="AE145" s="64"/>
      <c r="AN145" s="64"/>
      <c r="AX145" s="64"/>
      <c r="BG145" s="64"/>
      <c r="BU145" s="64"/>
      <c r="BX145" s="62" t="s">
        <v>43</v>
      </c>
      <c r="BZ145" s="62">
        <v>4109499</v>
      </c>
      <c r="CA145" s="62">
        <v>100</v>
      </c>
    </row>
    <row r="146" spans="8:79" x14ac:dyDescent="0.25">
      <c r="H146" s="64"/>
      <c r="U146" s="64"/>
      <c r="AE146" s="64"/>
      <c r="AN146" s="64"/>
      <c r="AX146" s="64"/>
      <c r="BG146" s="64"/>
      <c r="BU146" s="64"/>
    </row>
    <row r="147" spans="8:79" x14ac:dyDescent="0.25">
      <c r="H147" s="64"/>
      <c r="U147" s="64"/>
      <c r="AE147" s="64"/>
      <c r="AN147" s="64"/>
      <c r="AX147" s="64"/>
      <c r="BG147" s="64"/>
      <c r="BU147" s="64"/>
    </row>
    <row r="148" spans="8:79" x14ac:dyDescent="0.25">
      <c r="H148" s="64"/>
      <c r="U148" s="64"/>
      <c r="AE148" s="64"/>
      <c r="AN148" s="64"/>
      <c r="AX148" s="64"/>
      <c r="BG148" s="64"/>
      <c r="BU148" s="64"/>
    </row>
    <row r="149" spans="8:79" x14ac:dyDescent="0.25">
      <c r="H149" s="64"/>
      <c r="U149" s="64"/>
      <c r="AE149" s="64"/>
      <c r="AN149" s="64"/>
      <c r="AX149" s="64"/>
      <c r="BG149" s="64"/>
      <c r="BU149" s="64"/>
      <c r="BX149" s="62" t="s">
        <v>469</v>
      </c>
    </row>
    <row r="150" spans="8:79" x14ac:dyDescent="0.25">
      <c r="H150" s="64"/>
      <c r="U150" s="64"/>
      <c r="AE150" s="64"/>
      <c r="AN150" s="64"/>
      <c r="AX150" s="64"/>
      <c r="BG150" s="64"/>
      <c r="BU150" s="64"/>
      <c r="BZ150" s="62" t="s">
        <v>3</v>
      </c>
      <c r="CA150" s="62" t="s">
        <v>4</v>
      </c>
    </row>
    <row r="151" spans="8:79" x14ac:dyDescent="0.25">
      <c r="H151" s="64"/>
      <c r="U151" s="64"/>
      <c r="AE151" s="64"/>
      <c r="AN151" s="64"/>
      <c r="AX151" s="64"/>
      <c r="BG151" s="64"/>
      <c r="BU151" s="64"/>
      <c r="BX151" s="62" t="s">
        <v>6</v>
      </c>
      <c r="BY151" s="62" t="s">
        <v>454</v>
      </c>
      <c r="BZ151" s="62">
        <v>223739</v>
      </c>
      <c r="CA151" s="62">
        <v>5.4</v>
      </c>
    </row>
    <row r="152" spans="8:79" x14ac:dyDescent="0.25">
      <c r="H152" s="64"/>
      <c r="U152" s="64"/>
      <c r="AE152" s="64"/>
      <c r="AN152" s="64"/>
      <c r="AX152" s="64"/>
      <c r="BG152" s="64"/>
      <c r="BU152" s="64"/>
      <c r="BY152" s="62" t="s">
        <v>455</v>
      </c>
      <c r="BZ152" s="62">
        <v>735144</v>
      </c>
      <c r="CA152" s="62">
        <v>17.899999999999999</v>
      </c>
    </row>
    <row r="153" spans="8:79" x14ac:dyDescent="0.25">
      <c r="H153" s="64"/>
      <c r="U153" s="64"/>
      <c r="AE153" s="64"/>
      <c r="AN153" s="64"/>
      <c r="AX153" s="64"/>
      <c r="BG153" s="64"/>
      <c r="BU153" s="64"/>
      <c r="BY153" s="62" t="s">
        <v>456</v>
      </c>
      <c r="BZ153" s="62">
        <v>506838</v>
      </c>
      <c r="CA153" s="62">
        <v>12.3</v>
      </c>
    </row>
    <row r="154" spans="8:79" x14ac:dyDescent="0.25">
      <c r="H154" s="64"/>
      <c r="U154" s="64"/>
      <c r="AE154" s="64"/>
      <c r="AN154" s="64"/>
      <c r="AX154" s="64"/>
      <c r="BG154" s="64"/>
      <c r="BU154" s="64"/>
      <c r="BY154" s="62" t="s">
        <v>457</v>
      </c>
      <c r="BZ154" s="62">
        <v>205475</v>
      </c>
      <c r="CA154" s="62">
        <v>5</v>
      </c>
    </row>
    <row r="155" spans="8:79" x14ac:dyDescent="0.25">
      <c r="H155" s="64"/>
      <c r="U155" s="64"/>
      <c r="AE155" s="64"/>
      <c r="AN155" s="64"/>
      <c r="AX155" s="64"/>
      <c r="BG155" s="64"/>
      <c r="BU155" s="64"/>
      <c r="BY155" s="62" t="s">
        <v>458</v>
      </c>
      <c r="BZ155" s="62">
        <v>13698</v>
      </c>
      <c r="CA155" s="62">
        <v>0.3</v>
      </c>
    </row>
    <row r="156" spans="8:79" x14ac:dyDescent="0.25">
      <c r="H156" s="64"/>
      <c r="U156" s="64"/>
      <c r="AE156" s="64"/>
      <c r="AN156" s="64"/>
      <c r="AX156" s="64"/>
      <c r="BG156" s="64"/>
      <c r="BU156" s="64"/>
      <c r="BY156" s="62" t="s">
        <v>43</v>
      </c>
      <c r="BZ156" s="62">
        <v>1684895</v>
      </c>
      <c r="CA156" s="62">
        <v>41</v>
      </c>
    </row>
    <row r="157" spans="8:79" x14ac:dyDescent="0.25">
      <c r="H157" s="64"/>
      <c r="U157" s="64"/>
      <c r="AE157" s="64"/>
      <c r="AN157" s="64"/>
      <c r="AX157" s="64"/>
      <c r="BG157" s="64"/>
      <c r="BU157" s="64"/>
      <c r="BX157" s="62" t="s">
        <v>69</v>
      </c>
      <c r="BY157" s="62" t="s">
        <v>70</v>
      </c>
      <c r="BZ157" s="62">
        <v>2424604</v>
      </c>
      <c r="CA157" s="62">
        <v>59</v>
      </c>
    </row>
    <row r="158" spans="8:79" x14ac:dyDescent="0.25">
      <c r="H158" s="64"/>
      <c r="U158" s="64"/>
      <c r="AE158" s="64"/>
      <c r="AN158" s="64"/>
      <c r="AX158" s="64"/>
      <c r="BG158" s="64"/>
      <c r="BU158" s="64"/>
      <c r="BX158" s="62" t="s">
        <v>43</v>
      </c>
      <c r="BZ158" s="62">
        <v>4109499</v>
      </c>
      <c r="CA158" s="62">
        <v>100</v>
      </c>
    </row>
    <row r="159" spans="8:79" x14ac:dyDescent="0.25">
      <c r="H159" s="64"/>
      <c r="U159" s="64"/>
      <c r="AE159" s="64"/>
      <c r="AN159" s="64"/>
      <c r="AX159" s="64"/>
      <c r="BG159" s="64"/>
      <c r="BU159" s="64"/>
    </row>
    <row r="160" spans="8:79" x14ac:dyDescent="0.25">
      <c r="H160" s="64"/>
      <c r="U160" s="64"/>
      <c r="AE160" s="64"/>
      <c r="AN160" s="64"/>
      <c r="AX160" s="64"/>
      <c r="BG160" s="64"/>
      <c r="BU160" s="64"/>
    </row>
    <row r="161" spans="8:79" x14ac:dyDescent="0.25">
      <c r="H161" s="64"/>
      <c r="U161" s="64"/>
      <c r="AE161" s="64"/>
      <c r="AN161" s="64"/>
      <c r="AX161" s="64"/>
      <c r="BG161" s="64"/>
      <c r="BU161" s="64"/>
    </row>
    <row r="162" spans="8:79" x14ac:dyDescent="0.25">
      <c r="H162" s="64"/>
      <c r="U162" s="64"/>
      <c r="AE162" s="64"/>
      <c r="AN162" s="64"/>
      <c r="AX162" s="64"/>
      <c r="BG162" s="64"/>
      <c r="BU162" s="64"/>
      <c r="BX162" s="62" t="s">
        <v>470</v>
      </c>
    </row>
    <row r="163" spans="8:79" x14ac:dyDescent="0.25">
      <c r="H163" s="64"/>
      <c r="U163" s="64"/>
      <c r="AE163" s="64"/>
      <c r="AN163" s="64"/>
      <c r="AX163" s="64"/>
      <c r="BG163" s="64"/>
      <c r="BJ163" s="43"/>
      <c r="BU163" s="64"/>
      <c r="BZ163" s="62" t="s">
        <v>3</v>
      </c>
      <c r="CA163" s="62" t="s">
        <v>4</v>
      </c>
    </row>
    <row r="164" spans="8:79" x14ac:dyDescent="0.25">
      <c r="H164" s="64"/>
      <c r="U164" s="64"/>
      <c r="AE164" s="64"/>
      <c r="AN164" s="64"/>
      <c r="AX164" s="64"/>
      <c r="BG164" s="64"/>
      <c r="BJ164" s="43"/>
      <c r="BU164" s="64"/>
      <c r="BX164" s="62" t="s">
        <v>6</v>
      </c>
      <c r="BY164" s="62" t="s">
        <v>454</v>
      </c>
      <c r="BZ164" s="62">
        <v>82190</v>
      </c>
      <c r="CA164" s="62">
        <v>2</v>
      </c>
    </row>
    <row r="165" spans="8:79" x14ac:dyDescent="0.25">
      <c r="H165" s="64"/>
      <c r="U165" s="64"/>
      <c r="AE165" s="64"/>
      <c r="AN165" s="64"/>
      <c r="AX165" s="64"/>
      <c r="BG165" s="64"/>
      <c r="BJ165" s="43"/>
      <c r="BU165" s="64"/>
      <c r="BY165" s="62" t="s">
        <v>455</v>
      </c>
      <c r="BZ165" s="62">
        <v>200909</v>
      </c>
      <c r="CA165" s="62">
        <v>4.9000000000000004</v>
      </c>
    </row>
    <row r="166" spans="8:79" x14ac:dyDescent="0.25">
      <c r="H166" s="64"/>
      <c r="U166" s="64"/>
      <c r="AE166" s="64"/>
      <c r="AN166" s="64"/>
      <c r="AX166" s="64"/>
      <c r="BG166" s="64"/>
      <c r="BJ166" s="43"/>
      <c r="BU166" s="64"/>
      <c r="BY166" s="62" t="s">
        <v>456</v>
      </c>
      <c r="BZ166" s="62">
        <v>219173</v>
      </c>
      <c r="CA166" s="62">
        <v>5.3</v>
      </c>
    </row>
    <row r="167" spans="8:79" x14ac:dyDescent="0.25">
      <c r="H167" s="64"/>
      <c r="U167" s="64"/>
      <c r="AE167" s="64"/>
      <c r="AN167" s="64"/>
      <c r="AX167" s="64"/>
      <c r="BG167" s="64"/>
      <c r="BJ167" s="43"/>
      <c r="BU167" s="64"/>
      <c r="BY167" s="62" t="s">
        <v>457</v>
      </c>
      <c r="BZ167" s="62">
        <v>105021</v>
      </c>
      <c r="CA167" s="62">
        <v>2.6</v>
      </c>
    </row>
    <row r="168" spans="8:79" x14ac:dyDescent="0.25">
      <c r="H168" s="64"/>
      <c r="U168" s="64"/>
      <c r="AE168" s="64"/>
      <c r="AN168" s="64"/>
      <c r="AX168" s="64"/>
      <c r="BG168" s="64"/>
      <c r="BJ168" s="43"/>
      <c r="BU168" s="64"/>
      <c r="BY168" s="62" t="s">
        <v>458</v>
      </c>
      <c r="BZ168" s="62">
        <v>4566</v>
      </c>
      <c r="CA168" s="62">
        <v>0.1</v>
      </c>
    </row>
    <row r="169" spans="8:79" x14ac:dyDescent="0.25">
      <c r="H169" s="64"/>
      <c r="U169" s="64"/>
      <c r="AE169" s="64"/>
      <c r="AN169" s="64"/>
      <c r="AX169" s="64"/>
      <c r="BG169" s="64"/>
      <c r="BJ169" s="43"/>
      <c r="BU169" s="64"/>
      <c r="BY169" s="62" t="s">
        <v>43</v>
      </c>
      <c r="BZ169" s="62">
        <v>611859</v>
      </c>
      <c r="CA169" s="62">
        <v>14.9</v>
      </c>
    </row>
    <row r="170" spans="8:79" x14ac:dyDescent="0.25">
      <c r="H170" s="64"/>
      <c r="U170" s="64"/>
      <c r="AE170" s="64"/>
      <c r="AN170" s="64"/>
      <c r="AX170" s="64"/>
      <c r="BG170" s="64"/>
      <c r="BJ170" s="43"/>
      <c r="BU170" s="64"/>
      <c r="BX170" s="62" t="s">
        <v>69</v>
      </c>
      <c r="BY170" s="62" t="s">
        <v>70</v>
      </c>
      <c r="BZ170" s="62">
        <v>3497640</v>
      </c>
      <c r="CA170" s="62">
        <v>85.1</v>
      </c>
    </row>
    <row r="171" spans="8:79" x14ac:dyDescent="0.25">
      <c r="H171" s="64"/>
      <c r="U171" s="64"/>
      <c r="AE171" s="64"/>
      <c r="AN171" s="64"/>
      <c r="AX171" s="64"/>
      <c r="BG171" s="64"/>
      <c r="BJ171" s="43"/>
      <c r="BU171" s="64"/>
      <c r="BX171" s="62" t="s">
        <v>43</v>
      </c>
      <c r="BZ171" s="62">
        <v>4109499</v>
      </c>
      <c r="CA171" s="62">
        <v>100</v>
      </c>
    </row>
    <row r="172" spans="8:79" x14ac:dyDescent="0.25">
      <c r="H172" s="64"/>
      <c r="U172" s="64"/>
      <c r="AE172" s="64"/>
      <c r="AN172" s="64"/>
      <c r="AX172" s="64"/>
      <c r="BG172" s="64"/>
      <c r="BJ172" s="43"/>
      <c r="BU172" s="64"/>
    </row>
    <row r="173" spans="8:79" x14ac:dyDescent="0.25">
      <c r="H173" s="64"/>
      <c r="U173" s="64"/>
      <c r="AE173" s="64"/>
      <c r="AN173" s="64"/>
      <c r="AX173" s="64"/>
      <c r="BG173" s="64"/>
      <c r="BJ173" s="43"/>
      <c r="BU173" s="64"/>
    </row>
    <row r="174" spans="8:79" x14ac:dyDescent="0.25">
      <c r="H174" s="64"/>
      <c r="U174" s="64"/>
      <c r="AE174" s="64"/>
      <c r="AN174" s="64"/>
      <c r="AX174" s="64"/>
      <c r="BG174" s="64"/>
      <c r="BJ174" s="43"/>
      <c r="BU174" s="64"/>
    </row>
    <row r="175" spans="8:79" x14ac:dyDescent="0.25">
      <c r="H175" s="64"/>
      <c r="U175" s="64"/>
      <c r="AE175" s="64"/>
      <c r="AN175" s="64"/>
      <c r="AX175" s="64"/>
      <c r="BG175" s="64"/>
      <c r="BJ175" s="43"/>
      <c r="BU175" s="64"/>
      <c r="BX175" s="62" t="s">
        <v>471</v>
      </c>
    </row>
    <row r="176" spans="8:79" x14ac:dyDescent="0.25">
      <c r="H176" s="64"/>
      <c r="U176" s="64"/>
      <c r="AE176" s="64"/>
      <c r="AN176" s="64"/>
      <c r="AX176" s="64"/>
      <c r="BG176" s="64"/>
      <c r="BJ176" s="43"/>
      <c r="BU176" s="64"/>
      <c r="BZ176" s="62" t="s">
        <v>3</v>
      </c>
      <c r="CA176" s="62" t="s">
        <v>4</v>
      </c>
    </row>
    <row r="177" spans="8:79" x14ac:dyDescent="0.25">
      <c r="H177" s="64"/>
      <c r="U177" s="64"/>
      <c r="AE177" s="64"/>
      <c r="AN177" s="64"/>
      <c r="AX177" s="64"/>
      <c r="BG177" s="64"/>
      <c r="BJ177" s="43"/>
      <c r="BU177" s="64"/>
      <c r="BX177" s="62" t="s">
        <v>6</v>
      </c>
      <c r="BY177" s="62" t="s">
        <v>454</v>
      </c>
      <c r="BZ177" s="62">
        <v>50227</v>
      </c>
      <c r="CA177" s="62">
        <v>1.2</v>
      </c>
    </row>
    <row r="178" spans="8:79" x14ac:dyDescent="0.25">
      <c r="H178" s="64"/>
      <c r="U178" s="64"/>
      <c r="AE178" s="64"/>
      <c r="AN178" s="64"/>
      <c r="AX178" s="64"/>
      <c r="BG178" s="64"/>
      <c r="BJ178" s="43"/>
      <c r="BU178" s="64"/>
      <c r="BY178" s="62" t="s">
        <v>455</v>
      </c>
      <c r="BZ178" s="62">
        <v>191777</v>
      </c>
      <c r="CA178" s="62">
        <v>4.7</v>
      </c>
    </row>
    <row r="179" spans="8:79" x14ac:dyDescent="0.25">
      <c r="H179" s="64"/>
      <c r="U179" s="64"/>
      <c r="AE179" s="64"/>
      <c r="AN179" s="64"/>
      <c r="AX179" s="64"/>
      <c r="BG179" s="64"/>
      <c r="BJ179" s="43"/>
      <c r="BU179" s="64"/>
      <c r="BY179" s="62" t="s">
        <v>456</v>
      </c>
      <c r="BZ179" s="62">
        <v>105021</v>
      </c>
      <c r="CA179" s="62">
        <v>2.6</v>
      </c>
    </row>
    <row r="180" spans="8:79" x14ac:dyDescent="0.25">
      <c r="H180" s="64"/>
      <c r="U180" s="64"/>
      <c r="AE180" s="64"/>
      <c r="AN180" s="64"/>
      <c r="AX180" s="64"/>
      <c r="BG180" s="64"/>
      <c r="BJ180" s="43"/>
      <c r="BU180" s="64"/>
      <c r="BY180" s="62" t="s">
        <v>457</v>
      </c>
      <c r="BZ180" s="62">
        <v>100454</v>
      </c>
      <c r="CA180" s="62">
        <v>2.4</v>
      </c>
    </row>
    <row r="181" spans="8:79" x14ac:dyDescent="0.25">
      <c r="H181" s="64"/>
      <c r="U181" s="64"/>
      <c r="AE181" s="64"/>
      <c r="AN181" s="64"/>
      <c r="AX181" s="64"/>
      <c r="BG181" s="64"/>
      <c r="BJ181" s="43"/>
      <c r="BU181" s="64"/>
      <c r="BY181" s="62" t="s">
        <v>43</v>
      </c>
      <c r="BZ181" s="62">
        <v>447479</v>
      </c>
      <c r="CA181" s="62">
        <v>10.9</v>
      </c>
    </row>
    <row r="182" spans="8:79" x14ac:dyDescent="0.25">
      <c r="H182" s="64"/>
      <c r="U182" s="64"/>
      <c r="AE182" s="64"/>
      <c r="AN182" s="64"/>
      <c r="AX182" s="64"/>
      <c r="BG182" s="64"/>
      <c r="BJ182" s="43"/>
      <c r="BU182" s="64"/>
      <c r="BX182" s="62" t="s">
        <v>69</v>
      </c>
      <c r="BY182" s="62" t="s">
        <v>70</v>
      </c>
      <c r="BZ182" s="62">
        <v>3662020</v>
      </c>
      <c r="CA182" s="62">
        <v>89.1</v>
      </c>
    </row>
    <row r="183" spans="8:79" x14ac:dyDescent="0.25">
      <c r="H183" s="64"/>
      <c r="U183" s="64"/>
      <c r="AE183" s="64"/>
      <c r="AN183" s="64"/>
      <c r="AX183" s="64"/>
      <c r="BG183" s="64"/>
      <c r="BJ183" s="43"/>
      <c r="BU183" s="64"/>
      <c r="BX183" s="62" t="s">
        <v>43</v>
      </c>
      <c r="BZ183" s="62">
        <v>4109499</v>
      </c>
      <c r="CA183" s="62">
        <v>100</v>
      </c>
    </row>
    <row r="184" spans="8:79" x14ac:dyDescent="0.25">
      <c r="H184" s="64"/>
      <c r="U184" s="64"/>
      <c r="AE184" s="64"/>
      <c r="AN184" s="64"/>
      <c r="AX184" s="64"/>
      <c r="BG184" s="64"/>
      <c r="BJ184" s="43"/>
      <c r="BU184" s="64"/>
    </row>
    <row r="185" spans="8:79" x14ac:dyDescent="0.25">
      <c r="H185" s="64"/>
      <c r="U185" s="64"/>
      <c r="AE185" s="64"/>
      <c r="AN185" s="64"/>
      <c r="AX185" s="64"/>
      <c r="BG185" s="64"/>
      <c r="BJ185" s="43"/>
      <c r="BU185" s="64"/>
    </row>
    <row r="186" spans="8:79" x14ac:dyDescent="0.25">
      <c r="H186" s="64"/>
      <c r="U186" s="64"/>
      <c r="AE186" s="64"/>
      <c r="AN186" s="64"/>
      <c r="AX186" s="64"/>
      <c r="BG186" s="64"/>
      <c r="BJ186" s="43"/>
      <c r="BU186" s="64"/>
    </row>
    <row r="187" spans="8:79" x14ac:dyDescent="0.25">
      <c r="H187" s="64"/>
      <c r="U187" s="64"/>
      <c r="AE187" s="64"/>
      <c r="AN187" s="64"/>
      <c r="AX187" s="64"/>
      <c r="BG187" s="64"/>
      <c r="BJ187" s="43"/>
      <c r="BU187" s="64"/>
    </row>
    <row r="188" spans="8:79" x14ac:dyDescent="0.25">
      <c r="H188" s="64"/>
      <c r="U188" s="64"/>
      <c r="AE188" s="64"/>
      <c r="AN188" s="64"/>
      <c r="AX188" s="64"/>
      <c r="BG188" s="64"/>
      <c r="BJ188" s="43"/>
      <c r="BU188" s="64"/>
    </row>
    <row r="189" spans="8:79" x14ac:dyDescent="0.25">
      <c r="H189" s="64"/>
      <c r="U189" s="64"/>
      <c r="AE189" s="64"/>
      <c r="AN189" s="64"/>
      <c r="AX189" s="64"/>
      <c r="BG189" s="64"/>
      <c r="BJ189" s="43"/>
      <c r="BU189" s="64"/>
    </row>
    <row r="190" spans="8:79" x14ac:dyDescent="0.25">
      <c r="H190" s="64"/>
      <c r="U190" s="64"/>
      <c r="AE190" s="64"/>
      <c r="AN190" s="64"/>
      <c r="AX190" s="64"/>
      <c r="BG190" s="64"/>
      <c r="BJ190" s="43"/>
      <c r="BU190" s="64"/>
    </row>
    <row r="191" spans="8:79" x14ac:dyDescent="0.25">
      <c r="H191" s="64"/>
      <c r="U191" s="64"/>
      <c r="AE191" s="64"/>
      <c r="AN191" s="64"/>
      <c r="AX191" s="64"/>
      <c r="BG191" s="64"/>
      <c r="BJ191" s="43"/>
      <c r="BU191" s="64"/>
    </row>
    <row r="192" spans="8:79" x14ac:dyDescent="0.25">
      <c r="H192" s="64"/>
      <c r="U192" s="64"/>
      <c r="AE192" s="64"/>
      <c r="AN192" s="64"/>
      <c r="AX192" s="64"/>
      <c r="BG192" s="64"/>
      <c r="BJ192" s="43"/>
      <c r="BU192" s="64"/>
    </row>
    <row r="193" spans="8:73" x14ac:dyDescent="0.25">
      <c r="H193" s="64"/>
      <c r="U193" s="64"/>
      <c r="AE193" s="64"/>
      <c r="AN193" s="64"/>
      <c r="AX193" s="64"/>
      <c r="BG193" s="64"/>
      <c r="BJ193" s="43"/>
      <c r="BU193" s="64"/>
    </row>
    <row r="194" spans="8:73" x14ac:dyDescent="0.25">
      <c r="H194" s="64"/>
      <c r="U194" s="64"/>
      <c r="AE194" s="64"/>
      <c r="AN194" s="64"/>
      <c r="AX194" s="64"/>
      <c r="BG194" s="64"/>
      <c r="BJ194" s="43"/>
      <c r="BU194" s="64"/>
    </row>
    <row r="195" spans="8:73" x14ac:dyDescent="0.25">
      <c r="H195" s="64"/>
      <c r="U195" s="64"/>
      <c r="AE195" s="64"/>
      <c r="AN195" s="64"/>
      <c r="AX195" s="64"/>
      <c r="BG195" s="64"/>
      <c r="BJ195" s="43"/>
      <c r="BU195" s="64"/>
    </row>
    <row r="196" spans="8:73" x14ac:dyDescent="0.25">
      <c r="H196" s="64"/>
      <c r="U196" s="64"/>
      <c r="AE196" s="64"/>
      <c r="AN196" s="64"/>
      <c r="AX196" s="64"/>
      <c r="BG196" s="64"/>
      <c r="BJ196" s="43"/>
      <c r="BU196" s="64"/>
    </row>
    <row r="197" spans="8:73" x14ac:dyDescent="0.25">
      <c r="H197" s="64"/>
      <c r="U197" s="64"/>
      <c r="AE197" s="64"/>
      <c r="AN197" s="64"/>
      <c r="AX197" s="64"/>
      <c r="BG197" s="64"/>
      <c r="BJ197" s="43"/>
      <c r="BU197" s="64"/>
    </row>
    <row r="198" spans="8:73" x14ac:dyDescent="0.25">
      <c r="H198" s="64"/>
      <c r="U198" s="64"/>
      <c r="AE198" s="64"/>
      <c r="AN198" s="64"/>
      <c r="AX198" s="64"/>
      <c r="BG198" s="64"/>
      <c r="BJ198" s="43"/>
      <c r="BU198" s="64"/>
    </row>
    <row r="199" spans="8:73" x14ac:dyDescent="0.25">
      <c r="H199" s="64"/>
      <c r="U199" s="64"/>
      <c r="AE199" s="64"/>
      <c r="AN199" s="64"/>
      <c r="AX199" s="64"/>
      <c r="BG199" s="64"/>
      <c r="BJ199" s="43"/>
      <c r="BU199" s="64"/>
    </row>
    <row r="200" spans="8:73" x14ac:dyDescent="0.25">
      <c r="H200" s="64"/>
      <c r="U200" s="64"/>
      <c r="AE200" s="64"/>
      <c r="AN200" s="64"/>
      <c r="AX200" s="64"/>
      <c r="BG200" s="64"/>
      <c r="BJ200" s="43"/>
      <c r="BU200" s="64"/>
    </row>
    <row r="201" spans="8:73" x14ac:dyDescent="0.25">
      <c r="H201" s="64"/>
      <c r="U201" s="64"/>
      <c r="AE201" s="64"/>
      <c r="AN201" s="64"/>
      <c r="AX201" s="64"/>
      <c r="BG201" s="64"/>
      <c r="BJ201" s="43"/>
      <c r="BU201" s="64"/>
    </row>
    <row r="202" spans="8:73" x14ac:dyDescent="0.25">
      <c r="H202" s="64"/>
      <c r="U202" s="64"/>
      <c r="AE202" s="64"/>
      <c r="AN202" s="64"/>
      <c r="AX202" s="64"/>
      <c r="BG202" s="64"/>
      <c r="BJ202" s="43"/>
      <c r="BU202" s="64"/>
    </row>
    <row r="203" spans="8:73" x14ac:dyDescent="0.25">
      <c r="H203" s="64"/>
      <c r="U203" s="64"/>
      <c r="AE203" s="64"/>
      <c r="AN203" s="64"/>
      <c r="AX203" s="64"/>
      <c r="BG203" s="64"/>
      <c r="BJ203" s="43"/>
      <c r="BU203" s="64"/>
    </row>
    <row r="204" spans="8:73" x14ac:dyDescent="0.25">
      <c r="H204" s="64"/>
      <c r="U204" s="64"/>
      <c r="AE204" s="64"/>
      <c r="AN204" s="64"/>
      <c r="AX204" s="64"/>
      <c r="BG204" s="64"/>
      <c r="BJ204" s="43"/>
      <c r="BU204" s="64"/>
    </row>
    <row r="205" spans="8:73" x14ac:dyDescent="0.25">
      <c r="H205" s="64"/>
      <c r="U205" s="64"/>
      <c r="AE205" s="64"/>
      <c r="AN205" s="64"/>
      <c r="AX205" s="64"/>
      <c r="BG205" s="64"/>
      <c r="BJ205" s="43"/>
      <c r="BU205" s="64"/>
    </row>
    <row r="206" spans="8:73" x14ac:dyDescent="0.25">
      <c r="H206" s="64"/>
      <c r="U206" s="64"/>
      <c r="AE206" s="64"/>
      <c r="AN206" s="64"/>
      <c r="AX206" s="64"/>
      <c r="BG206" s="64"/>
      <c r="BJ206" s="43"/>
      <c r="BU206" s="64"/>
    </row>
    <row r="207" spans="8:73" x14ac:dyDescent="0.25">
      <c r="H207" s="64"/>
      <c r="U207" s="64"/>
      <c r="AE207" s="64"/>
      <c r="AN207" s="64"/>
      <c r="AX207" s="64"/>
      <c r="BG207" s="64"/>
      <c r="BJ207" s="43"/>
      <c r="BU207" s="64"/>
    </row>
    <row r="208" spans="8:73" x14ac:dyDescent="0.25">
      <c r="H208" s="64"/>
      <c r="U208" s="64"/>
      <c r="AE208" s="64"/>
      <c r="AN208" s="64"/>
      <c r="AX208" s="64"/>
      <c r="BG208" s="64"/>
      <c r="BJ208" s="43"/>
      <c r="BU208" s="64"/>
    </row>
    <row r="209" spans="8:73" x14ac:dyDescent="0.25">
      <c r="H209" s="64"/>
      <c r="U209" s="64"/>
      <c r="AE209" s="64"/>
      <c r="AN209" s="64"/>
      <c r="AX209" s="64"/>
      <c r="BG209" s="64"/>
      <c r="BJ209" s="43"/>
      <c r="BU209" s="64"/>
    </row>
    <row r="210" spans="8:73" x14ac:dyDescent="0.25">
      <c r="H210" s="64"/>
      <c r="U210" s="64"/>
      <c r="AE210" s="64"/>
      <c r="AN210" s="64"/>
      <c r="AX210" s="64"/>
      <c r="BG210" s="64"/>
      <c r="BJ210" s="43"/>
      <c r="BU210" s="64"/>
    </row>
    <row r="211" spans="8:73" x14ac:dyDescent="0.25">
      <c r="H211" s="64"/>
      <c r="U211" s="64"/>
      <c r="AE211" s="64"/>
      <c r="AN211" s="64"/>
      <c r="AX211" s="64"/>
      <c r="BG211" s="64"/>
      <c r="BJ211" s="43"/>
      <c r="BU211" s="64"/>
    </row>
    <row r="212" spans="8:73" x14ac:dyDescent="0.25">
      <c r="H212" s="64"/>
      <c r="U212" s="64"/>
      <c r="AE212" s="64"/>
      <c r="AN212" s="64"/>
      <c r="AX212" s="64"/>
      <c r="BG212" s="64"/>
      <c r="BJ212" s="43"/>
      <c r="BU212" s="64"/>
    </row>
    <row r="213" spans="8:73" x14ac:dyDescent="0.25">
      <c r="H213" s="64"/>
      <c r="U213" s="64"/>
      <c r="AE213" s="64"/>
      <c r="AN213" s="64"/>
      <c r="AX213" s="64"/>
      <c r="BG213" s="64"/>
      <c r="BJ213" s="43"/>
      <c r="BU213" s="64"/>
    </row>
    <row r="214" spans="8:73" x14ac:dyDescent="0.25">
      <c r="H214" s="64"/>
      <c r="U214" s="64"/>
      <c r="AE214" s="64"/>
      <c r="AN214" s="64"/>
      <c r="AX214" s="64"/>
      <c r="BG214" s="64"/>
      <c r="BJ214" s="43"/>
      <c r="BU214" s="64"/>
    </row>
    <row r="215" spans="8:73" x14ac:dyDescent="0.25">
      <c r="H215" s="64"/>
      <c r="U215" s="64"/>
      <c r="AE215" s="64"/>
      <c r="AN215" s="64"/>
      <c r="AX215" s="64"/>
      <c r="BG215" s="64"/>
      <c r="BJ215" s="43"/>
      <c r="BU215" s="64"/>
    </row>
    <row r="216" spans="8:73" x14ac:dyDescent="0.25">
      <c r="H216" s="64"/>
      <c r="U216" s="64"/>
      <c r="AE216" s="64"/>
      <c r="AN216" s="64"/>
      <c r="AX216" s="64"/>
      <c r="BG216" s="64"/>
      <c r="BJ216" s="43"/>
      <c r="BU216" s="64"/>
    </row>
    <row r="217" spans="8:73" x14ac:dyDescent="0.25">
      <c r="H217" s="64"/>
      <c r="U217" s="64"/>
      <c r="AE217" s="64"/>
      <c r="AN217" s="64"/>
      <c r="AX217" s="64"/>
      <c r="BG217" s="64"/>
      <c r="BJ217" s="43"/>
      <c r="BU217" s="64"/>
    </row>
    <row r="218" spans="8:73" x14ac:dyDescent="0.25">
      <c r="H218" s="64"/>
      <c r="U218" s="64"/>
      <c r="AE218" s="64"/>
      <c r="AN218" s="64"/>
      <c r="AX218" s="64"/>
      <c r="BG218" s="64"/>
      <c r="BJ218" s="43"/>
      <c r="BU218" s="64"/>
    </row>
    <row r="219" spans="8:73" x14ac:dyDescent="0.25">
      <c r="H219" s="64"/>
      <c r="U219" s="64"/>
      <c r="AE219" s="64"/>
      <c r="AN219" s="64"/>
      <c r="AX219" s="64"/>
      <c r="BG219" s="64"/>
      <c r="BJ219" s="43"/>
      <c r="BU219" s="64"/>
    </row>
    <row r="220" spans="8:73" x14ac:dyDescent="0.25">
      <c r="H220" s="64"/>
      <c r="U220" s="64"/>
      <c r="AE220" s="64"/>
      <c r="AN220" s="64"/>
      <c r="AX220" s="64"/>
      <c r="BG220" s="64"/>
      <c r="BJ220" s="43"/>
      <c r="BU220" s="64"/>
    </row>
    <row r="221" spans="8:73" x14ac:dyDescent="0.25">
      <c r="H221" s="64"/>
      <c r="U221" s="64"/>
      <c r="AE221" s="64"/>
      <c r="AN221" s="64"/>
      <c r="AX221" s="64"/>
      <c r="BG221" s="64"/>
      <c r="BJ221" s="43"/>
      <c r="BU221" s="64"/>
    </row>
    <row r="222" spans="8:73" x14ac:dyDescent="0.25">
      <c r="H222" s="64"/>
      <c r="U222" s="64"/>
      <c r="AE222" s="64"/>
      <c r="AN222" s="64"/>
      <c r="AX222" s="64"/>
      <c r="BG222" s="64"/>
      <c r="BJ222" s="43"/>
      <c r="BU222" s="64"/>
    </row>
    <row r="223" spans="8:73" x14ac:dyDescent="0.25">
      <c r="H223" s="64"/>
      <c r="U223" s="64"/>
      <c r="AE223" s="64"/>
      <c r="AN223" s="64"/>
      <c r="AX223" s="64"/>
      <c r="BG223" s="64"/>
      <c r="BJ223" s="43"/>
      <c r="BU223" s="64"/>
    </row>
    <row r="224" spans="8:73" x14ac:dyDescent="0.25">
      <c r="H224" s="64"/>
      <c r="U224" s="64"/>
      <c r="AE224" s="64"/>
      <c r="AN224" s="64"/>
      <c r="AX224" s="64"/>
      <c r="BG224" s="64"/>
      <c r="BJ224" s="43"/>
      <c r="BU224" s="64"/>
    </row>
    <row r="225" spans="8:73" x14ac:dyDescent="0.25">
      <c r="H225" s="64"/>
      <c r="U225" s="64"/>
      <c r="AE225" s="64"/>
      <c r="AN225" s="64"/>
      <c r="AX225" s="64"/>
      <c r="BG225" s="64"/>
      <c r="BJ225" s="43"/>
      <c r="BU225" s="64"/>
    </row>
    <row r="226" spans="8:73" x14ac:dyDescent="0.25">
      <c r="H226" s="64"/>
      <c r="U226" s="64"/>
      <c r="AE226" s="64"/>
      <c r="AN226" s="64"/>
      <c r="AX226" s="64"/>
      <c r="BG226" s="64"/>
      <c r="BJ226" s="43"/>
      <c r="BU226" s="64"/>
    </row>
    <row r="227" spans="8:73" x14ac:dyDescent="0.25">
      <c r="H227" s="64"/>
      <c r="U227" s="64"/>
      <c r="AE227" s="64"/>
      <c r="AN227" s="64"/>
      <c r="AX227" s="64"/>
      <c r="BG227" s="64"/>
      <c r="BJ227" s="43"/>
      <c r="BU227" s="64"/>
    </row>
    <row r="228" spans="8:73" x14ac:dyDescent="0.25">
      <c r="H228" s="64"/>
      <c r="U228" s="64"/>
      <c r="AE228" s="64"/>
      <c r="AN228" s="64"/>
      <c r="AX228" s="64"/>
      <c r="BG228" s="64"/>
      <c r="BJ228" s="43"/>
      <c r="BU228" s="64"/>
    </row>
    <row r="229" spans="8:73" x14ac:dyDescent="0.25">
      <c r="H229" s="64"/>
      <c r="U229" s="64"/>
      <c r="AE229" s="64"/>
      <c r="AN229" s="64"/>
      <c r="AX229" s="64"/>
      <c r="BG229" s="64"/>
      <c r="BJ229" s="43"/>
      <c r="BU229" s="64"/>
    </row>
    <row r="230" spans="8:73" x14ac:dyDescent="0.25">
      <c r="H230" s="64"/>
      <c r="U230" s="64"/>
      <c r="AE230" s="64"/>
      <c r="AN230" s="64"/>
      <c r="AX230" s="64"/>
      <c r="BG230" s="64"/>
      <c r="BJ230" s="43"/>
      <c r="BU230" s="64"/>
    </row>
    <row r="231" spans="8:73" x14ac:dyDescent="0.25">
      <c r="H231" s="64"/>
      <c r="U231" s="64"/>
      <c r="AE231" s="64"/>
      <c r="AN231" s="64"/>
      <c r="AX231" s="64"/>
      <c r="BG231" s="64"/>
      <c r="BJ231" s="43"/>
      <c r="BU231" s="64"/>
    </row>
    <row r="232" spans="8:73" x14ac:dyDescent="0.25">
      <c r="H232" s="64"/>
      <c r="U232" s="64"/>
      <c r="AE232" s="64"/>
      <c r="AN232" s="64"/>
      <c r="AX232" s="64"/>
      <c r="BG232" s="64"/>
      <c r="BJ232" s="43"/>
      <c r="BU232" s="64"/>
    </row>
    <row r="233" spans="8:73" x14ac:dyDescent="0.25">
      <c r="H233" s="64"/>
      <c r="U233" s="64"/>
      <c r="AE233" s="64"/>
      <c r="AN233" s="64"/>
      <c r="AX233" s="64"/>
      <c r="BG233" s="64"/>
      <c r="BJ233" s="43"/>
      <c r="BU233" s="64"/>
    </row>
    <row r="234" spans="8:73" x14ac:dyDescent="0.25">
      <c r="H234" s="64"/>
      <c r="U234" s="64"/>
      <c r="AE234" s="64"/>
      <c r="AN234" s="64"/>
      <c r="AX234" s="64"/>
      <c r="BG234" s="64"/>
      <c r="BJ234" s="43"/>
      <c r="BU234" s="64"/>
    </row>
    <row r="235" spans="8:73" x14ac:dyDescent="0.25">
      <c r="H235" s="64"/>
      <c r="U235" s="64"/>
      <c r="AE235" s="64"/>
      <c r="AN235" s="64"/>
      <c r="AX235" s="64"/>
      <c r="BG235" s="64"/>
      <c r="BJ235" s="43"/>
      <c r="BU235" s="64"/>
    </row>
    <row r="236" spans="8:73" x14ac:dyDescent="0.25">
      <c r="H236" s="64"/>
      <c r="U236" s="64"/>
      <c r="AE236" s="64"/>
      <c r="AN236" s="64"/>
      <c r="AX236" s="64"/>
      <c r="BG236" s="64"/>
      <c r="BJ236" s="43"/>
      <c r="BU236" s="64"/>
    </row>
    <row r="237" spans="8:73" x14ac:dyDescent="0.25">
      <c r="H237" s="64"/>
      <c r="U237" s="64"/>
      <c r="AE237" s="64"/>
      <c r="AN237" s="64"/>
      <c r="AX237" s="64"/>
      <c r="BG237" s="64"/>
      <c r="BJ237" s="43"/>
      <c r="BU237" s="64"/>
    </row>
    <row r="238" spans="8:73" x14ac:dyDescent="0.25">
      <c r="H238" s="64"/>
      <c r="U238" s="64"/>
      <c r="AE238" s="64"/>
      <c r="AN238" s="64"/>
      <c r="AX238" s="64"/>
      <c r="BG238" s="64"/>
      <c r="BJ238" s="43"/>
      <c r="BU238" s="64"/>
    </row>
    <row r="239" spans="8:73" x14ac:dyDescent="0.25">
      <c r="H239" s="64"/>
      <c r="U239" s="64"/>
      <c r="AE239" s="64"/>
      <c r="AN239" s="64"/>
      <c r="AX239" s="64"/>
      <c r="BG239" s="64"/>
      <c r="BJ239" s="43"/>
      <c r="BU239" s="64"/>
    </row>
    <row r="240" spans="8:73" x14ac:dyDescent="0.25">
      <c r="H240" s="64"/>
      <c r="U240" s="64"/>
      <c r="AE240" s="64"/>
      <c r="AN240" s="64"/>
      <c r="AX240" s="64"/>
      <c r="BG240" s="64"/>
      <c r="BJ240" s="43"/>
      <c r="BU240" s="64"/>
    </row>
    <row r="241" spans="8:73" x14ac:dyDescent="0.25">
      <c r="H241" s="64"/>
      <c r="U241" s="64"/>
      <c r="AE241" s="64"/>
      <c r="AN241" s="64"/>
      <c r="AX241" s="64"/>
      <c r="BG241" s="64"/>
      <c r="BJ241" s="43"/>
      <c r="BU241" s="64"/>
    </row>
    <row r="242" spans="8:73" x14ac:dyDescent="0.25">
      <c r="H242" s="64"/>
      <c r="U242" s="64"/>
      <c r="AE242" s="64"/>
      <c r="AN242" s="64"/>
      <c r="AX242" s="64"/>
      <c r="BG242" s="64"/>
      <c r="BJ242" s="43"/>
      <c r="BU242" s="64"/>
    </row>
    <row r="243" spans="8:73" x14ac:dyDescent="0.25">
      <c r="H243" s="64"/>
      <c r="U243" s="64"/>
      <c r="AE243" s="64"/>
      <c r="AN243" s="64"/>
      <c r="AX243" s="64"/>
      <c r="BG243" s="64"/>
      <c r="BJ243" s="43"/>
      <c r="BU243" s="64"/>
    </row>
    <row r="244" spans="8:73" x14ac:dyDescent="0.25">
      <c r="H244" s="64"/>
      <c r="U244" s="64"/>
      <c r="AE244" s="64"/>
      <c r="AN244" s="64"/>
      <c r="AX244" s="64"/>
      <c r="BG244" s="64"/>
      <c r="BJ244" s="43"/>
      <c r="BU244" s="64"/>
    </row>
    <row r="245" spans="8:73" x14ac:dyDescent="0.25">
      <c r="H245" s="64"/>
      <c r="U245" s="64"/>
      <c r="AE245" s="64"/>
      <c r="AN245" s="64"/>
      <c r="AX245" s="64"/>
      <c r="BG245" s="64"/>
      <c r="BJ245" s="43"/>
      <c r="BU245" s="64"/>
    </row>
    <row r="246" spans="8:73" x14ac:dyDescent="0.25">
      <c r="H246" s="64"/>
      <c r="U246" s="64"/>
      <c r="AE246" s="64"/>
      <c r="AN246" s="64"/>
      <c r="AX246" s="64"/>
      <c r="BG246" s="64"/>
      <c r="BJ246" s="43"/>
      <c r="BU246" s="64"/>
    </row>
    <row r="247" spans="8:73" x14ac:dyDescent="0.25">
      <c r="H247" s="64"/>
      <c r="U247" s="64"/>
      <c r="AE247" s="64"/>
      <c r="AN247" s="64"/>
      <c r="AX247" s="64"/>
      <c r="BG247" s="64"/>
      <c r="BJ247" s="43"/>
      <c r="BU247" s="64"/>
    </row>
    <row r="248" spans="8:73" x14ac:dyDescent="0.25">
      <c r="H248" s="64"/>
      <c r="U248" s="64"/>
      <c r="AE248" s="64"/>
      <c r="AN248" s="64"/>
      <c r="AX248" s="64"/>
      <c r="BG248" s="64"/>
      <c r="BJ248" s="43"/>
      <c r="BU248" s="64"/>
    </row>
    <row r="249" spans="8:73" x14ac:dyDescent="0.25">
      <c r="H249" s="64"/>
      <c r="U249" s="64"/>
      <c r="AE249" s="64"/>
      <c r="AN249" s="64"/>
      <c r="AX249" s="64"/>
      <c r="BG249" s="64"/>
      <c r="BJ249" s="43"/>
      <c r="BU249" s="64"/>
    </row>
    <row r="250" spans="8:73" x14ac:dyDescent="0.25">
      <c r="H250" s="64"/>
      <c r="U250" s="64"/>
      <c r="AE250" s="64"/>
      <c r="AN250" s="64"/>
      <c r="AX250" s="64"/>
      <c r="BG250" s="64"/>
      <c r="BJ250" s="43"/>
      <c r="BU250" s="64"/>
    </row>
    <row r="251" spans="8:73" x14ac:dyDescent="0.25">
      <c r="H251" s="64"/>
      <c r="U251" s="64"/>
      <c r="AE251" s="64"/>
      <c r="AN251" s="64"/>
      <c r="AX251" s="64"/>
      <c r="BG251" s="64"/>
      <c r="BJ251" s="43"/>
      <c r="BU251" s="64"/>
    </row>
    <row r="252" spans="8:73" x14ac:dyDescent="0.25">
      <c r="H252" s="64"/>
      <c r="U252" s="64"/>
      <c r="AE252" s="64"/>
      <c r="AN252" s="64"/>
      <c r="AX252" s="64"/>
      <c r="BG252" s="64"/>
      <c r="BJ252" s="43"/>
      <c r="BU252" s="64"/>
    </row>
    <row r="253" spans="8:73" x14ac:dyDescent="0.25">
      <c r="H253" s="64"/>
      <c r="U253" s="64"/>
      <c r="AE253" s="64"/>
      <c r="AN253" s="64"/>
      <c r="AX253" s="64"/>
      <c r="BG253" s="64"/>
      <c r="BJ253" s="43"/>
      <c r="BU253" s="64"/>
    </row>
    <row r="254" spans="8:73" x14ac:dyDescent="0.25">
      <c r="H254" s="64"/>
      <c r="U254" s="64"/>
      <c r="AE254" s="64"/>
      <c r="AN254" s="64"/>
      <c r="AX254" s="64"/>
      <c r="BG254" s="64"/>
      <c r="BJ254" s="43"/>
      <c r="BU254" s="64"/>
    </row>
    <row r="255" spans="8:73" x14ac:dyDescent="0.25">
      <c r="H255" s="64"/>
      <c r="U255" s="64"/>
      <c r="AE255" s="64"/>
      <c r="AN255" s="64"/>
      <c r="AX255" s="64"/>
      <c r="BG255" s="64"/>
      <c r="BJ255" s="43"/>
      <c r="BU255" s="64"/>
    </row>
    <row r="256" spans="8:73" x14ac:dyDescent="0.25">
      <c r="H256" s="64"/>
      <c r="U256" s="64"/>
      <c r="AE256" s="64"/>
      <c r="AN256" s="64"/>
      <c r="AX256" s="64"/>
      <c r="BG256" s="64"/>
      <c r="BJ256" s="43"/>
      <c r="BU256" s="64"/>
    </row>
    <row r="257" spans="8:73" x14ac:dyDescent="0.25">
      <c r="H257" s="64"/>
      <c r="U257" s="64"/>
      <c r="AE257" s="64"/>
      <c r="AN257" s="64"/>
      <c r="AX257" s="64"/>
      <c r="BG257" s="64"/>
      <c r="BJ257" s="43"/>
      <c r="BU257" s="64"/>
    </row>
    <row r="258" spans="8:73" x14ac:dyDescent="0.25">
      <c r="H258" s="64"/>
      <c r="U258" s="64"/>
      <c r="AE258" s="64"/>
      <c r="AN258" s="64"/>
      <c r="AX258" s="64"/>
      <c r="BG258" s="64"/>
      <c r="BJ258" s="43"/>
      <c r="BU258" s="64"/>
    </row>
    <row r="259" spans="8:73" x14ac:dyDescent="0.25">
      <c r="H259" s="64"/>
      <c r="U259" s="64"/>
      <c r="AE259" s="64"/>
      <c r="AN259" s="64"/>
      <c r="AX259" s="64"/>
      <c r="BG259" s="64"/>
      <c r="BJ259" s="43"/>
      <c r="BU259" s="64"/>
    </row>
    <row r="260" spans="8:73" x14ac:dyDescent="0.25">
      <c r="H260" s="64"/>
      <c r="U260" s="64"/>
      <c r="AE260" s="64"/>
      <c r="AN260" s="64"/>
      <c r="AX260" s="64"/>
      <c r="BG260" s="64"/>
      <c r="BJ260" s="43"/>
      <c r="BU260" s="64"/>
    </row>
    <row r="261" spans="8:73" x14ac:dyDescent="0.25">
      <c r="H261" s="64"/>
      <c r="U261" s="64"/>
      <c r="AE261" s="64"/>
      <c r="AN261" s="64"/>
      <c r="AX261" s="64"/>
      <c r="BG261" s="64"/>
      <c r="BJ261" s="43"/>
      <c r="BU261" s="64"/>
    </row>
    <row r="262" spans="8:73" x14ac:dyDescent="0.25">
      <c r="H262" s="64"/>
      <c r="U262" s="64"/>
      <c r="AE262" s="64"/>
      <c r="AN262" s="64"/>
      <c r="AX262" s="64"/>
      <c r="BG262" s="64"/>
      <c r="BJ262" s="43"/>
      <c r="BU262" s="64"/>
    </row>
    <row r="263" spans="8:73" x14ac:dyDescent="0.25">
      <c r="H263" s="64"/>
      <c r="U263" s="64"/>
      <c r="AE263" s="64"/>
      <c r="AN263" s="64"/>
      <c r="AX263" s="64"/>
      <c r="BG263" s="64"/>
      <c r="BJ263" s="43"/>
      <c r="BU263" s="64"/>
    </row>
    <row r="264" spans="8:73" x14ac:dyDescent="0.25">
      <c r="H264" s="64"/>
      <c r="U264" s="64"/>
      <c r="AE264" s="64"/>
      <c r="AN264" s="64"/>
      <c r="AX264" s="64"/>
      <c r="BG264" s="64"/>
      <c r="BJ264" s="43"/>
      <c r="BU264" s="64"/>
    </row>
    <row r="265" spans="8:73" x14ac:dyDescent="0.25">
      <c r="H265" s="64"/>
      <c r="U265" s="64"/>
      <c r="AE265" s="64"/>
      <c r="AN265" s="64"/>
      <c r="AX265" s="64"/>
      <c r="BG265" s="64"/>
      <c r="BJ265" s="43"/>
      <c r="BU265" s="64"/>
    </row>
    <row r="266" spans="8:73" x14ac:dyDescent="0.25">
      <c r="H266" s="64"/>
      <c r="U266" s="64"/>
      <c r="AE266" s="64"/>
      <c r="AN266" s="64"/>
      <c r="AX266" s="64"/>
      <c r="BG266" s="64"/>
      <c r="BJ266" s="43"/>
      <c r="BU266" s="64"/>
    </row>
    <row r="267" spans="8:73" x14ac:dyDescent="0.25">
      <c r="H267" s="64"/>
      <c r="U267" s="64"/>
      <c r="AE267" s="64"/>
      <c r="AN267" s="64"/>
      <c r="AX267" s="64"/>
      <c r="BG267" s="64"/>
      <c r="BJ267" s="43"/>
      <c r="BU267" s="64"/>
    </row>
    <row r="268" spans="8:73" x14ac:dyDescent="0.25">
      <c r="H268" s="64"/>
      <c r="U268" s="64"/>
      <c r="AE268" s="64"/>
      <c r="AN268" s="64"/>
      <c r="AX268" s="64"/>
      <c r="BG268" s="64"/>
      <c r="BJ268" s="43"/>
      <c r="BU268" s="64"/>
    </row>
    <row r="269" spans="8:73" x14ac:dyDescent="0.25">
      <c r="H269" s="64"/>
      <c r="U269" s="64"/>
      <c r="AE269" s="64"/>
      <c r="AN269" s="64"/>
      <c r="AX269" s="64"/>
      <c r="BG269" s="64"/>
      <c r="BJ269" s="43"/>
      <c r="BU269" s="64"/>
    </row>
    <row r="270" spans="8:73" x14ac:dyDescent="0.25">
      <c r="H270" s="64"/>
      <c r="U270" s="64"/>
      <c r="AE270" s="64"/>
      <c r="AN270" s="64"/>
      <c r="AX270" s="64"/>
      <c r="BG270" s="64"/>
      <c r="BJ270" s="43"/>
      <c r="BU270" s="64"/>
    </row>
    <row r="271" spans="8:73" x14ac:dyDescent="0.25">
      <c r="H271" s="64"/>
      <c r="U271" s="64"/>
      <c r="AE271" s="64"/>
      <c r="AN271" s="64"/>
      <c r="AX271" s="64"/>
      <c r="BG271" s="64"/>
      <c r="BJ271" s="43"/>
      <c r="BU271" s="64"/>
    </row>
    <row r="272" spans="8:73" x14ac:dyDescent="0.25">
      <c r="H272" s="64"/>
      <c r="U272" s="64"/>
      <c r="AE272" s="64"/>
      <c r="AN272" s="64"/>
      <c r="AX272" s="64"/>
      <c r="BG272" s="64"/>
      <c r="BJ272" s="43"/>
      <c r="BU272" s="64"/>
    </row>
    <row r="273" spans="8:73" x14ac:dyDescent="0.25">
      <c r="H273" s="64"/>
      <c r="U273" s="64"/>
      <c r="AE273" s="64"/>
      <c r="AN273" s="64"/>
      <c r="AX273" s="64"/>
      <c r="BG273" s="64"/>
      <c r="BJ273" s="43"/>
      <c r="BU273" s="64"/>
    </row>
    <row r="274" spans="8:73" x14ac:dyDescent="0.25">
      <c r="H274" s="64"/>
      <c r="U274" s="64"/>
      <c r="AE274" s="64"/>
      <c r="AN274" s="64"/>
      <c r="AX274" s="64"/>
      <c r="BG274" s="64"/>
      <c r="BJ274" s="43"/>
      <c r="BU274" s="64"/>
    </row>
    <row r="275" spans="8:73" x14ac:dyDescent="0.25">
      <c r="H275" s="64"/>
      <c r="U275" s="64"/>
      <c r="AE275" s="64"/>
      <c r="AN275" s="64"/>
      <c r="AX275" s="64"/>
      <c r="BG275" s="64"/>
      <c r="BJ275" s="43"/>
      <c r="BU275" s="64"/>
    </row>
    <row r="276" spans="8:73" x14ac:dyDescent="0.25">
      <c r="H276" s="64"/>
      <c r="U276" s="64"/>
      <c r="AE276" s="64"/>
      <c r="AN276" s="64"/>
      <c r="AX276" s="64"/>
      <c r="BG276" s="64"/>
      <c r="BJ276" s="43"/>
      <c r="BU276" s="64"/>
    </row>
    <row r="277" spans="8:73" x14ac:dyDescent="0.25">
      <c r="H277" s="64"/>
      <c r="U277" s="64"/>
      <c r="AE277" s="64"/>
      <c r="AN277" s="64"/>
      <c r="AX277" s="64"/>
      <c r="BG277" s="64"/>
      <c r="BJ277" s="43"/>
      <c r="BU277" s="64"/>
    </row>
    <row r="278" spans="8:73" x14ac:dyDescent="0.25">
      <c r="H278" s="64"/>
      <c r="U278" s="64"/>
      <c r="AE278" s="64"/>
      <c r="AN278" s="64"/>
      <c r="AX278" s="64"/>
      <c r="BG278" s="64"/>
      <c r="BJ278" s="43"/>
      <c r="BU278" s="64"/>
    </row>
    <row r="279" spans="8:73" x14ac:dyDescent="0.25">
      <c r="H279" s="64"/>
      <c r="U279" s="64"/>
      <c r="AE279" s="64"/>
      <c r="AN279" s="64"/>
      <c r="AX279" s="64"/>
      <c r="BG279" s="64"/>
      <c r="BJ279" s="43"/>
      <c r="BU279" s="64"/>
    </row>
    <row r="280" spans="8:73" x14ac:dyDescent="0.25">
      <c r="H280" s="64"/>
      <c r="U280" s="64"/>
      <c r="AE280" s="64"/>
      <c r="AN280" s="64"/>
      <c r="AX280" s="64"/>
      <c r="BG280" s="64"/>
      <c r="BJ280" s="43"/>
      <c r="BU280" s="64"/>
    </row>
    <row r="281" spans="8:73" x14ac:dyDescent="0.25">
      <c r="H281" s="64"/>
      <c r="U281" s="64"/>
      <c r="AE281" s="64"/>
      <c r="AN281" s="64"/>
      <c r="AX281" s="64"/>
      <c r="BG281" s="64"/>
      <c r="BJ281" s="43"/>
      <c r="BU281" s="64"/>
    </row>
    <row r="282" spans="8:73" x14ac:dyDescent="0.25">
      <c r="H282" s="64"/>
      <c r="U282" s="64"/>
      <c r="AE282" s="64"/>
      <c r="AN282" s="64"/>
      <c r="AX282" s="64"/>
      <c r="BG282" s="64"/>
      <c r="BJ282" s="43"/>
      <c r="BU282" s="64"/>
    </row>
    <row r="283" spans="8:73" x14ac:dyDescent="0.25">
      <c r="H283" s="64"/>
      <c r="U283" s="64"/>
      <c r="AE283" s="64"/>
      <c r="AN283" s="64"/>
      <c r="AX283" s="64"/>
      <c r="BG283" s="64"/>
      <c r="BJ283" s="43"/>
      <c r="BU283" s="64"/>
    </row>
    <row r="284" spans="8:73" x14ac:dyDescent="0.25">
      <c r="H284" s="64"/>
      <c r="U284" s="64"/>
      <c r="AE284" s="64"/>
      <c r="AN284" s="64"/>
      <c r="AX284" s="64"/>
      <c r="BG284" s="64"/>
      <c r="BJ284" s="43"/>
      <c r="BU284" s="64"/>
    </row>
    <row r="285" spans="8:73" x14ac:dyDescent="0.25">
      <c r="H285" s="64"/>
      <c r="U285" s="64"/>
      <c r="AE285" s="64"/>
      <c r="AN285" s="64"/>
      <c r="AX285" s="64"/>
      <c r="BG285" s="64"/>
      <c r="BJ285" s="43"/>
      <c r="BU285" s="64"/>
    </row>
    <row r="286" spans="8:73" x14ac:dyDescent="0.25">
      <c r="H286" s="64"/>
      <c r="U286" s="64"/>
      <c r="AE286" s="64"/>
      <c r="AN286" s="64"/>
      <c r="AX286" s="64"/>
      <c r="BG286" s="64"/>
      <c r="BJ286" s="43"/>
      <c r="BU286" s="64"/>
    </row>
    <row r="287" spans="8:73" x14ac:dyDescent="0.25">
      <c r="H287" s="64"/>
      <c r="U287" s="64"/>
      <c r="AE287" s="64"/>
      <c r="AN287" s="64"/>
      <c r="AX287" s="64"/>
      <c r="BG287" s="64"/>
      <c r="BJ287" s="43"/>
      <c r="BU287" s="64"/>
    </row>
    <row r="288" spans="8:73" x14ac:dyDescent="0.25">
      <c r="H288" s="64"/>
      <c r="U288" s="64"/>
      <c r="AE288" s="64"/>
      <c r="AN288" s="64"/>
      <c r="AX288" s="64"/>
      <c r="BG288" s="64"/>
      <c r="BJ288" s="43"/>
      <c r="BU288" s="64"/>
    </row>
    <row r="289" spans="8:73" x14ac:dyDescent="0.25">
      <c r="H289" s="64"/>
      <c r="U289" s="64"/>
      <c r="AE289" s="64"/>
      <c r="AN289" s="64"/>
      <c r="AX289" s="64"/>
      <c r="BG289" s="64"/>
      <c r="BJ289" s="43"/>
      <c r="BU289" s="64"/>
    </row>
    <row r="290" spans="8:73" x14ac:dyDescent="0.25">
      <c r="H290" s="64"/>
      <c r="U290" s="64"/>
      <c r="AE290" s="64"/>
      <c r="AN290" s="64"/>
      <c r="AX290" s="64"/>
      <c r="BG290" s="64"/>
      <c r="BJ290" s="43"/>
      <c r="BU290" s="64"/>
    </row>
    <row r="291" spans="8:73" x14ac:dyDescent="0.25">
      <c r="H291" s="64"/>
      <c r="U291" s="64"/>
      <c r="AE291" s="64"/>
      <c r="AN291" s="64"/>
      <c r="AX291" s="64"/>
      <c r="BG291" s="64"/>
      <c r="BJ291" s="43"/>
      <c r="BU291" s="64"/>
    </row>
    <row r="292" spans="8:73" x14ac:dyDescent="0.25">
      <c r="H292" s="64"/>
      <c r="U292" s="64"/>
      <c r="AE292" s="64"/>
      <c r="AN292" s="64"/>
      <c r="AX292" s="64"/>
      <c r="BG292" s="64"/>
      <c r="BJ292" s="43"/>
      <c r="BU292" s="64"/>
    </row>
    <row r="293" spans="8:73" x14ac:dyDescent="0.25">
      <c r="H293" s="64"/>
      <c r="U293" s="64"/>
      <c r="AE293" s="64"/>
      <c r="AN293" s="64"/>
      <c r="AX293" s="64"/>
      <c r="BG293" s="64"/>
      <c r="BJ293" s="43"/>
      <c r="BU293" s="64"/>
    </row>
    <row r="294" spans="8:73" x14ac:dyDescent="0.25">
      <c r="H294" s="64"/>
      <c r="U294" s="64"/>
      <c r="AE294" s="64"/>
      <c r="AN294" s="64"/>
      <c r="AX294" s="64"/>
      <c r="BG294" s="64"/>
      <c r="BJ294" s="43"/>
      <c r="BU294" s="64"/>
    </row>
    <row r="295" spans="8:73" x14ac:dyDescent="0.25">
      <c r="H295" s="64"/>
      <c r="U295" s="64"/>
      <c r="AE295" s="64"/>
      <c r="AN295" s="64"/>
      <c r="AX295" s="64"/>
      <c r="BG295" s="64"/>
      <c r="BJ295" s="43"/>
      <c r="BU295" s="64"/>
    </row>
    <row r="296" spans="8:73" x14ac:dyDescent="0.25">
      <c r="H296" s="64"/>
      <c r="U296" s="64"/>
      <c r="AE296" s="64"/>
      <c r="AN296" s="64"/>
      <c r="AX296" s="64"/>
      <c r="BG296" s="64"/>
      <c r="BJ296" s="43"/>
      <c r="BU296" s="64"/>
    </row>
    <row r="297" spans="8:73" x14ac:dyDescent="0.25">
      <c r="H297" s="64"/>
      <c r="U297" s="64"/>
      <c r="AE297" s="64"/>
      <c r="AN297" s="64"/>
      <c r="AX297" s="64"/>
      <c r="BG297" s="64"/>
      <c r="BJ297" s="43"/>
      <c r="BU297" s="64"/>
    </row>
    <row r="298" spans="8:73" x14ac:dyDescent="0.25">
      <c r="H298" s="64"/>
      <c r="U298" s="64"/>
      <c r="AE298" s="64"/>
      <c r="AN298" s="64"/>
      <c r="AX298" s="64"/>
      <c r="BG298" s="64"/>
      <c r="BJ298" s="43"/>
      <c r="BU298" s="64"/>
    </row>
    <row r="299" spans="8:73" x14ac:dyDescent="0.25">
      <c r="H299" s="64"/>
      <c r="U299" s="64"/>
      <c r="AE299" s="64"/>
      <c r="AN299" s="64"/>
      <c r="AX299" s="64"/>
      <c r="BG299" s="64"/>
      <c r="BJ299" s="43"/>
      <c r="BU299" s="64"/>
    </row>
    <row r="300" spans="8:73" x14ac:dyDescent="0.25">
      <c r="H300" s="64"/>
      <c r="U300" s="64"/>
      <c r="AE300" s="64"/>
      <c r="AN300" s="64"/>
      <c r="AX300" s="64"/>
      <c r="BG300" s="64"/>
      <c r="BJ300" s="43"/>
      <c r="BU300" s="64"/>
    </row>
    <row r="301" spans="8:73" x14ac:dyDescent="0.25">
      <c r="H301" s="64"/>
      <c r="U301" s="64"/>
      <c r="AE301" s="64"/>
      <c r="AN301" s="64"/>
      <c r="AX301" s="64"/>
      <c r="BG301" s="64"/>
      <c r="BJ301" s="43"/>
      <c r="BU301" s="64"/>
    </row>
    <row r="302" spans="8:73" x14ac:dyDescent="0.25">
      <c r="H302" s="64"/>
      <c r="U302" s="64"/>
      <c r="AE302" s="64"/>
      <c r="AN302" s="64"/>
      <c r="AX302" s="64"/>
      <c r="BG302" s="64"/>
      <c r="BJ302" s="43"/>
      <c r="BU302" s="64"/>
    </row>
    <row r="303" spans="8:73" x14ac:dyDescent="0.25">
      <c r="H303" s="64"/>
      <c r="U303" s="64"/>
      <c r="AE303" s="64"/>
      <c r="AN303" s="64"/>
      <c r="AX303" s="64"/>
      <c r="BG303" s="64"/>
      <c r="BJ303" s="43"/>
      <c r="BU303" s="64"/>
    </row>
    <row r="304" spans="8:73" x14ac:dyDescent="0.25">
      <c r="H304" s="64"/>
      <c r="U304" s="64"/>
      <c r="AE304" s="64"/>
      <c r="AN304" s="64"/>
      <c r="AX304" s="64"/>
      <c r="BG304" s="64"/>
      <c r="BJ304" s="43"/>
      <c r="BU304" s="64"/>
    </row>
    <row r="305" spans="8:73" x14ac:dyDescent="0.25">
      <c r="H305" s="64"/>
      <c r="U305" s="64"/>
      <c r="AE305" s="64"/>
      <c r="AN305" s="64"/>
      <c r="AX305" s="64"/>
      <c r="BG305" s="64"/>
      <c r="BJ305" s="43"/>
      <c r="BU305" s="64"/>
    </row>
    <row r="306" spans="8:73" x14ac:dyDescent="0.25">
      <c r="H306" s="64"/>
      <c r="U306" s="64"/>
      <c r="AE306" s="64"/>
      <c r="AN306" s="64"/>
      <c r="AX306" s="64"/>
      <c r="BG306" s="64"/>
      <c r="BJ306" s="43"/>
      <c r="BU306" s="64"/>
    </row>
    <row r="307" spans="8:73" x14ac:dyDescent="0.25">
      <c r="H307" s="64"/>
      <c r="U307" s="64"/>
      <c r="AE307" s="64"/>
      <c r="AN307" s="64"/>
      <c r="AX307" s="64"/>
      <c r="BG307" s="64"/>
      <c r="BJ307" s="43"/>
      <c r="BU307" s="64"/>
    </row>
    <row r="308" spans="8:73" x14ac:dyDescent="0.25">
      <c r="H308" s="64"/>
      <c r="U308" s="64"/>
      <c r="AE308" s="64"/>
      <c r="AN308" s="64"/>
      <c r="AX308" s="64"/>
      <c r="BG308" s="64"/>
      <c r="BJ308" s="43"/>
      <c r="BU308" s="64"/>
    </row>
    <row r="309" spans="8:73" x14ac:dyDescent="0.25">
      <c r="H309" s="64"/>
      <c r="U309" s="64"/>
      <c r="AE309" s="64"/>
      <c r="AN309" s="64"/>
      <c r="AX309" s="64"/>
      <c r="BG309" s="64"/>
      <c r="BJ309" s="43"/>
      <c r="BU309" s="64"/>
    </row>
    <row r="310" spans="8:73" x14ac:dyDescent="0.25">
      <c r="H310" s="64"/>
      <c r="U310" s="64"/>
      <c r="AE310" s="64"/>
      <c r="AN310" s="64"/>
      <c r="AX310" s="64"/>
      <c r="BG310" s="64"/>
      <c r="BJ310" s="43"/>
      <c r="BU310" s="64"/>
    </row>
    <row r="311" spans="8:73" x14ac:dyDescent="0.25">
      <c r="H311" s="64"/>
      <c r="U311" s="64"/>
      <c r="AE311" s="64"/>
      <c r="AN311" s="64"/>
      <c r="AX311" s="64"/>
      <c r="BG311" s="64"/>
      <c r="BJ311" s="43"/>
      <c r="BU311" s="64"/>
    </row>
    <row r="312" spans="8:73" x14ac:dyDescent="0.25">
      <c r="H312" s="64"/>
      <c r="U312" s="64"/>
      <c r="AE312" s="64"/>
      <c r="AN312" s="64"/>
      <c r="AX312" s="64"/>
      <c r="BG312" s="64"/>
      <c r="BJ312" s="43"/>
      <c r="BU312" s="64"/>
    </row>
    <row r="313" spans="8:73" x14ac:dyDescent="0.25">
      <c r="H313" s="64"/>
      <c r="U313" s="64"/>
      <c r="AE313" s="64"/>
      <c r="AN313" s="64"/>
      <c r="AX313" s="64"/>
      <c r="BG313" s="64"/>
      <c r="BJ313" s="43"/>
      <c r="BU313" s="64"/>
    </row>
    <row r="314" spans="8:73" x14ac:dyDescent="0.25">
      <c r="H314" s="64"/>
      <c r="U314" s="64"/>
      <c r="AE314" s="64"/>
      <c r="AN314" s="64"/>
      <c r="AX314" s="64"/>
      <c r="BG314" s="64"/>
      <c r="BJ314" s="43"/>
      <c r="BU314" s="64"/>
    </row>
    <row r="315" spans="8:73" x14ac:dyDescent="0.25">
      <c r="H315" s="64"/>
      <c r="U315" s="64"/>
      <c r="AE315" s="64"/>
      <c r="AN315" s="64"/>
      <c r="AX315" s="64"/>
      <c r="BG315" s="64"/>
      <c r="BJ315" s="43"/>
      <c r="BU315" s="64"/>
    </row>
    <row r="316" spans="8:73" x14ac:dyDescent="0.25">
      <c r="H316" s="64"/>
      <c r="U316" s="64"/>
      <c r="AE316" s="64"/>
      <c r="AN316" s="64"/>
      <c r="AX316" s="64"/>
      <c r="BG316" s="64"/>
      <c r="BJ316" s="43"/>
      <c r="BU316" s="64"/>
    </row>
    <row r="317" spans="8:73" x14ac:dyDescent="0.25">
      <c r="H317" s="64"/>
      <c r="U317" s="64"/>
      <c r="AE317" s="64"/>
      <c r="AN317" s="64"/>
      <c r="AX317" s="64"/>
      <c r="BG317" s="64"/>
      <c r="BJ317" s="43"/>
      <c r="BU317" s="64"/>
    </row>
    <row r="318" spans="8:73" x14ac:dyDescent="0.25">
      <c r="H318" s="64"/>
      <c r="U318" s="64"/>
      <c r="AE318" s="64"/>
      <c r="AN318" s="64"/>
      <c r="AX318" s="64"/>
      <c r="BG318" s="64"/>
      <c r="BJ318" s="43"/>
      <c r="BU318" s="64"/>
    </row>
    <row r="319" spans="8:73" x14ac:dyDescent="0.25">
      <c r="H319" s="64"/>
      <c r="U319" s="64"/>
      <c r="AE319" s="64"/>
      <c r="AN319" s="64"/>
      <c r="AX319" s="64"/>
      <c r="BG319" s="64"/>
      <c r="BJ319" s="43"/>
      <c r="BU319" s="64"/>
    </row>
    <row r="320" spans="8:73" x14ac:dyDescent="0.25">
      <c r="H320" s="64"/>
      <c r="U320" s="64"/>
      <c r="AE320" s="64"/>
      <c r="AN320" s="64"/>
      <c r="AX320" s="64"/>
      <c r="BG320" s="64"/>
      <c r="BJ320" s="43"/>
      <c r="BU320" s="64"/>
    </row>
    <row r="321" spans="8:73" x14ac:dyDescent="0.25">
      <c r="H321" s="64"/>
      <c r="U321" s="64"/>
      <c r="AE321" s="64"/>
      <c r="AN321" s="64"/>
      <c r="AX321" s="64"/>
      <c r="BG321" s="64"/>
      <c r="BJ321" s="43"/>
      <c r="BU321" s="64"/>
    </row>
    <row r="322" spans="8:73" x14ac:dyDescent="0.25">
      <c r="H322" s="64"/>
      <c r="U322" s="64"/>
      <c r="AE322" s="64"/>
      <c r="AN322" s="64"/>
      <c r="AX322" s="64"/>
      <c r="BG322" s="64"/>
      <c r="BJ322" s="43"/>
      <c r="BU322" s="64"/>
    </row>
    <row r="323" spans="8:73" x14ac:dyDescent="0.25">
      <c r="H323" s="64"/>
      <c r="U323" s="64"/>
      <c r="AE323" s="64"/>
      <c r="AN323" s="64"/>
      <c r="AX323" s="64"/>
      <c r="BG323" s="64"/>
      <c r="BJ323" s="43"/>
      <c r="BU323" s="64"/>
    </row>
    <row r="324" spans="8:73" x14ac:dyDescent="0.25">
      <c r="H324" s="64"/>
      <c r="U324" s="64"/>
      <c r="AE324" s="64"/>
      <c r="AN324" s="64"/>
      <c r="AX324" s="64"/>
      <c r="BG324" s="64"/>
      <c r="BU324" s="64"/>
    </row>
    <row r="325" spans="8:73" x14ac:dyDescent="0.25">
      <c r="H325" s="64"/>
      <c r="U325" s="64"/>
      <c r="AE325" s="64"/>
      <c r="AN325" s="64"/>
      <c r="AX325" s="64"/>
      <c r="BG325" s="64"/>
      <c r="BU325" s="64"/>
    </row>
    <row r="326" spans="8:73" x14ac:dyDescent="0.25">
      <c r="H326" s="64"/>
      <c r="U326" s="64"/>
      <c r="AE326" s="64"/>
      <c r="AN326" s="64"/>
      <c r="AX326" s="64"/>
      <c r="BG326" s="64"/>
      <c r="BU326" s="64"/>
    </row>
    <row r="327" spans="8:73" x14ac:dyDescent="0.25">
      <c r="H327" s="64"/>
      <c r="U327" s="64"/>
      <c r="AE327" s="64"/>
      <c r="AN327" s="64"/>
      <c r="AX327" s="64"/>
      <c r="BG327" s="64"/>
      <c r="BU327" s="64"/>
    </row>
    <row r="328" spans="8:73" x14ac:dyDescent="0.25">
      <c r="H328" s="64"/>
      <c r="U328" s="64"/>
      <c r="AE328" s="64"/>
      <c r="AN328" s="64"/>
      <c r="AX328" s="64"/>
      <c r="BG328" s="64"/>
      <c r="BU328" s="64"/>
    </row>
    <row r="329" spans="8:73" x14ac:dyDescent="0.25">
      <c r="H329" s="64"/>
      <c r="U329" s="64"/>
      <c r="AE329" s="64"/>
      <c r="AN329" s="64"/>
      <c r="AX329" s="64"/>
      <c r="BG329" s="64"/>
      <c r="BU329" s="64"/>
    </row>
    <row r="330" spans="8:73" x14ac:dyDescent="0.25">
      <c r="H330" s="64"/>
      <c r="U330" s="64"/>
      <c r="AE330" s="64"/>
      <c r="AN330" s="64"/>
      <c r="AX330" s="64"/>
      <c r="BG330" s="64"/>
      <c r="BU330" s="64"/>
    </row>
    <row r="331" spans="8:73" x14ac:dyDescent="0.25">
      <c r="H331" s="64"/>
      <c r="U331" s="64"/>
      <c r="AE331" s="64"/>
      <c r="AN331" s="64"/>
      <c r="AX331" s="64"/>
      <c r="BG331" s="64"/>
      <c r="BU331" s="64"/>
    </row>
    <row r="332" spans="8:73" x14ac:dyDescent="0.25">
      <c r="H332" s="64"/>
      <c r="U332" s="64"/>
      <c r="AE332" s="64"/>
      <c r="AN332" s="64"/>
      <c r="AX332" s="64"/>
      <c r="BG332" s="64"/>
      <c r="BU332" s="64"/>
    </row>
    <row r="333" spans="8:73" x14ac:dyDescent="0.25">
      <c r="H333" s="64"/>
      <c r="U333" s="64"/>
      <c r="AE333" s="64"/>
      <c r="AN333" s="64"/>
      <c r="AX333" s="64"/>
      <c r="BG333" s="64"/>
      <c r="BU333" s="64"/>
    </row>
    <row r="334" spans="8:73" x14ac:dyDescent="0.25">
      <c r="H334" s="64"/>
      <c r="U334" s="64"/>
      <c r="AE334" s="64"/>
      <c r="AN334" s="64"/>
      <c r="AX334" s="64"/>
      <c r="BG334" s="64"/>
      <c r="BU334" s="64"/>
    </row>
    <row r="335" spans="8:73" x14ac:dyDescent="0.25">
      <c r="H335" s="64"/>
      <c r="U335" s="64"/>
      <c r="AE335" s="64"/>
      <c r="AN335" s="64"/>
      <c r="AX335" s="64"/>
      <c r="BG335" s="64"/>
      <c r="BU335" s="64"/>
    </row>
    <row r="336" spans="8:73" x14ac:dyDescent="0.25">
      <c r="H336" s="64"/>
      <c r="U336" s="64"/>
      <c r="AE336" s="64"/>
      <c r="AN336" s="64"/>
      <c r="AX336" s="64"/>
      <c r="BG336" s="64"/>
      <c r="BU336" s="64"/>
    </row>
    <row r="337" spans="8:73" x14ac:dyDescent="0.25">
      <c r="H337" s="64"/>
      <c r="U337" s="64"/>
      <c r="AE337" s="64"/>
      <c r="AN337" s="64"/>
      <c r="AX337" s="64"/>
      <c r="BG337" s="64"/>
      <c r="BU337" s="64"/>
    </row>
    <row r="338" spans="8:73" x14ac:dyDescent="0.25">
      <c r="H338" s="64"/>
      <c r="U338" s="64"/>
      <c r="AE338" s="64"/>
      <c r="AN338" s="64"/>
      <c r="AX338" s="64"/>
      <c r="BG338" s="64"/>
      <c r="BU338" s="64"/>
    </row>
    <row r="339" spans="8:73" x14ac:dyDescent="0.25">
      <c r="H339" s="64"/>
      <c r="U339" s="64"/>
      <c r="AE339" s="64"/>
      <c r="AN339" s="64"/>
      <c r="AX339" s="64"/>
      <c r="BG339" s="64"/>
      <c r="BU339" s="64"/>
    </row>
    <row r="340" spans="8:73" x14ac:dyDescent="0.25">
      <c r="H340" s="64"/>
      <c r="U340" s="64"/>
      <c r="AE340" s="64"/>
      <c r="AN340" s="64"/>
      <c r="AX340" s="64"/>
      <c r="BG340" s="64"/>
      <c r="BU340" s="64"/>
    </row>
    <row r="341" spans="8:73" x14ac:dyDescent="0.25">
      <c r="H341" s="64"/>
      <c r="U341" s="64"/>
      <c r="AE341" s="64"/>
      <c r="AN341" s="64"/>
      <c r="AX341" s="64"/>
      <c r="BG341" s="64"/>
      <c r="BU341" s="64"/>
    </row>
    <row r="342" spans="8:73" x14ac:dyDescent="0.25">
      <c r="H342" s="64"/>
      <c r="U342" s="64"/>
      <c r="AE342" s="64"/>
      <c r="AN342" s="64"/>
      <c r="AX342" s="64"/>
      <c r="BG342" s="64"/>
      <c r="BU342" s="64"/>
    </row>
    <row r="343" spans="8:73" x14ac:dyDescent="0.25">
      <c r="H343" s="64"/>
      <c r="U343" s="64"/>
      <c r="AE343" s="64"/>
      <c r="AN343" s="64"/>
      <c r="AX343" s="64"/>
      <c r="BG343" s="64"/>
      <c r="BU343" s="64"/>
    </row>
    <row r="344" spans="8:73" x14ac:dyDescent="0.25">
      <c r="H344" s="64"/>
      <c r="U344" s="64"/>
      <c r="AE344" s="64"/>
      <c r="AN344" s="64"/>
      <c r="AX344" s="64"/>
      <c r="BG344" s="64"/>
      <c r="BU344" s="64"/>
    </row>
    <row r="345" spans="8:73" x14ac:dyDescent="0.25">
      <c r="H345" s="64"/>
      <c r="U345" s="64"/>
      <c r="AE345" s="64"/>
      <c r="AN345" s="64"/>
      <c r="AX345" s="64"/>
      <c r="BG345" s="64"/>
      <c r="BU345" s="64"/>
    </row>
    <row r="346" spans="8:73" x14ac:dyDescent="0.25">
      <c r="H346" s="64"/>
      <c r="U346" s="64"/>
      <c r="AE346" s="64"/>
      <c r="AN346" s="64"/>
      <c r="AX346" s="64"/>
      <c r="BG346" s="64"/>
      <c r="BU346" s="64"/>
    </row>
    <row r="347" spans="8:73" x14ac:dyDescent="0.25">
      <c r="H347" s="64"/>
      <c r="U347" s="64"/>
      <c r="AE347" s="64"/>
      <c r="AN347" s="64"/>
      <c r="AX347" s="64"/>
      <c r="BG347" s="64"/>
      <c r="BU347" s="64"/>
    </row>
    <row r="348" spans="8:73" x14ac:dyDescent="0.25">
      <c r="H348" s="64"/>
      <c r="U348" s="64"/>
      <c r="AE348" s="64"/>
      <c r="AN348" s="64"/>
      <c r="AX348" s="64"/>
      <c r="BG348" s="64"/>
      <c r="BU348" s="64"/>
    </row>
    <row r="349" spans="8:73" x14ac:dyDescent="0.25">
      <c r="H349" s="64"/>
      <c r="U349" s="64"/>
      <c r="AE349" s="64"/>
      <c r="AN349" s="64"/>
      <c r="AX349" s="64"/>
      <c r="BG349" s="64"/>
      <c r="BU349" s="64"/>
    </row>
    <row r="350" spans="8:73" x14ac:dyDescent="0.25">
      <c r="H350" s="64"/>
      <c r="U350" s="64"/>
      <c r="AE350" s="64"/>
      <c r="AN350" s="64"/>
      <c r="AX350" s="64"/>
      <c r="BG350" s="64"/>
      <c r="BU350" s="64"/>
    </row>
    <row r="351" spans="8:73" x14ac:dyDescent="0.25">
      <c r="H351" s="64"/>
      <c r="U351" s="64"/>
      <c r="AE351" s="64"/>
      <c r="AN351" s="64"/>
      <c r="AX351" s="64"/>
      <c r="BG351" s="64"/>
      <c r="BU351" s="64"/>
    </row>
    <row r="352" spans="8:73" x14ac:dyDescent="0.25">
      <c r="H352" s="64"/>
      <c r="U352" s="64"/>
      <c r="AE352" s="64"/>
      <c r="AN352" s="64"/>
      <c r="AX352" s="64"/>
      <c r="BG352" s="64"/>
      <c r="BU352" s="64"/>
    </row>
    <row r="353" spans="8:73" x14ac:dyDescent="0.25">
      <c r="H353" s="64"/>
      <c r="U353" s="64"/>
      <c r="AE353" s="64"/>
      <c r="AN353" s="64"/>
      <c r="AX353" s="64"/>
      <c r="BG353" s="64"/>
      <c r="BU353" s="64"/>
    </row>
    <row r="354" spans="8:73" x14ac:dyDescent="0.25">
      <c r="H354" s="64"/>
      <c r="U354" s="64"/>
      <c r="AE354" s="64"/>
      <c r="AN354" s="64"/>
      <c r="AX354" s="64"/>
      <c r="BG354" s="64"/>
      <c r="BU354" s="64"/>
    </row>
    <row r="355" spans="8:73" x14ac:dyDescent="0.25">
      <c r="H355" s="64"/>
      <c r="U355" s="64"/>
      <c r="AE355" s="64"/>
      <c r="AN355" s="64"/>
      <c r="AX355" s="64"/>
      <c r="BG355" s="64"/>
      <c r="BU355" s="64"/>
    </row>
    <row r="356" spans="8:73" x14ac:dyDescent="0.25">
      <c r="H356" s="64"/>
      <c r="U356" s="64"/>
      <c r="AE356" s="64"/>
      <c r="AN356" s="64"/>
      <c r="AX356" s="64"/>
      <c r="BG356" s="64"/>
      <c r="BU356" s="64"/>
    </row>
    <row r="357" spans="8:73" x14ac:dyDescent="0.25">
      <c r="H357" s="64"/>
      <c r="U357" s="64"/>
      <c r="AE357" s="64"/>
      <c r="AN357" s="64"/>
      <c r="AX357" s="64"/>
      <c r="BG357" s="64"/>
      <c r="BU357" s="64"/>
    </row>
    <row r="358" spans="8:73" x14ac:dyDescent="0.25">
      <c r="H358" s="64"/>
      <c r="U358" s="64"/>
      <c r="AE358" s="64"/>
      <c r="AN358" s="64"/>
      <c r="AX358" s="64"/>
      <c r="BG358" s="64"/>
      <c r="BU358" s="64"/>
    </row>
    <row r="359" spans="8:73" x14ac:dyDescent="0.25">
      <c r="H359" s="64"/>
      <c r="U359" s="64"/>
      <c r="AE359" s="64"/>
      <c r="AN359" s="64"/>
      <c r="AX359" s="64"/>
      <c r="BG359" s="64"/>
      <c r="BU359" s="64"/>
    </row>
    <row r="360" spans="8:73" x14ac:dyDescent="0.25">
      <c r="H360" s="64"/>
      <c r="U360" s="64"/>
      <c r="AE360" s="64"/>
      <c r="AN360" s="64"/>
      <c r="AX360" s="64"/>
      <c r="BG360" s="64"/>
      <c r="BU360" s="64"/>
    </row>
    <row r="361" spans="8:73" x14ac:dyDescent="0.25">
      <c r="H361" s="64"/>
      <c r="U361" s="64"/>
      <c r="AE361" s="64"/>
      <c r="AN361" s="64"/>
      <c r="AX361" s="64"/>
      <c r="BG361" s="64"/>
      <c r="BU361" s="64"/>
    </row>
    <row r="362" spans="8:73" x14ac:dyDescent="0.25">
      <c r="H362" s="64"/>
      <c r="U362" s="64"/>
      <c r="AE362" s="64"/>
      <c r="AN362" s="64"/>
      <c r="AX362" s="64"/>
      <c r="BG362" s="64"/>
      <c r="BU362" s="64"/>
    </row>
    <row r="363" spans="8:73" x14ac:dyDescent="0.25">
      <c r="H363" s="64"/>
      <c r="U363" s="64"/>
      <c r="AE363" s="64"/>
      <c r="AN363" s="64"/>
      <c r="AX363" s="64"/>
      <c r="BG363" s="64"/>
      <c r="BU363" s="64"/>
    </row>
    <row r="364" spans="8:73" x14ac:dyDescent="0.25">
      <c r="H364" s="64"/>
      <c r="U364" s="64"/>
      <c r="AE364" s="64"/>
      <c r="AN364" s="64"/>
      <c r="AX364" s="64"/>
      <c r="BG364" s="64"/>
      <c r="BU364" s="64"/>
    </row>
    <row r="365" spans="8:73" x14ac:dyDescent="0.25">
      <c r="H365" s="64"/>
      <c r="U365" s="64"/>
      <c r="AE365" s="64"/>
      <c r="AN365" s="64"/>
      <c r="AX365" s="64"/>
      <c r="BG365" s="64"/>
      <c r="BU365" s="64"/>
    </row>
    <row r="366" spans="8:73" x14ac:dyDescent="0.25">
      <c r="H366" s="64"/>
      <c r="U366" s="64"/>
      <c r="AE366" s="64"/>
      <c r="AN366" s="64"/>
      <c r="AX366" s="64"/>
      <c r="BG366" s="64"/>
      <c r="BU366" s="64"/>
    </row>
    <row r="367" spans="8:73" x14ac:dyDescent="0.25">
      <c r="H367" s="64"/>
      <c r="U367" s="64"/>
      <c r="AE367" s="64"/>
      <c r="AN367" s="64"/>
      <c r="AX367" s="64"/>
      <c r="BG367" s="64"/>
      <c r="BU367" s="64"/>
    </row>
    <row r="368" spans="8:73" x14ac:dyDescent="0.25">
      <c r="H368" s="64"/>
      <c r="U368" s="64"/>
      <c r="AE368" s="64"/>
      <c r="AN368" s="64"/>
      <c r="AX368" s="64"/>
      <c r="BG368" s="64"/>
      <c r="BU368" s="64"/>
    </row>
    <row r="369" spans="8:73" x14ac:dyDescent="0.25">
      <c r="H369" s="64"/>
      <c r="U369" s="64"/>
      <c r="AE369" s="64"/>
      <c r="AN369" s="64"/>
      <c r="AX369" s="64"/>
      <c r="BG369" s="64"/>
      <c r="BU369" s="64"/>
    </row>
    <row r="370" spans="8:73" x14ac:dyDescent="0.25">
      <c r="H370" s="64"/>
      <c r="U370" s="64"/>
      <c r="AE370" s="64"/>
      <c r="AN370" s="64"/>
      <c r="AX370" s="64"/>
      <c r="BG370" s="64"/>
      <c r="BU370" s="64"/>
    </row>
    <row r="371" spans="8:73" x14ac:dyDescent="0.25">
      <c r="H371" s="64"/>
      <c r="U371" s="64"/>
      <c r="AE371" s="64"/>
      <c r="AN371" s="64"/>
      <c r="AX371" s="64"/>
      <c r="BG371" s="64"/>
      <c r="BU371" s="64"/>
    </row>
    <row r="372" spans="8:73" x14ac:dyDescent="0.25">
      <c r="H372" s="64"/>
      <c r="U372" s="64"/>
      <c r="AE372" s="64"/>
      <c r="AN372" s="64"/>
      <c r="AX372" s="64"/>
      <c r="BG372" s="64"/>
      <c r="BU372" s="64"/>
    </row>
    <row r="373" spans="8:73" x14ac:dyDescent="0.25">
      <c r="H373" s="64"/>
      <c r="U373" s="64"/>
      <c r="AE373" s="64"/>
      <c r="AN373" s="64"/>
      <c r="AX373" s="64"/>
      <c r="BG373" s="64"/>
      <c r="BU373" s="64"/>
    </row>
    <row r="374" spans="8:73" x14ac:dyDescent="0.25">
      <c r="H374" s="64"/>
      <c r="U374" s="64"/>
      <c r="AE374" s="64"/>
      <c r="AN374" s="64"/>
      <c r="AX374" s="64"/>
      <c r="BG374" s="64"/>
      <c r="BU374" s="64"/>
    </row>
    <row r="375" spans="8:73" x14ac:dyDescent="0.25">
      <c r="H375" s="64"/>
      <c r="U375" s="64"/>
      <c r="AE375" s="64"/>
      <c r="AN375" s="64"/>
      <c r="AX375" s="64"/>
      <c r="BG375" s="64"/>
      <c r="BU375" s="64"/>
    </row>
    <row r="376" spans="8:73" x14ac:dyDescent="0.25">
      <c r="H376" s="64"/>
      <c r="U376" s="64"/>
      <c r="AE376" s="64"/>
      <c r="AN376" s="64"/>
      <c r="AX376" s="64"/>
      <c r="BG376" s="64"/>
      <c r="BU376" s="64"/>
    </row>
    <row r="377" spans="8:73" x14ac:dyDescent="0.25">
      <c r="H377" s="64"/>
      <c r="U377" s="64"/>
      <c r="AE377" s="64"/>
      <c r="AN377" s="64"/>
      <c r="AX377" s="64"/>
      <c r="BG377" s="64"/>
      <c r="BU377" s="64"/>
    </row>
    <row r="378" spans="8:73" x14ac:dyDescent="0.25">
      <c r="H378" s="64"/>
      <c r="U378" s="64"/>
      <c r="AE378" s="64"/>
      <c r="AN378" s="64"/>
      <c r="AX378" s="64"/>
      <c r="BG378" s="64"/>
      <c r="BU378" s="64"/>
    </row>
    <row r="379" spans="8:73" x14ac:dyDescent="0.25">
      <c r="H379" s="64"/>
      <c r="U379" s="64"/>
      <c r="AE379" s="64"/>
      <c r="AN379" s="64"/>
      <c r="AX379" s="64"/>
      <c r="BG379" s="64"/>
      <c r="BU379" s="64"/>
    </row>
    <row r="380" spans="8:73" x14ac:dyDescent="0.25">
      <c r="H380" s="64"/>
      <c r="U380" s="64"/>
      <c r="AE380" s="64"/>
      <c r="AN380" s="64"/>
      <c r="AX380" s="64"/>
      <c r="BG380" s="64"/>
      <c r="BU380" s="64"/>
    </row>
    <row r="381" spans="8:73" x14ac:dyDescent="0.25">
      <c r="H381" s="64"/>
      <c r="U381" s="64"/>
      <c r="AE381" s="64"/>
      <c r="AN381" s="64"/>
      <c r="AX381" s="64"/>
      <c r="BG381" s="64"/>
      <c r="BU381" s="64"/>
    </row>
    <row r="382" spans="8:73" x14ac:dyDescent="0.25">
      <c r="H382" s="64"/>
      <c r="U382" s="64"/>
      <c r="AE382" s="64"/>
      <c r="AN382" s="64"/>
      <c r="AX382" s="64"/>
      <c r="BG382" s="64"/>
      <c r="BU382" s="64"/>
    </row>
    <row r="383" spans="8:73" x14ac:dyDescent="0.25">
      <c r="H383" s="64"/>
      <c r="U383" s="64"/>
      <c r="AE383" s="64"/>
      <c r="AN383" s="64"/>
      <c r="AX383" s="64"/>
      <c r="BG383" s="64"/>
      <c r="BU383" s="64"/>
    </row>
    <row r="384" spans="8:73" x14ac:dyDescent="0.25">
      <c r="H384" s="64"/>
      <c r="U384" s="64"/>
      <c r="AE384" s="64"/>
      <c r="AN384" s="64"/>
      <c r="AX384" s="64"/>
      <c r="BG384" s="64"/>
      <c r="BU384" s="64"/>
    </row>
    <row r="385" spans="8:73" x14ac:dyDescent="0.25">
      <c r="H385" s="64"/>
      <c r="U385" s="64"/>
      <c r="AE385" s="64"/>
      <c r="AN385" s="64"/>
      <c r="AX385" s="64"/>
      <c r="BG385" s="64"/>
      <c r="BU385" s="64"/>
    </row>
    <row r="386" spans="8:73" x14ac:dyDescent="0.25">
      <c r="H386" s="64"/>
      <c r="U386" s="64"/>
      <c r="AE386" s="64"/>
      <c r="AN386" s="64"/>
      <c r="AX386" s="64"/>
      <c r="BG386" s="64"/>
      <c r="BU386" s="64"/>
    </row>
    <row r="387" spans="8:73" x14ac:dyDescent="0.25">
      <c r="H387" s="64"/>
      <c r="U387" s="64"/>
      <c r="AE387" s="64"/>
      <c r="AN387" s="64"/>
      <c r="AX387" s="64"/>
      <c r="BG387" s="64"/>
      <c r="BU387" s="64"/>
    </row>
    <row r="388" spans="8:73" x14ac:dyDescent="0.25">
      <c r="H388" s="64"/>
      <c r="U388" s="64"/>
      <c r="AE388" s="64"/>
      <c r="AN388" s="64"/>
      <c r="AX388" s="64"/>
      <c r="BG388" s="64"/>
      <c r="BU388" s="64"/>
    </row>
    <row r="389" spans="8:73" x14ac:dyDescent="0.25">
      <c r="H389" s="64"/>
      <c r="U389" s="64"/>
      <c r="AE389" s="64"/>
      <c r="AN389" s="64"/>
      <c r="AX389" s="64"/>
      <c r="BG389" s="64"/>
      <c r="BU389" s="64"/>
    </row>
    <row r="390" spans="8:73" x14ac:dyDescent="0.25">
      <c r="H390" s="64"/>
      <c r="U390" s="64"/>
      <c r="AE390" s="64"/>
      <c r="AN390" s="64"/>
      <c r="AX390" s="64"/>
      <c r="BG390" s="64"/>
      <c r="BU390" s="64"/>
    </row>
    <row r="391" spans="8:73" x14ac:dyDescent="0.25">
      <c r="H391" s="64"/>
      <c r="U391" s="64"/>
      <c r="AE391" s="64"/>
      <c r="AN391" s="64"/>
      <c r="AX391" s="64"/>
      <c r="BG391" s="64"/>
      <c r="BU391" s="64"/>
    </row>
    <row r="392" spans="8:73" x14ac:dyDescent="0.25">
      <c r="H392" s="64"/>
      <c r="U392" s="64"/>
      <c r="AE392" s="64"/>
      <c r="AN392" s="64"/>
      <c r="AX392" s="64"/>
      <c r="BG392" s="64"/>
      <c r="BU392" s="64"/>
    </row>
    <row r="393" spans="8:73" x14ac:dyDescent="0.25">
      <c r="H393" s="64"/>
      <c r="U393" s="64"/>
      <c r="AE393" s="64"/>
      <c r="AN393" s="64"/>
      <c r="AX393" s="64"/>
      <c r="BG393" s="64"/>
      <c r="BU393" s="64"/>
    </row>
    <row r="394" spans="8:73" x14ac:dyDescent="0.25">
      <c r="H394" s="64"/>
      <c r="U394" s="64"/>
      <c r="AE394" s="64"/>
      <c r="AN394" s="64"/>
      <c r="AX394" s="64"/>
      <c r="BG394" s="64"/>
      <c r="BU394" s="64"/>
    </row>
    <row r="395" spans="8:73" x14ac:dyDescent="0.25">
      <c r="H395" s="64"/>
      <c r="U395" s="64"/>
      <c r="AE395" s="64"/>
      <c r="AN395" s="64"/>
      <c r="AX395" s="64"/>
      <c r="BG395" s="64"/>
      <c r="BU395" s="64"/>
    </row>
    <row r="396" spans="8:73" x14ac:dyDescent="0.25">
      <c r="H396" s="64"/>
      <c r="U396" s="64"/>
      <c r="AE396" s="64"/>
      <c r="AN396" s="64"/>
      <c r="AX396" s="64"/>
      <c r="BG396" s="64"/>
      <c r="BU396" s="64"/>
    </row>
    <row r="397" spans="8:73" x14ac:dyDescent="0.25">
      <c r="H397" s="64"/>
      <c r="U397" s="64"/>
      <c r="AE397" s="64"/>
      <c r="AN397" s="64"/>
      <c r="AX397" s="64"/>
      <c r="BG397" s="64"/>
      <c r="BU397" s="64"/>
    </row>
    <row r="398" spans="8:73" x14ac:dyDescent="0.25">
      <c r="H398" s="64"/>
      <c r="U398" s="64"/>
      <c r="AE398" s="64"/>
      <c r="AN398" s="64"/>
      <c r="AX398" s="64"/>
      <c r="BG398" s="64"/>
      <c r="BU398" s="6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CH398"/>
  <sheetViews>
    <sheetView zoomScale="70" zoomScaleNormal="70" workbookViewId="0">
      <selection activeCell="F6" sqref="F6"/>
    </sheetView>
  </sheetViews>
  <sheetFormatPr defaultColWidth="8.75" defaultRowHeight="15.75" x14ac:dyDescent="0.25"/>
  <cols>
    <col min="1" max="9" width="8.75" style="62"/>
    <col min="10" max="10" width="8.75" style="108"/>
    <col min="11" max="16384" width="8.75" style="62"/>
  </cols>
  <sheetData>
    <row r="1" spans="2:86" x14ac:dyDescent="0.25">
      <c r="B1" s="34" t="s">
        <v>574</v>
      </c>
      <c r="C1" s="62" t="s">
        <v>18</v>
      </c>
      <c r="D1" s="62" t="s">
        <v>402</v>
      </c>
      <c r="G1" s="64"/>
      <c r="I1" s="127" t="s">
        <v>575</v>
      </c>
      <c r="T1" s="64"/>
      <c r="V1" s="34" t="s">
        <v>576</v>
      </c>
      <c r="AD1" s="64"/>
      <c r="AF1" s="34" t="s">
        <v>577</v>
      </c>
      <c r="AM1" s="64"/>
      <c r="AO1" s="34" t="s">
        <v>578</v>
      </c>
      <c r="AW1" s="64"/>
      <c r="AY1" s="34" t="s">
        <v>579</v>
      </c>
      <c r="BF1" s="64"/>
      <c r="BH1" s="34" t="s">
        <v>580</v>
      </c>
      <c r="BT1" s="64"/>
      <c r="BV1" s="34" t="s">
        <v>581</v>
      </c>
    </row>
    <row r="2" spans="2:86" x14ac:dyDescent="0.25">
      <c r="B2" s="62" t="s">
        <v>405</v>
      </c>
      <c r="C2" s="62" t="s">
        <v>442</v>
      </c>
      <c r="G2" s="64"/>
      <c r="I2" s="108"/>
      <c r="T2" s="64"/>
      <c r="V2" s="5" t="s">
        <v>327</v>
      </c>
      <c r="W2" s="6">
        <v>592918</v>
      </c>
      <c r="AD2" s="64"/>
      <c r="AF2" s="5" t="s">
        <v>327</v>
      </c>
      <c r="AG2" s="6">
        <v>3157552</v>
      </c>
      <c r="AM2" s="64"/>
      <c r="AO2" s="5" t="s">
        <v>327</v>
      </c>
      <c r="AP2" s="6">
        <v>3157552</v>
      </c>
      <c r="AW2" s="64"/>
      <c r="AY2" s="5" t="s">
        <v>327</v>
      </c>
      <c r="AZ2" s="6">
        <v>3157552</v>
      </c>
      <c r="BF2" s="64"/>
      <c r="BH2" s="5" t="s">
        <v>327</v>
      </c>
      <c r="BI2" s="6">
        <v>3157552</v>
      </c>
      <c r="BT2" s="64"/>
      <c r="BV2" s="5" t="s">
        <v>327</v>
      </c>
      <c r="BW2" s="6">
        <v>3157552</v>
      </c>
    </row>
    <row r="3" spans="2:86" x14ac:dyDescent="0.25">
      <c r="B3" s="62" t="s">
        <v>0</v>
      </c>
      <c r="C3" s="62">
        <v>900</v>
      </c>
      <c r="G3" s="64"/>
      <c r="I3" s="108"/>
      <c r="T3" s="64"/>
      <c r="V3" s="59" t="s">
        <v>64</v>
      </c>
      <c r="W3" s="6" t="s">
        <v>584</v>
      </c>
      <c r="AD3" s="64"/>
      <c r="AF3" s="59" t="s">
        <v>64</v>
      </c>
      <c r="AG3" s="6" t="s">
        <v>621</v>
      </c>
      <c r="AM3" s="64"/>
      <c r="AO3" s="59" t="s">
        <v>64</v>
      </c>
      <c r="AP3" s="6" t="s">
        <v>621</v>
      </c>
      <c r="AW3" s="64"/>
      <c r="AY3" s="59" t="s">
        <v>64</v>
      </c>
      <c r="AZ3" s="6" t="s">
        <v>621</v>
      </c>
      <c r="BF3" s="64"/>
      <c r="BH3" s="59" t="s">
        <v>64</v>
      </c>
      <c r="BI3" s="6" t="s">
        <v>621</v>
      </c>
      <c r="BT3" s="64"/>
      <c r="BV3" s="59" t="s">
        <v>64</v>
      </c>
      <c r="BW3" s="6" t="s">
        <v>621</v>
      </c>
    </row>
    <row r="4" spans="2:86" x14ac:dyDescent="0.25">
      <c r="B4" s="62" t="s">
        <v>416</v>
      </c>
      <c r="C4" s="62">
        <v>3157552</v>
      </c>
      <c r="G4" s="64"/>
      <c r="I4" s="108"/>
      <c r="T4" s="64"/>
      <c r="AD4" s="64"/>
      <c r="AM4" s="64"/>
      <c r="AW4" s="64"/>
      <c r="BF4" s="64"/>
      <c r="BT4" s="64"/>
    </row>
    <row r="5" spans="2:86" x14ac:dyDescent="0.25">
      <c r="B5" s="62" t="s">
        <v>421</v>
      </c>
      <c r="C5" s="35">
        <v>0.216</v>
      </c>
      <c r="G5" s="64"/>
      <c r="I5" s="108"/>
      <c r="T5" s="64"/>
      <c r="AD5" s="64"/>
      <c r="AM5" s="64"/>
      <c r="AW5" s="64"/>
      <c r="BF5" s="64"/>
      <c r="BT5" s="64"/>
    </row>
    <row r="6" spans="2:86" x14ac:dyDescent="0.25">
      <c r="B6" s="78" t="s">
        <v>422</v>
      </c>
      <c r="C6" s="79">
        <f>1-C5</f>
        <v>0.78400000000000003</v>
      </c>
      <c r="G6" s="64"/>
      <c r="I6" s="108"/>
      <c r="N6" s="34"/>
      <c r="O6" s="34" t="s">
        <v>328</v>
      </c>
      <c r="T6" s="64"/>
      <c r="W6" s="4" t="s">
        <v>233</v>
      </c>
      <c r="AD6" s="64"/>
      <c r="AG6" s="4" t="s">
        <v>244</v>
      </c>
      <c r="AM6" s="64"/>
      <c r="AP6" s="4" t="s">
        <v>326</v>
      </c>
      <c r="AW6" s="64"/>
      <c r="AZ6" s="4" t="s">
        <v>255</v>
      </c>
      <c r="BF6" s="64"/>
      <c r="BI6" s="4" t="s">
        <v>346</v>
      </c>
      <c r="BT6" s="64"/>
      <c r="BW6" s="4" t="s">
        <v>482</v>
      </c>
    </row>
    <row r="7" spans="2:86" x14ac:dyDescent="0.25">
      <c r="B7" s="62" t="s">
        <v>429</v>
      </c>
      <c r="C7" s="35">
        <v>0.747</v>
      </c>
      <c r="D7" s="76">
        <v>0.52200000000000002</v>
      </c>
      <c r="G7" s="64"/>
      <c r="J7" s="112"/>
      <c r="K7" s="14" t="s">
        <v>18</v>
      </c>
      <c r="L7" s="62" t="s">
        <v>512</v>
      </c>
      <c r="M7" s="74" t="s">
        <v>120</v>
      </c>
      <c r="O7" s="112"/>
      <c r="P7" s="14" t="s">
        <v>18</v>
      </c>
      <c r="Q7" s="62" t="s">
        <v>512</v>
      </c>
      <c r="R7" s="74" t="s">
        <v>120</v>
      </c>
      <c r="T7" s="64"/>
      <c r="W7" s="24" t="s">
        <v>369</v>
      </c>
      <c r="AD7" s="64"/>
      <c r="AG7" s="24" t="s">
        <v>247</v>
      </c>
      <c r="AM7" s="64"/>
      <c r="AP7" s="24" t="s">
        <v>247</v>
      </c>
      <c r="AW7" s="64"/>
      <c r="AZ7" s="24" t="s">
        <v>503</v>
      </c>
      <c r="BF7" s="64"/>
      <c r="BI7" s="24" t="s">
        <v>330</v>
      </c>
      <c r="BQ7" s="62" t="s">
        <v>3</v>
      </c>
      <c r="BR7" s="62" t="s">
        <v>475</v>
      </c>
      <c r="BT7" s="64"/>
      <c r="BW7" s="24" t="s">
        <v>453</v>
      </c>
      <c r="CE7" s="62" t="s">
        <v>3</v>
      </c>
      <c r="CF7" s="62" t="s">
        <v>483</v>
      </c>
      <c r="CG7" s="62" t="s">
        <v>484</v>
      </c>
      <c r="CH7" s="62" t="s">
        <v>475</v>
      </c>
    </row>
    <row r="8" spans="2:86" x14ac:dyDescent="0.25">
      <c r="B8" s="62" t="s">
        <v>191</v>
      </c>
      <c r="C8" s="35">
        <v>0.26200000000000001</v>
      </c>
      <c r="D8" s="76">
        <v>0.32300000000000001</v>
      </c>
      <c r="G8" s="64"/>
      <c r="J8" s="112" t="s">
        <v>45</v>
      </c>
      <c r="K8" s="41">
        <v>0.42346850482443704</v>
      </c>
      <c r="L8" s="62">
        <v>3.2281736853207711E-2</v>
      </c>
      <c r="M8" s="41">
        <v>0.4636029800014988</v>
      </c>
      <c r="O8" s="112" t="s">
        <v>60</v>
      </c>
      <c r="P8" s="41">
        <v>0</v>
      </c>
      <c r="Q8" s="62">
        <v>0</v>
      </c>
      <c r="R8" s="23">
        <v>7.8862295762369611E-2</v>
      </c>
      <c r="T8" s="64"/>
      <c r="Y8" s="62" t="s">
        <v>3</v>
      </c>
      <c r="Z8" s="62" t="s">
        <v>4</v>
      </c>
      <c r="AD8" s="64"/>
      <c r="AI8" s="62" t="s">
        <v>3</v>
      </c>
      <c r="AJ8" s="62" t="s">
        <v>4</v>
      </c>
      <c r="AM8" s="64"/>
      <c r="AR8" s="62" t="s">
        <v>3</v>
      </c>
      <c r="AS8" s="62" t="s">
        <v>4</v>
      </c>
      <c r="AW8" s="64"/>
      <c r="BB8" s="62" t="s">
        <v>3</v>
      </c>
      <c r="BC8" s="62" t="s">
        <v>4</v>
      </c>
      <c r="BF8" s="64"/>
      <c r="BK8" s="62" t="s">
        <v>3</v>
      </c>
      <c r="BL8" s="62" t="s">
        <v>4</v>
      </c>
      <c r="BO8" s="62" t="s">
        <v>472</v>
      </c>
      <c r="BP8" s="24" t="s">
        <v>347</v>
      </c>
      <c r="BQ8" s="62">
        <f>BK9</f>
        <v>336806</v>
      </c>
      <c r="BR8" s="35">
        <f>BQ8/$BI$2</f>
        <v>0.10666681023780447</v>
      </c>
      <c r="BT8" s="64"/>
      <c r="BY8" s="62" t="s">
        <v>3</v>
      </c>
      <c r="BZ8" s="62" t="s">
        <v>4</v>
      </c>
      <c r="CC8" s="62" t="s">
        <v>472</v>
      </c>
      <c r="CD8" s="24" t="s">
        <v>347</v>
      </c>
      <c r="CE8" s="62">
        <f>SUM(BY9:BY10)</f>
        <v>199978</v>
      </c>
      <c r="CF8" s="35">
        <f>CE8/$BW$2</f>
        <v>6.3333240434361809E-2</v>
      </c>
      <c r="CG8" s="35">
        <f>CF8*(-1)</f>
        <v>-6.3333240434361809E-2</v>
      </c>
      <c r="CH8" s="35">
        <v>0.10666681023780447</v>
      </c>
    </row>
    <row r="9" spans="2:86" x14ac:dyDescent="0.25">
      <c r="B9" s="62" t="s">
        <v>444</v>
      </c>
      <c r="C9" s="77">
        <v>6.79</v>
      </c>
      <c r="D9" s="77">
        <v>5.77</v>
      </c>
      <c r="G9" s="64"/>
      <c r="J9" s="112" t="s">
        <v>47</v>
      </c>
      <c r="K9" s="41">
        <v>6.6668566868088017E-2</v>
      </c>
      <c r="L9" s="62">
        <v>1.6297212283096968E-2</v>
      </c>
      <c r="M9" s="41">
        <v>0.3145452263411691</v>
      </c>
      <c r="O9" s="113" t="s">
        <v>259</v>
      </c>
      <c r="P9" s="23">
        <v>0</v>
      </c>
      <c r="Q9" s="126">
        <v>0</v>
      </c>
      <c r="R9" s="41">
        <v>8.1821435191737416E-2</v>
      </c>
      <c r="T9" s="64"/>
      <c r="W9" s="62" t="s">
        <v>6</v>
      </c>
      <c r="X9" s="62" t="s">
        <v>225</v>
      </c>
      <c r="Y9" s="62">
        <v>214012</v>
      </c>
      <c r="Z9" s="65">
        <v>36.1</v>
      </c>
      <c r="AD9" s="64"/>
      <c r="AG9" s="62" t="s">
        <v>6</v>
      </c>
      <c r="AH9" s="62" t="s">
        <v>235</v>
      </c>
      <c r="AI9" s="62">
        <v>1252496</v>
      </c>
      <c r="AJ9" s="65">
        <v>39.700000000000003</v>
      </c>
      <c r="AM9" s="64"/>
      <c r="AP9" s="62" t="s">
        <v>6</v>
      </c>
      <c r="AQ9" s="62" t="s">
        <v>313</v>
      </c>
      <c r="AR9" s="62">
        <v>133319</v>
      </c>
      <c r="AS9" s="62">
        <v>4.2</v>
      </c>
      <c r="AW9" s="64"/>
      <c r="AZ9" s="62" t="s">
        <v>6</v>
      </c>
      <c r="BA9" s="62" t="s">
        <v>252</v>
      </c>
      <c r="BB9" s="62">
        <v>2231337</v>
      </c>
      <c r="BC9" s="62">
        <v>70.7</v>
      </c>
      <c r="BF9" s="64"/>
      <c r="BI9" s="62" t="s">
        <v>6</v>
      </c>
      <c r="BJ9" s="62" t="s">
        <v>331</v>
      </c>
      <c r="BK9" s="62">
        <v>336806</v>
      </c>
      <c r="BL9" s="62">
        <v>10.7</v>
      </c>
      <c r="BO9" s="62" t="s">
        <v>473</v>
      </c>
      <c r="BP9" s="24" t="s">
        <v>348</v>
      </c>
      <c r="BQ9" s="62">
        <f>BK17</f>
        <v>817455</v>
      </c>
      <c r="BR9" s="35">
        <f t="shared" ref="BR9:BR21" si="0">BQ9/$BI$2</f>
        <v>0.25888884806964385</v>
      </c>
      <c r="BT9" s="64"/>
      <c r="BW9" s="62" t="s">
        <v>6</v>
      </c>
      <c r="BX9" s="62" t="s">
        <v>454</v>
      </c>
      <c r="BY9" s="62">
        <v>35084</v>
      </c>
      <c r="BZ9" s="62">
        <v>1.1000000000000001</v>
      </c>
      <c r="CC9" s="62" t="s">
        <v>473</v>
      </c>
      <c r="CD9" s="24" t="s">
        <v>348</v>
      </c>
      <c r="CE9" s="62">
        <f>SUM(BY22:BY23)</f>
        <v>575377</v>
      </c>
      <c r="CF9" s="35">
        <f t="shared" ref="CF9:CF21" si="1">CE9/$BW$2</f>
        <v>0.18222249388133593</v>
      </c>
      <c r="CG9" s="35">
        <f t="shared" ref="CG9:CG21" si="2">CF9*(-1)</f>
        <v>-0.18222249388133593</v>
      </c>
      <c r="CH9" s="35">
        <v>0.25888884806964385</v>
      </c>
    </row>
    <row r="10" spans="2:86" x14ac:dyDescent="0.25">
      <c r="B10" s="62" t="s">
        <v>693</v>
      </c>
      <c r="C10" s="77">
        <v>1.274</v>
      </c>
      <c r="D10" s="77">
        <v>0.93</v>
      </c>
      <c r="G10" s="64"/>
      <c r="J10" s="112" t="s">
        <v>48</v>
      </c>
      <c r="K10" s="15">
        <v>0.14283969216987663</v>
      </c>
      <c r="L10" s="62">
        <v>2.2860740586435575E-2</v>
      </c>
      <c r="M10" s="41">
        <v>0.33041787413096407</v>
      </c>
      <c r="O10" s="112" t="s">
        <v>50</v>
      </c>
      <c r="P10" s="41">
        <v>6.4095419589299645E-3</v>
      </c>
      <c r="Q10" s="62">
        <v>5.2137718167973111E-3</v>
      </c>
      <c r="R10" s="41">
        <v>0.27268793526705104</v>
      </c>
      <c r="T10" s="64"/>
      <c r="X10" s="62" t="s">
        <v>226</v>
      </c>
      <c r="Y10" s="62">
        <v>143844</v>
      </c>
      <c r="Z10" s="65">
        <v>24.3</v>
      </c>
      <c r="AD10" s="64"/>
      <c r="AH10" s="62" t="s">
        <v>236</v>
      </c>
      <c r="AI10" s="62">
        <v>382415</v>
      </c>
      <c r="AJ10" s="65">
        <v>12.1</v>
      </c>
      <c r="AM10" s="64"/>
      <c r="AQ10" s="62" t="s">
        <v>314</v>
      </c>
      <c r="AR10" s="62">
        <v>59643</v>
      </c>
      <c r="AS10" s="62">
        <v>1.9</v>
      </c>
      <c r="AW10" s="64"/>
      <c r="BA10" s="62" t="s">
        <v>253</v>
      </c>
      <c r="BB10" s="62">
        <v>298213</v>
      </c>
      <c r="BC10" s="62">
        <v>9.4</v>
      </c>
      <c r="BF10" s="64"/>
      <c r="BJ10" s="62" t="s">
        <v>332</v>
      </c>
      <c r="BK10" s="62">
        <v>2820746</v>
      </c>
      <c r="BL10" s="62">
        <v>89.3</v>
      </c>
      <c r="BO10" s="62" t="s">
        <v>474</v>
      </c>
      <c r="BP10" s="24" t="s">
        <v>349</v>
      </c>
      <c r="BQ10" s="62">
        <f>BK25</f>
        <v>761321</v>
      </c>
      <c r="BR10" s="35">
        <f t="shared" si="0"/>
        <v>0.24111115193035618</v>
      </c>
      <c r="BT10" s="64"/>
      <c r="BX10" s="62" t="s">
        <v>455</v>
      </c>
      <c r="BY10" s="62">
        <v>164894</v>
      </c>
      <c r="BZ10" s="62">
        <v>5.2</v>
      </c>
      <c r="CC10" s="62" t="s">
        <v>474</v>
      </c>
      <c r="CD10" s="24" t="s">
        <v>349</v>
      </c>
      <c r="CE10" s="62">
        <f>SUM(BY35:BY36)</f>
        <v>491174</v>
      </c>
      <c r="CF10" s="35">
        <f t="shared" si="1"/>
        <v>0.15555531627032587</v>
      </c>
      <c r="CG10" s="35">
        <f t="shared" si="2"/>
        <v>-0.15555531627032587</v>
      </c>
      <c r="CH10" s="35">
        <v>0.24111115193035618</v>
      </c>
    </row>
    <row r="11" spans="2:86" x14ac:dyDescent="0.25">
      <c r="B11" s="62" t="s">
        <v>438</v>
      </c>
      <c r="C11" s="35">
        <v>0.84023760452541496</v>
      </c>
      <c r="G11" s="64"/>
      <c r="J11" s="113" t="s">
        <v>119</v>
      </c>
      <c r="K11" s="41">
        <v>8.1079415457857962E-2</v>
      </c>
      <c r="L11" s="62">
        <v>1.3465591042093803E-2</v>
      </c>
      <c r="M11" s="41">
        <v>0.33700000000000002</v>
      </c>
      <c r="O11" s="112" t="s">
        <v>54</v>
      </c>
      <c r="P11" s="41">
        <v>1.8100119429318738E-2</v>
      </c>
      <c r="Q11" s="62">
        <v>8.7098192107189498E-3</v>
      </c>
      <c r="R11" s="41">
        <v>5.0069729986300791E-2</v>
      </c>
      <c r="T11" s="64"/>
      <c r="X11" s="62" t="s">
        <v>227</v>
      </c>
      <c r="Y11" s="62">
        <v>35084</v>
      </c>
      <c r="Z11" s="62">
        <v>5.9</v>
      </c>
      <c r="AD11" s="64"/>
      <c r="AH11" s="62" t="s">
        <v>237</v>
      </c>
      <c r="AI11" s="62">
        <v>126302</v>
      </c>
      <c r="AJ11" s="62">
        <v>4</v>
      </c>
      <c r="AM11" s="64"/>
      <c r="AQ11" s="62" t="s">
        <v>315</v>
      </c>
      <c r="AR11" s="62">
        <v>24559</v>
      </c>
      <c r="AS11" s="62">
        <v>0.8</v>
      </c>
      <c r="AW11" s="64"/>
      <c r="BA11" s="62" t="s">
        <v>254</v>
      </c>
      <c r="BB11" s="62">
        <v>628002</v>
      </c>
      <c r="BC11" s="62">
        <v>19.899999999999999</v>
      </c>
      <c r="BF11" s="64"/>
      <c r="BJ11" s="62" t="s">
        <v>43</v>
      </c>
      <c r="BK11" s="62">
        <v>3157552</v>
      </c>
      <c r="BL11" s="62">
        <v>100</v>
      </c>
      <c r="BO11" s="65" t="s">
        <v>450</v>
      </c>
      <c r="BP11" s="24" t="s">
        <v>350</v>
      </c>
      <c r="BQ11" s="62">
        <f>BK33</f>
        <v>1862956</v>
      </c>
      <c r="BR11" s="23">
        <f t="shared" si="0"/>
        <v>0.59000010134433256</v>
      </c>
      <c r="BT11" s="64"/>
      <c r="BX11" s="62" t="s">
        <v>456</v>
      </c>
      <c r="BY11" s="62">
        <v>77185</v>
      </c>
      <c r="BZ11" s="62">
        <v>2.4</v>
      </c>
      <c r="CC11" s="65" t="s">
        <v>450</v>
      </c>
      <c r="CD11" s="24" t="s">
        <v>350</v>
      </c>
      <c r="CE11" s="62">
        <f>SUM(BY48:BY49)</f>
        <v>1505100</v>
      </c>
      <c r="CF11" s="35">
        <f t="shared" si="1"/>
        <v>0.47666673422955502</v>
      </c>
      <c r="CG11" s="23">
        <f t="shared" si="2"/>
        <v>-0.47666673422955502</v>
      </c>
      <c r="CH11" s="23">
        <v>0.59000010134433256</v>
      </c>
    </row>
    <row r="12" spans="2:86" x14ac:dyDescent="0.25">
      <c r="B12" s="62" t="s">
        <v>516</v>
      </c>
      <c r="C12" s="88">
        <v>1500</v>
      </c>
      <c r="D12" s="62">
        <v>5300</v>
      </c>
      <c r="G12" s="64"/>
      <c r="J12" s="112" t="s">
        <v>50</v>
      </c>
      <c r="K12" s="41">
        <v>6.4095419589299645E-3</v>
      </c>
      <c r="L12" s="62">
        <v>5.2137718167973111E-3</v>
      </c>
      <c r="M12" s="41">
        <v>0.27268793526705104</v>
      </c>
      <c r="O12" s="112" t="s">
        <v>63</v>
      </c>
      <c r="P12" s="41">
        <v>3.5715376393342498E-2</v>
      </c>
      <c r="Q12" s="62">
        <v>1.2124533927617883E-2</v>
      </c>
      <c r="R12" s="41">
        <v>8.9827356531953367E-2</v>
      </c>
      <c r="T12" s="64"/>
      <c r="X12" s="62" t="s">
        <v>228</v>
      </c>
      <c r="Y12" s="62">
        <v>17542</v>
      </c>
      <c r="Z12" s="65">
        <v>3</v>
      </c>
      <c r="AD12" s="64"/>
      <c r="AH12" s="62" t="s">
        <v>238</v>
      </c>
      <c r="AI12" s="62">
        <v>59643</v>
      </c>
      <c r="AJ12" s="62">
        <v>1.9</v>
      </c>
      <c r="AM12" s="64"/>
      <c r="AQ12" s="62" t="s">
        <v>316</v>
      </c>
      <c r="AR12" s="62">
        <v>59643</v>
      </c>
      <c r="AS12" s="62">
        <v>1.9</v>
      </c>
      <c r="AW12" s="64"/>
      <c r="BA12" s="62" t="s">
        <v>43</v>
      </c>
      <c r="BB12" s="62">
        <v>3157552</v>
      </c>
      <c r="BC12" s="62">
        <v>100</v>
      </c>
      <c r="BF12" s="64"/>
      <c r="BO12" s="65" t="s">
        <v>449</v>
      </c>
      <c r="BP12" s="24" t="s">
        <v>351</v>
      </c>
      <c r="BQ12" s="62">
        <f>BK41</f>
        <v>1484049</v>
      </c>
      <c r="BR12" s="23">
        <f t="shared" si="0"/>
        <v>0.4699998606515427</v>
      </c>
      <c r="BT12" s="64"/>
      <c r="BX12" s="62" t="s">
        <v>457</v>
      </c>
      <c r="BY12" s="62">
        <v>3508</v>
      </c>
      <c r="BZ12" s="62">
        <v>0.1</v>
      </c>
      <c r="CC12" s="65" t="s">
        <v>449</v>
      </c>
      <c r="CD12" s="24" t="s">
        <v>351</v>
      </c>
      <c r="CE12" s="62">
        <f>SUM(BY61:BY62)</f>
        <v>915690</v>
      </c>
      <c r="CF12" s="35">
        <f t="shared" si="1"/>
        <v>0.28999997466391686</v>
      </c>
      <c r="CG12" s="23">
        <f t="shared" si="2"/>
        <v>-0.28999997466391686</v>
      </c>
      <c r="CH12" s="23">
        <v>0.4699998606515427</v>
      </c>
    </row>
    <row r="13" spans="2:86" x14ac:dyDescent="0.25">
      <c r="B13" s="62" t="s">
        <v>432</v>
      </c>
      <c r="C13" s="88">
        <f>C12/87.18</f>
        <v>17.205781142463866</v>
      </c>
      <c r="D13" s="62">
        <v>61</v>
      </c>
      <c r="G13" s="64"/>
      <c r="J13" s="112" t="s">
        <v>51</v>
      </c>
      <c r="K13" s="15">
        <v>0</v>
      </c>
      <c r="L13" s="62">
        <v>0</v>
      </c>
      <c r="M13" s="41">
        <v>0.26481777328727685</v>
      </c>
      <c r="O13" s="112" t="s">
        <v>53</v>
      </c>
      <c r="P13" s="41">
        <v>5.3061115273466769E-2</v>
      </c>
      <c r="Q13" s="62">
        <v>1.4644818005007672E-2</v>
      </c>
      <c r="R13" s="41">
        <v>7.0136527242600152E-2</v>
      </c>
      <c r="T13" s="64"/>
      <c r="X13" s="62" t="s">
        <v>229</v>
      </c>
      <c r="Y13" s="62">
        <v>7017</v>
      </c>
      <c r="Z13" s="62">
        <v>1.2</v>
      </c>
      <c r="AD13" s="64"/>
      <c r="AH13" s="62" t="s">
        <v>239</v>
      </c>
      <c r="AI13" s="62">
        <v>66659</v>
      </c>
      <c r="AJ13" s="62">
        <v>2.1</v>
      </c>
      <c r="AM13" s="64"/>
      <c r="AQ13" s="62" t="s">
        <v>317</v>
      </c>
      <c r="AR13" s="62">
        <v>164894</v>
      </c>
      <c r="AS13" s="65">
        <v>5.2</v>
      </c>
      <c r="AW13" s="64"/>
      <c r="BF13" s="64"/>
      <c r="BO13" s="65" t="s">
        <v>448</v>
      </c>
      <c r="BP13" s="24" t="s">
        <v>352</v>
      </c>
      <c r="BQ13" s="62">
        <f>BK49</f>
        <v>1112160</v>
      </c>
      <c r="BR13" s="23">
        <f t="shared" si="0"/>
        <v>0.35222222785246293</v>
      </c>
      <c r="BT13" s="64"/>
      <c r="BX13" s="62" t="s">
        <v>458</v>
      </c>
      <c r="BY13" s="62">
        <v>56134</v>
      </c>
      <c r="BZ13" s="62">
        <v>1.8</v>
      </c>
      <c r="CC13" s="65" t="s">
        <v>448</v>
      </c>
      <c r="CD13" s="24" t="s">
        <v>352</v>
      </c>
      <c r="CE13" s="62">
        <f>SUM(BY74:BY75)</f>
        <v>628002</v>
      </c>
      <c r="CF13" s="35">
        <f t="shared" si="1"/>
        <v>0.19888888607376853</v>
      </c>
      <c r="CG13" s="23">
        <f t="shared" si="2"/>
        <v>-0.19888888607376853</v>
      </c>
      <c r="CH13" s="23">
        <v>0.35222222785246293</v>
      </c>
    </row>
    <row r="14" spans="2:86" x14ac:dyDescent="0.25">
      <c r="B14" s="62" t="s">
        <v>843</v>
      </c>
      <c r="C14" s="35">
        <v>5.9165011013327298E-3</v>
      </c>
      <c r="D14" s="35">
        <v>3.6999999999999998E-2</v>
      </c>
      <c r="G14" s="64"/>
      <c r="J14" s="112" t="s">
        <v>52</v>
      </c>
      <c r="K14" s="41">
        <v>0.15483859894740842</v>
      </c>
      <c r="L14" s="62">
        <v>2.363438252277247E-2</v>
      </c>
      <c r="M14" s="41">
        <v>0.22435422164453778</v>
      </c>
      <c r="O14" s="110" t="s">
        <v>164</v>
      </c>
      <c r="P14" s="23">
        <v>5.474467361351671E-2</v>
      </c>
      <c r="Q14" s="62">
        <v>1.4862104775302764E-2</v>
      </c>
      <c r="R14" s="23">
        <v>8.2623335966029221E-2</v>
      </c>
      <c r="T14" s="64"/>
      <c r="X14" s="62" t="s">
        <v>230</v>
      </c>
      <c r="Y14" s="62">
        <v>105252</v>
      </c>
      <c r="Z14" s="65">
        <v>17.8</v>
      </c>
      <c r="AD14" s="64"/>
      <c r="AH14" s="62" t="s">
        <v>240</v>
      </c>
      <c r="AI14" s="62">
        <v>3508</v>
      </c>
      <c r="AJ14" s="62">
        <v>0.1</v>
      </c>
      <c r="AM14" s="64"/>
      <c r="AQ14" s="62" t="s">
        <v>318</v>
      </c>
      <c r="AR14" s="62">
        <v>122794</v>
      </c>
      <c r="AS14" s="62">
        <v>3.9</v>
      </c>
      <c r="AW14" s="64"/>
      <c r="BF14" s="64"/>
      <c r="BO14" s="62" t="s">
        <v>476</v>
      </c>
      <c r="BP14" s="24" t="s">
        <v>353</v>
      </c>
      <c r="BQ14" s="62">
        <f>BK57</f>
        <v>761321</v>
      </c>
      <c r="BR14" s="35">
        <f t="shared" si="0"/>
        <v>0.24111115193035618</v>
      </c>
      <c r="BT14" s="64"/>
      <c r="BX14" s="62" t="s">
        <v>43</v>
      </c>
      <c r="BY14" s="62">
        <v>336806</v>
      </c>
      <c r="BZ14" s="62">
        <v>10.7</v>
      </c>
      <c r="CC14" s="62" t="s">
        <v>476</v>
      </c>
      <c r="CD14" s="24" t="s">
        <v>353</v>
      </c>
      <c r="CE14" s="62">
        <f>SUM(BY87:BY88)</f>
        <v>354348</v>
      </c>
      <c r="CF14" s="35">
        <f t="shared" si="1"/>
        <v>0.11222237986896177</v>
      </c>
      <c r="CG14" s="35">
        <f t="shared" si="2"/>
        <v>-0.11222237986896177</v>
      </c>
      <c r="CH14" s="35">
        <v>0.24111115193035618</v>
      </c>
    </row>
    <row r="15" spans="2:86" x14ac:dyDescent="0.25">
      <c r="G15" s="64"/>
      <c r="J15" s="112" t="s">
        <v>53</v>
      </c>
      <c r="K15" s="41">
        <v>5.3061115273466769E-2</v>
      </c>
      <c r="L15" s="62">
        <v>1.4644818005007672E-2</v>
      </c>
      <c r="M15" s="41">
        <v>7.0136527242600152E-2</v>
      </c>
      <c r="O15" s="112" t="s">
        <v>47</v>
      </c>
      <c r="P15" s="41">
        <v>6.6668566868088017E-2</v>
      </c>
      <c r="Q15" s="62">
        <v>1.6297212283096968E-2</v>
      </c>
      <c r="R15" s="41">
        <v>0.3145452263411691</v>
      </c>
      <c r="T15" s="64"/>
      <c r="X15" s="62" t="s">
        <v>231</v>
      </c>
      <c r="Y15" s="62">
        <v>14034</v>
      </c>
      <c r="Z15" s="62">
        <v>2.4</v>
      </c>
      <c r="AD15" s="64"/>
      <c r="AH15" s="62" t="s">
        <v>241</v>
      </c>
      <c r="AI15" s="62">
        <v>617477</v>
      </c>
      <c r="AJ15" s="65">
        <v>19.600000000000001</v>
      </c>
      <c r="AM15" s="64"/>
      <c r="AQ15" s="62" t="s">
        <v>319</v>
      </c>
      <c r="AR15" s="62">
        <v>975333</v>
      </c>
      <c r="AS15" s="65">
        <v>30.9</v>
      </c>
      <c r="AW15" s="64"/>
      <c r="BF15" s="64"/>
      <c r="BI15" s="24" t="s">
        <v>333</v>
      </c>
      <c r="BO15" s="65" t="s">
        <v>447</v>
      </c>
      <c r="BP15" s="24" t="s">
        <v>354</v>
      </c>
      <c r="BQ15" s="62">
        <f>BK65</f>
        <v>1164786</v>
      </c>
      <c r="BR15" s="23">
        <f t="shared" si="0"/>
        <v>0.36888893674593481</v>
      </c>
      <c r="BT15" s="64"/>
      <c r="BW15" s="62" t="s">
        <v>69</v>
      </c>
      <c r="BX15" s="62" t="s">
        <v>70</v>
      </c>
      <c r="BY15" s="62">
        <v>2820746</v>
      </c>
      <c r="BZ15" s="62">
        <v>89.3</v>
      </c>
      <c r="CC15" s="65" t="s">
        <v>447</v>
      </c>
      <c r="CD15" s="24" t="s">
        <v>354</v>
      </c>
      <c r="CE15" s="62">
        <f>SUM(BY100:BY101)</f>
        <v>845522</v>
      </c>
      <c r="CF15" s="35">
        <f t="shared" si="1"/>
        <v>0.26777769613928765</v>
      </c>
      <c r="CG15" s="23">
        <f t="shared" si="2"/>
        <v>-0.26777769613928765</v>
      </c>
      <c r="CH15" s="23">
        <v>0.36888893674593481</v>
      </c>
    </row>
    <row r="16" spans="2:86" x14ac:dyDescent="0.25">
      <c r="G16" s="64"/>
      <c r="J16" s="112" t="s">
        <v>54</v>
      </c>
      <c r="K16" s="41">
        <v>1.8100119429318738E-2</v>
      </c>
      <c r="L16" s="62">
        <v>8.7098192107189498E-3</v>
      </c>
      <c r="M16" s="41">
        <v>5.0069729986300791E-2</v>
      </c>
      <c r="O16" s="112" t="s">
        <v>57</v>
      </c>
      <c r="P16" s="41">
        <v>7.4076029009680452E-2</v>
      </c>
      <c r="Q16" s="62">
        <v>1.7110445881167093E-2</v>
      </c>
      <c r="R16" s="41">
        <v>0.25457267048150523</v>
      </c>
      <c r="T16" s="64"/>
      <c r="X16" s="62" t="s">
        <v>232</v>
      </c>
      <c r="Y16" s="62">
        <v>28067</v>
      </c>
      <c r="Z16" s="62">
        <v>4.7</v>
      </c>
      <c r="AD16" s="64"/>
      <c r="AH16" s="62" t="s">
        <v>242</v>
      </c>
      <c r="AI16" s="62">
        <v>84201</v>
      </c>
      <c r="AJ16" s="62">
        <v>2.7</v>
      </c>
      <c r="AM16" s="64"/>
      <c r="AQ16" s="62" t="s">
        <v>320</v>
      </c>
      <c r="AR16" s="62">
        <v>94727</v>
      </c>
      <c r="AS16" s="62">
        <v>3</v>
      </c>
      <c r="AW16" s="64"/>
      <c r="BF16" s="64"/>
      <c r="BK16" s="62" t="s">
        <v>3</v>
      </c>
      <c r="BL16" s="62" t="s">
        <v>4</v>
      </c>
      <c r="BO16" s="62" t="s">
        <v>477</v>
      </c>
      <c r="BP16" s="24" t="s">
        <v>355</v>
      </c>
      <c r="BQ16" s="62">
        <f>BK73</f>
        <v>105252</v>
      </c>
      <c r="BR16" s="35">
        <f t="shared" si="0"/>
        <v>3.3333417786943813E-2</v>
      </c>
      <c r="BT16" s="64"/>
      <c r="BW16" s="62" t="s">
        <v>43</v>
      </c>
      <c r="BY16" s="62">
        <v>3157552</v>
      </c>
      <c r="BZ16" s="62">
        <v>100</v>
      </c>
      <c r="CC16" s="62" t="s">
        <v>477</v>
      </c>
      <c r="CD16" s="24" t="s">
        <v>355</v>
      </c>
      <c r="CE16" s="62">
        <f>SUM(BY113:BY114)</f>
        <v>80693</v>
      </c>
      <c r="CF16" s="35">
        <f t="shared" si="1"/>
        <v>2.555555696311573E-2</v>
      </c>
      <c r="CG16" s="35">
        <f t="shared" si="2"/>
        <v>-2.555555696311573E-2</v>
      </c>
      <c r="CH16" s="35">
        <v>3.3333417786943813E-2</v>
      </c>
    </row>
    <row r="17" spans="7:86" x14ac:dyDescent="0.25">
      <c r="G17" s="64"/>
      <c r="J17" s="110" t="s">
        <v>164</v>
      </c>
      <c r="K17" s="23">
        <v>5.474467361351671E-2</v>
      </c>
      <c r="L17" s="62">
        <v>1.4862104775302764E-2</v>
      </c>
      <c r="M17" s="23">
        <v>8.2623335966029221E-2</v>
      </c>
      <c r="O17" s="112" t="s">
        <v>56</v>
      </c>
      <c r="P17" s="41">
        <v>7.8945986693569559E-2</v>
      </c>
      <c r="Q17" s="62">
        <v>1.7617423518344028E-2</v>
      </c>
      <c r="R17" s="41">
        <v>0.28533999859497072</v>
      </c>
      <c r="T17" s="64"/>
      <c r="X17" s="62" t="s">
        <v>218</v>
      </c>
      <c r="Y17" s="62">
        <v>7017</v>
      </c>
      <c r="Z17" s="62">
        <v>1.2</v>
      </c>
      <c r="AD17" s="64"/>
      <c r="AH17" s="62" t="s">
        <v>243</v>
      </c>
      <c r="AI17" s="62">
        <v>456091</v>
      </c>
      <c r="AJ17" s="65">
        <v>14.4</v>
      </c>
      <c r="AM17" s="64"/>
      <c r="AQ17" s="62" t="s">
        <v>321</v>
      </c>
      <c r="AR17" s="62">
        <v>792896</v>
      </c>
      <c r="AS17" s="65">
        <v>25.1</v>
      </c>
      <c r="AW17" s="64"/>
      <c r="BF17" s="64"/>
      <c r="BI17" s="62" t="s">
        <v>6</v>
      </c>
      <c r="BJ17" s="62" t="s">
        <v>331</v>
      </c>
      <c r="BK17" s="62">
        <v>817455</v>
      </c>
      <c r="BL17" s="62">
        <v>25.9</v>
      </c>
      <c r="BO17" s="62" t="s">
        <v>478</v>
      </c>
      <c r="BP17" s="24" t="s">
        <v>356</v>
      </c>
      <c r="BQ17" s="62">
        <f>BK81</f>
        <v>154369</v>
      </c>
      <c r="BR17" s="35">
        <f t="shared" si="0"/>
        <v>4.8888822733560683E-2</v>
      </c>
      <c r="BT17" s="64"/>
      <c r="CC17" s="62" t="s">
        <v>478</v>
      </c>
      <c r="CD17" s="24" t="s">
        <v>356</v>
      </c>
      <c r="CE17" s="62">
        <f>SUM(BY124:BY125)</f>
        <v>66659</v>
      </c>
      <c r="CF17" s="35">
        <f t="shared" si="1"/>
        <v>2.1110974577774173E-2</v>
      </c>
      <c r="CG17" s="35">
        <f t="shared" si="2"/>
        <v>-2.1110974577774173E-2</v>
      </c>
      <c r="CH17" s="35">
        <v>4.8888822733560683E-2</v>
      </c>
    </row>
    <row r="18" spans="7:86" x14ac:dyDescent="0.25">
      <c r="G18" s="64"/>
      <c r="J18" s="112" t="s">
        <v>55</v>
      </c>
      <c r="K18" s="41">
        <v>0.12459032632780062</v>
      </c>
      <c r="L18" s="62">
        <v>2.1576582045002689E-2</v>
      </c>
      <c r="M18" s="41">
        <v>0.11694161191872102</v>
      </c>
      <c r="O18" s="113" t="s">
        <v>119</v>
      </c>
      <c r="P18" s="41">
        <v>8.1079415457857962E-2</v>
      </c>
      <c r="Q18" s="62">
        <v>1.3465591042093803E-2</v>
      </c>
      <c r="R18" s="41">
        <v>0.33700000000000002</v>
      </c>
      <c r="T18" s="64"/>
      <c r="X18" s="62" t="s">
        <v>43</v>
      </c>
      <c r="Y18" s="62">
        <v>571868</v>
      </c>
      <c r="Z18" s="62">
        <v>96.4</v>
      </c>
      <c r="AD18" s="64"/>
      <c r="AH18" s="62" t="s">
        <v>218</v>
      </c>
      <c r="AI18" s="62">
        <v>108760</v>
      </c>
      <c r="AJ18" s="62">
        <v>3.4</v>
      </c>
      <c r="AM18" s="64"/>
      <c r="AQ18" s="62" t="s">
        <v>322</v>
      </c>
      <c r="AR18" s="62">
        <v>161386</v>
      </c>
      <c r="AS18" s="62">
        <v>5.0999999999999996</v>
      </c>
      <c r="AW18" s="64"/>
      <c r="BF18" s="64"/>
      <c r="BJ18" s="62" t="s">
        <v>332</v>
      </c>
      <c r="BK18" s="62">
        <v>2340097</v>
      </c>
      <c r="BL18" s="62">
        <v>74.099999999999994</v>
      </c>
      <c r="BO18" s="65" t="s">
        <v>451</v>
      </c>
      <c r="BP18" s="24" t="s">
        <v>357</v>
      </c>
      <c r="BQ18" s="62">
        <f>BK89</f>
        <v>2918981</v>
      </c>
      <c r="BR18" s="23">
        <f t="shared" si="0"/>
        <v>0.92444431635646851</v>
      </c>
      <c r="BT18" s="64"/>
      <c r="CC18" s="65" t="s">
        <v>451</v>
      </c>
      <c r="CD18" s="24" t="s">
        <v>357</v>
      </c>
      <c r="CE18" s="62">
        <f>SUM(BY137:BY138)</f>
        <v>1287580</v>
      </c>
      <c r="CF18" s="35">
        <f t="shared" si="1"/>
        <v>0.40777792416403591</v>
      </c>
      <c r="CG18" s="23">
        <f t="shared" si="2"/>
        <v>-0.40777792416403591</v>
      </c>
      <c r="CH18" s="23">
        <v>0.92444431635646851</v>
      </c>
    </row>
    <row r="19" spans="7:86" x14ac:dyDescent="0.25">
      <c r="G19" s="64"/>
      <c r="J19" s="112" t="s">
        <v>56</v>
      </c>
      <c r="K19" s="41">
        <v>7.8945986693569559E-2</v>
      </c>
      <c r="L19" s="62">
        <v>1.7617423518344028E-2</v>
      </c>
      <c r="M19" s="41">
        <v>0.28533999859497072</v>
      </c>
      <c r="O19" s="112" t="s">
        <v>55</v>
      </c>
      <c r="P19" s="41">
        <v>0.12459032632780062</v>
      </c>
      <c r="Q19" s="62">
        <v>2.1576582045002689E-2</v>
      </c>
      <c r="R19" s="41">
        <v>0.11694161191872102</v>
      </c>
      <c r="T19" s="64"/>
      <c r="W19" s="62" t="s">
        <v>69</v>
      </c>
      <c r="X19" s="62" t="s">
        <v>70</v>
      </c>
      <c r="Y19" s="62">
        <v>21050</v>
      </c>
      <c r="Z19" s="62">
        <v>3.6</v>
      </c>
      <c r="AD19" s="64"/>
      <c r="AH19" s="62" t="s">
        <v>43</v>
      </c>
      <c r="AI19" s="62">
        <v>3157552</v>
      </c>
      <c r="AJ19" s="62">
        <v>100</v>
      </c>
      <c r="AM19" s="64"/>
      <c r="AQ19" s="62" t="s">
        <v>323</v>
      </c>
      <c r="AR19" s="62">
        <v>536784</v>
      </c>
      <c r="AS19" s="65">
        <v>17</v>
      </c>
      <c r="AW19" s="64"/>
      <c r="BF19" s="64"/>
      <c r="BJ19" s="62" t="s">
        <v>43</v>
      </c>
      <c r="BK19" s="62">
        <v>3157552</v>
      </c>
      <c r="BL19" s="62">
        <v>100</v>
      </c>
      <c r="BO19" s="62" t="s">
        <v>479</v>
      </c>
      <c r="BP19" s="24" t="s">
        <v>358</v>
      </c>
      <c r="BQ19" s="62">
        <f>BK97</f>
        <v>698170</v>
      </c>
      <c r="BR19" s="35">
        <f t="shared" si="0"/>
        <v>0.22111116459839775</v>
      </c>
      <c r="BT19" s="64"/>
      <c r="CC19" s="62" t="s">
        <v>479</v>
      </c>
      <c r="CD19" s="24" t="s">
        <v>358</v>
      </c>
      <c r="CE19" s="62">
        <f>SUM(BY150:BY151)</f>
        <v>375398</v>
      </c>
      <c r="CF19" s="35">
        <f t="shared" si="1"/>
        <v>0.11888893674593483</v>
      </c>
      <c r="CG19" s="44">
        <f t="shared" si="2"/>
        <v>-0.11888893674593483</v>
      </c>
      <c r="CH19" s="35">
        <v>0.22111116459839775</v>
      </c>
    </row>
    <row r="20" spans="7:86" x14ac:dyDescent="0.25">
      <c r="G20" s="64"/>
      <c r="J20" s="112" t="s">
        <v>57</v>
      </c>
      <c r="K20" s="41">
        <v>7.4076029009680452E-2</v>
      </c>
      <c r="L20" s="62">
        <v>1.7110445881167093E-2</v>
      </c>
      <c r="M20" s="41">
        <v>0.25457267048150523</v>
      </c>
      <c r="O20" s="112" t="s">
        <v>52</v>
      </c>
      <c r="P20" s="41">
        <v>0.15483859894740842</v>
      </c>
      <c r="Q20" s="62">
        <v>2.363438252277247E-2</v>
      </c>
      <c r="R20" s="41">
        <v>0.22435422164453778</v>
      </c>
      <c r="T20" s="64"/>
      <c r="W20" s="62" t="s">
        <v>43</v>
      </c>
      <c r="Y20" s="62">
        <v>592918</v>
      </c>
      <c r="Z20" s="62">
        <v>100</v>
      </c>
      <c r="AD20" s="64"/>
      <c r="AM20" s="64"/>
      <c r="AQ20" s="62" t="s">
        <v>366</v>
      </c>
      <c r="AR20" s="62">
        <v>3508</v>
      </c>
      <c r="AS20" s="62">
        <v>0.1</v>
      </c>
      <c r="AW20" s="64"/>
      <c r="BF20" s="64"/>
      <c r="BO20" s="62" t="s">
        <v>480</v>
      </c>
      <c r="BP20" s="24" t="s">
        <v>359</v>
      </c>
      <c r="BQ20" s="62">
        <f>BK105</f>
        <v>199978</v>
      </c>
      <c r="BR20" s="35">
        <f t="shared" si="0"/>
        <v>6.3333240434361809E-2</v>
      </c>
      <c r="BT20" s="64"/>
      <c r="BW20" s="24" t="s">
        <v>459</v>
      </c>
      <c r="CC20" s="62" t="s">
        <v>480</v>
      </c>
      <c r="CD20" s="24" t="s">
        <v>359</v>
      </c>
      <c r="CE20" s="62">
        <f>SUM(BY163:BY164)</f>
        <v>168403</v>
      </c>
      <c r="CF20" s="35">
        <f t="shared" si="1"/>
        <v>5.3333405118902236E-2</v>
      </c>
      <c r="CG20" s="35">
        <f t="shared" si="2"/>
        <v>-5.3333405118902236E-2</v>
      </c>
      <c r="CH20" s="35">
        <v>6.3333240434361809E-2</v>
      </c>
    </row>
    <row r="21" spans="7:86" x14ac:dyDescent="0.25">
      <c r="G21" s="64"/>
      <c r="J21" s="112" t="s">
        <v>58</v>
      </c>
      <c r="K21" s="15">
        <v>0.18749777318559163</v>
      </c>
      <c r="L21" s="62">
        <v>2.5500292011390254E-2</v>
      </c>
      <c r="M21" s="41">
        <v>0.19291913224158527</v>
      </c>
      <c r="O21" s="112" t="s">
        <v>45</v>
      </c>
      <c r="P21" s="41">
        <v>0.42346850482443704</v>
      </c>
      <c r="Q21" s="62">
        <v>3.2281736853207711E-2</v>
      </c>
      <c r="R21" s="41">
        <v>0.4636029800014988</v>
      </c>
      <c r="T21" s="64"/>
      <c r="AD21" s="64"/>
      <c r="AM21" s="64"/>
      <c r="AQ21" s="62" t="s">
        <v>325</v>
      </c>
      <c r="AR21" s="62">
        <v>28067</v>
      </c>
      <c r="AS21" s="62">
        <v>0.9</v>
      </c>
      <c r="AW21" s="64"/>
      <c r="BF21" s="64"/>
      <c r="BO21" s="62" t="s">
        <v>481</v>
      </c>
      <c r="BP21" s="24" t="s">
        <v>360</v>
      </c>
      <c r="BQ21" s="62">
        <f>BK113</f>
        <v>129810</v>
      </c>
      <c r="BR21" s="35">
        <f t="shared" si="0"/>
        <v>4.1110961909732603E-2</v>
      </c>
      <c r="BT21" s="64"/>
      <c r="BY21" s="62" t="s">
        <v>3</v>
      </c>
      <c r="BZ21" s="62" t="s">
        <v>4</v>
      </c>
      <c r="CC21" s="62" t="s">
        <v>481</v>
      </c>
      <c r="CD21" s="24" t="s">
        <v>360</v>
      </c>
      <c r="CE21" s="62">
        <f>SUM(BY175:BY176)</f>
        <v>108760</v>
      </c>
      <c r="CF21" s="35">
        <f t="shared" si="1"/>
        <v>3.4444405032759556E-2</v>
      </c>
      <c r="CG21" s="35">
        <f t="shared" si="2"/>
        <v>-3.4444405032759556E-2</v>
      </c>
      <c r="CH21" s="35">
        <v>4.1110961909732603E-2</v>
      </c>
    </row>
    <row r="22" spans="7:86" x14ac:dyDescent="0.25">
      <c r="G22" s="64"/>
      <c r="J22" s="112" t="s">
        <v>59</v>
      </c>
      <c r="K22" s="15">
        <v>0</v>
      </c>
      <c r="L22" s="62">
        <v>0</v>
      </c>
      <c r="M22" s="41">
        <v>0.20858742293958196</v>
      </c>
      <c r="O22" s="112" t="s">
        <v>51</v>
      </c>
      <c r="P22" s="15">
        <v>0</v>
      </c>
      <c r="Q22" s="62">
        <v>0</v>
      </c>
      <c r="R22" s="41">
        <v>0.26481777328727685</v>
      </c>
      <c r="T22" s="64"/>
      <c r="AD22" s="64"/>
      <c r="AM22" s="64"/>
      <c r="AQ22" s="62" t="s">
        <v>43</v>
      </c>
      <c r="AR22" s="62">
        <v>3157552</v>
      </c>
      <c r="AS22" s="62">
        <v>100</v>
      </c>
      <c r="AW22" s="64"/>
      <c r="BF22" s="64"/>
      <c r="BT22" s="64"/>
      <c r="BW22" s="62" t="s">
        <v>6</v>
      </c>
      <c r="BX22" s="62" t="s">
        <v>454</v>
      </c>
      <c r="BY22" s="62">
        <v>94727</v>
      </c>
      <c r="BZ22" s="62">
        <v>3</v>
      </c>
    </row>
    <row r="23" spans="7:86" ht="16.5" thickBot="1" x14ac:dyDescent="0.3">
      <c r="G23" s="64"/>
      <c r="J23" s="112" t="s">
        <v>60</v>
      </c>
      <c r="K23" s="41">
        <v>0</v>
      </c>
      <c r="L23" s="62">
        <v>0</v>
      </c>
      <c r="M23" s="23">
        <v>7.8862295762369611E-2</v>
      </c>
      <c r="O23" s="112" t="s">
        <v>59</v>
      </c>
      <c r="P23" s="15">
        <v>0</v>
      </c>
      <c r="Q23" s="62">
        <v>0</v>
      </c>
      <c r="R23" s="41">
        <v>0.20858742293958196</v>
      </c>
      <c r="T23" s="64"/>
      <c r="AD23" s="64"/>
      <c r="AM23" s="64"/>
      <c r="AW23" s="64"/>
      <c r="BF23" s="64"/>
      <c r="BI23" s="24" t="s">
        <v>334</v>
      </c>
      <c r="BT23" s="64"/>
      <c r="BX23" s="62" t="s">
        <v>455</v>
      </c>
      <c r="BY23" s="62">
        <v>480650</v>
      </c>
      <c r="BZ23" s="62">
        <v>15.2</v>
      </c>
    </row>
    <row r="24" spans="7:86" x14ac:dyDescent="0.25">
      <c r="G24" s="64"/>
      <c r="J24" s="112" t="s">
        <v>88</v>
      </c>
      <c r="K24" s="15">
        <v>0</v>
      </c>
      <c r="L24" s="62">
        <v>0</v>
      </c>
      <c r="M24" s="41">
        <v>8.8901423056172532E-2</v>
      </c>
      <c r="O24" s="112" t="s">
        <v>88</v>
      </c>
      <c r="P24" s="15">
        <v>0</v>
      </c>
      <c r="Q24" s="62">
        <v>0</v>
      </c>
      <c r="R24" s="41">
        <v>8.8901423056172532E-2</v>
      </c>
      <c r="T24" s="64"/>
      <c r="X24" s="90" t="s">
        <v>225</v>
      </c>
      <c r="Y24" s="91">
        <v>214012</v>
      </c>
      <c r="Z24" s="92">
        <f>Y24/$W$2</f>
        <v>0.36094704495393964</v>
      </c>
      <c r="AD24" s="64"/>
      <c r="AH24" s="90" t="s">
        <v>235</v>
      </c>
      <c r="AI24" s="91">
        <v>1252496</v>
      </c>
      <c r="AJ24" s="92">
        <f>AI24/$AG$2</f>
        <v>0.39666678490172136</v>
      </c>
      <c r="AM24" s="64"/>
      <c r="AW24" s="64"/>
      <c r="BF24" s="64"/>
      <c r="BK24" s="62" t="s">
        <v>3</v>
      </c>
      <c r="BL24" s="62" t="s">
        <v>4</v>
      </c>
      <c r="BT24" s="64"/>
      <c r="BX24" s="62" t="s">
        <v>456</v>
      </c>
      <c r="BY24" s="62">
        <v>161386</v>
      </c>
      <c r="BZ24" s="62">
        <v>5.0999999999999996</v>
      </c>
    </row>
    <row r="25" spans="7:86" ht="16.5" thickBot="1" x14ac:dyDescent="0.3">
      <c r="G25" s="64"/>
      <c r="J25" s="113" t="s">
        <v>259</v>
      </c>
      <c r="K25" s="23">
        <v>0</v>
      </c>
      <c r="L25" s="126">
        <v>0</v>
      </c>
      <c r="M25" s="41">
        <v>8.1821435191737416E-2</v>
      </c>
      <c r="O25" s="112" t="s">
        <v>61</v>
      </c>
      <c r="P25" s="15">
        <v>0</v>
      </c>
      <c r="Q25" s="62">
        <v>0</v>
      </c>
      <c r="R25" s="41">
        <v>0.30681236094856507</v>
      </c>
      <c r="T25" s="64"/>
      <c r="X25" s="93" t="s">
        <v>226</v>
      </c>
      <c r="Y25" s="70">
        <v>143844</v>
      </c>
      <c r="Z25" s="94">
        <f>Y25/$W$2</f>
        <v>0.24260353033640403</v>
      </c>
      <c r="AD25" s="64"/>
      <c r="AH25" s="93" t="s">
        <v>446</v>
      </c>
      <c r="AI25" s="70">
        <v>617477</v>
      </c>
      <c r="AJ25" s="94">
        <f>AI25/$AG$2</f>
        <v>0.19555560763528201</v>
      </c>
      <c r="AM25" s="64"/>
      <c r="AW25" s="64"/>
      <c r="BF25" s="64"/>
      <c r="BI25" s="62" t="s">
        <v>6</v>
      </c>
      <c r="BJ25" s="62" t="s">
        <v>331</v>
      </c>
      <c r="BK25" s="62">
        <v>761321</v>
      </c>
      <c r="BL25" s="62">
        <v>24.1</v>
      </c>
      <c r="BT25" s="64"/>
      <c r="BX25" s="62" t="s">
        <v>457</v>
      </c>
      <c r="BY25" s="62">
        <v>7017</v>
      </c>
      <c r="BZ25" s="62">
        <v>0.2</v>
      </c>
    </row>
    <row r="26" spans="7:86" x14ac:dyDescent="0.25">
      <c r="G26" s="64"/>
      <c r="J26" s="112" t="s">
        <v>61</v>
      </c>
      <c r="K26" s="15">
        <v>0</v>
      </c>
      <c r="L26" s="62">
        <v>0</v>
      </c>
      <c r="M26" s="41">
        <v>0.30681236094856507</v>
      </c>
      <c r="O26" s="112" t="s">
        <v>62</v>
      </c>
      <c r="P26" s="15">
        <v>0</v>
      </c>
      <c r="Q26" s="62">
        <v>0</v>
      </c>
      <c r="R26" s="41">
        <v>0.16441678188154343</v>
      </c>
      <c r="T26" s="64"/>
      <c r="X26" s="93" t="s">
        <v>361</v>
      </c>
      <c r="Y26" s="70">
        <f>SUM(Y13:Y14)</f>
        <v>112269</v>
      </c>
      <c r="Z26" s="94">
        <f>Y26/$W$2</f>
        <v>0.18934996070282906</v>
      </c>
      <c r="AD26" s="64"/>
      <c r="AH26" s="93" t="s">
        <v>243</v>
      </c>
      <c r="AI26" s="70">
        <v>456091</v>
      </c>
      <c r="AJ26" s="94">
        <f>AI26/$AG$2</f>
        <v>0.14444449370905055</v>
      </c>
      <c r="AM26" s="64"/>
      <c r="AQ26" s="90" t="s">
        <v>722</v>
      </c>
      <c r="AR26" s="91">
        <v>161386</v>
      </c>
      <c r="AS26" s="92">
        <f>AR26/$AP$2</f>
        <v>5.1111113926231459E-2</v>
      </c>
      <c r="AW26" s="64"/>
      <c r="BF26" s="64"/>
      <c r="BJ26" s="62" t="s">
        <v>332</v>
      </c>
      <c r="BK26" s="62">
        <v>2396231</v>
      </c>
      <c r="BL26" s="62">
        <v>75.900000000000006</v>
      </c>
      <c r="BT26" s="64"/>
      <c r="BX26" s="62" t="s">
        <v>458</v>
      </c>
      <c r="BY26" s="62">
        <v>73676</v>
      </c>
      <c r="BZ26" s="62">
        <v>2.2999999999999998</v>
      </c>
    </row>
    <row r="27" spans="7:86" x14ac:dyDescent="0.25">
      <c r="G27" s="64"/>
      <c r="J27" s="112" t="s">
        <v>62</v>
      </c>
      <c r="K27" s="15">
        <v>0</v>
      </c>
      <c r="L27" s="62">
        <v>0</v>
      </c>
      <c r="M27" s="41">
        <v>0.16441678188154343</v>
      </c>
      <c r="O27" s="112" t="s">
        <v>48</v>
      </c>
      <c r="P27" s="15">
        <v>0.14283969216987663</v>
      </c>
      <c r="Q27" s="62">
        <v>2.2860740586435575E-2</v>
      </c>
      <c r="R27" s="41">
        <v>0.33041787413096407</v>
      </c>
      <c r="T27" s="64"/>
      <c r="X27" s="93" t="s">
        <v>228</v>
      </c>
      <c r="Y27" s="70">
        <v>17542</v>
      </c>
      <c r="Z27" s="94">
        <f>Y27/$W$2</f>
        <v>2.9585878654383911E-2</v>
      </c>
      <c r="AD27" s="64"/>
      <c r="AH27" s="93" t="s">
        <v>236</v>
      </c>
      <c r="AI27" s="70">
        <v>382415</v>
      </c>
      <c r="AJ27" s="94">
        <f>AI27/$AG$2</f>
        <v>0.1211112279386056</v>
      </c>
      <c r="AM27" s="64"/>
      <c r="AQ27" s="93" t="s">
        <v>317</v>
      </c>
      <c r="AR27" s="70">
        <v>164894</v>
      </c>
      <c r="AS27" s="94">
        <f>AR27/$AP$2</f>
        <v>5.2222101172047203E-2</v>
      </c>
      <c r="AW27" s="64"/>
      <c r="BF27" s="64"/>
      <c r="BJ27" s="62" t="s">
        <v>43</v>
      </c>
      <c r="BK27" s="62">
        <v>3157552</v>
      </c>
      <c r="BL27" s="62">
        <v>100</v>
      </c>
      <c r="BT27" s="64"/>
      <c r="BX27" s="62" t="s">
        <v>43</v>
      </c>
      <c r="BY27" s="62">
        <v>817455</v>
      </c>
      <c r="BZ27" s="62">
        <v>25.9</v>
      </c>
    </row>
    <row r="28" spans="7:86" ht="16.5" thickBot="1" x14ac:dyDescent="0.3">
      <c r="G28" s="64"/>
      <c r="J28" s="112" t="s">
        <v>63</v>
      </c>
      <c r="K28" s="41">
        <v>3.5715376393342498E-2</v>
      </c>
      <c r="L28" s="62">
        <v>1.2124533927617883E-2</v>
      </c>
      <c r="M28" s="41">
        <v>8.9827356531953367E-2</v>
      </c>
      <c r="O28" s="112" t="s">
        <v>58</v>
      </c>
      <c r="P28" s="15">
        <v>0.18749777318559163</v>
      </c>
      <c r="Q28" s="62">
        <v>2.5500292011390254E-2</v>
      </c>
      <c r="R28" s="41">
        <v>0.19291913224158527</v>
      </c>
      <c r="T28" s="64"/>
      <c r="X28" s="95" t="s">
        <v>445</v>
      </c>
      <c r="Y28" s="96"/>
      <c r="Z28" s="97">
        <f>1-SUM(Z24:Z27)</f>
        <v>0.17751358535244344</v>
      </c>
      <c r="AD28" s="64"/>
      <c r="AH28" s="95" t="s">
        <v>217</v>
      </c>
      <c r="AI28" s="96"/>
      <c r="AJ28" s="97">
        <f>1-SUM(AJ24:AJ27)</f>
        <v>0.14222188581534045</v>
      </c>
      <c r="AM28" s="64"/>
      <c r="AQ28" s="93" t="s">
        <v>323</v>
      </c>
      <c r="AR28" s="70">
        <v>536784</v>
      </c>
      <c r="AS28" s="94">
        <f>AR28/$AP$2</f>
        <v>0.17000005067216628</v>
      </c>
      <c r="AW28" s="64"/>
      <c r="BF28" s="64"/>
      <c r="BT28" s="64"/>
      <c r="BW28" s="62" t="s">
        <v>69</v>
      </c>
      <c r="BX28" s="62" t="s">
        <v>70</v>
      </c>
      <c r="BY28" s="62">
        <v>2340097</v>
      </c>
      <c r="BZ28" s="62">
        <v>74.099999999999994</v>
      </c>
    </row>
    <row r="29" spans="7:86" x14ac:dyDescent="0.25">
      <c r="G29" s="64"/>
      <c r="J29" s="62"/>
      <c r="T29" s="64"/>
      <c r="AD29" s="64"/>
      <c r="AM29" s="64"/>
      <c r="AQ29" s="93" t="s">
        <v>321</v>
      </c>
      <c r="AR29" s="70">
        <v>792896</v>
      </c>
      <c r="AS29" s="94">
        <f>AR29/$AP$2</f>
        <v>0.25111098724581576</v>
      </c>
      <c r="AW29" s="64"/>
      <c r="BF29" s="64"/>
      <c r="BT29" s="64"/>
      <c r="BW29" s="62" t="s">
        <v>43</v>
      </c>
      <c r="BY29" s="62">
        <v>3157552</v>
      </c>
      <c r="BZ29" s="62">
        <v>100</v>
      </c>
    </row>
    <row r="30" spans="7:86" ht="16.5" thickBot="1" x14ac:dyDescent="0.3">
      <c r="G30" s="64"/>
      <c r="T30" s="64"/>
      <c r="AD30" s="64"/>
      <c r="AM30" s="64"/>
      <c r="AQ30" s="95" t="s">
        <v>319</v>
      </c>
      <c r="AR30" s="96">
        <v>975333</v>
      </c>
      <c r="AS30" s="97">
        <f>AR30/$AP$2</f>
        <v>0.30888897475005955</v>
      </c>
      <c r="AW30" s="64"/>
      <c r="BF30" s="64"/>
      <c r="BT30" s="64"/>
    </row>
    <row r="31" spans="7:86" x14ac:dyDescent="0.25">
      <c r="G31" s="64"/>
      <c r="T31" s="64"/>
      <c r="AD31" s="64"/>
      <c r="AM31" s="64"/>
      <c r="AW31" s="64"/>
      <c r="BF31" s="64"/>
      <c r="BI31" s="24" t="s">
        <v>335</v>
      </c>
      <c r="BT31" s="64"/>
    </row>
    <row r="32" spans="7:86" ht="16.5" thickBot="1" x14ac:dyDescent="0.3">
      <c r="G32" s="64"/>
      <c r="T32" s="64"/>
      <c r="AD32" s="64"/>
      <c r="AM32" s="64"/>
      <c r="AW32" s="64"/>
      <c r="BF32" s="64"/>
      <c r="BK32" s="62" t="s">
        <v>3</v>
      </c>
      <c r="BL32" s="62" t="s">
        <v>4</v>
      </c>
      <c r="BT32" s="64"/>
    </row>
    <row r="33" spans="7:78" x14ac:dyDescent="0.25">
      <c r="G33" s="64"/>
      <c r="M33" s="90"/>
      <c r="N33" s="128" t="s">
        <v>18</v>
      </c>
      <c r="O33" s="91" t="s">
        <v>512</v>
      </c>
      <c r="P33" s="140" t="s">
        <v>402</v>
      </c>
      <c r="T33" s="64"/>
      <c r="AD33" s="64"/>
      <c r="AM33" s="64"/>
      <c r="AW33" s="64"/>
      <c r="BF33" s="64"/>
      <c r="BI33" s="62" t="s">
        <v>6</v>
      </c>
      <c r="BJ33" s="62" t="s">
        <v>331</v>
      </c>
      <c r="BK33" s="62">
        <v>1862956</v>
      </c>
      <c r="BL33" s="62">
        <v>59</v>
      </c>
      <c r="BT33" s="64"/>
      <c r="BW33" s="24" t="s">
        <v>460</v>
      </c>
    </row>
    <row r="34" spans="7:78" x14ac:dyDescent="0.25">
      <c r="G34" s="64"/>
      <c r="M34" s="121" t="s">
        <v>56</v>
      </c>
      <c r="N34" s="41">
        <v>7.8945986693569559E-2</v>
      </c>
      <c r="O34" s="70">
        <v>1.7617423518344028E-2</v>
      </c>
      <c r="P34" s="129">
        <v>0.28533999859497072</v>
      </c>
      <c r="T34" s="64"/>
      <c r="AD34" s="64"/>
      <c r="AM34" s="64"/>
      <c r="AW34" s="64"/>
      <c r="BF34" s="64"/>
      <c r="BJ34" s="62" t="s">
        <v>332</v>
      </c>
      <c r="BK34" s="62">
        <v>1294596</v>
      </c>
      <c r="BL34" s="62">
        <v>41</v>
      </c>
      <c r="BT34" s="64"/>
      <c r="BY34" s="62" t="s">
        <v>3</v>
      </c>
      <c r="BZ34" s="62" t="s">
        <v>4</v>
      </c>
    </row>
    <row r="35" spans="7:78" x14ac:dyDescent="0.25">
      <c r="G35" s="64"/>
      <c r="M35" s="134" t="s">
        <v>119</v>
      </c>
      <c r="N35" s="41">
        <v>8.1079415457857962E-2</v>
      </c>
      <c r="O35" s="70">
        <v>1.3465591042093803E-2</v>
      </c>
      <c r="P35" s="129">
        <v>0.33700000000000002</v>
      </c>
      <c r="T35" s="64"/>
      <c r="AD35" s="64"/>
      <c r="AM35" s="64"/>
      <c r="AW35" s="64"/>
      <c r="BF35" s="64"/>
      <c r="BJ35" s="62" t="s">
        <v>43</v>
      </c>
      <c r="BK35" s="62">
        <v>3157552</v>
      </c>
      <c r="BL35" s="62">
        <v>100</v>
      </c>
      <c r="BT35" s="64"/>
      <c r="BW35" s="62" t="s">
        <v>6</v>
      </c>
      <c r="BX35" s="62" t="s">
        <v>454</v>
      </c>
      <c r="BY35" s="62">
        <v>56134</v>
      </c>
      <c r="BZ35" s="62">
        <v>1.8</v>
      </c>
    </row>
    <row r="36" spans="7:78" x14ac:dyDescent="0.25">
      <c r="G36" s="64"/>
      <c r="M36" s="121" t="s">
        <v>55</v>
      </c>
      <c r="N36" s="41">
        <v>0.12459032632780062</v>
      </c>
      <c r="O36" s="70">
        <v>2.1576582045002689E-2</v>
      </c>
      <c r="P36" s="129">
        <v>0.11694161191872102</v>
      </c>
      <c r="T36" s="64"/>
      <c r="AD36" s="64"/>
      <c r="AM36" s="64"/>
      <c r="AW36" s="64"/>
      <c r="BF36" s="64"/>
      <c r="BT36" s="64"/>
      <c r="BX36" s="62" t="s">
        <v>455</v>
      </c>
      <c r="BY36" s="62">
        <v>435040</v>
      </c>
      <c r="BZ36" s="62">
        <v>13.8</v>
      </c>
    </row>
    <row r="37" spans="7:78" x14ac:dyDescent="0.25">
      <c r="G37" s="64"/>
      <c r="M37" s="121" t="s">
        <v>52</v>
      </c>
      <c r="N37" s="41">
        <v>0.15483859894740842</v>
      </c>
      <c r="O37" s="70">
        <v>2.363438252277247E-2</v>
      </c>
      <c r="P37" s="129">
        <v>0.22435422164453778</v>
      </c>
      <c r="T37" s="64"/>
      <c r="AD37" s="64"/>
      <c r="AM37" s="64"/>
      <c r="AW37" s="64"/>
      <c r="BF37" s="64"/>
      <c r="BT37" s="64"/>
      <c r="BX37" s="62" t="s">
        <v>456</v>
      </c>
      <c r="BY37" s="62">
        <v>203487</v>
      </c>
      <c r="BZ37" s="62">
        <v>6.4</v>
      </c>
    </row>
    <row r="38" spans="7:78" ht="16.5" thickBot="1" x14ac:dyDescent="0.3">
      <c r="G38" s="64"/>
      <c r="M38" s="123" t="s">
        <v>45</v>
      </c>
      <c r="N38" s="124">
        <v>0.42346850482443704</v>
      </c>
      <c r="O38" s="96">
        <v>3.2281736853207711E-2</v>
      </c>
      <c r="P38" s="130">
        <v>0.4636029800014988</v>
      </c>
      <c r="T38" s="64"/>
      <c r="AD38" s="64"/>
      <c r="AM38" s="64"/>
      <c r="AW38" s="64"/>
      <c r="BF38" s="64"/>
      <c r="BT38" s="64"/>
      <c r="BX38" s="62" t="s">
        <v>457</v>
      </c>
      <c r="BY38" s="62">
        <v>3508</v>
      </c>
      <c r="BZ38" s="62">
        <v>0.1</v>
      </c>
    </row>
    <row r="39" spans="7:78" x14ac:dyDescent="0.25">
      <c r="G39" s="64"/>
      <c r="T39" s="64"/>
      <c r="AD39" s="64"/>
      <c r="AM39" s="64"/>
      <c r="AW39" s="64"/>
      <c r="BF39" s="64"/>
      <c r="BI39" s="24" t="s">
        <v>336</v>
      </c>
      <c r="BT39" s="64"/>
      <c r="BX39" s="62" t="s">
        <v>458</v>
      </c>
      <c r="BY39" s="62">
        <v>63151</v>
      </c>
      <c r="BZ39" s="62">
        <v>2</v>
      </c>
    </row>
    <row r="40" spans="7:78" x14ac:dyDescent="0.25">
      <c r="G40" s="64"/>
      <c r="T40" s="64"/>
      <c r="AD40" s="64"/>
      <c r="AM40" s="64"/>
      <c r="AW40" s="64"/>
      <c r="BF40" s="64"/>
      <c r="BK40" s="62" t="s">
        <v>3</v>
      </c>
      <c r="BL40" s="62" t="s">
        <v>4</v>
      </c>
      <c r="BT40" s="64"/>
      <c r="BX40" s="62" t="s">
        <v>43</v>
      </c>
      <c r="BY40" s="62">
        <v>761321</v>
      </c>
      <c r="BZ40" s="62">
        <v>24.1</v>
      </c>
    </row>
    <row r="41" spans="7:78" x14ac:dyDescent="0.25">
      <c r="G41" s="64"/>
      <c r="T41" s="64"/>
      <c r="AD41" s="64"/>
      <c r="AM41" s="64"/>
      <c r="AW41" s="64"/>
      <c r="BF41" s="64"/>
      <c r="BI41" s="62" t="s">
        <v>6</v>
      </c>
      <c r="BJ41" s="62" t="s">
        <v>331</v>
      </c>
      <c r="BK41" s="62">
        <v>1484049</v>
      </c>
      <c r="BL41" s="62">
        <v>47</v>
      </c>
      <c r="BT41" s="64"/>
      <c r="BW41" s="62" t="s">
        <v>69</v>
      </c>
      <c r="BX41" s="62" t="s">
        <v>70</v>
      </c>
      <c r="BY41" s="62">
        <v>2396231</v>
      </c>
      <c r="BZ41" s="62">
        <v>75.900000000000006</v>
      </c>
    </row>
    <row r="42" spans="7:78" x14ac:dyDescent="0.25">
      <c r="G42" s="64"/>
      <c r="T42" s="64"/>
      <c r="AD42" s="64"/>
      <c r="AM42" s="64"/>
      <c r="AW42" s="64"/>
      <c r="BF42" s="64"/>
      <c r="BJ42" s="62" t="s">
        <v>332</v>
      </c>
      <c r="BK42" s="62">
        <v>1673503</v>
      </c>
      <c r="BL42" s="62">
        <v>53</v>
      </c>
      <c r="BT42" s="64"/>
      <c r="BW42" s="62" t="s">
        <v>43</v>
      </c>
      <c r="BY42" s="62">
        <v>3157552</v>
      </c>
      <c r="BZ42" s="62">
        <v>100</v>
      </c>
    </row>
    <row r="43" spans="7:78" x14ac:dyDescent="0.25">
      <c r="G43" s="64"/>
      <c r="T43" s="64"/>
      <c r="AD43" s="64"/>
      <c r="AM43" s="64"/>
      <c r="AW43" s="64"/>
      <c r="BF43" s="64"/>
      <c r="BJ43" s="62" t="s">
        <v>43</v>
      </c>
      <c r="BK43" s="62">
        <v>3157552</v>
      </c>
      <c r="BL43" s="62">
        <v>100</v>
      </c>
      <c r="BT43" s="64"/>
    </row>
    <row r="44" spans="7:78" x14ac:dyDescent="0.25">
      <c r="G44" s="64"/>
      <c r="T44" s="64"/>
      <c r="AD44" s="64"/>
      <c r="AM44" s="64"/>
      <c r="AW44" s="64"/>
      <c r="BF44" s="64"/>
      <c r="BT44" s="64"/>
    </row>
    <row r="45" spans="7:78" x14ac:dyDescent="0.25">
      <c r="G45" s="64"/>
      <c r="T45" s="64"/>
      <c r="AD45" s="64"/>
      <c r="AM45" s="64"/>
      <c r="AW45" s="64"/>
      <c r="BF45" s="64"/>
      <c r="BT45" s="64"/>
    </row>
    <row r="46" spans="7:78" x14ac:dyDescent="0.25">
      <c r="G46" s="64"/>
      <c r="K46" s="74" t="s">
        <v>120</v>
      </c>
      <c r="T46" s="64"/>
      <c r="AD46" s="64"/>
      <c r="AM46" s="64"/>
      <c r="AW46" s="64"/>
      <c r="BF46" s="64"/>
      <c r="BT46" s="64"/>
      <c r="BW46" s="24" t="s">
        <v>461</v>
      </c>
    </row>
    <row r="47" spans="7:78" x14ac:dyDescent="0.25">
      <c r="G47" s="64"/>
      <c r="J47" s="107" t="s">
        <v>236</v>
      </c>
      <c r="K47" s="41">
        <v>0.4636029800014988</v>
      </c>
      <c r="T47" s="64"/>
      <c r="AD47" s="64"/>
      <c r="AM47" s="64"/>
      <c r="AW47" s="64"/>
      <c r="BF47" s="64"/>
      <c r="BI47" s="24" t="s">
        <v>337</v>
      </c>
      <c r="BT47" s="64"/>
      <c r="BY47" s="62" t="s">
        <v>3</v>
      </c>
      <c r="BZ47" s="62" t="s">
        <v>4</v>
      </c>
    </row>
    <row r="48" spans="7:78" x14ac:dyDescent="0.25">
      <c r="G48" s="64"/>
      <c r="J48" s="107" t="s">
        <v>47</v>
      </c>
      <c r="K48" s="41">
        <v>0.3145452263411691</v>
      </c>
      <c r="T48" s="64"/>
      <c r="AD48" s="64"/>
      <c r="AM48" s="64"/>
      <c r="AW48" s="64"/>
      <c r="BF48" s="64"/>
      <c r="BK48" s="62" t="s">
        <v>3</v>
      </c>
      <c r="BL48" s="62" t="s">
        <v>4</v>
      </c>
      <c r="BT48" s="64"/>
      <c r="BW48" s="62" t="s">
        <v>6</v>
      </c>
      <c r="BX48" s="62" t="s">
        <v>454</v>
      </c>
      <c r="BY48" s="62">
        <v>347331</v>
      </c>
      <c r="BZ48" s="62">
        <v>11</v>
      </c>
    </row>
    <row r="49" spans="7:78" x14ac:dyDescent="0.25">
      <c r="G49" s="64"/>
      <c r="J49" s="107" t="s">
        <v>48</v>
      </c>
      <c r="K49" s="41">
        <v>0.33041787413096407</v>
      </c>
      <c r="T49" s="64"/>
      <c r="AD49" s="64"/>
      <c r="AM49" s="64"/>
      <c r="AW49" s="64"/>
      <c r="BF49" s="64"/>
      <c r="BI49" s="62" t="s">
        <v>6</v>
      </c>
      <c r="BJ49" s="62" t="s">
        <v>331</v>
      </c>
      <c r="BK49" s="62">
        <v>1112160</v>
      </c>
      <c r="BL49" s="62">
        <v>35.200000000000003</v>
      </c>
      <c r="BT49" s="64"/>
      <c r="BX49" s="62" t="s">
        <v>455</v>
      </c>
      <c r="BY49" s="62">
        <v>1157769</v>
      </c>
      <c r="BZ49" s="62">
        <v>36.700000000000003</v>
      </c>
    </row>
    <row r="50" spans="7:78" x14ac:dyDescent="0.25">
      <c r="G50" s="64"/>
      <c r="J50" s="107" t="s">
        <v>119</v>
      </c>
      <c r="K50" s="41">
        <v>0.33700000000000002</v>
      </c>
      <c r="T50" s="64"/>
      <c r="AD50" s="64"/>
      <c r="AM50" s="64"/>
      <c r="AW50" s="64"/>
      <c r="BF50" s="64"/>
      <c r="BJ50" s="62" t="s">
        <v>332</v>
      </c>
      <c r="BK50" s="62">
        <v>2045392</v>
      </c>
      <c r="BL50" s="62">
        <v>64.8</v>
      </c>
      <c r="BT50" s="64"/>
      <c r="BX50" s="62" t="s">
        <v>456</v>
      </c>
      <c r="BY50" s="62">
        <v>196470</v>
      </c>
      <c r="BZ50" s="62">
        <v>6.2</v>
      </c>
    </row>
    <row r="51" spans="7:78" x14ac:dyDescent="0.25">
      <c r="G51" s="64"/>
      <c r="J51" s="107" t="s">
        <v>50</v>
      </c>
      <c r="K51" s="41">
        <v>0.27268793526705104</v>
      </c>
      <c r="T51" s="64"/>
      <c r="AD51" s="64"/>
      <c r="AM51" s="64"/>
      <c r="AW51" s="64"/>
      <c r="BF51" s="64"/>
      <c r="BJ51" s="62" t="s">
        <v>43</v>
      </c>
      <c r="BK51" s="62">
        <v>3157552</v>
      </c>
      <c r="BL51" s="62">
        <v>100</v>
      </c>
      <c r="BT51" s="64"/>
      <c r="BX51" s="62" t="s">
        <v>457</v>
      </c>
      <c r="BY51" s="62">
        <v>21050</v>
      </c>
      <c r="BZ51" s="62">
        <v>0.7</v>
      </c>
    </row>
    <row r="52" spans="7:78" x14ac:dyDescent="0.25">
      <c r="G52" s="64"/>
      <c r="J52" s="107" t="s">
        <v>51</v>
      </c>
      <c r="K52" s="41">
        <v>0.26481777328727685</v>
      </c>
      <c r="T52" s="64"/>
      <c r="AD52" s="64"/>
      <c r="AM52" s="64"/>
      <c r="AW52" s="64"/>
      <c r="BF52" s="64"/>
      <c r="BT52" s="64"/>
      <c r="BX52" s="62" t="s">
        <v>458</v>
      </c>
      <c r="BY52" s="62">
        <v>140336</v>
      </c>
      <c r="BZ52" s="62">
        <v>4.4000000000000004</v>
      </c>
    </row>
    <row r="53" spans="7:78" x14ac:dyDescent="0.25">
      <c r="G53" s="64"/>
      <c r="J53" s="107" t="s">
        <v>52</v>
      </c>
      <c r="K53" s="41">
        <v>0.22435422164453778</v>
      </c>
      <c r="T53" s="64"/>
      <c r="AD53" s="64"/>
      <c r="AM53" s="64"/>
      <c r="AW53" s="64"/>
      <c r="BF53" s="64"/>
      <c r="BT53" s="64"/>
      <c r="BX53" s="62" t="s">
        <v>43</v>
      </c>
      <c r="BY53" s="62">
        <v>1862956</v>
      </c>
      <c r="BZ53" s="62">
        <v>59</v>
      </c>
    </row>
    <row r="54" spans="7:78" x14ac:dyDescent="0.25">
      <c r="G54" s="64"/>
      <c r="J54" s="107" t="s">
        <v>53</v>
      </c>
      <c r="K54" s="41">
        <v>7.0136527242600152E-2</v>
      </c>
      <c r="T54" s="64"/>
      <c r="AD54" s="64"/>
      <c r="AM54" s="64"/>
      <c r="AW54" s="64"/>
      <c r="BF54" s="64"/>
      <c r="BT54" s="64"/>
      <c r="BW54" s="62" t="s">
        <v>69</v>
      </c>
      <c r="BX54" s="62" t="s">
        <v>70</v>
      </c>
      <c r="BY54" s="62">
        <v>1294596</v>
      </c>
      <c r="BZ54" s="62">
        <v>41</v>
      </c>
    </row>
    <row r="55" spans="7:78" x14ac:dyDescent="0.25">
      <c r="G55" s="64"/>
      <c r="J55" s="107" t="s">
        <v>54</v>
      </c>
      <c r="K55" s="41">
        <v>5.0069729986300791E-2</v>
      </c>
      <c r="T55" s="64"/>
      <c r="AD55" s="64"/>
      <c r="AM55" s="64"/>
      <c r="AW55" s="64"/>
      <c r="BF55" s="64"/>
      <c r="BI55" s="24" t="s">
        <v>338</v>
      </c>
      <c r="BT55" s="64"/>
      <c r="BW55" s="62" t="s">
        <v>43</v>
      </c>
      <c r="BY55" s="62">
        <v>3157552</v>
      </c>
      <c r="BZ55" s="62">
        <v>100</v>
      </c>
    </row>
    <row r="56" spans="7:78" x14ac:dyDescent="0.25">
      <c r="G56" s="64"/>
      <c r="J56" s="107" t="s">
        <v>164</v>
      </c>
      <c r="K56" s="23">
        <v>8.2623335966029221E-2</v>
      </c>
      <c r="T56" s="64"/>
      <c r="AD56" s="64"/>
      <c r="AM56" s="64"/>
      <c r="AW56" s="64"/>
      <c r="BF56" s="64"/>
      <c r="BK56" s="62" t="s">
        <v>3</v>
      </c>
      <c r="BL56" s="62" t="s">
        <v>4</v>
      </c>
      <c r="BT56" s="64"/>
    </row>
    <row r="57" spans="7:78" x14ac:dyDescent="0.25">
      <c r="G57" s="64"/>
      <c r="J57" s="107" t="s">
        <v>55</v>
      </c>
      <c r="K57" s="41">
        <v>0.11694161191872102</v>
      </c>
      <c r="T57" s="64"/>
      <c r="AD57" s="64"/>
      <c r="AM57" s="64"/>
      <c r="AW57" s="64"/>
      <c r="BF57" s="64"/>
      <c r="BI57" s="62" t="s">
        <v>6</v>
      </c>
      <c r="BJ57" s="62" t="s">
        <v>331</v>
      </c>
      <c r="BK57" s="62">
        <v>761321</v>
      </c>
      <c r="BL57" s="62">
        <v>24.1</v>
      </c>
      <c r="BT57" s="64"/>
    </row>
    <row r="58" spans="7:78" x14ac:dyDescent="0.25">
      <c r="G58" s="64"/>
      <c r="J58" s="107" t="s">
        <v>56</v>
      </c>
      <c r="K58" s="41">
        <v>0.28533999859497072</v>
      </c>
      <c r="T58" s="64"/>
      <c r="AD58" s="64"/>
      <c r="AM58" s="64"/>
      <c r="AW58" s="64"/>
      <c r="BF58" s="64"/>
      <c r="BJ58" s="62" t="s">
        <v>332</v>
      </c>
      <c r="BK58" s="62">
        <v>2396231</v>
      </c>
      <c r="BL58" s="62">
        <v>75.900000000000006</v>
      </c>
      <c r="BT58" s="64"/>
    </row>
    <row r="59" spans="7:78" x14ac:dyDescent="0.25">
      <c r="G59" s="64"/>
      <c r="J59" s="107" t="s">
        <v>57</v>
      </c>
      <c r="K59" s="41">
        <v>0.25457267048150523</v>
      </c>
      <c r="T59" s="64"/>
      <c r="AD59" s="64"/>
      <c r="AM59" s="64"/>
      <c r="AW59" s="64"/>
      <c r="BF59" s="64"/>
      <c r="BJ59" s="62" t="s">
        <v>43</v>
      </c>
      <c r="BK59" s="62">
        <v>3157552</v>
      </c>
      <c r="BL59" s="62">
        <v>100</v>
      </c>
      <c r="BT59" s="64"/>
      <c r="BW59" s="24" t="s">
        <v>462</v>
      </c>
    </row>
    <row r="60" spans="7:78" x14ac:dyDescent="0.25">
      <c r="G60" s="64"/>
      <c r="J60" s="107" t="s">
        <v>58</v>
      </c>
      <c r="K60" s="41">
        <v>0.19291913224158527</v>
      </c>
      <c r="T60" s="64"/>
      <c r="AD60" s="64"/>
      <c r="AM60" s="64"/>
      <c r="AW60" s="64"/>
      <c r="BF60" s="64"/>
      <c r="BT60" s="64"/>
      <c r="BY60" s="62" t="s">
        <v>3</v>
      </c>
      <c r="BZ60" s="62" t="s">
        <v>4</v>
      </c>
    </row>
    <row r="61" spans="7:78" x14ac:dyDescent="0.25">
      <c r="G61" s="64"/>
      <c r="J61" s="107" t="s">
        <v>59</v>
      </c>
      <c r="K61" s="41">
        <v>0.20858742293958196</v>
      </c>
      <c r="T61" s="64"/>
      <c r="AD61" s="64"/>
      <c r="AM61" s="64"/>
      <c r="AW61" s="64"/>
      <c r="BF61" s="64"/>
      <c r="BT61" s="64"/>
      <c r="BW61" s="62" t="s">
        <v>6</v>
      </c>
      <c r="BX61" s="62" t="s">
        <v>454</v>
      </c>
      <c r="BY61" s="62">
        <v>119285</v>
      </c>
      <c r="BZ61" s="62">
        <v>3.8</v>
      </c>
    </row>
    <row r="62" spans="7:78" x14ac:dyDescent="0.25">
      <c r="G62" s="64"/>
      <c r="J62" s="107" t="s">
        <v>60</v>
      </c>
      <c r="K62" s="23">
        <v>7.8862295762369611E-2</v>
      </c>
      <c r="T62" s="64"/>
      <c r="AD62" s="64"/>
      <c r="AM62" s="64"/>
      <c r="AW62" s="64"/>
      <c r="BF62" s="64"/>
      <c r="BT62" s="64"/>
      <c r="BX62" s="62" t="s">
        <v>455</v>
      </c>
      <c r="BY62" s="62">
        <v>796405</v>
      </c>
      <c r="BZ62" s="62">
        <v>25.2</v>
      </c>
    </row>
    <row r="63" spans="7:78" x14ac:dyDescent="0.25">
      <c r="G63" s="64"/>
      <c r="J63" s="107" t="s">
        <v>88</v>
      </c>
      <c r="K63" s="41">
        <v>8.8901423056172532E-2</v>
      </c>
      <c r="T63" s="64"/>
      <c r="AD63" s="64"/>
      <c r="AM63" s="64"/>
      <c r="AW63" s="64"/>
      <c r="BF63" s="64"/>
      <c r="BI63" s="24" t="s">
        <v>339</v>
      </c>
      <c r="BT63" s="64"/>
      <c r="BX63" s="62" t="s">
        <v>456</v>
      </c>
      <c r="BY63" s="62">
        <v>350839</v>
      </c>
      <c r="BZ63" s="62">
        <v>11.1</v>
      </c>
    </row>
    <row r="64" spans="7:78" x14ac:dyDescent="0.25">
      <c r="G64" s="64"/>
      <c r="J64" s="107" t="s">
        <v>259</v>
      </c>
      <c r="K64" s="41">
        <v>8.1821435191737416E-2</v>
      </c>
      <c r="T64" s="64"/>
      <c r="AD64" s="64"/>
      <c r="AM64" s="64"/>
      <c r="AW64" s="64"/>
      <c r="BF64" s="64"/>
      <c r="BK64" s="62" t="s">
        <v>3</v>
      </c>
      <c r="BL64" s="62" t="s">
        <v>4</v>
      </c>
      <c r="BT64" s="64"/>
      <c r="BX64" s="62" t="s">
        <v>457</v>
      </c>
      <c r="BY64" s="62">
        <v>14034</v>
      </c>
      <c r="BZ64" s="62">
        <v>0.4</v>
      </c>
    </row>
    <row r="65" spans="7:78" x14ac:dyDescent="0.25">
      <c r="G65" s="64"/>
      <c r="J65" s="107" t="s">
        <v>61</v>
      </c>
      <c r="K65" s="41">
        <v>0.30681236094856507</v>
      </c>
      <c r="T65" s="64"/>
      <c r="AD65" s="64"/>
      <c r="AM65" s="64"/>
      <c r="AW65" s="64"/>
      <c r="BF65" s="64"/>
      <c r="BI65" s="62" t="s">
        <v>6</v>
      </c>
      <c r="BJ65" s="62" t="s">
        <v>331</v>
      </c>
      <c r="BK65" s="62">
        <v>1164786</v>
      </c>
      <c r="BL65" s="62">
        <v>36.9</v>
      </c>
      <c r="BT65" s="64"/>
      <c r="BX65" s="62" t="s">
        <v>458</v>
      </c>
      <c r="BY65" s="62">
        <v>203487</v>
      </c>
      <c r="BZ65" s="62">
        <v>6.4</v>
      </c>
    </row>
    <row r="66" spans="7:78" x14ac:dyDescent="0.25">
      <c r="G66" s="64"/>
      <c r="J66" s="107" t="s">
        <v>62</v>
      </c>
      <c r="K66" s="41">
        <v>0.16441678188154343</v>
      </c>
      <c r="T66" s="64"/>
      <c r="AD66" s="64"/>
      <c r="AM66" s="64"/>
      <c r="AW66" s="64"/>
      <c r="BF66" s="64"/>
      <c r="BJ66" s="62" t="s">
        <v>332</v>
      </c>
      <c r="BK66" s="62">
        <v>1992766</v>
      </c>
      <c r="BL66" s="62">
        <v>63.1</v>
      </c>
      <c r="BT66" s="64"/>
      <c r="BX66" s="62" t="s">
        <v>43</v>
      </c>
      <c r="BY66" s="62">
        <v>1484049</v>
      </c>
      <c r="BZ66" s="62">
        <v>47</v>
      </c>
    </row>
    <row r="67" spans="7:78" x14ac:dyDescent="0.25">
      <c r="G67" s="64"/>
      <c r="J67" s="107" t="s">
        <v>63</v>
      </c>
      <c r="K67" s="41">
        <v>8.9827356531953367E-2</v>
      </c>
      <c r="T67" s="64"/>
      <c r="AD67" s="64"/>
      <c r="AM67" s="64"/>
      <c r="AW67" s="64"/>
      <c r="BF67" s="64"/>
      <c r="BJ67" s="62" t="s">
        <v>43</v>
      </c>
      <c r="BK67" s="62">
        <v>3157552</v>
      </c>
      <c r="BL67" s="62">
        <v>100</v>
      </c>
      <c r="BT67" s="64"/>
      <c r="BW67" s="62" t="s">
        <v>69</v>
      </c>
      <c r="BX67" s="62" t="s">
        <v>70</v>
      </c>
      <c r="BY67" s="62">
        <v>1673503</v>
      </c>
      <c r="BZ67" s="62">
        <v>53</v>
      </c>
    </row>
    <row r="68" spans="7:78" x14ac:dyDescent="0.25">
      <c r="G68" s="64"/>
      <c r="T68" s="64"/>
      <c r="AD68" s="64"/>
      <c r="AM68" s="64"/>
      <c r="AW68" s="64"/>
      <c r="BF68" s="64"/>
      <c r="BT68" s="64"/>
      <c r="BW68" s="62" t="s">
        <v>43</v>
      </c>
      <c r="BY68" s="62">
        <v>3157552</v>
      </c>
      <c r="BZ68" s="62">
        <v>100</v>
      </c>
    </row>
    <row r="69" spans="7:78" x14ac:dyDescent="0.25">
      <c r="G69" s="64"/>
      <c r="T69" s="64"/>
      <c r="AD69" s="64"/>
      <c r="AM69" s="64"/>
      <c r="AW69" s="64"/>
      <c r="BF69" s="64"/>
      <c r="BT69" s="64"/>
    </row>
    <row r="70" spans="7:78" x14ac:dyDescent="0.25">
      <c r="G70" s="64"/>
      <c r="T70" s="64"/>
      <c r="AD70" s="64"/>
      <c r="AM70" s="64"/>
      <c r="AW70" s="64"/>
      <c r="BF70" s="64"/>
      <c r="BT70" s="64"/>
    </row>
    <row r="71" spans="7:78" x14ac:dyDescent="0.25">
      <c r="G71" s="64"/>
      <c r="T71" s="64"/>
      <c r="AD71" s="64"/>
      <c r="AM71" s="64"/>
      <c r="AW71" s="64"/>
      <c r="BF71" s="64"/>
      <c r="BI71" s="24" t="s">
        <v>340</v>
      </c>
      <c r="BT71" s="64"/>
    </row>
    <row r="72" spans="7:78" x14ac:dyDescent="0.25">
      <c r="G72" s="64"/>
      <c r="T72" s="64"/>
      <c r="AD72" s="64"/>
      <c r="AM72" s="64"/>
      <c r="AW72" s="64"/>
      <c r="BF72" s="64"/>
      <c r="BK72" s="62" t="s">
        <v>3</v>
      </c>
      <c r="BL72" s="62" t="s">
        <v>4</v>
      </c>
      <c r="BT72" s="64"/>
      <c r="BW72" s="24" t="s">
        <v>463</v>
      </c>
    </row>
    <row r="73" spans="7:78" x14ac:dyDescent="0.25">
      <c r="G73" s="64"/>
      <c r="T73" s="64"/>
      <c r="AD73" s="64"/>
      <c r="AM73" s="64"/>
      <c r="AW73" s="64"/>
      <c r="BF73" s="64"/>
      <c r="BI73" s="62" t="s">
        <v>6</v>
      </c>
      <c r="BJ73" s="62" t="s">
        <v>331</v>
      </c>
      <c r="BK73" s="62">
        <v>105252</v>
      </c>
      <c r="BL73" s="62">
        <v>3.3</v>
      </c>
      <c r="BT73" s="64"/>
      <c r="BY73" s="62" t="s">
        <v>3</v>
      </c>
      <c r="BZ73" s="62" t="s">
        <v>4</v>
      </c>
    </row>
    <row r="74" spans="7:78" x14ac:dyDescent="0.25">
      <c r="G74" s="64"/>
      <c r="T74" s="64"/>
      <c r="AD74" s="64"/>
      <c r="AM74" s="64"/>
      <c r="AW74" s="64"/>
      <c r="BF74" s="64"/>
      <c r="BJ74" s="62" t="s">
        <v>332</v>
      </c>
      <c r="BK74" s="62">
        <v>3052300</v>
      </c>
      <c r="BL74" s="62">
        <v>96.7</v>
      </c>
      <c r="BT74" s="64"/>
      <c r="BW74" s="62" t="s">
        <v>6</v>
      </c>
      <c r="BX74" s="62" t="s">
        <v>454</v>
      </c>
      <c r="BY74" s="62">
        <v>42101</v>
      </c>
      <c r="BZ74" s="62">
        <v>1.3</v>
      </c>
    </row>
    <row r="75" spans="7:78" x14ac:dyDescent="0.25">
      <c r="G75" s="64"/>
      <c r="T75" s="64"/>
      <c r="AD75" s="64"/>
      <c r="AM75" s="64"/>
      <c r="AW75" s="64"/>
      <c r="BF75" s="64"/>
      <c r="BJ75" s="62" t="s">
        <v>43</v>
      </c>
      <c r="BK75" s="62">
        <v>3157552</v>
      </c>
      <c r="BL75" s="62">
        <v>100</v>
      </c>
      <c r="BT75" s="64"/>
      <c r="BX75" s="62" t="s">
        <v>455</v>
      </c>
      <c r="BY75" s="62">
        <v>585901</v>
      </c>
      <c r="BZ75" s="62">
        <v>18.600000000000001</v>
      </c>
    </row>
    <row r="76" spans="7:78" x14ac:dyDescent="0.25">
      <c r="G76" s="64"/>
      <c r="T76" s="64"/>
      <c r="AD76" s="64"/>
      <c r="AM76" s="64"/>
      <c r="AW76" s="64"/>
      <c r="BF76" s="64"/>
      <c r="BT76" s="64"/>
      <c r="BX76" s="62" t="s">
        <v>456</v>
      </c>
      <c r="BY76" s="62">
        <v>305230</v>
      </c>
      <c r="BZ76" s="62">
        <v>9.6999999999999993</v>
      </c>
    </row>
    <row r="77" spans="7:78" x14ac:dyDescent="0.25">
      <c r="G77" s="64"/>
      <c r="T77" s="64"/>
      <c r="AD77" s="64"/>
      <c r="AM77" s="64"/>
      <c r="AW77" s="64"/>
      <c r="BF77" s="64"/>
      <c r="BT77" s="64"/>
      <c r="BX77" s="62" t="s">
        <v>457</v>
      </c>
      <c r="BY77" s="62">
        <v>3508</v>
      </c>
      <c r="BZ77" s="62">
        <v>0.1</v>
      </c>
    </row>
    <row r="78" spans="7:78" x14ac:dyDescent="0.25">
      <c r="G78" s="64"/>
      <c r="T78" s="64"/>
      <c r="AD78" s="64"/>
      <c r="AM78" s="64"/>
      <c r="AW78" s="64"/>
      <c r="BF78" s="64"/>
      <c r="BT78" s="64"/>
      <c r="BX78" s="62" t="s">
        <v>458</v>
      </c>
      <c r="BY78" s="62">
        <v>175420</v>
      </c>
      <c r="BZ78" s="62">
        <v>5.6</v>
      </c>
    </row>
    <row r="79" spans="7:78" x14ac:dyDescent="0.25">
      <c r="G79" s="64"/>
      <c r="T79" s="64"/>
      <c r="AD79" s="64"/>
      <c r="AM79" s="64"/>
      <c r="AW79" s="64"/>
      <c r="BF79" s="64"/>
      <c r="BI79" s="24" t="s">
        <v>341</v>
      </c>
      <c r="BT79" s="64"/>
      <c r="BX79" s="62" t="s">
        <v>43</v>
      </c>
      <c r="BY79" s="62">
        <v>1112160</v>
      </c>
      <c r="BZ79" s="62">
        <v>35.200000000000003</v>
      </c>
    </row>
    <row r="80" spans="7:78" x14ac:dyDescent="0.25">
      <c r="G80" s="64"/>
      <c r="T80" s="64"/>
      <c r="AD80" s="64"/>
      <c r="AM80" s="64"/>
      <c r="AW80" s="64"/>
      <c r="BF80" s="64"/>
      <c r="BK80" s="62" t="s">
        <v>3</v>
      </c>
      <c r="BL80" s="62" t="s">
        <v>4</v>
      </c>
      <c r="BT80" s="64"/>
      <c r="BW80" s="62" t="s">
        <v>69</v>
      </c>
      <c r="BX80" s="62" t="s">
        <v>70</v>
      </c>
      <c r="BY80" s="62">
        <v>2045392</v>
      </c>
      <c r="BZ80" s="62">
        <v>64.8</v>
      </c>
    </row>
    <row r="81" spans="7:78" x14ac:dyDescent="0.25">
      <c r="G81" s="64"/>
      <c r="T81" s="64"/>
      <c r="AD81" s="64"/>
      <c r="AM81" s="64"/>
      <c r="AW81" s="64"/>
      <c r="BF81" s="64"/>
      <c r="BI81" s="62" t="s">
        <v>6</v>
      </c>
      <c r="BJ81" s="62" t="s">
        <v>331</v>
      </c>
      <c r="BK81" s="62">
        <v>154369</v>
      </c>
      <c r="BL81" s="62">
        <v>4.9000000000000004</v>
      </c>
      <c r="BT81" s="64"/>
      <c r="BW81" s="62" t="s">
        <v>43</v>
      </c>
      <c r="BY81" s="62">
        <v>3157552</v>
      </c>
      <c r="BZ81" s="62">
        <v>100</v>
      </c>
    </row>
    <row r="82" spans="7:78" x14ac:dyDescent="0.25">
      <c r="G82" s="64"/>
      <c r="T82" s="64"/>
      <c r="AD82" s="64"/>
      <c r="AM82" s="64"/>
      <c r="AW82" s="64"/>
      <c r="BF82" s="64"/>
      <c r="BJ82" s="62" t="s">
        <v>332</v>
      </c>
      <c r="BK82" s="62">
        <v>3003183</v>
      </c>
      <c r="BL82" s="62">
        <v>95.1</v>
      </c>
      <c r="BT82" s="64"/>
    </row>
    <row r="83" spans="7:78" x14ac:dyDescent="0.25">
      <c r="G83" s="64"/>
      <c r="T83" s="64"/>
      <c r="AD83" s="64"/>
      <c r="AM83" s="64"/>
      <c r="AW83" s="64"/>
      <c r="BF83" s="64"/>
      <c r="BJ83" s="62" t="s">
        <v>43</v>
      </c>
      <c r="BK83" s="62">
        <v>3157552</v>
      </c>
      <c r="BL83" s="62">
        <v>100</v>
      </c>
      <c r="BT83" s="64"/>
    </row>
    <row r="84" spans="7:78" x14ac:dyDescent="0.25">
      <c r="G84" s="64"/>
      <c r="T84" s="64"/>
      <c r="AD84" s="64"/>
      <c r="AM84" s="64"/>
      <c r="AW84" s="64"/>
      <c r="BF84" s="64"/>
      <c r="BT84" s="64"/>
    </row>
    <row r="85" spans="7:78" x14ac:dyDescent="0.25">
      <c r="G85" s="64"/>
      <c r="T85" s="64"/>
      <c r="AD85" s="64"/>
      <c r="AM85" s="64"/>
      <c r="AW85" s="64"/>
      <c r="BF85" s="64"/>
      <c r="BT85" s="64"/>
      <c r="BW85" s="24" t="s">
        <v>464</v>
      </c>
    </row>
    <row r="86" spans="7:78" x14ac:dyDescent="0.25">
      <c r="G86" s="64"/>
      <c r="T86" s="64"/>
      <c r="AD86" s="64"/>
      <c r="AM86" s="64"/>
      <c r="AW86" s="64"/>
      <c r="BF86" s="64"/>
      <c r="BT86" s="64"/>
      <c r="BY86" s="62" t="s">
        <v>3</v>
      </c>
      <c r="BZ86" s="62" t="s">
        <v>4</v>
      </c>
    </row>
    <row r="87" spans="7:78" x14ac:dyDescent="0.25">
      <c r="G87" s="64"/>
      <c r="T87" s="64"/>
      <c r="AD87" s="64"/>
      <c r="AM87" s="64"/>
      <c r="AW87" s="64"/>
      <c r="BF87" s="64"/>
      <c r="BI87" s="24" t="s">
        <v>342</v>
      </c>
      <c r="BT87" s="64"/>
      <c r="BW87" s="62" t="s">
        <v>6</v>
      </c>
      <c r="BX87" s="62" t="s">
        <v>454</v>
      </c>
      <c r="BY87" s="62">
        <v>17542</v>
      </c>
      <c r="BZ87" s="62">
        <v>0.6</v>
      </c>
    </row>
    <row r="88" spans="7:78" x14ac:dyDescent="0.25">
      <c r="G88" s="64"/>
      <c r="T88" s="64"/>
      <c r="AD88" s="64"/>
      <c r="AM88" s="64"/>
      <c r="AW88" s="64"/>
      <c r="BF88" s="64"/>
      <c r="BK88" s="62" t="s">
        <v>3</v>
      </c>
      <c r="BL88" s="62" t="s">
        <v>4</v>
      </c>
      <c r="BT88" s="64"/>
      <c r="BX88" s="62" t="s">
        <v>455</v>
      </c>
      <c r="BY88" s="62">
        <v>336806</v>
      </c>
      <c r="BZ88" s="62">
        <v>10.7</v>
      </c>
    </row>
    <row r="89" spans="7:78" x14ac:dyDescent="0.25">
      <c r="G89" s="64"/>
      <c r="T89" s="64"/>
      <c r="AD89" s="64"/>
      <c r="AM89" s="64"/>
      <c r="AW89" s="64"/>
      <c r="BF89" s="64"/>
      <c r="BI89" s="62" t="s">
        <v>6</v>
      </c>
      <c r="BJ89" s="62" t="s">
        <v>331</v>
      </c>
      <c r="BK89" s="62">
        <v>2918981</v>
      </c>
      <c r="BL89" s="62">
        <v>92.4</v>
      </c>
      <c r="BT89" s="64"/>
      <c r="BX89" s="62" t="s">
        <v>456</v>
      </c>
      <c r="BY89" s="62">
        <v>263129</v>
      </c>
      <c r="BZ89" s="62">
        <v>8.3000000000000007</v>
      </c>
    </row>
    <row r="90" spans="7:78" x14ac:dyDescent="0.25">
      <c r="G90" s="64"/>
      <c r="T90" s="64"/>
      <c r="AD90" s="64"/>
      <c r="AM90" s="64"/>
      <c r="AW90" s="64"/>
      <c r="BF90" s="64"/>
      <c r="BJ90" s="62" t="s">
        <v>332</v>
      </c>
      <c r="BK90" s="62">
        <v>238571</v>
      </c>
      <c r="BL90" s="62">
        <v>7.6</v>
      </c>
      <c r="BT90" s="64"/>
      <c r="BX90" s="62" t="s">
        <v>457</v>
      </c>
      <c r="BY90" s="62">
        <v>10525</v>
      </c>
      <c r="BZ90" s="62">
        <v>0.3</v>
      </c>
    </row>
    <row r="91" spans="7:78" x14ac:dyDescent="0.25">
      <c r="G91" s="64"/>
      <c r="T91" s="64"/>
      <c r="AD91" s="64"/>
      <c r="AM91" s="64"/>
      <c r="AW91" s="64"/>
      <c r="BF91" s="64"/>
      <c r="BJ91" s="62" t="s">
        <v>43</v>
      </c>
      <c r="BK91" s="62">
        <v>3157552</v>
      </c>
      <c r="BL91" s="62">
        <v>100</v>
      </c>
      <c r="BT91" s="64"/>
      <c r="BX91" s="62" t="s">
        <v>458</v>
      </c>
      <c r="BY91" s="62">
        <v>133319</v>
      </c>
      <c r="BZ91" s="62">
        <v>4.2</v>
      </c>
    </row>
    <row r="92" spans="7:78" x14ac:dyDescent="0.25">
      <c r="G92" s="64"/>
      <c r="T92" s="64"/>
      <c r="AD92" s="64"/>
      <c r="AM92" s="64"/>
      <c r="AW92" s="64"/>
      <c r="BF92" s="64"/>
      <c r="BT92" s="64"/>
      <c r="BX92" s="62" t="s">
        <v>43</v>
      </c>
      <c r="BY92" s="62">
        <v>761321</v>
      </c>
      <c r="BZ92" s="62">
        <v>24.1</v>
      </c>
    </row>
    <row r="93" spans="7:78" x14ac:dyDescent="0.25">
      <c r="G93" s="64"/>
      <c r="T93" s="64"/>
      <c r="AD93" s="64"/>
      <c r="AM93" s="64"/>
      <c r="AW93" s="64"/>
      <c r="BF93" s="64"/>
      <c r="BT93" s="64"/>
      <c r="BW93" s="62" t="s">
        <v>69</v>
      </c>
      <c r="BX93" s="62" t="s">
        <v>70</v>
      </c>
      <c r="BY93" s="62">
        <v>2396231</v>
      </c>
      <c r="BZ93" s="62">
        <v>75.900000000000006</v>
      </c>
    </row>
    <row r="94" spans="7:78" x14ac:dyDescent="0.25">
      <c r="G94" s="64"/>
      <c r="T94" s="64"/>
      <c r="AD94" s="64"/>
      <c r="AM94" s="64"/>
      <c r="AW94" s="64"/>
      <c r="BF94" s="64"/>
      <c r="BT94" s="64"/>
      <c r="BW94" s="62" t="s">
        <v>43</v>
      </c>
      <c r="BY94" s="62">
        <v>3157552</v>
      </c>
      <c r="BZ94" s="62">
        <v>100</v>
      </c>
    </row>
    <row r="95" spans="7:78" x14ac:dyDescent="0.25">
      <c r="G95" s="64"/>
      <c r="T95" s="64"/>
      <c r="AD95" s="64"/>
      <c r="AM95" s="64"/>
      <c r="AW95" s="64"/>
      <c r="BF95" s="64"/>
      <c r="BI95" s="24" t="s">
        <v>343</v>
      </c>
      <c r="BT95" s="64"/>
    </row>
    <row r="96" spans="7:78" x14ac:dyDescent="0.25">
      <c r="G96" s="64"/>
      <c r="T96" s="64"/>
      <c r="AD96" s="64"/>
      <c r="AM96" s="64"/>
      <c r="AW96" s="64"/>
      <c r="BF96" s="64"/>
      <c r="BK96" s="62" t="s">
        <v>3</v>
      </c>
      <c r="BL96" s="62" t="s">
        <v>4</v>
      </c>
      <c r="BT96" s="64"/>
    </row>
    <row r="97" spans="7:78" x14ac:dyDescent="0.25">
      <c r="G97" s="64"/>
      <c r="T97" s="64"/>
      <c r="AD97" s="64"/>
      <c r="AM97" s="64"/>
      <c r="AW97" s="64"/>
      <c r="BF97" s="64"/>
      <c r="BI97" s="62" t="s">
        <v>6</v>
      </c>
      <c r="BJ97" s="62" t="s">
        <v>331</v>
      </c>
      <c r="BK97" s="62">
        <v>698170</v>
      </c>
      <c r="BL97" s="62">
        <v>22.1</v>
      </c>
      <c r="BT97" s="64"/>
    </row>
    <row r="98" spans="7:78" x14ac:dyDescent="0.25">
      <c r="G98" s="64"/>
      <c r="T98" s="64"/>
      <c r="AD98" s="64"/>
      <c r="AM98" s="64"/>
      <c r="AW98" s="64"/>
      <c r="BF98" s="64"/>
      <c r="BJ98" s="62" t="s">
        <v>332</v>
      </c>
      <c r="BK98" s="62">
        <v>2459382</v>
      </c>
      <c r="BL98" s="62">
        <v>77.900000000000006</v>
      </c>
      <c r="BT98" s="64"/>
      <c r="BW98" s="24" t="s">
        <v>465</v>
      </c>
    </row>
    <row r="99" spans="7:78" x14ac:dyDescent="0.25">
      <c r="G99" s="64"/>
      <c r="T99" s="64"/>
      <c r="AD99" s="64"/>
      <c r="AM99" s="64"/>
      <c r="AW99" s="64"/>
      <c r="BF99" s="64"/>
      <c r="BJ99" s="62" t="s">
        <v>43</v>
      </c>
      <c r="BK99" s="62">
        <v>3157552</v>
      </c>
      <c r="BL99" s="62">
        <v>100</v>
      </c>
      <c r="BT99" s="64"/>
      <c r="BY99" s="62" t="s">
        <v>3</v>
      </c>
      <c r="BZ99" s="62" t="s">
        <v>4</v>
      </c>
    </row>
    <row r="100" spans="7:78" x14ac:dyDescent="0.25">
      <c r="G100" s="64"/>
      <c r="T100" s="64"/>
      <c r="AD100" s="64"/>
      <c r="AM100" s="64"/>
      <c r="AW100" s="64"/>
      <c r="BF100" s="64"/>
      <c r="BT100" s="64"/>
      <c r="BW100" s="62" t="s">
        <v>6</v>
      </c>
      <c r="BX100" s="62" t="s">
        <v>454</v>
      </c>
      <c r="BY100" s="62">
        <v>108760</v>
      </c>
      <c r="BZ100" s="62">
        <v>3.4</v>
      </c>
    </row>
    <row r="101" spans="7:78" x14ac:dyDescent="0.25">
      <c r="G101" s="64"/>
      <c r="T101" s="64"/>
      <c r="AD101" s="64"/>
      <c r="AM101" s="64"/>
      <c r="AW101" s="64"/>
      <c r="BF101" s="64"/>
      <c r="BT101" s="64"/>
      <c r="BX101" s="62" t="s">
        <v>455</v>
      </c>
      <c r="BY101" s="62">
        <v>736762</v>
      </c>
      <c r="BZ101" s="62">
        <v>23.3</v>
      </c>
    </row>
    <row r="102" spans="7:78" x14ac:dyDescent="0.25">
      <c r="G102" s="64"/>
      <c r="T102" s="64"/>
      <c r="AD102" s="64"/>
      <c r="AM102" s="64"/>
      <c r="AW102" s="64"/>
      <c r="BF102" s="64"/>
      <c r="BT102" s="64"/>
      <c r="BX102" s="62" t="s">
        <v>456</v>
      </c>
      <c r="BY102" s="62">
        <v>214012</v>
      </c>
      <c r="BZ102" s="62">
        <v>6.8</v>
      </c>
    </row>
    <row r="103" spans="7:78" x14ac:dyDescent="0.25">
      <c r="G103" s="64"/>
      <c r="T103" s="64"/>
      <c r="AD103" s="64"/>
      <c r="AM103" s="64"/>
      <c r="AW103" s="64"/>
      <c r="BF103" s="64"/>
      <c r="BI103" s="24" t="s">
        <v>344</v>
      </c>
      <c r="BT103" s="64"/>
      <c r="BX103" s="62" t="s">
        <v>457</v>
      </c>
      <c r="BY103" s="62">
        <v>14034</v>
      </c>
      <c r="BZ103" s="62">
        <v>0.4</v>
      </c>
    </row>
    <row r="104" spans="7:78" x14ac:dyDescent="0.25">
      <c r="G104" s="64"/>
      <c r="T104" s="64"/>
      <c r="AD104" s="64"/>
      <c r="AM104" s="64"/>
      <c r="AW104" s="64"/>
      <c r="BF104" s="64"/>
      <c r="BK104" s="62" t="s">
        <v>3</v>
      </c>
      <c r="BL104" s="62" t="s">
        <v>4</v>
      </c>
      <c r="BT104" s="64"/>
      <c r="BX104" s="62" t="s">
        <v>458</v>
      </c>
      <c r="BY104" s="62">
        <v>91218</v>
      </c>
      <c r="BZ104" s="62">
        <v>2.9</v>
      </c>
    </row>
    <row r="105" spans="7:78" x14ac:dyDescent="0.25">
      <c r="G105" s="64"/>
      <c r="T105" s="64"/>
      <c r="AD105" s="64"/>
      <c r="AM105" s="64"/>
      <c r="AW105" s="64"/>
      <c r="BF105" s="64"/>
      <c r="BI105" s="62" t="s">
        <v>6</v>
      </c>
      <c r="BJ105" s="62" t="s">
        <v>331</v>
      </c>
      <c r="BK105" s="62">
        <v>199978</v>
      </c>
      <c r="BL105" s="62">
        <v>6.3</v>
      </c>
      <c r="BT105" s="64"/>
      <c r="BX105" s="62" t="s">
        <v>43</v>
      </c>
      <c r="BY105" s="62">
        <v>1164786</v>
      </c>
      <c r="BZ105" s="62">
        <v>36.9</v>
      </c>
    </row>
    <row r="106" spans="7:78" x14ac:dyDescent="0.25">
      <c r="G106" s="64"/>
      <c r="T106" s="64"/>
      <c r="AD106" s="64"/>
      <c r="AM106" s="64"/>
      <c r="AW106" s="64"/>
      <c r="BF106" s="64"/>
      <c r="BJ106" s="62" t="s">
        <v>332</v>
      </c>
      <c r="BK106" s="62">
        <v>2957574</v>
      </c>
      <c r="BL106" s="62">
        <v>93.7</v>
      </c>
      <c r="BT106" s="64"/>
      <c r="BW106" s="62" t="s">
        <v>69</v>
      </c>
      <c r="BX106" s="62" t="s">
        <v>70</v>
      </c>
      <c r="BY106" s="62">
        <v>1992766</v>
      </c>
      <c r="BZ106" s="62">
        <v>63.1</v>
      </c>
    </row>
    <row r="107" spans="7:78" x14ac:dyDescent="0.25">
      <c r="G107" s="64"/>
      <c r="T107" s="64"/>
      <c r="AD107" s="64"/>
      <c r="AM107" s="64"/>
      <c r="AW107" s="64"/>
      <c r="BF107" s="64"/>
      <c r="BJ107" s="62" t="s">
        <v>43</v>
      </c>
      <c r="BK107" s="62">
        <v>3157552</v>
      </c>
      <c r="BL107" s="62">
        <v>100</v>
      </c>
      <c r="BT107" s="64"/>
      <c r="BW107" s="62" t="s">
        <v>43</v>
      </c>
      <c r="BY107" s="62">
        <v>3157552</v>
      </c>
      <c r="BZ107" s="62">
        <v>100</v>
      </c>
    </row>
    <row r="108" spans="7:78" x14ac:dyDescent="0.25">
      <c r="G108" s="64"/>
      <c r="T108" s="64"/>
      <c r="AD108" s="64"/>
      <c r="AM108" s="64"/>
      <c r="AW108" s="64"/>
      <c r="BF108" s="64"/>
      <c r="BT108" s="64"/>
    </row>
    <row r="109" spans="7:78" x14ac:dyDescent="0.25">
      <c r="G109" s="64"/>
      <c r="T109" s="64"/>
      <c r="AD109" s="64"/>
      <c r="AM109" s="64"/>
      <c r="AW109" s="64"/>
      <c r="BF109" s="64"/>
      <c r="BT109" s="64"/>
    </row>
    <row r="110" spans="7:78" x14ac:dyDescent="0.25">
      <c r="G110" s="64"/>
      <c r="T110" s="64"/>
      <c r="AD110" s="64"/>
      <c r="AM110" s="64"/>
      <c r="AW110" s="64"/>
      <c r="BF110" s="64"/>
      <c r="BT110" s="64"/>
    </row>
    <row r="111" spans="7:78" x14ac:dyDescent="0.25">
      <c r="G111" s="64"/>
      <c r="T111" s="64"/>
      <c r="AD111" s="64"/>
      <c r="AM111" s="64"/>
      <c r="AW111" s="64"/>
      <c r="BF111" s="64"/>
      <c r="BI111" s="24" t="s">
        <v>345</v>
      </c>
      <c r="BT111" s="64"/>
      <c r="BW111" s="24" t="s">
        <v>466</v>
      </c>
    </row>
    <row r="112" spans="7:78" x14ac:dyDescent="0.25">
      <c r="G112" s="64"/>
      <c r="T112" s="64"/>
      <c r="AD112" s="64"/>
      <c r="AM112" s="64"/>
      <c r="AW112" s="64"/>
      <c r="BF112" s="64"/>
      <c r="BK112" s="62" t="s">
        <v>3</v>
      </c>
      <c r="BL112" s="62" t="s">
        <v>4</v>
      </c>
      <c r="BT112" s="64"/>
      <c r="BY112" s="62" t="s">
        <v>3</v>
      </c>
      <c r="BZ112" s="62" t="s">
        <v>4</v>
      </c>
    </row>
    <row r="113" spans="7:78" x14ac:dyDescent="0.25">
      <c r="G113" s="64"/>
      <c r="T113" s="64"/>
      <c r="AD113" s="64"/>
      <c r="AM113" s="64"/>
      <c r="AW113" s="64"/>
      <c r="BF113" s="64"/>
      <c r="BI113" s="62" t="s">
        <v>6</v>
      </c>
      <c r="BJ113" s="62" t="s">
        <v>331</v>
      </c>
      <c r="BK113" s="62">
        <v>129810</v>
      </c>
      <c r="BL113" s="62">
        <v>4.0999999999999996</v>
      </c>
      <c r="BT113" s="64"/>
      <c r="BW113" s="62" t="s">
        <v>6</v>
      </c>
      <c r="BX113" s="62" t="s">
        <v>455</v>
      </c>
      <c r="BY113" s="62">
        <v>45609</v>
      </c>
      <c r="BZ113" s="62">
        <v>1.4</v>
      </c>
    </row>
    <row r="114" spans="7:78" x14ac:dyDescent="0.25">
      <c r="G114" s="64"/>
      <c r="T114" s="64"/>
      <c r="AD114" s="64"/>
      <c r="AM114" s="64"/>
      <c r="AW114" s="64"/>
      <c r="BF114" s="64"/>
      <c r="BJ114" s="62" t="s">
        <v>332</v>
      </c>
      <c r="BK114" s="62">
        <v>3027742</v>
      </c>
      <c r="BL114" s="62">
        <v>95.9</v>
      </c>
      <c r="BT114" s="64"/>
      <c r="BX114" s="62" t="s">
        <v>456</v>
      </c>
      <c r="BY114" s="62">
        <v>35084</v>
      </c>
      <c r="BZ114" s="62">
        <v>1.1000000000000001</v>
      </c>
    </row>
    <row r="115" spans="7:78" x14ac:dyDescent="0.25">
      <c r="G115" s="64"/>
      <c r="T115" s="64"/>
      <c r="AD115" s="64"/>
      <c r="AM115" s="64"/>
      <c r="AW115" s="64"/>
      <c r="BF115" s="64"/>
      <c r="BJ115" s="62" t="s">
        <v>43</v>
      </c>
      <c r="BK115" s="62">
        <v>3157552</v>
      </c>
      <c r="BL115" s="62">
        <v>100</v>
      </c>
      <c r="BT115" s="64"/>
      <c r="BX115" s="62" t="s">
        <v>458</v>
      </c>
      <c r="BY115" s="62">
        <v>24559</v>
      </c>
      <c r="BZ115" s="62">
        <v>0.8</v>
      </c>
    </row>
    <row r="116" spans="7:78" x14ac:dyDescent="0.25">
      <c r="G116" s="64"/>
      <c r="T116" s="64"/>
      <c r="AD116" s="64"/>
      <c r="AM116" s="64"/>
      <c r="AW116" s="64"/>
      <c r="BF116" s="64"/>
      <c r="BT116" s="64"/>
      <c r="BX116" s="62" t="s">
        <v>43</v>
      </c>
      <c r="BY116" s="62">
        <v>105252</v>
      </c>
      <c r="BZ116" s="62">
        <v>3.3</v>
      </c>
    </row>
    <row r="117" spans="7:78" x14ac:dyDescent="0.25">
      <c r="G117" s="64"/>
      <c r="T117" s="64"/>
      <c r="AD117" s="64"/>
      <c r="AM117" s="64"/>
      <c r="AW117" s="64"/>
      <c r="BF117" s="64"/>
      <c r="BT117" s="64"/>
      <c r="BW117" s="62" t="s">
        <v>69</v>
      </c>
      <c r="BX117" s="62" t="s">
        <v>70</v>
      </c>
      <c r="BY117" s="62">
        <v>3052300</v>
      </c>
      <c r="BZ117" s="62">
        <v>96.7</v>
      </c>
    </row>
    <row r="118" spans="7:78" x14ac:dyDescent="0.25">
      <c r="G118" s="64"/>
      <c r="T118" s="64"/>
      <c r="AD118" s="64"/>
      <c r="AM118" s="64"/>
      <c r="AW118" s="64"/>
      <c r="BF118" s="64"/>
      <c r="BT118" s="64"/>
      <c r="BW118" s="62" t="s">
        <v>43</v>
      </c>
      <c r="BY118" s="62">
        <v>3157552</v>
      </c>
      <c r="BZ118" s="62">
        <v>100</v>
      </c>
    </row>
    <row r="119" spans="7:78" x14ac:dyDescent="0.25">
      <c r="G119" s="64"/>
      <c r="T119" s="64"/>
      <c r="AD119" s="64"/>
      <c r="AM119" s="64"/>
      <c r="AW119" s="64"/>
      <c r="BF119" s="64"/>
      <c r="BT119" s="64"/>
    </row>
    <row r="120" spans="7:78" x14ac:dyDescent="0.25">
      <c r="G120" s="64"/>
      <c r="T120" s="64"/>
      <c r="AD120" s="64"/>
      <c r="AM120" s="64"/>
      <c r="AW120" s="64"/>
      <c r="BF120" s="64"/>
      <c r="BT120" s="64"/>
    </row>
    <row r="121" spans="7:78" x14ac:dyDescent="0.25">
      <c r="G121" s="64"/>
      <c r="T121" s="64"/>
      <c r="AD121" s="64"/>
      <c r="AM121" s="64"/>
      <c r="AW121" s="64"/>
      <c r="BF121" s="64"/>
      <c r="BT121" s="64"/>
    </row>
    <row r="122" spans="7:78" x14ac:dyDescent="0.25">
      <c r="G122" s="64"/>
      <c r="T122" s="64"/>
      <c r="AD122" s="64"/>
      <c r="AM122" s="64"/>
      <c r="AW122" s="64"/>
      <c r="BF122" s="64"/>
      <c r="BT122" s="64"/>
      <c r="BW122" s="24" t="s">
        <v>467</v>
      </c>
    </row>
    <row r="123" spans="7:78" x14ac:dyDescent="0.25">
      <c r="G123" s="64"/>
      <c r="T123" s="64"/>
      <c r="AD123" s="64"/>
      <c r="AM123" s="64"/>
      <c r="AW123" s="64"/>
      <c r="BF123" s="64"/>
      <c r="BT123" s="64"/>
      <c r="BY123" s="62" t="s">
        <v>3</v>
      </c>
      <c r="BZ123" s="62" t="s">
        <v>4</v>
      </c>
    </row>
    <row r="124" spans="7:78" x14ac:dyDescent="0.25">
      <c r="G124" s="64"/>
      <c r="T124" s="64"/>
      <c r="AD124" s="64"/>
      <c r="AM124" s="64"/>
      <c r="AW124" s="64"/>
      <c r="BF124" s="64"/>
      <c r="BT124" s="64"/>
      <c r="BW124" s="62" t="s">
        <v>6</v>
      </c>
      <c r="BX124" s="62" t="s">
        <v>454</v>
      </c>
      <c r="BY124" s="62">
        <v>3508</v>
      </c>
      <c r="BZ124" s="62">
        <v>0.1</v>
      </c>
    </row>
    <row r="125" spans="7:78" x14ac:dyDescent="0.25">
      <c r="G125" s="64"/>
      <c r="T125" s="64"/>
      <c r="AD125" s="64"/>
      <c r="AM125" s="64"/>
      <c r="AW125" s="64"/>
      <c r="BF125" s="64"/>
      <c r="BT125" s="64"/>
      <c r="BX125" s="62" t="s">
        <v>455</v>
      </c>
      <c r="BY125" s="62">
        <v>63151</v>
      </c>
      <c r="BZ125" s="62">
        <v>2</v>
      </c>
    </row>
    <row r="126" spans="7:78" x14ac:dyDescent="0.25">
      <c r="G126" s="64"/>
      <c r="T126" s="64"/>
      <c r="AD126" s="64"/>
      <c r="AM126" s="64"/>
      <c r="AW126" s="64"/>
      <c r="BF126" s="64"/>
      <c r="BT126" s="64"/>
      <c r="BX126" s="62" t="s">
        <v>456</v>
      </c>
      <c r="BY126" s="62">
        <v>49117</v>
      </c>
      <c r="BZ126" s="62">
        <v>1.6</v>
      </c>
    </row>
    <row r="127" spans="7:78" x14ac:dyDescent="0.25">
      <c r="G127" s="64"/>
      <c r="T127" s="64"/>
      <c r="AD127" s="64"/>
      <c r="AM127" s="64"/>
      <c r="AW127" s="64"/>
      <c r="BF127" s="64"/>
      <c r="BT127" s="64"/>
      <c r="BX127" s="62" t="s">
        <v>457</v>
      </c>
      <c r="BY127" s="62">
        <v>3508</v>
      </c>
      <c r="BZ127" s="62">
        <v>0.1</v>
      </c>
    </row>
    <row r="128" spans="7:78" x14ac:dyDescent="0.25">
      <c r="G128" s="64"/>
      <c r="T128" s="64"/>
      <c r="AD128" s="64"/>
      <c r="AM128" s="64"/>
      <c r="AW128" s="64"/>
      <c r="BF128" s="64"/>
      <c r="BT128" s="64"/>
      <c r="BX128" s="62" t="s">
        <v>458</v>
      </c>
      <c r="BY128" s="62">
        <v>35084</v>
      </c>
      <c r="BZ128" s="62">
        <v>1.1000000000000001</v>
      </c>
    </row>
    <row r="129" spans="7:78" x14ac:dyDescent="0.25">
      <c r="G129" s="64"/>
      <c r="T129" s="64"/>
      <c r="AD129" s="64"/>
      <c r="AM129" s="64"/>
      <c r="AW129" s="64"/>
      <c r="BF129" s="64"/>
      <c r="BT129" s="64"/>
      <c r="BX129" s="62" t="s">
        <v>43</v>
      </c>
      <c r="BY129" s="62">
        <v>154369</v>
      </c>
      <c r="BZ129" s="62">
        <v>4.9000000000000004</v>
      </c>
    </row>
    <row r="130" spans="7:78" x14ac:dyDescent="0.25">
      <c r="G130" s="64"/>
      <c r="T130" s="64"/>
      <c r="AD130" s="64"/>
      <c r="AM130" s="64"/>
      <c r="AW130" s="64"/>
      <c r="BF130" s="64"/>
      <c r="BT130" s="64"/>
      <c r="BW130" s="62" t="s">
        <v>69</v>
      </c>
      <c r="BX130" s="62" t="s">
        <v>70</v>
      </c>
      <c r="BY130" s="62">
        <v>3003183</v>
      </c>
      <c r="BZ130" s="62">
        <v>95.1</v>
      </c>
    </row>
    <row r="131" spans="7:78" x14ac:dyDescent="0.25">
      <c r="G131" s="64"/>
      <c r="T131" s="64"/>
      <c r="AD131" s="64"/>
      <c r="AM131" s="64"/>
      <c r="AW131" s="64"/>
      <c r="BF131" s="64"/>
      <c r="BT131" s="64"/>
      <c r="BW131" s="62" t="s">
        <v>43</v>
      </c>
      <c r="BY131" s="62">
        <v>3157552</v>
      </c>
      <c r="BZ131" s="62">
        <v>100</v>
      </c>
    </row>
    <row r="132" spans="7:78" x14ac:dyDescent="0.25">
      <c r="G132" s="64"/>
      <c r="T132" s="64"/>
      <c r="AD132" s="64"/>
      <c r="AM132" s="64"/>
      <c r="AW132" s="64"/>
      <c r="BF132" s="64"/>
      <c r="BT132" s="64"/>
    </row>
    <row r="133" spans="7:78" x14ac:dyDescent="0.25">
      <c r="G133" s="64"/>
      <c r="T133" s="64"/>
      <c r="AD133" s="64"/>
      <c r="AM133" s="64"/>
      <c r="AW133" s="64"/>
      <c r="BF133" s="64"/>
      <c r="BT133" s="64"/>
    </row>
    <row r="134" spans="7:78" x14ac:dyDescent="0.25">
      <c r="G134" s="64"/>
      <c r="T134" s="64"/>
      <c r="AD134" s="64"/>
      <c r="AM134" s="64"/>
      <c r="AW134" s="64"/>
      <c r="BF134" s="64"/>
      <c r="BT134" s="64"/>
    </row>
    <row r="135" spans="7:78" x14ac:dyDescent="0.25">
      <c r="G135" s="64"/>
      <c r="T135" s="64"/>
      <c r="AD135" s="64"/>
      <c r="AM135" s="64"/>
      <c r="AW135" s="64"/>
      <c r="BF135" s="64"/>
      <c r="BT135" s="64"/>
      <c r="BW135" s="24" t="s">
        <v>468</v>
      </c>
    </row>
    <row r="136" spans="7:78" x14ac:dyDescent="0.25">
      <c r="G136" s="64"/>
      <c r="T136" s="64"/>
      <c r="AD136" s="64"/>
      <c r="AM136" s="64"/>
      <c r="AW136" s="64"/>
      <c r="BF136" s="64"/>
      <c r="BT136" s="64"/>
      <c r="BY136" s="62" t="s">
        <v>3</v>
      </c>
      <c r="BZ136" s="62" t="s">
        <v>4</v>
      </c>
    </row>
    <row r="137" spans="7:78" x14ac:dyDescent="0.25">
      <c r="G137" s="64"/>
      <c r="T137" s="64"/>
      <c r="AD137" s="64"/>
      <c r="AM137" s="64"/>
      <c r="AW137" s="64"/>
      <c r="BF137" s="64"/>
      <c r="BT137" s="64"/>
      <c r="BW137" s="62" t="s">
        <v>6</v>
      </c>
      <c r="BX137" s="62" t="s">
        <v>454</v>
      </c>
      <c r="BY137" s="62">
        <v>105252</v>
      </c>
      <c r="BZ137" s="62">
        <v>3.3</v>
      </c>
    </row>
    <row r="138" spans="7:78" x14ac:dyDescent="0.25">
      <c r="G138" s="64"/>
      <c r="T138" s="64"/>
      <c r="AD138" s="64"/>
      <c r="AM138" s="64"/>
      <c r="AW138" s="64"/>
      <c r="BF138" s="64"/>
      <c r="BT138" s="64"/>
      <c r="BX138" s="62" t="s">
        <v>455</v>
      </c>
      <c r="BY138" s="62">
        <v>1182328</v>
      </c>
      <c r="BZ138" s="62">
        <v>37.4</v>
      </c>
    </row>
    <row r="139" spans="7:78" x14ac:dyDescent="0.25">
      <c r="G139" s="64"/>
      <c r="T139" s="64"/>
      <c r="AD139" s="64"/>
      <c r="AM139" s="64"/>
      <c r="AW139" s="64"/>
      <c r="BF139" s="64"/>
      <c r="BT139" s="64"/>
      <c r="BX139" s="62" t="s">
        <v>456</v>
      </c>
      <c r="BY139" s="62">
        <v>919198</v>
      </c>
      <c r="BZ139" s="62">
        <v>29.1</v>
      </c>
    </row>
    <row r="140" spans="7:78" x14ac:dyDescent="0.25">
      <c r="G140" s="64"/>
      <c r="T140" s="64"/>
      <c r="AD140" s="64"/>
      <c r="AM140" s="64"/>
      <c r="AW140" s="64"/>
      <c r="BF140" s="64"/>
      <c r="BT140" s="64"/>
      <c r="BX140" s="62" t="s">
        <v>457</v>
      </c>
      <c r="BY140" s="62">
        <v>529767</v>
      </c>
      <c r="BZ140" s="62">
        <v>16.8</v>
      </c>
    </row>
    <row r="141" spans="7:78" x14ac:dyDescent="0.25">
      <c r="G141" s="64"/>
      <c r="T141" s="64"/>
      <c r="AD141" s="64"/>
      <c r="AM141" s="64"/>
      <c r="AW141" s="64"/>
      <c r="BF141" s="64"/>
      <c r="BT141" s="64"/>
      <c r="BX141" s="62" t="s">
        <v>458</v>
      </c>
      <c r="BY141" s="62">
        <v>182436</v>
      </c>
      <c r="BZ141" s="62">
        <v>5.8</v>
      </c>
    </row>
    <row r="142" spans="7:78" x14ac:dyDescent="0.25">
      <c r="G142" s="64"/>
      <c r="T142" s="64"/>
      <c r="AD142" s="64"/>
      <c r="AM142" s="64"/>
      <c r="AW142" s="64"/>
      <c r="BF142" s="64"/>
      <c r="BT142" s="64"/>
      <c r="BX142" s="62" t="s">
        <v>43</v>
      </c>
      <c r="BY142" s="62">
        <v>2918981</v>
      </c>
      <c r="BZ142" s="62">
        <v>92.4</v>
      </c>
    </row>
    <row r="143" spans="7:78" x14ac:dyDescent="0.25">
      <c r="G143" s="64"/>
      <c r="T143" s="64"/>
      <c r="AD143" s="64"/>
      <c r="AM143" s="64"/>
      <c r="AW143" s="64"/>
      <c r="BF143" s="64"/>
      <c r="BT143" s="64"/>
      <c r="BW143" s="62" t="s">
        <v>69</v>
      </c>
      <c r="BX143" s="62" t="s">
        <v>70</v>
      </c>
      <c r="BY143" s="62">
        <v>238571</v>
      </c>
      <c r="BZ143" s="62">
        <v>7.6</v>
      </c>
    </row>
    <row r="144" spans="7:78" x14ac:dyDescent="0.25">
      <c r="G144" s="64"/>
      <c r="T144" s="64"/>
      <c r="AD144" s="64"/>
      <c r="AM144" s="64"/>
      <c r="AW144" s="64"/>
      <c r="BF144" s="64"/>
      <c r="BT144" s="64"/>
      <c r="BW144" s="62" t="s">
        <v>43</v>
      </c>
      <c r="BY144" s="62">
        <v>3157552</v>
      </c>
      <c r="BZ144" s="62">
        <v>100</v>
      </c>
    </row>
    <row r="145" spans="7:78" x14ac:dyDescent="0.25">
      <c r="G145" s="64"/>
      <c r="T145" s="64"/>
      <c r="AD145" s="64"/>
      <c r="AM145" s="64"/>
      <c r="AW145" s="64"/>
      <c r="BF145" s="64"/>
      <c r="BT145" s="64"/>
    </row>
    <row r="146" spans="7:78" x14ac:dyDescent="0.25">
      <c r="G146" s="64"/>
      <c r="T146" s="64"/>
      <c r="AD146" s="64"/>
      <c r="AM146" s="64"/>
      <c r="AW146" s="64"/>
      <c r="BF146" s="64"/>
      <c r="BT146" s="64"/>
    </row>
    <row r="147" spans="7:78" x14ac:dyDescent="0.25">
      <c r="G147" s="64"/>
      <c r="T147" s="64"/>
      <c r="AD147" s="64"/>
      <c r="AM147" s="64"/>
      <c r="AW147" s="64"/>
      <c r="BF147" s="64"/>
      <c r="BT147" s="64"/>
    </row>
    <row r="148" spans="7:78" x14ac:dyDescent="0.25">
      <c r="G148" s="64"/>
      <c r="T148" s="64"/>
      <c r="AD148" s="64"/>
      <c r="AM148" s="64"/>
      <c r="AW148" s="64"/>
      <c r="BF148" s="64"/>
      <c r="BT148" s="64"/>
      <c r="BW148" s="24" t="s">
        <v>469</v>
      </c>
    </row>
    <row r="149" spans="7:78" x14ac:dyDescent="0.25">
      <c r="G149" s="64"/>
      <c r="T149" s="64"/>
      <c r="AD149" s="64"/>
      <c r="AM149" s="64"/>
      <c r="AW149" s="64"/>
      <c r="BF149" s="64"/>
      <c r="BT149" s="64"/>
      <c r="BY149" s="62" t="s">
        <v>3</v>
      </c>
      <c r="BZ149" s="62" t="s">
        <v>4</v>
      </c>
    </row>
    <row r="150" spans="7:78" x14ac:dyDescent="0.25">
      <c r="G150" s="64"/>
      <c r="T150" s="64"/>
      <c r="AD150" s="64"/>
      <c r="AM150" s="64"/>
      <c r="AW150" s="64"/>
      <c r="BF150" s="64"/>
      <c r="BT150" s="64"/>
      <c r="BW150" s="62" t="s">
        <v>6</v>
      </c>
      <c r="BX150" s="62" t="s">
        <v>454</v>
      </c>
      <c r="BY150" s="62">
        <v>45609</v>
      </c>
      <c r="BZ150" s="62">
        <v>1.4</v>
      </c>
    </row>
    <row r="151" spans="7:78" x14ac:dyDescent="0.25">
      <c r="G151" s="64"/>
      <c r="T151" s="64"/>
      <c r="AD151" s="64"/>
      <c r="AM151" s="64"/>
      <c r="AW151" s="64"/>
      <c r="BF151" s="64"/>
      <c r="BT151" s="64"/>
      <c r="BX151" s="62" t="s">
        <v>455</v>
      </c>
      <c r="BY151" s="62">
        <v>329789</v>
      </c>
      <c r="BZ151" s="62">
        <v>10.4</v>
      </c>
    </row>
    <row r="152" spans="7:78" x14ac:dyDescent="0.25">
      <c r="G152" s="64"/>
      <c r="T152" s="64"/>
      <c r="AD152" s="64"/>
      <c r="AM152" s="64"/>
      <c r="AW152" s="64"/>
      <c r="BF152" s="64"/>
      <c r="BT152" s="64"/>
      <c r="BX152" s="62" t="s">
        <v>456</v>
      </c>
      <c r="BY152" s="62">
        <v>235062</v>
      </c>
      <c r="BZ152" s="62">
        <v>7.4</v>
      </c>
    </row>
    <row r="153" spans="7:78" x14ac:dyDescent="0.25">
      <c r="G153" s="64"/>
      <c r="T153" s="64"/>
      <c r="AD153" s="64"/>
      <c r="AM153" s="64"/>
      <c r="AW153" s="64"/>
      <c r="BF153" s="64"/>
      <c r="BT153" s="64"/>
      <c r="BX153" s="62" t="s">
        <v>457</v>
      </c>
      <c r="BY153" s="62">
        <v>21050</v>
      </c>
      <c r="BZ153" s="62">
        <v>0.7</v>
      </c>
    </row>
    <row r="154" spans="7:78" x14ac:dyDescent="0.25">
      <c r="G154" s="64"/>
      <c r="T154" s="64"/>
      <c r="AD154" s="64"/>
      <c r="AM154" s="64"/>
      <c r="AW154" s="64"/>
      <c r="BF154" s="64"/>
      <c r="BT154" s="64"/>
      <c r="BX154" s="62" t="s">
        <v>458</v>
      </c>
      <c r="BY154" s="62">
        <v>66659</v>
      </c>
      <c r="BZ154" s="62">
        <v>2.1</v>
      </c>
    </row>
    <row r="155" spans="7:78" x14ac:dyDescent="0.25">
      <c r="G155" s="64"/>
      <c r="T155" s="64"/>
      <c r="AD155" s="64"/>
      <c r="AM155" s="64"/>
      <c r="AW155" s="64"/>
      <c r="BF155" s="64"/>
      <c r="BT155" s="64"/>
      <c r="BX155" s="62" t="s">
        <v>43</v>
      </c>
      <c r="BY155" s="62">
        <v>698170</v>
      </c>
      <c r="BZ155" s="62">
        <v>22.1</v>
      </c>
    </row>
    <row r="156" spans="7:78" x14ac:dyDescent="0.25">
      <c r="G156" s="64"/>
      <c r="T156" s="64"/>
      <c r="AD156" s="64"/>
      <c r="AM156" s="64"/>
      <c r="AW156" s="64"/>
      <c r="BF156" s="64"/>
      <c r="BT156" s="64"/>
      <c r="BW156" s="62" t="s">
        <v>69</v>
      </c>
      <c r="BX156" s="62" t="s">
        <v>70</v>
      </c>
      <c r="BY156" s="62">
        <v>2459382</v>
      </c>
      <c r="BZ156" s="62">
        <v>77.900000000000006</v>
      </c>
    </row>
    <row r="157" spans="7:78" x14ac:dyDescent="0.25">
      <c r="G157" s="64"/>
      <c r="T157" s="64"/>
      <c r="AD157" s="64"/>
      <c r="AM157" s="64"/>
      <c r="AW157" s="64"/>
      <c r="BF157" s="64"/>
      <c r="BT157" s="64"/>
      <c r="BW157" s="62" t="s">
        <v>43</v>
      </c>
      <c r="BY157" s="62">
        <v>3157552</v>
      </c>
      <c r="BZ157" s="62">
        <v>100</v>
      </c>
    </row>
    <row r="158" spans="7:78" x14ac:dyDescent="0.25">
      <c r="G158" s="64"/>
      <c r="T158" s="64"/>
      <c r="AD158" s="64"/>
      <c r="AM158" s="64"/>
      <c r="AW158" s="64"/>
      <c r="BF158" s="64"/>
      <c r="BT158" s="64"/>
    </row>
    <row r="159" spans="7:78" x14ac:dyDescent="0.25">
      <c r="G159" s="64"/>
      <c r="T159" s="64"/>
      <c r="AD159" s="64"/>
      <c r="AM159" s="64"/>
      <c r="AW159" s="64"/>
      <c r="BF159" s="64"/>
      <c r="BT159" s="64"/>
    </row>
    <row r="160" spans="7:78" x14ac:dyDescent="0.25">
      <c r="G160" s="64"/>
      <c r="T160" s="64"/>
      <c r="AD160" s="64"/>
      <c r="AM160" s="64"/>
      <c r="AW160" s="64"/>
      <c r="BF160" s="64"/>
      <c r="BT160" s="64"/>
    </row>
    <row r="161" spans="7:78" x14ac:dyDescent="0.25">
      <c r="G161" s="64"/>
      <c r="T161" s="64"/>
      <c r="AD161" s="64"/>
      <c r="AM161" s="64"/>
      <c r="AW161" s="64"/>
      <c r="BF161" s="64"/>
      <c r="BT161" s="64"/>
      <c r="BW161" s="24" t="s">
        <v>470</v>
      </c>
    </row>
    <row r="162" spans="7:78" x14ac:dyDescent="0.25">
      <c r="G162" s="64"/>
      <c r="T162" s="64"/>
      <c r="AD162" s="64"/>
      <c r="AM162" s="64"/>
      <c r="AW162" s="64"/>
      <c r="BF162" s="64"/>
      <c r="BT162" s="64"/>
      <c r="BY162" s="62" t="s">
        <v>3</v>
      </c>
      <c r="BZ162" s="62" t="s">
        <v>4</v>
      </c>
    </row>
    <row r="163" spans="7:78" x14ac:dyDescent="0.25">
      <c r="G163" s="64"/>
      <c r="T163" s="64"/>
      <c r="AD163" s="64"/>
      <c r="AM163" s="64"/>
      <c r="AW163" s="64"/>
      <c r="BF163" s="64"/>
      <c r="BT163" s="64"/>
      <c r="BW163" s="62" t="s">
        <v>6</v>
      </c>
      <c r="BX163" s="62" t="s">
        <v>455</v>
      </c>
      <c r="BY163" s="62">
        <v>91218</v>
      </c>
      <c r="BZ163" s="62">
        <v>2.9</v>
      </c>
    </row>
    <row r="164" spans="7:78" x14ac:dyDescent="0.25">
      <c r="G164" s="64"/>
      <c r="T164" s="64"/>
      <c r="AD164" s="64"/>
      <c r="AM164" s="64"/>
      <c r="AW164" s="64"/>
      <c r="BF164" s="64"/>
      <c r="BT164" s="64"/>
      <c r="BX164" s="62" t="s">
        <v>456</v>
      </c>
      <c r="BY164" s="62">
        <v>77185</v>
      </c>
      <c r="BZ164" s="62">
        <v>2.4</v>
      </c>
    </row>
    <row r="165" spans="7:78" x14ac:dyDescent="0.25">
      <c r="G165" s="64"/>
      <c r="T165" s="64"/>
      <c r="AD165" s="64"/>
      <c r="AM165" s="64"/>
      <c r="AW165" s="64"/>
      <c r="BF165" s="64"/>
      <c r="BT165" s="64"/>
      <c r="BX165" s="62" t="s">
        <v>457</v>
      </c>
      <c r="BY165" s="62">
        <v>7017</v>
      </c>
      <c r="BZ165" s="62">
        <v>0.2</v>
      </c>
    </row>
    <row r="166" spans="7:78" x14ac:dyDescent="0.25">
      <c r="G166" s="64"/>
      <c r="T166" s="64"/>
      <c r="AD166" s="64"/>
      <c r="AM166" s="64"/>
      <c r="AW166" s="64"/>
      <c r="BF166" s="64"/>
      <c r="BT166" s="64"/>
      <c r="BX166" s="62" t="s">
        <v>458</v>
      </c>
      <c r="BY166" s="62">
        <v>24559</v>
      </c>
      <c r="BZ166" s="62">
        <v>0.8</v>
      </c>
    </row>
    <row r="167" spans="7:78" x14ac:dyDescent="0.25">
      <c r="G167" s="64"/>
      <c r="T167" s="64"/>
      <c r="AD167" s="64"/>
      <c r="AM167" s="64"/>
      <c r="AW167" s="64"/>
      <c r="BF167" s="64"/>
      <c r="BT167" s="64"/>
      <c r="BX167" s="62" t="s">
        <v>43</v>
      </c>
      <c r="BY167" s="62">
        <v>199978</v>
      </c>
      <c r="BZ167" s="62">
        <v>6.3</v>
      </c>
    </row>
    <row r="168" spans="7:78" x14ac:dyDescent="0.25">
      <c r="G168" s="64"/>
      <c r="T168" s="64"/>
      <c r="AD168" s="64"/>
      <c r="AM168" s="64"/>
      <c r="AW168" s="64"/>
      <c r="BF168" s="64"/>
      <c r="BT168" s="64"/>
      <c r="BW168" s="62" t="s">
        <v>69</v>
      </c>
      <c r="BX168" s="62" t="s">
        <v>70</v>
      </c>
      <c r="BY168" s="62">
        <v>2957574</v>
      </c>
      <c r="BZ168" s="62">
        <v>93.7</v>
      </c>
    </row>
    <row r="169" spans="7:78" x14ac:dyDescent="0.25">
      <c r="G169" s="64"/>
      <c r="T169" s="64"/>
      <c r="AD169" s="64"/>
      <c r="AM169" s="64"/>
      <c r="AW169" s="64"/>
      <c r="BF169" s="64"/>
      <c r="BT169" s="64"/>
      <c r="BW169" s="62" t="s">
        <v>43</v>
      </c>
      <c r="BY169" s="62">
        <v>3157552</v>
      </c>
      <c r="BZ169" s="62">
        <v>100</v>
      </c>
    </row>
    <row r="170" spans="7:78" x14ac:dyDescent="0.25">
      <c r="G170" s="64"/>
      <c r="T170" s="64"/>
      <c r="AD170" s="64"/>
      <c r="AM170" s="64"/>
      <c r="AW170" s="64"/>
      <c r="BF170" s="64"/>
      <c r="BT170" s="64"/>
    </row>
    <row r="171" spans="7:78" x14ac:dyDescent="0.25">
      <c r="G171" s="64"/>
      <c r="T171" s="64"/>
      <c r="AD171" s="64"/>
      <c r="AM171" s="64"/>
      <c r="AW171" s="64"/>
      <c r="BF171" s="64"/>
      <c r="BT171" s="64"/>
    </row>
    <row r="172" spans="7:78" x14ac:dyDescent="0.25">
      <c r="G172" s="64"/>
      <c r="T172" s="64"/>
      <c r="AD172" s="64"/>
      <c r="AM172" s="64"/>
      <c r="AW172" s="64"/>
      <c r="BF172" s="64"/>
      <c r="BT172" s="64"/>
    </row>
    <row r="173" spans="7:78" x14ac:dyDescent="0.25">
      <c r="G173" s="64"/>
      <c r="T173" s="64"/>
      <c r="AD173" s="64"/>
      <c r="AM173" s="64"/>
      <c r="AW173" s="64"/>
      <c r="BF173" s="64"/>
      <c r="BT173" s="64"/>
      <c r="BW173" s="24" t="s">
        <v>471</v>
      </c>
    </row>
    <row r="174" spans="7:78" x14ac:dyDescent="0.25">
      <c r="G174" s="64"/>
      <c r="T174" s="64"/>
      <c r="AD174" s="64"/>
      <c r="AM174" s="64"/>
      <c r="AW174" s="64"/>
      <c r="BF174" s="64"/>
      <c r="BT174" s="64"/>
      <c r="BY174" s="62" t="s">
        <v>3</v>
      </c>
      <c r="BZ174" s="62" t="s">
        <v>4</v>
      </c>
    </row>
    <row r="175" spans="7:78" x14ac:dyDescent="0.25">
      <c r="G175" s="64"/>
      <c r="T175" s="64"/>
      <c r="AD175" s="64"/>
      <c r="AM175" s="64"/>
      <c r="AW175" s="64"/>
      <c r="BF175" s="64"/>
      <c r="BT175" s="64"/>
      <c r="BW175" s="62" t="s">
        <v>6</v>
      </c>
      <c r="BX175" s="62" t="s">
        <v>455</v>
      </c>
      <c r="BY175" s="62">
        <v>45609</v>
      </c>
      <c r="BZ175" s="62">
        <v>1.4</v>
      </c>
    </row>
    <row r="176" spans="7:78" x14ac:dyDescent="0.25">
      <c r="G176" s="64"/>
      <c r="T176" s="64"/>
      <c r="AD176" s="64"/>
      <c r="AM176" s="64"/>
      <c r="AW176" s="64"/>
      <c r="BF176" s="64"/>
      <c r="BT176" s="64"/>
      <c r="BX176" s="62" t="s">
        <v>456</v>
      </c>
      <c r="BY176" s="62">
        <v>63151</v>
      </c>
      <c r="BZ176" s="62">
        <v>2</v>
      </c>
    </row>
    <row r="177" spans="7:78" x14ac:dyDescent="0.25">
      <c r="G177" s="64"/>
      <c r="T177" s="64"/>
      <c r="AD177" s="64"/>
      <c r="AM177" s="64"/>
      <c r="AW177" s="64"/>
      <c r="BF177" s="64"/>
      <c r="BT177" s="64"/>
      <c r="BX177" s="62" t="s">
        <v>457</v>
      </c>
      <c r="BY177" s="62">
        <v>7017</v>
      </c>
      <c r="BZ177" s="62">
        <v>0.2</v>
      </c>
    </row>
    <row r="178" spans="7:78" x14ac:dyDescent="0.25">
      <c r="G178" s="64"/>
      <c r="T178" s="64"/>
      <c r="AD178" s="64"/>
      <c r="AM178" s="64"/>
      <c r="AW178" s="64"/>
      <c r="BF178" s="64"/>
      <c r="BT178" s="64"/>
      <c r="BX178" s="62" t="s">
        <v>458</v>
      </c>
      <c r="BY178" s="62">
        <v>14034</v>
      </c>
      <c r="BZ178" s="62">
        <v>0.4</v>
      </c>
    </row>
    <row r="179" spans="7:78" x14ac:dyDescent="0.25">
      <c r="G179" s="64"/>
      <c r="T179" s="64"/>
      <c r="AD179" s="64"/>
      <c r="AM179" s="64"/>
      <c r="AW179" s="64"/>
      <c r="BF179" s="64"/>
      <c r="BT179" s="64"/>
      <c r="BX179" s="62" t="s">
        <v>43</v>
      </c>
      <c r="BY179" s="62">
        <v>129810</v>
      </c>
      <c r="BZ179" s="62">
        <v>4.0999999999999996</v>
      </c>
    </row>
    <row r="180" spans="7:78" x14ac:dyDescent="0.25">
      <c r="G180" s="64"/>
      <c r="T180" s="64"/>
      <c r="AD180" s="64"/>
      <c r="AM180" s="64"/>
      <c r="AW180" s="64"/>
      <c r="BF180" s="64"/>
      <c r="BT180" s="64"/>
      <c r="BW180" s="62" t="s">
        <v>69</v>
      </c>
      <c r="BX180" s="62" t="s">
        <v>70</v>
      </c>
      <c r="BY180" s="62">
        <v>3027742</v>
      </c>
      <c r="BZ180" s="62">
        <v>95.9</v>
      </c>
    </row>
    <row r="181" spans="7:78" x14ac:dyDescent="0.25">
      <c r="G181" s="64"/>
      <c r="T181" s="64"/>
      <c r="AD181" s="64"/>
      <c r="AM181" s="64"/>
      <c r="AW181" s="64"/>
      <c r="BF181" s="64"/>
      <c r="BT181" s="64"/>
      <c r="BW181" s="62" t="s">
        <v>43</v>
      </c>
      <c r="BY181" s="62">
        <v>3157552</v>
      </c>
      <c r="BZ181" s="62">
        <v>100</v>
      </c>
    </row>
    <row r="182" spans="7:78" x14ac:dyDescent="0.25">
      <c r="G182" s="64"/>
      <c r="T182" s="64"/>
      <c r="AD182" s="64"/>
      <c r="AM182" s="64"/>
      <c r="AW182" s="64"/>
      <c r="BF182" s="64"/>
      <c r="BT182" s="64"/>
    </row>
    <row r="183" spans="7:78" x14ac:dyDescent="0.25">
      <c r="G183" s="64"/>
      <c r="T183" s="64"/>
      <c r="AD183" s="64"/>
      <c r="AM183" s="64"/>
      <c r="AW183" s="64"/>
      <c r="BF183" s="64"/>
      <c r="BT183" s="64"/>
    </row>
    <row r="184" spans="7:78" x14ac:dyDescent="0.25">
      <c r="G184" s="64"/>
      <c r="T184" s="64"/>
      <c r="AD184" s="64"/>
      <c r="AM184" s="64"/>
      <c r="AW184" s="64"/>
      <c r="BF184" s="64"/>
      <c r="BT184" s="64"/>
    </row>
    <row r="185" spans="7:78" x14ac:dyDescent="0.25">
      <c r="G185" s="64"/>
      <c r="T185" s="64"/>
      <c r="AD185" s="64"/>
      <c r="AM185" s="64"/>
      <c r="AW185" s="64"/>
      <c r="BF185" s="64"/>
      <c r="BT185" s="64"/>
    </row>
    <row r="186" spans="7:78" x14ac:dyDescent="0.25">
      <c r="G186" s="64"/>
      <c r="T186" s="64"/>
      <c r="AD186" s="64"/>
      <c r="AM186" s="64"/>
      <c r="AW186" s="64"/>
      <c r="BF186" s="64"/>
      <c r="BT186" s="64"/>
    </row>
    <row r="187" spans="7:78" x14ac:dyDescent="0.25">
      <c r="G187" s="64"/>
      <c r="T187" s="64"/>
      <c r="AD187" s="64"/>
      <c r="AM187" s="64"/>
      <c r="AW187" s="64"/>
      <c r="BF187" s="64"/>
      <c r="BT187" s="64"/>
    </row>
    <row r="188" spans="7:78" x14ac:dyDescent="0.25">
      <c r="G188" s="64"/>
      <c r="T188" s="64"/>
      <c r="AD188" s="64"/>
      <c r="AM188" s="64"/>
      <c r="AW188" s="64"/>
      <c r="BF188" s="64"/>
      <c r="BT188" s="64"/>
    </row>
    <row r="189" spans="7:78" x14ac:dyDescent="0.25">
      <c r="G189" s="64"/>
      <c r="T189" s="64"/>
      <c r="AD189" s="64"/>
      <c r="AM189" s="64"/>
      <c r="AW189" s="64"/>
      <c r="BF189" s="64"/>
      <c r="BT189" s="64"/>
    </row>
    <row r="190" spans="7:78" x14ac:dyDescent="0.25">
      <c r="G190" s="64"/>
      <c r="T190" s="64"/>
      <c r="AD190" s="64"/>
      <c r="AM190" s="64"/>
      <c r="AW190" s="64"/>
      <c r="BF190" s="64"/>
      <c r="BT190" s="64"/>
    </row>
    <row r="191" spans="7:78" x14ac:dyDescent="0.25">
      <c r="G191" s="64"/>
      <c r="T191" s="64"/>
      <c r="AD191" s="64"/>
      <c r="AM191" s="64"/>
      <c r="AW191" s="64"/>
      <c r="BF191" s="64"/>
      <c r="BT191" s="64"/>
    </row>
    <row r="192" spans="7:78" x14ac:dyDescent="0.25">
      <c r="G192" s="64"/>
      <c r="T192" s="64"/>
      <c r="AD192" s="64"/>
      <c r="AM192" s="64"/>
      <c r="AW192" s="64"/>
      <c r="BF192" s="64"/>
      <c r="BT192" s="64"/>
    </row>
    <row r="193" spans="7:72" x14ac:dyDescent="0.25">
      <c r="G193" s="64"/>
      <c r="T193" s="64"/>
      <c r="AD193" s="64"/>
      <c r="AM193" s="64"/>
      <c r="AW193" s="64"/>
      <c r="BF193" s="64"/>
      <c r="BT193" s="64"/>
    </row>
    <row r="194" spans="7:72" x14ac:dyDescent="0.25">
      <c r="G194" s="64"/>
      <c r="T194" s="64"/>
      <c r="AD194" s="64"/>
      <c r="AM194" s="64"/>
      <c r="AW194" s="64"/>
      <c r="BF194" s="64"/>
      <c r="BT194" s="64"/>
    </row>
    <row r="195" spans="7:72" x14ac:dyDescent="0.25">
      <c r="G195" s="64"/>
      <c r="T195" s="64"/>
      <c r="AD195" s="64"/>
      <c r="AM195" s="64"/>
      <c r="AW195" s="64"/>
      <c r="BF195" s="64"/>
      <c r="BT195" s="64"/>
    </row>
    <row r="196" spans="7:72" x14ac:dyDescent="0.25">
      <c r="G196" s="64"/>
      <c r="T196" s="64"/>
      <c r="AD196" s="64"/>
      <c r="AM196" s="64"/>
      <c r="AW196" s="64"/>
      <c r="BF196" s="64"/>
      <c r="BT196" s="64"/>
    </row>
    <row r="197" spans="7:72" x14ac:dyDescent="0.25">
      <c r="G197" s="64"/>
      <c r="T197" s="64"/>
      <c r="AD197" s="64"/>
      <c r="AM197" s="64"/>
      <c r="AW197" s="64"/>
      <c r="BF197" s="64"/>
      <c r="BT197" s="64"/>
    </row>
    <row r="198" spans="7:72" x14ac:dyDescent="0.25">
      <c r="G198" s="64"/>
      <c r="T198" s="64"/>
      <c r="AD198" s="64"/>
      <c r="AM198" s="64"/>
      <c r="AW198" s="64"/>
      <c r="BF198" s="64"/>
      <c r="BT198" s="64"/>
    </row>
    <row r="199" spans="7:72" x14ac:dyDescent="0.25">
      <c r="G199" s="64"/>
      <c r="T199" s="64"/>
      <c r="AD199" s="64"/>
      <c r="AM199" s="64"/>
      <c r="AW199" s="64"/>
      <c r="BF199" s="64"/>
      <c r="BT199" s="64"/>
    </row>
    <row r="200" spans="7:72" x14ac:dyDescent="0.25">
      <c r="G200" s="64"/>
      <c r="T200" s="64"/>
      <c r="AD200" s="64"/>
      <c r="AM200" s="64"/>
      <c r="AW200" s="64"/>
      <c r="BF200" s="64"/>
      <c r="BT200" s="64"/>
    </row>
    <row r="201" spans="7:72" x14ac:dyDescent="0.25">
      <c r="G201" s="64"/>
      <c r="T201" s="64"/>
      <c r="AD201" s="64"/>
      <c r="AM201" s="64"/>
      <c r="AW201" s="64"/>
      <c r="BF201" s="64"/>
      <c r="BT201" s="64"/>
    </row>
    <row r="202" spans="7:72" x14ac:dyDescent="0.25">
      <c r="G202" s="64"/>
      <c r="T202" s="64"/>
      <c r="AD202" s="64"/>
      <c r="AM202" s="64"/>
      <c r="AW202" s="64"/>
      <c r="BF202" s="64"/>
      <c r="BT202" s="64"/>
    </row>
    <row r="203" spans="7:72" x14ac:dyDescent="0.25">
      <c r="G203" s="64"/>
      <c r="T203" s="64"/>
      <c r="AD203" s="64"/>
      <c r="AM203" s="64"/>
      <c r="AW203" s="64"/>
      <c r="BF203" s="64"/>
      <c r="BT203" s="64"/>
    </row>
    <row r="204" spans="7:72" x14ac:dyDescent="0.25">
      <c r="G204" s="64"/>
      <c r="T204" s="64"/>
      <c r="AD204" s="64"/>
      <c r="AM204" s="64"/>
      <c r="AW204" s="64"/>
      <c r="BF204" s="64"/>
      <c r="BT204" s="64"/>
    </row>
    <row r="205" spans="7:72" x14ac:dyDescent="0.25">
      <c r="G205" s="64"/>
      <c r="T205" s="64"/>
      <c r="AD205" s="64"/>
      <c r="AM205" s="64"/>
      <c r="AW205" s="64"/>
      <c r="BF205" s="64"/>
      <c r="BT205" s="64"/>
    </row>
    <row r="206" spans="7:72" x14ac:dyDescent="0.25">
      <c r="G206" s="64"/>
      <c r="T206" s="64"/>
      <c r="AD206" s="64"/>
      <c r="AM206" s="64"/>
      <c r="AW206" s="64"/>
      <c r="BF206" s="64"/>
      <c r="BT206" s="64"/>
    </row>
    <row r="207" spans="7:72" x14ac:dyDescent="0.25">
      <c r="G207" s="64"/>
      <c r="T207" s="64"/>
      <c r="AD207" s="64"/>
      <c r="AM207" s="64"/>
      <c r="AW207" s="64"/>
      <c r="BF207" s="64"/>
      <c r="BT207" s="64"/>
    </row>
    <row r="208" spans="7:72" x14ac:dyDescent="0.25">
      <c r="G208" s="64"/>
      <c r="T208" s="64"/>
      <c r="AD208" s="64"/>
      <c r="AM208" s="64"/>
      <c r="AW208" s="64"/>
      <c r="BF208" s="64"/>
      <c r="BT208" s="64"/>
    </row>
    <row r="209" spans="7:72" x14ac:dyDescent="0.25">
      <c r="G209" s="64"/>
      <c r="T209" s="64"/>
      <c r="AD209" s="64"/>
      <c r="AM209" s="64"/>
      <c r="AW209" s="64"/>
      <c r="BF209" s="64"/>
      <c r="BT209" s="64"/>
    </row>
    <row r="210" spans="7:72" x14ac:dyDescent="0.25">
      <c r="G210" s="64"/>
      <c r="T210" s="64"/>
      <c r="AD210" s="64"/>
      <c r="AM210" s="64"/>
      <c r="AW210" s="64"/>
      <c r="BF210" s="64"/>
      <c r="BT210" s="64"/>
    </row>
    <row r="211" spans="7:72" x14ac:dyDescent="0.25">
      <c r="G211" s="64"/>
      <c r="T211" s="64"/>
      <c r="AD211" s="64"/>
      <c r="AM211" s="64"/>
      <c r="AW211" s="64"/>
      <c r="BF211" s="64"/>
      <c r="BT211" s="64"/>
    </row>
    <row r="212" spans="7:72" x14ac:dyDescent="0.25">
      <c r="G212" s="64"/>
      <c r="T212" s="64"/>
      <c r="AD212" s="64"/>
      <c r="AM212" s="64"/>
      <c r="AW212" s="64"/>
      <c r="BF212" s="64"/>
      <c r="BT212" s="64"/>
    </row>
    <row r="213" spans="7:72" x14ac:dyDescent="0.25">
      <c r="G213" s="64"/>
      <c r="T213" s="64"/>
      <c r="AD213" s="64"/>
      <c r="AM213" s="64"/>
      <c r="AW213" s="64"/>
      <c r="BF213" s="64"/>
      <c r="BT213" s="64"/>
    </row>
    <row r="214" spans="7:72" x14ac:dyDescent="0.25">
      <c r="G214" s="64"/>
      <c r="T214" s="64"/>
      <c r="AD214" s="64"/>
      <c r="AM214" s="64"/>
      <c r="AW214" s="64"/>
      <c r="BF214" s="64"/>
      <c r="BT214" s="64"/>
    </row>
    <row r="215" spans="7:72" x14ac:dyDescent="0.25">
      <c r="G215" s="64"/>
      <c r="T215" s="64"/>
      <c r="AD215" s="64"/>
      <c r="AM215" s="64"/>
      <c r="AW215" s="64"/>
      <c r="BF215" s="64"/>
      <c r="BT215" s="64"/>
    </row>
    <row r="216" spans="7:72" x14ac:dyDescent="0.25">
      <c r="G216" s="64"/>
      <c r="T216" s="64"/>
      <c r="AD216" s="64"/>
      <c r="AM216" s="64"/>
      <c r="AW216" s="64"/>
      <c r="BF216" s="64"/>
      <c r="BT216" s="64"/>
    </row>
    <row r="217" spans="7:72" x14ac:dyDescent="0.25">
      <c r="G217" s="64"/>
      <c r="T217" s="64"/>
      <c r="AD217" s="64"/>
      <c r="AM217" s="64"/>
      <c r="AW217" s="64"/>
      <c r="BF217" s="64"/>
      <c r="BT217" s="64"/>
    </row>
    <row r="218" spans="7:72" x14ac:dyDescent="0.25">
      <c r="G218" s="64"/>
      <c r="T218" s="64"/>
      <c r="AD218" s="64"/>
      <c r="AM218" s="64"/>
      <c r="AW218" s="64"/>
      <c r="BF218" s="64"/>
      <c r="BT218" s="64"/>
    </row>
    <row r="219" spans="7:72" x14ac:dyDescent="0.25">
      <c r="G219" s="64"/>
      <c r="T219" s="64"/>
      <c r="AD219" s="64"/>
      <c r="AM219" s="64"/>
      <c r="AW219" s="64"/>
      <c r="BF219" s="64"/>
      <c r="BT219" s="64"/>
    </row>
    <row r="220" spans="7:72" x14ac:dyDescent="0.25">
      <c r="G220" s="64"/>
      <c r="T220" s="64"/>
      <c r="AD220" s="64"/>
      <c r="AM220" s="64"/>
      <c r="AW220" s="64"/>
      <c r="BF220" s="64"/>
      <c r="BT220" s="64"/>
    </row>
    <row r="221" spans="7:72" x14ac:dyDescent="0.25">
      <c r="G221" s="64"/>
      <c r="T221" s="64"/>
      <c r="AD221" s="64"/>
      <c r="AM221" s="64"/>
      <c r="AW221" s="64"/>
      <c r="BF221" s="64"/>
      <c r="BT221" s="64"/>
    </row>
    <row r="222" spans="7:72" x14ac:dyDescent="0.25">
      <c r="G222" s="64"/>
      <c r="T222" s="64"/>
      <c r="AD222" s="64"/>
      <c r="AM222" s="64"/>
      <c r="AW222" s="64"/>
      <c r="BF222" s="64"/>
      <c r="BT222" s="64"/>
    </row>
    <row r="223" spans="7:72" x14ac:dyDescent="0.25">
      <c r="G223" s="64"/>
      <c r="T223" s="64"/>
      <c r="AD223" s="64"/>
      <c r="AM223" s="64"/>
      <c r="AW223" s="64"/>
      <c r="BF223" s="64"/>
      <c r="BT223" s="64"/>
    </row>
    <row r="224" spans="7:72" x14ac:dyDescent="0.25">
      <c r="G224" s="64"/>
      <c r="T224" s="64"/>
      <c r="AD224" s="64"/>
      <c r="AM224" s="64"/>
      <c r="AW224" s="64"/>
      <c r="BF224" s="64"/>
      <c r="BT224" s="64"/>
    </row>
    <row r="225" spans="7:72" x14ac:dyDescent="0.25">
      <c r="G225" s="64"/>
      <c r="T225" s="64"/>
      <c r="AD225" s="64"/>
      <c r="AM225" s="64"/>
      <c r="AW225" s="64"/>
      <c r="BF225" s="64"/>
      <c r="BT225" s="64"/>
    </row>
    <row r="226" spans="7:72" x14ac:dyDescent="0.25">
      <c r="G226" s="64"/>
      <c r="T226" s="64"/>
      <c r="AD226" s="64"/>
      <c r="AM226" s="64"/>
      <c r="AW226" s="64"/>
      <c r="BF226" s="64"/>
      <c r="BT226" s="64"/>
    </row>
    <row r="227" spans="7:72" x14ac:dyDescent="0.25">
      <c r="G227" s="64"/>
      <c r="T227" s="64"/>
      <c r="AD227" s="64"/>
      <c r="AM227" s="64"/>
      <c r="AW227" s="64"/>
      <c r="BF227" s="64"/>
      <c r="BT227" s="64"/>
    </row>
    <row r="228" spans="7:72" x14ac:dyDescent="0.25">
      <c r="G228" s="64"/>
      <c r="T228" s="64"/>
      <c r="AD228" s="64"/>
      <c r="AM228" s="64"/>
      <c r="AW228" s="64"/>
      <c r="BF228" s="64"/>
      <c r="BT228" s="64"/>
    </row>
    <row r="229" spans="7:72" x14ac:dyDescent="0.25">
      <c r="G229" s="64"/>
      <c r="T229" s="64"/>
      <c r="AD229" s="64"/>
      <c r="AM229" s="64"/>
      <c r="AW229" s="64"/>
      <c r="BF229" s="64"/>
      <c r="BT229" s="64"/>
    </row>
    <row r="230" spans="7:72" x14ac:dyDescent="0.25">
      <c r="G230" s="64"/>
      <c r="T230" s="64"/>
      <c r="AD230" s="64"/>
      <c r="AM230" s="64"/>
      <c r="AW230" s="64"/>
      <c r="BF230" s="64"/>
      <c r="BT230" s="64"/>
    </row>
    <row r="231" spans="7:72" x14ac:dyDescent="0.25">
      <c r="G231" s="64"/>
      <c r="T231" s="64"/>
      <c r="AD231" s="64"/>
      <c r="AM231" s="64"/>
      <c r="AW231" s="64"/>
      <c r="BF231" s="64"/>
      <c r="BT231" s="64"/>
    </row>
    <row r="232" spans="7:72" x14ac:dyDescent="0.25">
      <c r="G232" s="64"/>
      <c r="T232" s="64"/>
      <c r="AD232" s="64"/>
      <c r="AM232" s="64"/>
      <c r="AW232" s="64"/>
      <c r="BF232" s="64"/>
      <c r="BT232" s="64"/>
    </row>
    <row r="233" spans="7:72" x14ac:dyDescent="0.25">
      <c r="G233" s="64"/>
      <c r="T233" s="64"/>
      <c r="AD233" s="64"/>
      <c r="AM233" s="64"/>
      <c r="AW233" s="64"/>
      <c r="BF233" s="64"/>
      <c r="BT233" s="64"/>
    </row>
    <row r="234" spans="7:72" x14ac:dyDescent="0.25">
      <c r="G234" s="64"/>
      <c r="T234" s="64"/>
      <c r="AD234" s="64"/>
      <c r="AM234" s="64"/>
      <c r="AW234" s="64"/>
      <c r="BF234" s="64"/>
      <c r="BT234" s="64"/>
    </row>
    <row r="235" spans="7:72" x14ac:dyDescent="0.25">
      <c r="G235" s="64"/>
      <c r="T235" s="64"/>
      <c r="AD235" s="64"/>
      <c r="AM235" s="64"/>
      <c r="AW235" s="64"/>
      <c r="BF235" s="64"/>
      <c r="BT235" s="64"/>
    </row>
    <row r="236" spans="7:72" x14ac:dyDescent="0.25">
      <c r="G236" s="64"/>
      <c r="T236" s="64"/>
      <c r="AD236" s="64"/>
      <c r="AM236" s="64"/>
      <c r="AW236" s="64"/>
      <c r="BF236" s="64"/>
      <c r="BT236" s="64"/>
    </row>
    <row r="237" spans="7:72" x14ac:dyDescent="0.25">
      <c r="G237" s="64"/>
      <c r="T237" s="64"/>
      <c r="AD237" s="64"/>
      <c r="AM237" s="64"/>
      <c r="AW237" s="64"/>
      <c r="BF237" s="64"/>
      <c r="BT237" s="64"/>
    </row>
    <row r="238" spans="7:72" x14ac:dyDescent="0.25">
      <c r="G238" s="64"/>
      <c r="T238" s="64"/>
      <c r="AD238" s="64"/>
      <c r="AM238" s="64"/>
      <c r="AW238" s="64"/>
      <c r="BF238" s="64"/>
      <c r="BT238" s="64"/>
    </row>
    <row r="239" spans="7:72" x14ac:dyDescent="0.25">
      <c r="G239" s="64"/>
      <c r="T239" s="64"/>
      <c r="AD239" s="64"/>
      <c r="AM239" s="64"/>
      <c r="AW239" s="64"/>
      <c r="BF239" s="64"/>
      <c r="BT239" s="64"/>
    </row>
    <row r="240" spans="7:72" x14ac:dyDescent="0.25">
      <c r="G240" s="64"/>
      <c r="T240" s="64"/>
      <c r="AD240" s="64"/>
      <c r="AM240" s="64"/>
      <c r="AW240" s="64"/>
      <c r="BF240" s="64"/>
      <c r="BT240" s="64"/>
    </row>
    <row r="241" spans="7:72" x14ac:dyDescent="0.25">
      <c r="G241" s="64"/>
      <c r="T241" s="64"/>
      <c r="AD241" s="64"/>
      <c r="AM241" s="64"/>
      <c r="AW241" s="64"/>
      <c r="BF241" s="64"/>
      <c r="BT241" s="64"/>
    </row>
    <row r="242" spans="7:72" x14ac:dyDescent="0.25">
      <c r="G242" s="64"/>
      <c r="T242" s="64"/>
      <c r="AD242" s="64"/>
      <c r="AM242" s="64"/>
      <c r="AW242" s="64"/>
      <c r="BF242" s="64"/>
      <c r="BT242" s="64"/>
    </row>
    <row r="243" spans="7:72" x14ac:dyDescent="0.25">
      <c r="G243" s="64"/>
      <c r="T243" s="64"/>
      <c r="AD243" s="64"/>
      <c r="AM243" s="64"/>
      <c r="AW243" s="64"/>
      <c r="BF243" s="64"/>
      <c r="BT243" s="64"/>
    </row>
    <row r="244" spans="7:72" x14ac:dyDescent="0.25">
      <c r="G244" s="64"/>
      <c r="T244" s="64"/>
      <c r="AD244" s="64"/>
      <c r="AM244" s="64"/>
      <c r="AW244" s="64"/>
      <c r="BF244" s="64"/>
      <c r="BT244" s="64"/>
    </row>
    <row r="245" spans="7:72" x14ac:dyDescent="0.25">
      <c r="G245" s="64"/>
      <c r="T245" s="64"/>
      <c r="AD245" s="64"/>
      <c r="AM245" s="64"/>
      <c r="AW245" s="64"/>
      <c r="BF245" s="64"/>
      <c r="BT245" s="64"/>
    </row>
    <row r="246" spans="7:72" x14ac:dyDescent="0.25">
      <c r="G246" s="64"/>
      <c r="T246" s="64"/>
      <c r="AD246" s="64"/>
      <c r="AM246" s="64"/>
      <c r="AW246" s="64"/>
      <c r="BF246" s="64"/>
      <c r="BT246" s="64"/>
    </row>
    <row r="247" spans="7:72" x14ac:dyDescent="0.25">
      <c r="G247" s="64"/>
      <c r="T247" s="64"/>
      <c r="AD247" s="64"/>
      <c r="AM247" s="64"/>
      <c r="AW247" s="64"/>
      <c r="BF247" s="64"/>
      <c r="BT247" s="64"/>
    </row>
    <row r="248" spans="7:72" x14ac:dyDescent="0.25">
      <c r="G248" s="64"/>
      <c r="T248" s="64"/>
      <c r="AD248" s="64"/>
      <c r="AM248" s="64"/>
      <c r="AW248" s="64"/>
      <c r="BF248" s="64"/>
      <c r="BT248" s="64"/>
    </row>
    <row r="249" spans="7:72" x14ac:dyDescent="0.25">
      <c r="G249" s="64"/>
      <c r="T249" s="64"/>
      <c r="AD249" s="64"/>
      <c r="AM249" s="64"/>
      <c r="AW249" s="64"/>
      <c r="BF249" s="64"/>
      <c r="BT249" s="64"/>
    </row>
    <row r="250" spans="7:72" x14ac:dyDescent="0.25">
      <c r="G250" s="64"/>
      <c r="T250" s="64"/>
      <c r="AD250" s="64"/>
      <c r="AM250" s="64"/>
      <c r="AW250" s="64"/>
      <c r="BF250" s="64"/>
      <c r="BT250" s="64"/>
    </row>
    <row r="251" spans="7:72" x14ac:dyDescent="0.25">
      <c r="G251" s="64"/>
      <c r="T251" s="64"/>
      <c r="AD251" s="64"/>
      <c r="AM251" s="64"/>
      <c r="AW251" s="64"/>
      <c r="BF251" s="64"/>
      <c r="BT251" s="64"/>
    </row>
    <row r="252" spans="7:72" x14ac:dyDescent="0.25">
      <c r="G252" s="64"/>
      <c r="T252" s="64"/>
      <c r="AD252" s="64"/>
      <c r="AM252" s="64"/>
      <c r="AW252" s="64"/>
      <c r="BF252" s="64"/>
      <c r="BT252" s="64"/>
    </row>
    <row r="253" spans="7:72" x14ac:dyDescent="0.25">
      <c r="G253" s="64"/>
      <c r="T253" s="64"/>
      <c r="AD253" s="64"/>
      <c r="AM253" s="64"/>
      <c r="AW253" s="64"/>
      <c r="BF253" s="64"/>
      <c r="BT253" s="64"/>
    </row>
    <row r="254" spans="7:72" x14ac:dyDescent="0.25">
      <c r="G254" s="64"/>
      <c r="T254" s="64"/>
      <c r="AD254" s="64"/>
      <c r="AM254" s="64"/>
      <c r="AW254" s="64"/>
      <c r="BF254" s="64"/>
      <c r="BT254" s="64"/>
    </row>
    <row r="255" spans="7:72" x14ac:dyDescent="0.25">
      <c r="G255" s="64"/>
      <c r="T255" s="64"/>
      <c r="AD255" s="64"/>
      <c r="AM255" s="64"/>
      <c r="AW255" s="64"/>
      <c r="BF255" s="64"/>
      <c r="BT255" s="64"/>
    </row>
    <row r="256" spans="7:72" x14ac:dyDescent="0.25">
      <c r="G256" s="64"/>
      <c r="T256" s="64"/>
      <c r="AD256" s="64"/>
      <c r="AM256" s="64"/>
      <c r="AW256" s="64"/>
      <c r="BF256" s="64"/>
      <c r="BT256" s="64"/>
    </row>
    <row r="257" spans="7:72" x14ac:dyDescent="0.25">
      <c r="G257" s="64"/>
      <c r="T257" s="64"/>
      <c r="AD257" s="64"/>
      <c r="AM257" s="64"/>
      <c r="AW257" s="64"/>
      <c r="BF257" s="64"/>
      <c r="BT257" s="64"/>
    </row>
    <row r="258" spans="7:72" x14ac:dyDescent="0.25">
      <c r="G258" s="64"/>
      <c r="T258" s="64"/>
      <c r="AD258" s="64"/>
      <c r="AM258" s="64"/>
      <c r="AW258" s="64"/>
      <c r="BF258" s="64"/>
      <c r="BT258" s="64"/>
    </row>
    <row r="259" spans="7:72" x14ac:dyDescent="0.25">
      <c r="G259" s="64"/>
      <c r="T259" s="64"/>
      <c r="AD259" s="64"/>
      <c r="AM259" s="64"/>
      <c r="AW259" s="64"/>
      <c r="BF259" s="64"/>
      <c r="BT259" s="64"/>
    </row>
    <row r="260" spans="7:72" x14ac:dyDescent="0.25">
      <c r="G260" s="64"/>
      <c r="T260" s="64"/>
      <c r="AD260" s="64"/>
      <c r="AM260" s="64"/>
      <c r="AW260" s="64"/>
      <c r="BF260" s="64"/>
      <c r="BT260" s="64"/>
    </row>
    <row r="261" spans="7:72" x14ac:dyDescent="0.25">
      <c r="G261" s="64"/>
      <c r="T261" s="64"/>
      <c r="AD261" s="64"/>
      <c r="AM261" s="64"/>
      <c r="AW261" s="64"/>
      <c r="BF261" s="64"/>
      <c r="BT261" s="64"/>
    </row>
    <row r="262" spans="7:72" x14ac:dyDescent="0.25">
      <c r="G262" s="64"/>
      <c r="T262" s="64"/>
      <c r="AD262" s="64"/>
      <c r="AM262" s="64"/>
      <c r="AW262" s="64"/>
      <c r="BF262" s="64"/>
      <c r="BT262" s="64"/>
    </row>
    <row r="263" spans="7:72" x14ac:dyDescent="0.25">
      <c r="G263" s="64"/>
      <c r="T263" s="64"/>
      <c r="AD263" s="64"/>
      <c r="AM263" s="64"/>
      <c r="AW263" s="64"/>
      <c r="BF263" s="64"/>
      <c r="BT263" s="64"/>
    </row>
    <row r="264" spans="7:72" x14ac:dyDescent="0.25">
      <c r="G264" s="64"/>
      <c r="T264" s="64"/>
      <c r="AD264" s="64"/>
      <c r="AM264" s="64"/>
      <c r="AW264" s="64"/>
      <c r="BF264" s="64"/>
      <c r="BT264" s="64"/>
    </row>
    <row r="265" spans="7:72" x14ac:dyDescent="0.25">
      <c r="G265" s="64"/>
      <c r="T265" s="64"/>
      <c r="AD265" s="64"/>
      <c r="AM265" s="64"/>
      <c r="AW265" s="64"/>
      <c r="BF265" s="64"/>
      <c r="BT265" s="64"/>
    </row>
    <row r="266" spans="7:72" x14ac:dyDescent="0.25">
      <c r="G266" s="64"/>
      <c r="T266" s="64"/>
      <c r="AD266" s="64"/>
      <c r="AM266" s="64"/>
      <c r="AW266" s="64"/>
      <c r="BF266" s="64"/>
      <c r="BT266" s="64"/>
    </row>
    <row r="267" spans="7:72" x14ac:dyDescent="0.25">
      <c r="G267" s="64"/>
      <c r="T267" s="64"/>
      <c r="AD267" s="64"/>
      <c r="AM267" s="64"/>
      <c r="AW267" s="64"/>
      <c r="BF267" s="64"/>
      <c r="BT267" s="64"/>
    </row>
    <row r="268" spans="7:72" x14ac:dyDescent="0.25">
      <c r="G268" s="64"/>
      <c r="T268" s="64"/>
      <c r="AD268" s="64"/>
      <c r="AM268" s="64"/>
      <c r="AW268" s="64"/>
      <c r="BF268" s="64"/>
      <c r="BT268" s="64"/>
    </row>
    <row r="269" spans="7:72" x14ac:dyDescent="0.25">
      <c r="G269" s="64"/>
      <c r="T269" s="64"/>
      <c r="AD269" s="64"/>
      <c r="AM269" s="64"/>
      <c r="AW269" s="64"/>
      <c r="BF269" s="64"/>
      <c r="BT269" s="64"/>
    </row>
    <row r="270" spans="7:72" x14ac:dyDescent="0.25">
      <c r="G270" s="64"/>
      <c r="T270" s="64"/>
      <c r="AD270" s="64"/>
      <c r="AM270" s="64"/>
      <c r="AW270" s="64"/>
      <c r="BF270" s="64"/>
      <c r="BT270" s="64"/>
    </row>
    <row r="271" spans="7:72" x14ac:dyDescent="0.25">
      <c r="G271" s="64"/>
      <c r="T271" s="64"/>
      <c r="AD271" s="64"/>
      <c r="AM271" s="64"/>
      <c r="AW271" s="64"/>
      <c r="BF271" s="64"/>
      <c r="BT271" s="64"/>
    </row>
    <row r="272" spans="7:72" x14ac:dyDescent="0.25">
      <c r="G272" s="64"/>
      <c r="T272" s="64"/>
      <c r="AD272" s="64"/>
      <c r="AM272" s="64"/>
      <c r="AW272" s="64"/>
      <c r="BF272" s="64"/>
      <c r="BT272" s="64"/>
    </row>
    <row r="273" spans="7:72" x14ac:dyDescent="0.25">
      <c r="G273" s="64"/>
      <c r="T273" s="64"/>
      <c r="AD273" s="64"/>
      <c r="AM273" s="64"/>
      <c r="AW273" s="64"/>
      <c r="BF273" s="64"/>
      <c r="BT273" s="64"/>
    </row>
    <row r="274" spans="7:72" x14ac:dyDescent="0.25">
      <c r="G274" s="64"/>
      <c r="T274" s="64"/>
      <c r="AD274" s="64"/>
      <c r="AM274" s="64"/>
      <c r="AW274" s="64"/>
      <c r="BF274" s="64"/>
      <c r="BT274" s="64"/>
    </row>
    <row r="275" spans="7:72" x14ac:dyDescent="0.25">
      <c r="G275" s="64"/>
      <c r="T275" s="64"/>
      <c r="AD275" s="64"/>
      <c r="AM275" s="64"/>
      <c r="AW275" s="64"/>
      <c r="BF275" s="64"/>
      <c r="BT275" s="64"/>
    </row>
    <row r="276" spans="7:72" x14ac:dyDescent="0.25">
      <c r="G276" s="64"/>
      <c r="T276" s="64"/>
      <c r="AD276" s="64"/>
      <c r="AM276" s="64"/>
      <c r="AW276" s="64"/>
      <c r="BF276" s="64"/>
      <c r="BT276" s="64"/>
    </row>
    <row r="277" spans="7:72" x14ac:dyDescent="0.25">
      <c r="G277" s="64"/>
      <c r="T277" s="64"/>
      <c r="AD277" s="64"/>
      <c r="AM277" s="64"/>
      <c r="AW277" s="64"/>
      <c r="BF277" s="64"/>
      <c r="BT277" s="64"/>
    </row>
    <row r="278" spans="7:72" x14ac:dyDescent="0.25">
      <c r="G278" s="64"/>
      <c r="T278" s="64"/>
      <c r="AD278" s="64"/>
      <c r="AM278" s="64"/>
      <c r="AW278" s="64"/>
      <c r="BF278" s="64"/>
      <c r="BT278" s="64"/>
    </row>
    <row r="279" spans="7:72" x14ac:dyDescent="0.25">
      <c r="G279" s="64"/>
      <c r="T279" s="64"/>
      <c r="AD279" s="64"/>
      <c r="AM279" s="64"/>
      <c r="AW279" s="64"/>
      <c r="BF279" s="64"/>
      <c r="BT279" s="64"/>
    </row>
    <row r="280" spans="7:72" x14ac:dyDescent="0.25">
      <c r="G280" s="64"/>
      <c r="T280" s="64"/>
      <c r="AD280" s="64"/>
      <c r="AM280" s="64"/>
      <c r="AW280" s="64"/>
      <c r="BF280" s="64"/>
      <c r="BT280" s="64"/>
    </row>
    <row r="281" spans="7:72" x14ac:dyDescent="0.25">
      <c r="G281" s="64"/>
      <c r="T281" s="64"/>
      <c r="AD281" s="64"/>
      <c r="AM281" s="64"/>
      <c r="AW281" s="64"/>
      <c r="BF281" s="64"/>
      <c r="BT281" s="64"/>
    </row>
    <row r="282" spans="7:72" x14ac:dyDescent="0.25">
      <c r="G282" s="64"/>
      <c r="T282" s="64"/>
      <c r="AD282" s="64"/>
      <c r="AM282" s="64"/>
      <c r="AW282" s="64"/>
      <c r="BF282" s="64"/>
      <c r="BT282" s="64"/>
    </row>
    <row r="283" spans="7:72" x14ac:dyDescent="0.25">
      <c r="G283" s="64"/>
      <c r="T283" s="64"/>
      <c r="AD283" s="64"/>
      <c r="AM283" s="64"/>
      <c r="AW283" s="64"/>
      <c r="BF283" s="64"/>
      <c r="BT283" s="64"/>
    </row>
    <row r="284" spans="7:72" x14ac:dyDescent="0.25">
      <c r="G284" s="64"/>
      <c r="T284" s="64"/>
      <c r="AD284" s="64"/>
      <c r="AM284" s="64"/>
      <c r="AW284" s="64"/>
      <c r="BF284" s="64"/>
      <c r="BT284" s="64"/>
    </row>
    <row r="285" spans="7:72" x14ac:dyDescent="0.25">
      <c r="G285" s="64"/>
      <c r="T285" s="64"/>
      <c r="AD285" s="64"/>
      <c r="AM285" s="64"/>
      <c r="AW285" s="64"/>
      <c r="BF285" s="64"/>
      <c r="BT285" s="64"/>
    </row>
    <row r="286" spans="7:72" x14ac:dyDescent="0.25">
      <c r="G286" s="64"/>
      <c r="T286" s="64"/>
      <c r="AD286" s="64"/>
      <c r="AM286" s="64"/>
      <c r="AW286" s="64"/>
      <c r="BF286" s="64"/>
      <c r="BT286" s="64"/>
    </row>
    <row r="287" spans="7:72" x14ac:dyDescent="0.25">
      <c r="G287" s="64"/>
      <c r="T287" s="64"/>
      <c r="AD287" s="64"/>
      <c r="AM287" s="64"/>
      <c r="AW287" s="64"/>
      <c r="BF287" s="64"/>
      <c r="BT287" s="64"/>
    </row>
    <row r="288" spans="7:72" x14ac:dyDescent="0.25">
      <c r="G288" s="64"/>
      <c r="T288" s="64"/>
      <c r="AD288" s="64"/>
      <c r="AM288" s="64"/>
      <c r="AW288" s="64"/>
      <c r="BF288" s="64"/>
      <c r="BT288" s="64"/>
    </row>
    <row r="289" spans="7:72" x14ac:dyDescent="0.25">
      <c r="G289" s="64"/>
      <c r="T289" s="64"/>
      <c r="AD289" s="64"/>
      <c r="AM289" s="64"/>
      <c r="AW289" s="64"/>
      <c r="BF289" s="64"/>
      <c r="BT289" s="64"/>
    </row>
    <row r="290" spans="7:72" x14ac:dyDescent="0.25">
      <c r="G290" s="64"/>
      <c r="T290" s="64"/>
      <c r="AD290" s="64"/>
      <c r="AM290" s="64"/>
      <c r="AW290" s="64"/>
      <c r="BF290" s="64"/>
      <c r="BT290" s="64"/>
    </row>
    <row r="291" spans="7:72" x14ac:dyDescent="0.25">
      <c r="G291" s="64"/>
      <c r="T291" s="64"/>
      <c r="AD291" s="64"/>
      <c r="AM291" s="64"/>
      <c r="AW291" s="64"/>
      <c r="BF291" s="64"/>
      <c r="BT291" s="64"/>
    </row>
    <row r="292" spans="7:72" x14ac:dyDescent="0.25">
      <c r="G292" s="64"/>
      <c r="T292" s="64"/>
      <c r="AD292" s="64"/>
      <c r="AM292" s="64"/>
      <c r="AW292" s="64"/>
      <c r="BF292" s="64"/>
      <c r="BT292" s="64"/>
    </row>
    <row r="293" spans="7:72" x14ac:dyDescent="0.25">
      <c r="G293" s="64"/>
      <c r="T293" s="64"/>
      <c r="AD293" s="64"/>
      <c r="AM293" s="64"/>
      <c r="AW293" s="64"/>
      <c r="BF293" s="64"/>
      <c r="BT293" s="64"/>
    </row>
    <row r="294" spans="7:72" x14ac:dyDescent="0.25">
      <c r="G294" s="64"/>
      <c r="T294" s="64"/>
      <c r="AD294" s="64"/>
      <c r="AM294" s="64"/>
      <c r="AW294" s="64"/>
      <c r="BF294" s="64"/>
      <c r="BT294" s="64"/>
    </row>
    <row r="295" spans="7:72" x14ac:dyDescent="0.25">
      <c r="G295" s="64"/>
      <c r="T295" s="64"/>
      <c r="AD295" s="64"/>
      <c r="AM295" s="64"/>
      <c r="AW295" s="64"/>
      <c r="BF295" s="64"/>
      <c r="BT295" s="64"/>
    </row>
    <row r="296" spans="7:72" x14ac:dyDescent="0.25">
      <c r="G296" s="64"/>
      <c r="T296" s="64"/>
      <c r="AD296" s="64"/>
      <c r="AM296" s="64"/>
      <c r="AW296" s="64"/>
      <c r="BF296" s="64"/>
      <c r="BT296" s="64"/>
    </row>
    <row r="297" spans="7:72" x14ac:dyDescent="0.25">
      <c r="G297" s="64"/>
      <c r="T297" s="64"/>
      <c r="AD297" s="64"/>
      <c r="AM297" s="64"/>
      <c r="AW297" s="64"/>
      <c r="BF297" s="64"/>
      <c r="BT297" s="64"/>
    </row>
    <row r="298" spans="7:72" x14ac:dyDescent="0.25">
      <c r="G298" s="64"/>
      <c r="T298" s="64"/>
      <c r="AD298" s="64"/>
      <c r="AM298" s="64"/>
      <c r="AW298" s="64"/>
      <c r="BF298" s="64"/>
      <c r="BT298" s="64"/>
    </row>
    <row r="299" spans="7:72" x14ac:dyDescent="0.25">
      <c r="G299" s="64"/>
      <c r="T299" s="64"/>
      <c r="AD299" s="64"/>
      <c r="AM299" s="64"/>
      <c r="AW299" s="64"/>
      <c r="BF299" s="64"/>
      <c r="BT299" s="64"/>
    </row>
    <row r="300" spans="7:72" x14ac:dyDescent="0.25">
      <c r="G300" s="64"/>
      <c r="T300" s="64"/>
      <c r="AD300" s="64"/>
      <c r="AM300" s="64"/>
      <c r="AW300" s="64"/>
      <c r="BF300" s="64"/>
      <c r="BT300" s="64"/>
    </row>
    <row r="301" spans="7:72" x14ac:dyDescent="0.25">
      <c r="G301" s="64"/>
      <c r="T301" s="64"/>
      <c r="AD301" s="64"/>
      <c r="AM301" s="64"/>
      <c r="AW301" s="64"/>
      <c r="BF301" s="64"/>
      <c r="BT301" s="64"/>
    </row>
    <row r="302" spans="7:72" x14ac:dyDescent="0.25">
      <c r="G302" s="64"/>
      <c r="T302" s="64"/>
      <c r="AD302" s="64"/>
      <c r="AM302" s="64"/>
      <c r="AW302" s="64"/>
      <c r="BF302" s="64"/>
      <c r="BT302" s="64"/>
    </row>
    <row r="303" spans="7:72" x14ac:dyDescent="0.25">
      <c r="G303" s="64"/>
      <c r="T303" s="64"/>
      <c r="AD303" s="64"/>
      <c r="AM303" s="64"/>
      <c r="AW303" s="64"/>
      <c r="BF303" s="64"/>
      <c r="BT303" s="64"/>
    </row>
    <row r="304" spans="7:72" x14ac:dyDescent="0.25">
      <c r="G304" s="64"/>
      <c r="T304" s="64"/>
      <c r="AD304" s="64"/>
      <c r="AM304" s="64"/>
      <c r="AW304" s="64"/>
      <c r="BF304" s="64"/>
      <c r="BT304" s="64"/>
    </row>
    <row r="305" spans="7:72" x14ac:dyDescent="0.25">
      <c r="G305" s="64"/>
      <c r="T305" s="64"/>
      <c r="AD305" s="64"/>
      <c r="AM305" s="64"/>
      <c r="AW305" s="64"/>
      <c r="BF305" s="64"/>
      <c r="BT305" s="64"/>
    </row>
    <row r="306" spans="7:72" x14ac:dyDescent="0.25">
      <c r="G306" s="64"/>
      <c r="T306" s="64"/>
      <c r="AD306" s="64"/>
      <c r="AM306" s="64"/>
      <c r="AW306" s="64"/>
      <c r="BF306" s="64"/>
      <c r="BT306" s="64"/>
    </row>
    <row r="307" spans="7:72" x14ac:dyDescent="0.25">
      <c r="G307" s="64"/>
      <c r="T307" s="64"/>
      <c r="AD307" s="64"/>
      <c r="AM307" s="64"/>
      <c r="AW307" s="64"/>
      <c r="BF307" s="64"/>
      <c r="BT307" s="64"/>
    </row>
    <row r="308" spans="7:72" x14ac:dyDescent="0.25">
      <c r="G308" s="64"/>
      <c r="T308" s="64"/>
      <c r="AD308" s="64"/>
      <c r="AM308" s="64"/>
      <c r="AW308" s="64"/>
      <c r="BF308" s="64"/>
      <c r="BT308" s="64"/>
    </row>
    <row r="309" spans="7:72" x14ac:dyDescent="0.25">
      <c r="G309" s="64"/>
      <c r="T309" s="64"/>
      <c r="AD309" s="64"/>
      <c r="AM309" s="64"/>
      <c r="AW309" s="64"/>
      <c r="BF309" s="64"/>
      <c r="BT309" s="64"/>
    </row>
    <row r="310" spans="7:72" x14ac:dyDescent="0.25">
      <c r="G310" s="64"/>
      <c r="T310" s="64"/>
      <c r="AD310" s="64"/>
      <c r="AM310" s="64"/>
      <c r="AW310" s="64"/>
      <c r="BF310" s="64"/>
      <c r="BT310" s="64"/>
    </row>
    <row r="311" spans="7:72" x14ac:dyDescent="0.25">
      <c r="G311" s="64"/>
      <c r="T311" s="64"/>
      <c r="AD311" s="64"/>
      <c r="AM311" s="64"/>
      <c r="AW311" s="64"/>
      <c r="BF311" s="64"/>
      <c r="BT311" s="64"/>
    </row>
    <row r="312" spans="7:72" x14ac:dyDescent="0.25">
      <c r="G312" s="64"/>
      <c r="T312" s="64"/>
      <c r="AD312" s="64"/>
      <c r="AM312" s="64"/>
      <c r="AW312" s="64"/>
      <c r="BF312" s="64"/>
      <c r="BT312" s="64"/>
    </row>
    <row r="313" spans="7:72" x14ac:dyDescent="0.25">
      <c r="G313" s="64"/>
      <c r="T313" s="64"/>
      <c r="AD313" s="64"/>
      <c r="AM313" s="64"/>
      <c r="AW313" s="64"/>
      <c r="BF313" s="64"/>
      <c r="BT313" s="64"/>
    </row>
    <row r="314" spans="7:72" x14ac:dyDescent="0.25">
      <c r="G314" s="64"/>
      <c r="T314" s="64"/>
      <c r="AD314" s="64"/>
      <c r="AM314" s="64"/>
      <c r="AW314" s="64"/>
      <c r="BF314" s="64"/>
      <c r="BT314" s="64"/>
    </row>
    <row r="315" spans="7:72" x14ac:dyDescent="0.25">
      <c r="G315" s="64"/>
      <c r="T315" s="64"/>
      <c r="AD315" s="64"/>
      <c r="AM315" s="64"/>
      <c r="AW315" s="64"/>
      <c r="BF315" s="64"/>
      <c r="BT315" s="64"/>
    </row>
    <row r="316" spans="7:72" x14ac:dyDescent="0.25">
      <c r="G316" s="64"/>
      <c r="T316" s="64"/>
      <c r="AD316" s="64"/>
      <c r="AM316" s="64"/>
      <c r="AW316" s="64"/>
      <c r="BF316" s="64"/>
      <c r="BT316" s="64"/>
    </row>
    <row r="317" spans="7:72" x14ac:dyDescent="0.25">
      <c r="G317" s="64"/>
      <c r="T317" s="64"/>
      <c r="AD317" s="64"/>
      <c r="AM317" s="64"/>
      <c r="AW317" s="64"/>
      <c r="BF317" s="64"/>
      <c r="BT317" s="64"/>
    </row>
    <row r="318" spans="7:72" x14ac:dyDescent="0.25">
      <c r="G318" s="64"/>
      <c r="T318" s="64"/>
      <c r="AD318" s="64"/>
      <c r="AM318" s="64"/>
      <c r="AW318" s="64"/>
      <c r="BF318" s="64"/>
      <c r="BT318" s="64"/>
    </row>
    <row r="319" spans="7:72" x14ac:dyDescent="0.25">
      <c r="G319" s="64"/>
      <c r="T319" s="64"/>
      <c r="AD319" s="64"/>
      <c r="AM319" s="64"/>
      <c r="AW319" s="64"/>
      <c r="BF319" s="64"/>
      <c r="BT319" s="64"/>
    </row>
    <row r="320" spans="7:72" x14ac:dyDescent="0.25">
      <c r="G320" s="64"/>
      <c r="T320" s="64"/>
      <c r="AD320" s="64"/>
      <c r="AM320" s="64"/>
      <c r="AW320" s="64"/>
      <c r="BF320" s="64"/>
      <c r="BT320" s="64"/>
    </row>
    <row r="321" spans="7:72" x14ac:dyDescent="0.25">
      <c r="G321" s="64"/>
      <c r="T321" s="64"/>
      <c r="AD321" s="64"/>
      <c r="AM321" s="64"/>
      <c r="AW321" s="64"/>
      <c r="BF321" s="64"/>
      <c r="BT321" s="64"/>
    </row>
    <row r="322" spans="7:72" x14ac:dyDescent="0.25">
      <c r="G322" s="64"/>
      <c r="T322" s="64"/>
      <c r="AD322" s="64"/>
      <c r="AM322" s="64"/>
      <c r="AW322" s="64"/>
      <c r="BF322" s="64"/>
      <c r="BT322" s="64"/>
    </row>
    <row r="323" spans="7:72" x14ac:dyDescent="0.25">
      <c r="G323" s="64"/>
      <c r="T323" s="64"/>
      <c r="AD323" s="64"/>
      <c r="AM323" s="64"/>
      <c r="AW323" s="64"/>
      <c r="BF323" s="64"/>
      <c r="BT323" s="64"/>
    </row>
    <row r="324" spans="7:72" x14ac:dyDescent="0.25">
      <c r="G324" s="64"/>
      <c r="T324" s="64"/>
      <c r="AD324" s="64"/>
      <c r="AM324" s="64"/>
      <c r="AW324" s="64"/>
      <c r="BF324" s="64"/>
      <c r="BT324" s="64"/>
    </row>
    <row r="325" spans="7:72" x14ac:dyDescent="0.25">
      <c r="G325" s="64"/>
      <c r="T325" s="64"/>
      <c r="AD325" s="64"/>
      <c r="AM325" s="64"/>
      <c r="AW325" s="64"/>
      <c r="BF325" s="64"/>
      <c r="BT325" s="64"/>
    </row>
    <row r="326" spans="7:72" x14ac:dyDescent="0.25">
      <c r="G326" s="64"/>
      <c r="T326" s="64"/>
      <c r="AD326" s="64"/>
      <c r="AM326" s="64"/>
      <c r="AW326" s="64"/>
      <c r="BF326" s="64"/>
      <c r="BT326" s="64"/>
    </row>
    <row r="327" spans="7:72" x14ac:dyDescent="0.25">
      <c r="G327" s="64"/>
      <c r="T327" s="64"/>
      <c r="AD327" s="64"/>
      <c r="AM327" s="64"/>
      <c r="AW327" s="64"/>
      <c r="BF327" s="64"/>
      <c r="BT327" s="64"/>
    </row>
    <row r="328" spans="7:72" x14ac:dyDescent="0.25">
      <c r="G328" s="64"/>
      <c r="T328" s="64"/>
      <c r="AD328" s="64"/>
      <c r="AM328" s="64"/>
      <c r="AW328" s="64"/>
      <c r="BF328" s="64"/>
      <c r="BT328" s="64"/>
    </row>
    <row r="329" spans="7:72" x14ac:dyDescent="0.25">
      <c r="G329" s="64"/>
      <c r="T329" s="64"/>
      <c r="AD329" s="64"/>
      <c r="AM329" s="64"/>
      <c r="AW329" s="64"/>
      <c r="BF329" s="64"/>
      <c r="BT329" s="64"/>
    </row>
    <row r="330" spans="7:72" x14ac:dyDescent="0.25">
      <c r="G330" s="64"/>
      <c r="T330" s="64"/>
      <c r="AD330" s="64"/>
      <c r="AM330" s="64"/>
      <c r="AW330" s="64"/>
      <c r="BF330" s="64"/>
      <c r="BT330" s="64"/>
    </row>
    <row r="331" spans="7:72" x14ac:dyDescent="0.25">
      <c r="G331" s="64"/>
      <c r="T331" s="64"/>
      <c r="AD331" s="64"/>
      <c r="AM331" s="64"/>
      <c r="AW331" s="64"/>
      <c r="BF331" s="64"/>
      <c r="BT331" s="64"/>
    </row>
    <row r="332" spans="7:72" x14ac:dyDescent="0.25">
      <c r="G332" s="64"/>
      <c r="T332" s="64"/>
      <c r="AD332" s="64"/>
      <c r="AM332" s="64"/>
      <c r="AW332" s="64"/>
      <c r="BF332" s="64"/>
      <c r="BT332" s="64"/>
    </row>
    <row r="333" spans="7:72" x14ac:dyDescent="0.25">
      <c r="G333" s="64"/>
      <c r="T333" s="64"/>
      <c r="AD333" s="64"/>
      <c r="AM333" s="64"/>
      <c r="AW333" s="64"/>
      <c r="BF333" s="64"/>
      <c r="BT333" s="64"/>
    </row>
    <row r="334" spans="7:72" x14ac:dyDescent="0.25">
      <c r="G334" s="64"/>
      <c r="T334" s="64"/>
      <c r="AD334" s="64"/>
      <c r="AM334" s="64"/>
      <c r="AW334" s="64"/>
      <c r="BF334" s="64"/>
      <c r="BT334" s="64"/>
    </row>
    <row r="335" spans="7:72" x14ac:dyDescent="0.25">
      <c r="G335" s="64"/>
      <c r="T335" s="64"/>
      <c r="AD335" s="64"/>
      <c r="AM335" s="64"/>
      <c r="AW335" s="64"/>
      <c r="BF335" s="64"/>
      <c r="BT335" s="64"/>
    </row>
    <row r="336" spans="7:72" x14ac:dyDescent="0.25">
      <c r="G336" s="64"/>
      <c r="T336" s="64"/>
      <c r="AD336" s="64"/>
      <c r="AM336" s="64"/>
      <c r="AW336" s="64"/>
      <c r="BF336" s="64"/>
      <c r="BT336" s="64"/>
    </row>
    <row r="337" spans="7:72" x14ac:dyDescent="0.25">
      <c r="G337" s="64"/>
      <c r="T337" s="64"/>
      <c r="AD337" s="64"/>
      <c r="AM337" s="64"/>
      <c r="AW337" s="64"/>
      <c r="BF337" s="64"/>
      <c r="BT337" s="64"/>
    </row>
    <row r="338" spans="7:72" x14ac:dyDescent="0.25">
      <c r="G338" s="64"/>
      <c r="T338" s="64"/>
      <c r="AD338" s="64"/>
      <c r="AM338" s="64"/>
      <c r="AW338" s="64"/>
      <c r="BF338" s="64"/>
      <c r="BT338" s="64"/>
    </row>
    <row r="339" spans="7:72" x14ac:dyDescent="0.25">
      <c r="G339" s="64"/>
      <c r="T339" s="64"/>
      <c r="AD339" s="64"/>
      <c r="AM339" s="64"/>
      <c r="AW339" s="64"/>
      <c r="BF339" s="64"/>
      <c r="BT339" s="64"/>
    </row>
    <row r="340" spans="7:72" x14ac:dyDescent="0.25">
      <c r="G340" s="64"/>
      <c r="T340" s="64"/>
      <c r="AD340" s="64"/>
      <c r="AM340" s="64"/>
      <c r="AW340" s="64"/>
      <c r="BF340" s="64"/>
      <c r="BT340" s="64"/>
    </row>
    <row r="341" spans="7:72" x14ac:dyDescent="0.25">
      <c r="G341" s="64"/>
      <c r="T341" s="64"/>
      <c r="AD341" s="64"/>
      <c r="AM341" s="64"/>
      <c r="AW341" s="64"/>
      <c r="BF341" s="64"/>
      <c r="BT341" s="64"/>
    </row>
    <row r="342" spans="7:72" x14ac:dyDescent="0.25">
      <c r="G342" s="64"/>
      <c r="T342" s="64"/>
      <c r="AD342" s="64"/>
      <c r="AM342" s="64"/>
      <c r="AW342" s="64"/>
      <c r="BF342" s="64"/>
      <c r="BT342" s="64"/>
    </row>
    <row r="343" spans="7:72" x14ac:dyDescent="0.25">
      <c r="G343" s="64"/>
      <c r="T343" s="64"/>
      <c r="AD343" s="64"/>
      <c r="AM343" s="64"/>
      <c r="AW343" s="64"/>
      <c r="BF343" s="64"/>
      <c r="BT343" s="64"/>
    </row>
    <row r="344" spans="7:72" x14ac:dyDescent="0.25">
      <c r="G344" s="64"/>
      <c r="T344" s="64"/>
      <c r="AD344" s="64"/>
      <c r="AM344" s="64"/>
      <c r="AW344" s="64"/>
      <c r="BF344" s="64"/>
      <c r="BT344" s="64"/>
    </row>
    <row r="345" spans="7:72" x14ac:dyDescent="0.25">
      <c r="G345" s="64"/>
      <c r="T345" s="64"/>
      <c r="AD345" s="64"/>
      <c r="AM345" s="64"/>
      <c r="AW345" s="64"/>
      <c r="BF345" s="64"/>
      <c r="BT345" s="64"/>
    </row>
    <row r="346" spans="7:72" x14ac:dyDescent="0.25">
      <c r="G346" s="64"/>
      <c r="T346" s="64"/>
      <c r="AD346" s="64"/>
      <c r="AM346" s="64"/>
      <c r="AW346" s="64"/>
      <c r="BF346" s="64"/>
      <c r="BT346" s="64"/>
    </row>
    <row r="347" spans="7:72" x14ac:dyDescent="0.25">
      <c r="G347" s="64"/>
      <c r="T347" s="64"/>
      <c r="AD347" s="64"/>
      <c r="AM347" s="64"/>
      <c r="AW347" s="64"/>
      <c r="BF347" s="64"/>
      <c r="BT347" s="64"/>
    </row>
    <row r="348" spans="7:72" x14ac:dyDescent="0.25">
      <c r="G348" s="64"/>
      <c r="T348" s="64"/>
      <c r="AD348" s="64"/>
      <c r="AM348" s="64"/>
      <c r="AW348" s="64"/>
      <c r="BF348" s="64"/>
      <c r="BT348" s="64"/>
    </row>
    <row r="349" spans="7:72" x14ac:dyDescent="0.25">
      <c r="G349" s="64"/>
      <c r="T349" s="64"/>
      <c r="AD349" s="64"/>
      <c r="AM349" s="64"/>
      <c r="AW349" s="64"/>
      <c r="BF349" s="64"/>
      <c r="BT349" s="64"/>
    </row>
    <row r="350" spans="7:72" x14ac:dyDescent="0.25">
      <c r="G350" s="64"/>
      <c r="T350" s="64"/>
      <c r="AD350" s="64"/>
      <c r="AM350" s="64"/>
      <c r="AW350" s="64"/>
      <c r="BF350" s="64"/>
      <c r="BT350" s="64"/>
    </row>
    <row r="351" spans="7:72" x14ac:dyDescent="0.25">
      <c r="G351" s="64"/>
      <c r="T351" s="64"/>
      <c r="AD351" s="64"/>
      <c r="AM351" s="64"/>
      <c r="AW351" s="64"/>
      <c r="BF351" s="64"/>
      <c r="BT351" s="64"/>
    </row>
    <row r="352" spans="7:72" x14ac:dyDescent="0.25">
      <c r="G352" s="64"/>
      <c r="T352" s="64"/>
      <c r="AD352" s="64"/>
      <c r="AM352" s="64"/>
      <c r="AW352" s="64"/>
      <c r="BF352" s="64"/>
      <c r="BT352" s="64"/>
    </row>
    <row r="353" spans="7:72" x14ac:dyDescent="0.25">
      <c r="G353" s="64"/>
      <c r="T353" s="64"/>
      <c r="AD353" s="64"/>
      <c r="AM353" s="64"/>
      <c r="AW353" s="64"/>
      <c r="BF353" s="64"/>
      <c r="BT353" s="64"/>
    </row>
    <row r="354" spans="7:72" x14ac:dyDescent="0.25">
      <c r="G354" s="64"/>
      <c r="T354" s="64"/>
      <c r="AD354" s="64"/>
      <c r="AM354" s="64"/>
      <c r="AW354" s="64"/>
      <c r="BF354" s="64"/>
      <c r="BT354" s="64"/>
    </row>
    <row r="355" spans="7:72" x14ac:dyDescent="0.25">
      <c r="G355" s="64"/>
      <c r="T355" s="64"/>
      <c r="AD355" s="64"/>
      <c r="AM355" s="64"/>
      <c r="AW355" s="64"/>
      <c r="BF355" s="64"/>
      <c r="BT355" s="64"/>
    </row>
    <row r="356" spans="7:72" x14ac:dyDescent="0.25">
      <c r="G356" s="64"/>
      <c r="T356" s="64"/>
      <c r="AD356" s="64"/>
      <c r="AM356" s="64"/>
      <c r="AW356" s="64"/>
      <c r="BF356" s="64"/>
      <c r="BT356" s="64"/>
    </row>
    <row r="357" spans="7:72" x14ac:dyDescent="0.25">
      <c r="G357" s="64"/>
      <c r="T357" s="64"/>
      <c r="AD357" s="64"/>
      <c r="AM357" s="64"/>
      <c r="AW357" s="64"/>
      <c r="BF357" s="64"/>
      <c r="BT357" s="64"/>
    </row>
    <row r="358" spans="7:72" x14ac:dyDescent="0.25">
      <c r="G358" s="64"/>
      <c r="T358" s="64"/>
      <c r="AD358" s="64"/>
      <c r="AM358" s="64"/>
      <c r="AW358" s="64"/>
      <c r="BF358" s="64"/>
      <c r="BT358" s="64"/>
    </row>
    <row r="359" spans="7:72" x14ac:dyDescent="0.25">
      <c r="G359" s="64"/>
      <c r="T359" s="64"/>
      <c r="AD359" s="64"/>
      <c r="AM359" s="64"/>
      <c r="AW359" s="64"/>
      <c r="BF359" s="64"/>
      <c r="BT359" s="64"/>
    </row>
    <row r="360" spans="7:72" x14ac:dyDescent="0.25">
      <c r="G360" s="64"/>
      <c r="T360" s="64"/>
      <c r="AD360" s="64"/>
      <c r="AM360" s="64"/>
      <c r="AW360" s="64"/>
      <c r="BF360" s="64"/>
      <c r="BT360" s="64"/>
    </row>
    <row r="361" spans="7:72" x14ac:dyDescent="0.25">
      <c r="G361" s="64"/>
      <c r="T361" s="64"/>
      <c r="AD361" s="64"/>
      <c r="AM361" s="64"/>
      <c r="AW361" s="64"/>
      <c r="BF361" s="64"/>
      <c r="BT361" s="64"/>
    </row>
    <row r="362" spans="7:72" x14ac:dyDescent="0.25">
      <c r="G362" s="64"/>
      <c r="T362" s="64"/>
      <c r="AD362" s="64"/>
      <c r="AM362" s="64"/>
      <c r="AW362" s="64"/>
      <c r="BF362" s="64"/>
      <c r="BT362" s="64"/>
    </row>
    <row r="363" spans="7:72" x14ac:dyDescent="0.25">
      <c r="G363" s="64"/>
      <c r="T363" s="64"/>
      <c r="AD363" s="64"/>
      <c r="AM363" s="64"/>
      <c r="AW363" s="64"/>
      <c r="BF363" s="64"/>
      <c r="BT363" s="64"/>
    </row>
    <row r="364" spans="7:72" x14ac:dyDescent="0.25">
      <c r="G364" s="64"/>
      <c r="T364" s="64"/>
      <c r="AD364" s="64"/>
      <c r="AM364" s="64"/>
      <c r="AW364" s="64"/>
      <c r="BF364" s="64"/>
      <c r="BT364" s="64"/>
    </row>
    <row r="365" spans="7:72" x14ac:dyDescent="0.25">
      <c r="G365" s="64"/>
      <c r="T365" s="64"/>
      <c r="AD365" s="64"/>
      <c r="AM365" s="64"/>
      <c r="AW365" s="64"/>
      <c r="BF365" s="64"/>
      <c r="BT365" s="64"/>
    </row>
    <row r="366" spans="7:72" x14ac:dyDescent="0.25">
      <c r="G366" s="64"/>
      <c r="T366" s="64"/>
      <c r="AD366" s="64"/>
      <c r="AM366" s="64"/>
      <c r="AW366" s="64"/>
      <c r="BF366" s="64"/>
      <c r="BT366" s="64"/>
    </row>
    <row r="367" spans="7:72" x14ac:dyDescent="0.25">
      <c r="G367" s="64"/>
      <c r="T367" s="64"/>
      <c r="AD367" s="64"/>
      <c r="AM367" s="64"/>
      <c r="AW367" s="64"/>
      <c r="BF367" s="64"/>
      <c r="BT367" s="64"/>
    </row>
    <row r="368" spans="7:72" x14ac:dyDescent="0.25">
      <c r="G368" s="64"/>
      <c r="T368" s="64"/>
      <c r="AD368" s="64"/>
      <c r="AM368" s="64"/>
      <c r="AW368" s="64"/>
      <c r="BF368" s="64"/>
      <c r="BT368" s="64"/>
    </row>
    <row r="369" spans="7:72" x14ac:dyDescent="0.25">
      <c r="G369" s="64"/>
      <c r="T369" s="64"/>
      <c r="AD369" s="64"/>
      <c r="AM369" s="64"/>
      <c r="AW369" s="64"/>
      <c r="BF369" s="64"/>
      <c r="BT369" s="64"/>
    </row>
    <row r="370" spans="7:72" x14ac:dyDescent="0.25">
      <c r="G370" s="64"/>
      <c r="T370" s="64"/>
      <c r="AD370" s="64"/>
      <c r="AM370" s="64"/>
      <c r="AW370" s="64"/>
      <c r="BF370" s="64"/>
      <c r="BT370" s="64"/>
    </row>
    <row r="371" spans="7:72" x14ac:dyDescent="0.25">
      <c r="G371" s="64"/>
      <c r="T371" s="64"/>
      <c r="AD371" s="64"/>
      <c r="AM371" s="64"/>
      <c r="AW371" s="64"/>
      <c r="BF371" s="64"/>
      <c r="BT371" s="64"/>
    </row>
    <row r="372" spans="7:72" x14ac:dyDescent="0.25">
      <c r="G372" s="64"/>
      <c r="T372" s="64"/>
      <c r="AD372" s="64"/>
      <c r="AM372" s="64"/>
      <c r="AW372" s="64"/>
      <c r="BF372" s="64"/>
      <c r="BT372" s="64"/>
    </row>
    <row r="373" spans="7:72" x14ac:dyDescent="0.25">
      <c r="G373" s="64"/>
      <c r="T373" s="64"/>
      <c r="AD373" s="64"/>
      <c r="AM373" s="64"/>
      <c r="AW373" s="64"/>
      <c r="BF373" s="64"/>
      <c r="BT373" s="64"/>
    </row>
    <row r="374" spans="7:72" x14ac:dyDescent="0.25">
      <c r="G374" s="64"/>
      <c r="T374" s="64"/>
      <c r="AD374" s="64"/>
      <c r="AM374" s="64"/>
      <c r="AW374" s="64"/>
      <c r="BF374" s="64"/>
      <c r="BT374" s="64"/>
    </row>
    <row r="375" spans="7:72" x14ac:dyDescent="0.25">
      <c r="G375" s="64"/>
      <c r="T375" s="64"/>
      <c r="AD375" s="64"/>
      <c r="AM375" s="64"/>
      <c r="AW375" s="64"/>
      <c r="BF375" s="64"/>
      <c r="BT375" s="64"/>
    </row>
    <row r="376" spans="7:72" x14ac:dyDescent="0.25">
      <c r="G376" s="64"/>
      <c r="T376" s="64"/>
      <c r="AD376" s="64"/>
      <c r="AM376" s="64"/>
      <c r="AW376" s="64"/>
      <c r="BF376" s="64"/>
      <c r="BT376" s="64"/>
    </row>
    <row r="377" spans="7:72" x14ac:dyDescent="0.25">
      <c r="G377" s="64"/>
      <c r="T377" s="64"/>
      <c r="AD377" s="64"/>
      <c r="AM377" s="64"/>
      <c r="AW377" s="64"/>
      <c r="BF377" s="64"/>
      <c r="BT377" s="64"/>
    </row>
    <row r="378" spans="7:72" x14ac:dyDescent="0.25">
      <c r="G378" s="64"/>
      <c r="T378" s="64"/>
      <c r="AD378" s="64"/>
      <c r="AM378" s="64"/>
      <c r="AW378" s="64"/>
      <c r="BF378" s="64"/>
      <c r="BT378" s="64"/>
    </row>
    <row r="379" spans="7:72" x14ac:dyDescent="0.25">
      <c r="G379" s="64"/>
      <c r="T379" s="64"/>
      <c r="AD379" s="64"/>
      <c r="AM379" s="64"/>
      <c r="AW379" s="64"/>
      <c r="BF379" s="64"/>
      <c r="BT379" s="64"/>
    </row>
    <row r="380" spans="7:72" x14ac:dyDescent="0.25">
      <c r="G380" s="64"/>
      <c r="T380" s="64"/>
      <c r="AD380" s="64"/>
      <c r="AM380" s="64"/>
      <c r="AW380" s="64"/>
      <c r="BF380" s="64"/>
      <c r="BT380" s="64"/>
    </row>
    <row r="381" spans="7:72" x14ac:dyDescent="0.25">
      <c r="G381" s="64"/>
      <c r="T381" s="64"/>
      <c r="AD381" s="64"/>
      <c r="AM381" s="64"/>
      <c r="AW381" s="64"/>
      <c r="BF381" s="64"/>
      <c r="BT381" s="64"/>
    </row>
    <row r="382" spans="7:72" x14ac:dyDescent="0.25">
      <c r="G382" s="64"/>
      <c r="T382" s="64"/>
      <c r="AD382" s="64"/>
      <c r="AM382" s="64"/>
      <c r="AW382" s="64"/>
      <c r="BF382" s="64"/>
      <c r="BT382" s="64"/>
    </row>
    <row r="383" spans="7:72" x14ac:dyDescent="0.25">
      <c r="G383" s="64"/>
      <c r="T383" s="64"/>
      <c r="AD383" s="64"/>
      <c r="AM383" s="64"/>
      <c r="AW383" s="64"/>
      <c r="BF383" s="64"/>
      <c r="BT383" s="64"/>
    </row>
    <row r="384" spans="7:72" x14ac:dyDescent="0.25">
      <c r="G384" s="64"/>
      <c r="T384" s="64"/>
      <c r="AD384" s="64"/>
      <c r="AM384" s="64"/>
      <c r="AW384" s="64"/>
      <c r="BF384" s="64"/>
      <c r="BT384" s="64"/>
    </row>
    <row r="385" spans="7:72" x14ac:dyDescent="0.25">
      <c r="G385" s="64"/>
      <c r="T385" s="64"/>
      <c r="AD385" s="64"/>
      <c r="AM385" s="64"/>
      <c r="AW385" s="64"/>
      <c r="BF385" s="64"/>
      <c r="BT385" s="64"/>
    </row>
    <row r="386" spans="7:72" x14ac:dyDescent="0.25">
      <c r="G386" s="64"/>
      <c r="T386" s="64"/>
      <c r="AD386" s="64"/>
      <c r="AM386" s="64"/>
      <c r="AW386" s="64"/>
      <c r="BF386" s="64"/>
      <c r="BT386" s="64"/>
    </row>
    <row r="387" spans="7:72" x14ac:dyDescent="0.25">
      <c r="G387" s="64"/>
      <c r="T387" s="64"/>
      <c r="AD387" s="64"/>
      <c r="AM387" s="64"/>
      <c r="AW387" s="64"/>
      <c r="BF387" s="64"/>
      <c r="BT387" s="64"/>
    </row>
    <row r="388" spans="7:72" x14ac:dyDescent="0.25">
      <c r="G388" s="64"/>
      <c r="T388" s="64"/>
      <c r="AD388" s="64"/>
      <c r="AM388" s="64"/>
      <c r="AW388" s="64"/>
      <c r="BF388" s="64"/>
      <c r="BT388" s="64"/>
    </row>
    <row r="389" spans="7:72" x14ac:dyDescent="0.25">
      <c r="G389" s="64"/>
      <c r="T389" s="64"/>
      <c r="AD389" s="64"/>
      <c r="AM389" s="64"/>
      <c r="AW389" s="64"/>
      <c r="BF389" s="64"/>
      <c r="BT389" s="64"/>
    </row>
    <row r="390" spans="7:72" x14ac:dyDescent="0.25">
      <c r="G390" s="64"/>
      <c r="T390" s="64"/>
      <c r="AD390" s="64"/>
      <c r="AM390" s="64"/>
      <c r="AW390" s="64"/>
      <c r="BF390" s="64"/>
      <c r="BT390" s="64"/>
    </row>
    <row r="391" spans="7:72" x14ac:dyDescent="0.25">
      <c r="G391" s="64"/>
      <c r="T391" s="64"/>
      <c r="AD391" s="64"/>
      <c r="AM391" s="64"/>
      <c r="AW391" s="64"/>
      <c r="BF391" s="64"/>
      <c r="BT391" s="64"/>
    </row>
    <row r="392" spans="7:72" x14ac:dyDescent="0.25">
      <c r="G392" s="64"/>
      <c r="T392" s="64"/>
      <c r="AD392" s="64"/>
      <c r="AM392" s="64"/>
      <c r="AW392" s="64"/>
      <c r="BF392" s="64"/>
      <c r="BT392" s="64"/>
    </row>
    <row r="393" spans="7:72" x14ac:dyDescent="0.25">
      <c r="G393" s="64"/>
      <c r="T393" s="64"/>
      <c r="AD393" s="64"/>
      <c r="AM393" s="64"/>
      <c r="AW393" s="64"/>
      <c r="BF393" s="64"/>
      <c r="BT393" s="64"/>
    </row>
    <row r="394" spans="7:72" x14ac:dyDescent="0.25">
      <c r="G394" s="64"/>
      <c r="T394" s="64"/>
      <c r="AD394" s="64"/>
      <c r="AM394" s="64"/>
      <c r="AW394" s="64"/>
      <c r="BF394" s="64"/>
      <c r="BT394" s="64"/>
    </row>
    <row r="395" spans="7:72" x14ac:dyDescent="0.25">
      <c r="G395" s="64"/>
      <c r="T395" s="64"/>
      <c r="AD395" s="64"/>
      <c r="AM395" s="64"/>
      <c r="AW395" s="64"/>
      <c r="BF395" s="64"/>
      <c r="BT395" s="64"/>
    </row>
    <row r="396" spans="7:72" x14ac:dyDescent="0.25">
      <c r="G396" s="64"/>
      <c r="T396" s="64"/>
      <c r="AD396" s="64"/>
      <c r="AM396" s="64"/>
      <c r="AW396" s="64"/>
      <c r="BF396" s="64"/>
      <c r="BT396" s="64"/>
    </row>
    <row r="397" spans="7:72" x14ac:dyDescent="0.25">
      <c r="G397" s="64"/>
      <c r="T397" s="64"/>
      <c r="AD397" s="64"/>
      <c r="AM397" s="64"/>
      <c r="AW397" s="64"/>
      <c r="BF397" s="64"/>
      <c r="BT397" s="64"/>
    </row>
    <row r="398" spans="7:72" x14ac:dyDescent="0.25">
      <c r="G398" s="64"/>
      <c r="T398" s="64"/>
      <c r="AD398" s="64"/>
      <c r="AM398" s="64"/>
      <c r="AW398" s="64"/>
      <c r="BF398" s="64"/>
      <c r="BT398" s="6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CH398"/>
  <sheetViews>
    <sheetView topLeftCell="BK1" zoomScale="60" zoomScaleNormal="60" workbookViewId="0">
      <selection activeCell="E7" sqref="E7"/>
    </sheetView>
  </sheetViews>
  <sheetFormatPr defaultColWidth="8.75" defaultRowHeight="15.75" x14ac:dyDescent="0.25"/>
  <cols>
    <col min="1" max="8" width="8.75" style="62"/>
    <col min="9" max="9" width="8.75" style="108"/>
    <col min="10" max="13" width="8.75" style="62"/>
    <col min="14" max="14" width="10.125" style="62" customWidth="1"/>
    <col min="15" max="42" width="8.75" style="62"/>
    <col min="43" max="43" width="15.625" style="62" customWidth="1"/>
    <col min="44" max="16384" width="8.75" style="62"/>
  </cols>
  <sheetData>
    <row r="1" spans="2:86" x14ac:dyDescent="0.25">
      <c r="B1" s="34" t="s">
        <v>585</v>
      </c>
      <c r="C1" s="62" t="s">
        <v>19</v>
      </c>
      <c r="D1" s="62" t="s">
        <v>402</v>
      </c>
      <c r="F1" s="64"/>
      <c r="H1" s="127" t="s">
        <v>614</v>
      </c>
      <c r="T1" s="64"/>
      <c r="V1" s="34" t="s">
        <v>615</v>
      </c>
      <c r="AD1" s="64"/>
      <c r="AF1" s="34" t="s">
        <v>616</v>
      </c>
      <c r="AM1" s="64"/>
      <c r="AO1" s="34" t="s">
        <v>617</v>
      </c>
      <c r="AW1" s="64"/>
      <c r="AY1" s="34" t="s">
        <v>618</v>
      </c>
      <c r="BF1" s="64"/>
      <c r="BH1" s="34" t="s">
        <v>619</v>
      </c>
      <c r="BT1" s="64"/>
      <c r="BV1" s="34" t="s">
        <v>620</v>
      </c>
    </row>
    <row r="2" spans="2:86" x14ac:dyDescent="0.25">
      <c r="B2" s="62" t="s">
        <v>405</v>
      </c>
      <c r="C2" s="62" t="s">
        <v>406</v>
      </c>
      <c r="F2" s="64"/>
      <c r="H2" s="108"/>
      <c r="T2" s="64"/>
      <c r="V2" s="5" t="s">
        <v>327</v>
      </c>
      <c r="W2" s="6">
        <v>480628</v>
      </c>
      <c r="AD2" s="64"/>
      <c r="AF2" s="5" t="s">
        <v>327</v>
      </c>
      <c r="AG2" s="6">
        <v>4263786</v>
      </c>
      <c r="AM2" s="64"/>
      <c r="AO2" s="5" t="s">
        <v>327</v>
      </c>
      <c r="AP2" s="6">
        <v>4263786</v>
      </c>
      <c r="AW2" s="64"/>
      <c r="AY2" s="5" t="s">
        <v>327</v>
      </c>
      <c r="AZ2" s="6">
        <v>4263786</v>
      </c>
      <c r="BF2" s="64"/>
      <c r="BH2" s="5" t="s">
        <v>327</v>
      </c>
      <c r="BI2" s="6">
        <v>4263786</v>
      </c>
      <c r="BT2" s="64"/>
      <c r="BV2" s="5" t="s">
        <v>327</v>
      </c>
      <c r="BW2" s="6">
        <v>4263786</v>
      </c>
    </row>
    <row r="3" spans="2:86" x14ac:dyDescent="0.25">
      <c r="B3" s="62" t="s">
        <v>0</v>
      </c>
      <c r="C3" s="62">
        <v>896</v>
      </c>
      <c r="F3" s="64"/>
      <c r="H3" s="108"/>
      <c r="T3" s="64"/>
      <c r="V3" s="59" t="s">
        <v>64</v>
      </c>
      <c r="W3" s="6" t="s">
        <v>636</v>
      </c>
      <c r="AD3" s="64"/>
      <c r="AF3" s="59" t="s">
        <v>64</v>
      </c>
      <c r="AG3" s="6" t="s">
        <v>637</v>
      </c>
      <c r="AM3" s="64"/>
      <c r="AO3" s="59" t="s">
        <v>64</v>
      </c>
      <c r="AP3" s="6" t="s">
        <v>637</v>
      </c>
      <c r="AW3" s="64"/>
      <c r="AY3" s="59" t="s">
        <v>64</v>
      </c>
      <c r="AZ3" s="6" t="s">
        <v>637</v>
      </c>
      <c r="BF3" s="64"/>
      <c r="BH3" s="59" t="s">
        <v>64</v>
      </c>
      <c r="BI3" s="6" t="s">
        <v>637</v>
      </c>
      <c r="BT3" s="64"/>
      <c r="BV3" s="59" t="s">
        <v>64</v>
      </c>
      <c r="BW3" s="6" t="s">
        <v>637</v>
      </c>
    </row>
    <row r="4" spans="2:86" x14ac:dyDescent="0.25">
      <c r="B4" s="62" t="s">
        <v>416</v>
      </c>
      <c r="C4" s="62">
        <v>4263786</v>
      </c>
      <c r="F4" s="64"/>
      <c r="H4" s="108"/>
      <c r="T4" s="64"/>
      <c r="AD4" s="64"/>
      <c r="AM4" s="64"/>
      <c r="AW4" s="64"/>
      <c r="BF4" s="64"/>
      <c r="BT4" s="64"/>
    </row>
    <row r="5" spans="2:86" x14ac:dyDescent="0.25">
      <c r="B5" s="62" t="s">
        <v>421</v>
      </c>
      <c r="C5" s="35">
        <v>0.79400000000000004</v>
      </c>
      <c r="F5" s="64"/>
      <c r="H5" s="108"/>
      <c r="T5" s="64"/>
      <c r="AD5" s="64"/>
      <c r="AM5" s="64"/>
      <c r="AW5" s="64"/>
      <c r="BF5" s="64"/>
      <c r="BT5" s="64"/>
    </row>
    <row r="6" spans="2:86" x14ac:dyDescent="0.25">
      <c r="B6" s="78" t="s">
        <v>422</v>
      </c>
      <c r="C6" s="79">
        <f>1-C5</f>
        <v>0.20599999999999996</v>
      </c>
      <c r="F6" s="64"/>
      <c r="H6" s="108"/>
      <c r="M6" s="34"/>
      <c r="N6" s="34" t="s">
        <v>328</v>
      </c>
      <c r="T6" s="64"/>
      <c r="W6" s="4" t="s">
        <v>233</v>
      </c>
      <c r="AD6" s="64"/>
      <c r="AG6" s="4" t="s">
        <v>244</v>
      </c>
      <c r="AM6" s="64"/>
      <c r="AP6" s="4" t="s">
        <v>326</v>
      </c>
      <c r="AW6" s="64"/>
      <c r="AZ6" s="4" t="s">
        <v>255</v>
      </c>
      <c r="BF6" s="64"/>
      <c r="BI6" s="4" t="s">
        <v>346</v>
      </c>
      <c r="BT6" s="64"/>
      <c r="BW6" s="4" t="s">
        <v>482</v>
      </c>
    </row>
    <row r="7" spans="2:86" x14ac:dyDescent="0.25">
      <c r="B7" s="62" t="s">
        <v>429</v>
      </c>
      <c r="C7" s="35">
        <v>0.57099999999999995</v>
      </c>
      <c r="D7" s="76">
        <v>0.52200000000000002</v>
      </c>
      <c r="F7" s="64"/>
      <c r="I7" s="112"/>
      <c r="J7" s="14" t="s">
        <v>19</v>
      </c>
      <c r="K7" s="62" t="s">
        <v>512</v>
      </c>
      <c r="L7" s="74" t="s">
        <v>120</v>
      </c>
      <c r="N7" s="112"/>
      <c r="O7" s="14" t="s">
        <v>19</v>
      </c>
      <c r="P7" s="62" t="s">
        <v>512</v>
      </c>
      <c r="Q7" s="74" t="s">
        <v>120</v>
      </c>
      <c r="T7" s="64"/>
      <c r="W7" s="24" t="s">
        <v>369</v>
      </c>
      <c r="AD7" s="64"/>
      <c r="AG7" s="24" t="s">
        <v>247</v>
      </c>
      <c r="AM7" s="64"/>
      <c r="AP7" s="24" t="s">
        <v>247</v>
      </c>
      <c r="AW7" s="64"/>
      <c r="AZ7" s="24" t="s">
        <v>503</v>
      </c>
      <c r="BF7" s="64"/>
      <c r="BI7" s="24" t="s">
        <v>330</v>
      </c>
      <c r="BQ7" s="62" t="s">
        <v>3</v>
      </c>
      <c r="BR7" s="62" t="s">
        <v>475</v>
      </c>
      <c r="BT7" s="64"/>
      <c r="BW7" s="24" t="s">
        <v>453</v>
      </c>
      <c r="CE7" s="62" t="s">
        <v>3</v>
      </c>
      <c r="CF7" s="62" t="s">
        <v>483</v>
      </c>
      <c r="CG7" s="62" t="s">
        <v>484</v>
      </c>
      <c r="CH7" s="62" t="s">
        <v>475</v>
      </c>
    </row>
    <row r="8" spans="2:86" x14ac:dyDescent="0.25">
      <c r="B8" s="62" t="s">
        <v>191</v>
      </c>
      <c r="C8" s="35">
        <v>0.217</v>
      </c>
      <c r="D8" s="76">
        <v>0.32300000000000001</v>
      </c>
      <c r="F8" s="64"/>
      <c r="I8" s="112" t="s">
        <v>45</v>
      </c>
      <c r="J8" s="41">
        <v>0.44262264020945297</v>
      </c>
      <c r="K8" s="62">
        <v>3.2523220288381817E-2</v>
      </c>
      <c r="L8" s="41">
        <v>0.4636029800014988</v>
      </c>
      <c r="N8" s="112" t="s">
        <v>53</v>
      </c>
      <c r="O8" s="41">
        <v>2.8881233419084374E-2</v>
      </c>
      <c r="P8" s="62">
        <v>1.096594613275567E-2</v>
      </c>
      <c r="Q8" s="41">
        <v>7.0136527242600152E-2</v>
      </c>
      <c r="T8" s="64"/>
      <c r="Y8" s="62" t="s">
        <v>3</v>
      </c>
      <c r="Z8" s="62" t="s">
        <v>4</v>
      </c>
      <c r="AD8" s="64"/>
      <c r="AI8" s="62" t="s">
        <v>3</v>
      </c>
      <c r="AJ8" s="62" t="s">
        <v>4</v>
      </c>
      <c r="AM8" s="64"/>
      <c r="AR8" s="62" t="s">
        <v>3</v>
      </c>
      <c r="AS8" s="62" t="s">
        <v>4</v>
      </c>
      <c r="AW8" s="64"/>
      <c r="BB8" s="62" t="s">
        <v>3</v>
      </c>
      <c r="BC8" s="62" t="s">
        <v>4</v>
      </c>
      <c r="BF8" s="64"/>
      <c r="BK8" s="62" t="s">
        <v>3</v>
      </c>
      <c r="BL8" s="62" t="s">
        <v>4</v>
      </c>
      <c r="BO8" s="62" t="s">
        <v>472</v>
      </c>
      <c r="BP8" s="24" t="s">
        <v>347</v>
      </c>
      <c r="BQ8" s="62">
        <f>BK9</f>
        <v>509180</v>
      </c>
      <c r="BR8" s="35">
        <f>BQ8/$BI$2</f>
        <v>0.11941968944970503</v>
      </c>
      <c r="BT8" s="64"/>
      <c r="BY8" s="62" t="s">
        <v>3</v>
      </c>
      <c r="BZ8" s="62" t="s">
        <v>4</v>
      </c>
      <c r="CC8" s="62" t="s">
        <v>472</v>
      </c>
      <c r="CD8" s="24" t="s">
        <v>347</v>
      </c>
      <c r="CE8" s="62">
        <f>SUM(BY9:BY10)</f>
        <v>185589</v>
      </c>
      <c r="CF8" s="35">
        <f>CE8/$BW$2</f>
        <v>4.3526809272322768E-2</v>
      </c>
      <c r="CG8" s="35">
        <f>CF8*(-1)</f>
        <v>-4.3526809272322768E-2</v>
      </c>
      <c r="CH8" s="35">
        <v>0.11941968944970503</v>
      </c>
    </row>
    <row r="9" spans="2:86" x14ac:dyDescent="0.25">
      <c r="B9" s="62" t="s">
        <v>444</v>
      </c>
      <c r="C9" s="77">
        <v>5.52</v>
      </c>
      <c r="D9" s="77">
        <v>5.77</v>
      </c>
      <c r="F9" s="64"/>
      <c r="I9" s="112" t="s">
        <v>47</v>
      </c>
      <c r="J9" s="41">
        <v>9.090561748383337E-2</v>
      </c>
      <c r="K9" s="62">
        <v>1.8823566567087086E-2</v>
      </c>
      <c r="L9" s="41">
        <v>0.3145452263411691</v>
      </c>
      <c r="N9" s="112" t="s">
        <v>54</v>
      </c>
      <c r="O9" s="41">
        <v>3.7036844863459713E-2</v>
      </c>
      <c r="P9" s="62">
        <v>1.2365847689404862E-2</v>
      </c>
      <c r="Q9" s="41">
        <v>5.0069729986300791E-2</v>
      </c>
      <c r="T9" s="64"/>
      <c r="W9" s="62" t="s">
        <v>6</v>
      </c>
      <c r="X9" s="62" t="s">
        <v>225</v>
      </c>
      <c r="Y9" s="62">
        <v>71380</v>
      </c>
      <c r="Z9" s="65">
        <v>14.9</v>
      </c>
      <c r="AD9" s="64"/>
      <c r="AG9" s="62" t="s">
        <v>6</v>
      </c>
      <c r="AH9" s="62" t="s">
        <v>235</v>
      </c>
      <c r="AI9" s="62">
        <v>1370503</v>
      </c>
      <c r="AJ9" s="65">
        <v>32.1</v>
      </c>
      <c r="AM9" s="64"/>
      <c r="AP9" s="62" t="s">
        <v>6</v>
      </c>
      <c r="AQ9" s="62" t="s">
        <v>313</v>
      </c>
      <c r="AR9" s="62">
        <v>138002</v>
      </c>
      <c r="AS9" s="62">
        <v>3.2</v>
      </c>
      <c r="AW9" s="64"/>
      <c r="AZ9" s="62" t="s">
        <v>6</v>
      </c>
      <c r="BA9" s="62" t="s">
        <v>252</v>
      </c>
      <c r="BB9" s="62">
        <v>4021093</v>
      </c>
      <c r="BC9" s="62">
        <v>94.3</v>
      </c>
      <c r="BF9" s="64"/>
      <c r="BI9" s="62" t="s">
        <v>6</v>
      </c>
      <c r="BJ9" s="62" t="s">
        <v>331</v>
      </c>
      <c r="BK9" s="62">
        <v>509180</v>
      </c>
      <c r="BL9" s="62">
        <v>11.9</v>
      </c>
      <c r="BO9" s="62" t="s">
        <v>473</v>
      </c>
      <c r="BP9" s="24" t="s">
        <v>348</v>
      </c>
      <c r="BQ9" s="62">
        <f>BK19</f>
        <v>937462</v>
      </c>
      <c r="BR9" s="35">
        <f t="shared" ref="BR9:BR21" si="0">BQ9/$BI$2</f>
        <v>0.21986610022172784</v>
      </c>
      <c r="BT9" s="64"/>
      <c r="BW9" s="62" t="s">
        <v>6</v>
      </c>
      <c r="BX9" s="62" t="s">
        <v>454</v>
      </c>
      <c r="BY9" s="62">
        <v>28552</v>
      </c>
      <c r="BZ9" s="62">
        <v>0.7</v>
      </c>
      <c r="CC9" s="62" t="s">
        <v>473</v>
      </c>
      <c r="CD9" s="24" t="s">
        <v>348</v>
      </c>
      <c r="CE9" s="62">
        <f>SUM(BY22:BY23)</f>
        <v>509180</v>
      </c>
      <c r="CF9" s="35">
        <f t="shared" ref="CF9:CF21" si="1">CE9/$BW$2</f>
        <v>0.11941968944970503</v>
      </c>
      <c r="CG9" s="35">
        <f t="shared" ref="CG9:CG21" si="2">CF9*(-1)</f>
        <v>-0.11941968944970503</v>
      </c>
      <c r="CH9" s="35">
        <v>0.21986610022172784</v>
      </c>
    </row>
    <row r="10" spans="2:86" x14ac:dyDescent="0.25">
      <c r="B10" s="62" t="s">
        <v>693</v>
      </c>
      <c r="C10" s="77">
        <v>0.623</v>
      </c>
      <c r="D10" s="77">
        <v>0.93</v>
      </c>
      <c r="F10" s="64"/>
      <c r="I10" s="112" t="s">
        <v>48</v>
      </c>
      <c r="J10" s="15">
        <v>0.2000168116672971</v>
      </c>
      <c r="K10" s="62">
        <v>2.6192427279699306E-2</v>
      </c>
      <c r="L10" s="41">
        <v>0.33041787413096407</v>
      </c>
      <c r="N10" s="110" t="s">
        <v>164</v>
      </c>
      <c r="O10" s="23">
        <v>5.6856389438646994E-2</v>
      </c>
      <c r="P10" s="62">
        <v>1.5162842314188751E-2</v>
      </c>
      <c r="Q10" s="23">
        <v>8.2623335966029221E-2</v>
      </c>
      <c r="T10" s="64"/>
      <c r="X10" s="62" t="s">
        <v>226</v>
      </c>
      <c r="Y10" s="62">
        <v>161795</v>
      </c>
      <c r="Z10" s="65">
        <v>33.700000000000003</v>
      </c>
      <c r="AD10" s="64"/>
      <c r="AH10" s="62" t="s">
        <v>236</v>
      </c>
      <c r="AI10" s="62">
        <v>256969</v>
      </c>
      <c r="AJ10" s="62">
        <v>6</v>
      </c>
      <c r="AM10" s="64"/>
      <c r="AQ10" s="62" t="s">
        <v>314</v>
      </c>
      <c r="AR10" s="62">
        <v>233176</v>
      </c>
      <c r="AS10" s="62">
        <v>5.5</v>
      </c>
      <c r="AW10" s="64"/>
      <c r="BA10" s="62" t="s">
        <v>253</v>
      </c>
      <c r="BB10" s="62">
        <v>95174</v>
      </c>
      <c r="BC10" s="62">
        <v>2.2000000000000002</v>
      </c>
      <c r="BF10" s="64"/>
      <c r="BJ10" s="62" t="s">
        <v>332</v>
      </c>
      <c r="BK10" s="62">
        <v>3749848</v>
      </c>
      <c r="BL10" s="62">
        <v>87.9</v>
      </c>
      <c r="BO10" s="62" t="s">
        <v>474</v>
      </c>
      <c r="BP10" s="24" t="s">
        <v>349</v>
      </c>
      <c r="BQ10" s="62">
        <f>BK29</f>
        <v>818495</v>
      </c>
      <c r="BR10" s="35">
        <f t="shared" si="0"/>
        <v>0.19196437157024296</v>
      </c>
      <c r="BT10" s="64"/>
      <c r="BX10" s="62" t="s">
        <v>455</v>
      </c>
      <c r="BY10" s="62">
        <v>157037</v>
      </c>
      <c r="BZ10" s="62">
        <v>3.7</v>
      </c>
      <c r="CC10" s="62" t="s">
        <v>474</v>
      </c>
      <c r="CD10" s="24" t="s">
        <v>349</v>
      </c>
      <c r="CE10" s="62">
        <f>SUM(BY35:BY36)</f>
        <v>456835</v>
      </c>
      <c r="CF10" s="35">
        <f t="shared" si="1"/>
        <v>0.10714304141905809</v>
      </c>
      <c r="CG10" s="35">
        <f t="shared" si="2"/>
        <v>-0.10714304141905809</v>
      </c>
      <c r="CH10" s="35">
        <v>0.19196437157024296</v>
      </c>
    </row>
    <row r="11" spans="2:86" x14ac:dyDescent="0.25">
      <c r="B11" s="62" t="s">
        <v>438</v>
      </c>
      <c r="C11" s="35">
        <v>0.85148389190808693</v>
      </c>
      <c r="F11" s="64"/>
      <c r="I11" s="113" t="s">
        <v>119</v>
      </c>
      <c r="J11" s="41">
        <v>0.1111111111111111</v>
      </c>
      <c r="K11" s="62">
        <v>1.559314558200643E-2</v>
      </c>
      <c r="L11" s="41">
        <v>0.33700000000000002</v>
      </c>
      <c r="N11" s="113" t="s">
        <v>259</v>
      </c>
      <c r="O11" s="23">
        <v>7.6919968317087764E-2</v>
      </c>
      <c r="P11" s="126">
        <v>1.7447824853465542E-2</v>
      </c>
      <c r="Q11" s="41">
        <v>8.1821435191737416E-2</v>
      </c>
      <c r="T11" s="64"/>
      <c r="X11" s="62" t="s">
        <v>227</v>
      </c>
      <c r="Y11" s="62">
        <v>47587</v>
      </c>
      <c r="Z11" s="62">
        <v>9.9</v>
      </c>
      <c r="AD11" s="64"/>
      <c r="AH11" s="62" t="s">
        <v>237</v>
      </c>
      <c r="AI11" s="62">
        <v>271245</v>
      </c>
      <c r="AJ11" s="65">
        <v>6.4</v>
      </c>
      <c r="AM11" s="64"/>
      <c r="AQ11" s="62" t="s">
        <v>315</v>
      </c>
      <c r="AR11" s="62">
        <v>142761</v>
      </c>
      <c r="AS11" s="62">
        <v>3.3</v>
      </c>
      <c r="AW11" s="64"/>
      <c r="BA11" s="62" t="s">
        <v>254</v>
      </c>
      <c r="BB11" s="62">
        <v>147519</v>
      </c>
      <c r="BC11" s="62">
        <v>3.5</v>
      </c>
      <c r="BF11" s="64"/>
      <c r="BJ11" s="62" t="s">
        <v>43</v>
      </c>
      <c r="BK11" s="62">
        <v>4259027</v>
      </c>
      <c r="BL11" s="62">
        <v>99.9</v>
      </c>
      <c r="BO11" s="65" t="s">
        <v>450</v>
      </c>
      <c r="BP11" s="24" t="s">
        <v>350</v>
      </c>
      <c r="BQ11" s="62">
        <f>BK39</f>
        <v>2469760</v>
      </c>
      <c r="BR11" s="23">
        <f t="shared" si="0"/>
        <v>0.57924107823422655</v>
      </c>
      <c r="BT11" s="64"/>
      <c r="BX11" s="62" t="s">
        <v>456</v>
      </c>
      <c r="BY11" s="62">
        <v>152278</v>
      </c>
      <c r="BZ11" s="62">
        <v>3.6</v>
      </c>
      <c r="CC11" s="65" t="s">
        <v>450</v>
      </c>
      <c r="CD11" s="24" t="s">
        <v>350</v>
      </c>
      <c r="CE11" s="62">
        <f>SUM(BY48:BY49)</f>
        <v>1498987</v>
      </c>
      <c r="CF11" s="35">
        <f t="shared" si="1"/>
        <v>0.35156243770207979</v>
      </c>
      <c r="CG11" s="23">
        <f t="shared" si="2"/>
        <v>-0.35156243770207979</v>
      </c>
      <c r="CH11" s="23">
        <v>0.57924107823422655</v>
      </c>
    </row>
    <row r="12" spans="2:86" x14ac:dyDescent="0.25">
      <c r="B12" s="62" t="s">
        <v>516</v>
      </c>
      <c r="C12" s="88">
        <v>5400</v>
      </c>
      <c r="D12" s="62">
        <v>5300</v>
      </c>
      <c r="F12" s="64"/>
      <c r="I12" s="112" t="s">
        <v>50</v>
      </c>
      <c r="J12" s="41">
        <v>0.29268192674751159</v>
      </c>
      <c r="K12" s="62">
        <v>2.979253078803612E-2</v>
      </c>
      <c r="L12" s="41">
        <v>0.27268793526705104</v>
      </c>
      <c r="N12" s="112" t="s">
        <v>60</v>
      </c>
      <c r="O12" s="41">
        <v>8.3329685051090549E-2</v>
      </c>
      <c r="P12" s="62">
        <v>1.8097080594549349E-2</v>
      </c>
      <c r="Q12" s="23">
        <v>7.8862295762369611E-2</v>
      </c>
      <c r="T12" s="64"/>
      <c r="X12" s="62" t="s">
        <v>368</v>
      </c>
      <c r="Y12" s="62">
        <v>14276</v>
      </c>
      <c r="Z12" s="62">
        <v>3</v>
      </c>
      <c r="AD12" s="64"/>
      <c r="AH12" s="62" t="s">
        <v>238</v>
      </c>
      <c r="AI12" s="62">
        <v>57104</v>
      </c>
      <c r="AJ12" s="62">
        <v>1.3</v>
      </c>
      <c r="AM12" s="64"/>
      <c r="AQ12" s="62" t="s">
        <v>316</v>
      </c>
      <c r="AR12" s="62">
        <v>318832</v>
      </c>
      <c r="AS12" s="65">
        <v>7.5</v>
      </c>
      <c r="AW12" s="64"/>
      <c r="BA12" s="62" t="s">
        <v>43</v>
      </c>
      <c r="BB12" s="62">
        <v>4263786</v>
      </c>
      <c r="BC12" s="62">
        <v>100</v>
      </c>
      <c r="BF12" s="64"/>
      <c r="BI12" s="62" t="s">
        <v>69</v>
      </c>
      <c r="BJ12" s="62" t="s">
        <v>70</v>
      </c>
      <c r="BK12" s="62">
        <v>4759</v>
      </c>
      <c r="BL12" s="62">
        <v>0.1</v>
      </c>
      <c r="BO12" s="65" t="s">
        <v>449</v>
      </c>
      <c r="BP12" s="24" t="s">
        <v>351</v>
      </c>
      <c r="BQ12" s="62">
        <f>BK49</f>
        <v>2217550</v>
      </c>
      <c r="BR12" s="23">
        <f t="shared" si="0"/>
        <v>0.52008942287441251</v>
      </c>
      <c r="BT12" s="64"/>
      <c r="BX12" s="62" t="s">
        <v>457</v>
      </c>
      <c r="BY12" s="62">
        <v>57104</v>
      </c>
      <c r="BZ12" s="62">
        <v>1.3</v>
      </c>
      <c r="CC12" s="65" t="s">
        <v>449</v>
      </c>
      <c r="CD12" s="24" t="s">
        <v>351</v>
      </c>
      <c r="CE12" s="62">
        <f>SUM(BY61:BY62)</f>
        <v>1256294</v>
      </c>
      <c r="CF12" s="35">
        <f t="shared" si="1"/>
        <v>0.29464283620237974</v>
      </c>
      <c r="CG12" s="23">
        <f t="shared" si="2"/>
        <v>-0.29464283620237974</v>
      </c>
      <c r="CH12" s="23">
        <v>0.52008942287441251</v>
      </c>
    </row>
    <row r="13" spans="2:86" x14ac:dyDescent="0.25">
      <c r="B13" s="62" t="s">
        <v>432</v>
      </c>
      <c r="C13" s="88">
        <f>C12/87.18</f>
        <v>61.940812112869921</v>
      </c>
      <c r="D13" s="62">
        <v>61</v>
      </c>
      <c r="F13" s="64"/>
      <c r="I13" s="112" t="s">
        <v>51</v>
      </c>
      <c r="J13" s="15">
        <v>9.0914300997210873E-2</v>
      </c>
      <c r="K13" s="62">
        <v>1.8824375676529753E-2</v>
      </c>
      <c r="L13" s="41">
        <v>0.26481777328727685</v>
      </c>
      <c r="N13" s="112" t="s">
        <v>47</v>
      </c>
      <c r="O13" s="41">
        <v>9.090561748383337E-2</v>
      </c>
      <c r="P13" s="62">
        <v>1.8823566567087086E-2</v>
      </c>
      <c r="Q13" s="41">
        <v>0.3145452263411691</v>
      </c>
      <c r="T13" s="64"/>
      <c r="X13" s="62" t="s">
        <v>228</v>
      </c>
      <c r="Y13" s="62">
        <v>47587</v>
      </c>
      <c r="Z13" s="65">
        <v>9.9</v>
      </c>
      <c r="AD13" s="64"/>
      <c r="AH13" s="62" t="s">
        <v>239</v>
      </c>
      <c r="AI13" s="62">
        <v>33311</v>
      </c>
      <c r="AJ13" s="62">
        <v>0.8</v>
      </c>
      <c r="AM13" s="64"/>
      <c r="AQ13" s="62" t="s">
        <v>317</v>
      </c>
      <c r="AR13" s="62">
        <v>176072</v>
      </c>
      <c r="AS13" s="62">
        <v>4.0999999999999996</v>
      </c>
      <c r="AW13" s="64"/>
      <c r="BF13" s="64"/>
      <c r="BI13" s="62" t="s">
        <v>43</v>
      </c>
      <c r="BK13" s="62">
        <v>4263786</v>
      </c>
      <c r="BL13" s="62">
        <v>100</v>
      </c>
      <c r="BO13" s="65" t="s">
        <v>448</v>
      </c>
      <c r="BP13" s="24" t="s">
        <v>352</v>
      </c>
      <c r="BQ13" s="62">
        <f>BK59</f>
        <v>1546574</v>
      </c>
      <c r="BR13" s="23">
        <f t="shared" si="0"/>
        <v>0.36272317606934307</v>
      </c>
      <c r="BT13" s="64"/>
      <c r="BX13" s="62" t="s">
        <v>458</v>
      </c>
      <c r="BY13" s="62">
        <v>114209</v>
      </c>
      <c r="BZ13" s="62">
        <v>2.7</v>
      </c>
      <c r="CC13" s="65" t="s">
        <v>448</v>
      </c>
      <c r="CD13" s="24" t="s">
        <v>352</v>
      </c>
      <c r="CE13" s="62">
        <f>SUM(BY74:BY75)</f>
        <v>946980</v>
      </c>
      <c r="CF13" s="35">
        <f t="shared" si="1"/>
        <v>0.22209838861518846</v>
      </c>
      <c r="CG13" s="23">
        <f t="shared" si="2"/>
        <v>-0.22209838861518846</v>
      </c>
      <c r="CH13" s="23">
        <v>0.36272317606934307</v>
      </c>
    </row>
    <row r="14" spans="2:86" x14ac:dyDescent="0.25">
      <c r="B14" s="62" t="s">
        <v>843</v>
      </c>
      <c r="C14" s="35">
        <v>4.9503982289837462E-2</v>
      </c>
      <c r="D14" s="35">
        <v>3.6999999999999998E-2</v>
      </c>
      <c r="F14" s="64"/>
      <c r="I14" s="112" t="s">
        <v>52</v>
      </c>
      <c r="J14" s="41">
        <v>0.13297840234106909</v>
      </c>
      <c r="K14" s="62">
        <v>2.223348695385995E-2</v>
      </c>
      <c r="L14" s="41">
        <v>0.22435422164453778</v>
      </c>
      <c r="N14" s="112" t="s">
        <v>58</v>
      </c>
      <c r="O14" s="41">
        <v>9.090561748383337E-2</v>
      </c>
      <c r="P14" s="62">
        <v>1.8823566567087086E-2</v>
      </c>
      <c r="Q14" s="41">
        <v>0.19291913224158527</v>
      </c>
      <c r="T14" s="64"/>
      <c r="X14" s="62" t="s">
        <v>230</v>
      </c>
      <c r="Y14" s="62">
        <v>57104</v>
      </c>
      <c r="Z14" s="65">
        <v>11.9</v>
      </c>
      <c r="AD14" s="64"/>
      <c r="AH14" s="62" t="s">
        <v>240</v>
      </c>
      <c r="AI14" s="62">
        <v>85656</v>
      </c>
      <c r="AJ14" s="62">
        <v>2</v>
      </c>
      <c r="AM14" s="64"/>
      <c r="AQ14" s="62" t="s">
        <v>318</v>
      </c>
      <c r="AR14" s="62">
        <v>594836</v>
      </c>
      <c r="AS14" s="65">
        <v>14</v>
      </c>
      <c r="AW14" s="64"/>
      <c r="BF14" s="64"/>
      <c r="BO14" s="62" t="s">
        <v>476</v>
      </c>
      <c r="BP14" s="24" t="s">
        <v>353</v>
      </c>
      <c r="BQ14" s="62">
        <f>BK69</f>
        <v>728080</v>
      </c>
      <c r="BR14" s="35">
        <f t="shared" si="0"/>
        <v>0.17075903903244674</v>
      </c>
      <c r="BT14" s="64"/>
      <c r="BX14" s="62" t="s">
        <v>43</v>
      </c>
      <c r="BY14" s="62">
        <v>509180</v>
      </c>
      <c r="BZ14" s="62">
        <v>11.9</v>
      </c>
      <c r="CC14" s="62" t="s">
        <v>476</v>
      </c>
      <c r="CD14" s="24" t="s">
        <v>353</v>
      </c>
      <c r="CE14" s="62">
        <f>SUM(BY87:BY88)</f>
        <v>337867</v>
      </c>
      <c r="CF14" s="35">
        <f t="shared" si="1"/>
        <v>7.9241078234226575E-2</v>
      </c>
      <c r="CG14" s="35">
        <f t="shared" si="2"/>
        <v>-7.9241078234226575E-2</v>
      </c>
      <c r="CH14" s="35">
        <v>0.17075903903244674</v>
      </c>
    </row>
    <row r="15" spans="2:86" x14ac:dyDescent="0.25">
      <c r="F15" s="64"/>
      <c r="I15" s="112" t="s">
        <v>53</v>
      </c>
      <c r="J15" s="41">
        <v>2.8881233419084374E-2</v>
      </c>
      <c r="K15" s="62">
        <v>1.096594613275567E-2</v>
      </c>
      <c r="L15" s="41">
        <v>7.0136527242600152E-2</v>
      </c>
      <c r="N15" s="112" t="s">
        <v>55</v>
      </c>
      <c r="O15" s="41">
        <v>0.10121439923225875</v>
      </c>
      <c r="P15" s="62">
        <v>1.9749280146617657E-2</v>
      </c>
      <c r="Q15" s="41">
        <v>0.11694161191872102</v>
      </c>
      <c r="T15" s="64"/>
      <c r="X15" s="62" t="s">
        <v>231</v>
      </c>
      <c r="Y15" s="62">
        <v>14276</v>
      </c>
      <c r="Z15" s="62">
        <v>3</v>
      </c>
      <c r="AD15" s="64"/>
      <c r="AH15" s="62" t="s">
        <v>241</v>
      </c>
      <c r="AI15" s="62">
        <v>1660783</v>
      </c>
      <c r="AJ15" s="65">
        <v>39</v>
      </c>
      <c r="AM15" s="64"/>
      <c r="AQ15" s="62" t="s">
        <v>319</v>
      </c>
      <c r="AR15" s="62">
        <v>789943</v>
      </c>
      <c r="AS15" s="65">
        <v>18.5</v>
      </c>
      <c r="AW15" s="64"/>
      <c r="BF15" s="64"/>
      <c r="BO15" s="65" t="s">
        <v>447</v>
      </c>
      <c r="BP15" s="24" t="s">
        <v>354</v>
      </c>
      <c r="BQ15" s="62">
        <f>BK79</f>
        <v>1289605</v>
      </c>
      <c r="BR15" s="23">
        <f t="shared" si="0"/>
        <v>0.30245537651279875</v>
      </c>
      <c r="BT15" s="64"/>
      <c r="BW15" s="62" t="s">
        <v>69</v>
      </c>
      <c r="BX15" s="62" t="s">
        <v>70</v>
      </c>
      <c r="BY15" s="62">
        <v>3754606</v>
      </c>
      <c r="BZ15" s="62">
        <v>88.1</v>
      </c>
      <c r="CC15" s="65" t="s">
        <v>447</v>
      </c>
      <c r="CD15" s="24" t="s">
        <v>354</v>
      </c>
      <c r="CE15" s="62">
        <f>SUM(BY100:BY101)</f>
        <v>418765</v>
      </c>
      <c r="CF15" s="35">
        <f t="shared" si="1"/>
        <v>9.8214356911908801E-2</v>
      </c>
      <c r="CG15" s="23">
        <f t="shared" si="2"/>
        <v>-9.8214356911908801E-2</v>
      </c>
      <c r="CH15" s="23">
        <v>0.30245537651279875</v>
      </c>
    </row>
    <row r="16" spans="2:86" x14ac:dyDescent="0.25">
      <c r="F16" s="64"/>
      <c r="I16" s="112" t="s">
        <v>54</v>
      </c>
      <c r="J16" s="41">
        <v>3.7036844863459713E-2</v>
      </c>
      <c r="K16" s="62">
        <v>1.2365847689404862E-2</v>
      </c>
      <c r="L16" s="41">
        <v>5.0069729986300791E-2</v>
      </c>
      <c r="N16" s="113" t="s">
        <v>119</v>
      </c>
      <c r="O16" s="41">
        <v>0.1111111111111111</v>
      </c>
      <c r="P16" s="62">
        <v>1.559314558200643E-2</v>
      </c>
      <c r="Q16" s="41">
        <v>0.33700000000000002</v>
      </c>
      <c r="T16" s="64"/>
      <c r="X16" s="62" t="s">
        <v>232</v>
      </c>
      <c r="Y16" s="62">
        <v>23793</v>
      </c>
      <c r="Z16" s="62">
        <v>5</v>
      </c>
      <c r="AD16" s="64"/>
      <c r="AH16" s="62" t="s">
        <v>242</v>
      </c>
      <c r="AI16" s="62">
        <v>85656</v>
      </c>
      <c r="AJ16" s="62">
        <v>2</v>
      </c>
      <c r="AM16" s="64"/>
      <c r="AQ16" s="62" t="s">
        <v>320</v>
      </c>
      <c r="AR16" s="62">
        <v>161795</v>
      </c>
      <c r="AS16" s="62">
        <v>3.8</v>
      </c>
      <c r="AW16" s="64"/>
      <c r="BF16" s="64"/>
      <c r="BO16" s="62" t="s">
        <v>477</v>
      </c>
      <c r="BP16" s="24" t="s">
        <v>355</v>
      </c>
      <c r="BQ16" s="62">
        <f>BK89</f>
        <v>195106</v>
      </c>
      <c r="BR16" s="35">
        <f t="shared" si="0"/>
        <v>4.575886313243676E-2</v>
      </c>
      <c r="BT16" s="64"/>
      <c r="BW16" s="62" t="s">
        <v>43</v>
      </c>
      <c r="BY16" s="62">
        <v>4263786</v>
      </c>
      <c r="BZ16" s="62">
        <v>100</v>
      </c>
      <c r="CC16" s="62" t="s">
        <v>477</v>
      </c>
      <c r="CD16" s="24" t="s">
        <v>355</v>
      </c>
      <c r="CE16" s="62">
        <f>SUM(BY113:BY114)</f>
        <v>85656</v>
      </c>
      <c r="CF16" s="35">
        <f t="shared" si="1"/>
        <v>2.0089188341065899E-2</v>
      </c>
      <c r="CG16" s="35">
        <f t="shared" si="2"/>
        <v>-2.0089188341065899E-2</v>
      </c>
      <c r="CH16" s="35">
        <v>4.575886313243676E-2</v>
      </c>
    </row>
    <row r="17" spans="6:86" x14ac:dyDescent="0.25">
      <c r="F17" s="64"/>
      <c r="I17" s="110" t="s">
        <v>164</v>
      </c>
      <c r="J17" s="23">
        <v>5.6856389438646994E-2</v>
      </c>
      <c r="K17" s="62">
        <v>1.5162842314188751E-2</v>
      </c>
      <c r="L17" s="23">
        <v>8.2623335966029221E-2</v>
      </c>
      <c r="N17" s="112" t="s">
        <v>52</v>
      </c>
      <c r="O17" s="41">
        <v>0.13297840234106909</v>
      </c>
      <c r="P17" s="62">
        <v>2.223348695385995E-2</v>
      </c>
      <c r="Q17" s="41">
        <v>0.22435422164453778</v>
      </c>
      <c r="T17" s="64"/>
      <c r="X17" s="62" t="s">
        <v>218</v>
      </c>
      <c r="Y17" s="62">
        <v>4759</v>
      </c>
      <c r="Z17" s="62">
        <v>1</v>
      </c>
      <c r="AD17" s="64"/>
      <c r="AH17" s="62" t="s">
        <v>243</v>
      </c>
      <c r="AI17" s="62">
        <v>328350</v>
      </c>
      <c r="AJ17" s="65">
        <v>7.7</v>
      </c>
      <c r="AM17" s="64"/>
      <c r="AQ17" s="62" t="s">
        <v>321</v>
      </c>
      <c r="AR17" s="62">
        <v>571043</v>
      </c>
      <c r="AS17" s="65">
        <v>13.4</v>
      </c>
      <c r="AW17" s="64"/>
      <c r="BF17" s="64"/>
      <c r="BI17" s="24" t="s">
        <v>333</v>
      </c>
      <c r="BO17" s="62" t="s">
        <v>478</v>
      </c>
      <c r="BP17" s="24" t="s">
        <v>356</v>
      </c>
      <c r="BQ17" s="62">
        <f>BK99</f>
        <v>185589</v>
      </c>
      <c r="BR17" s="35">
        <f t="shared" si="0"/>
        <v>4.3526809272322768E-2</v>
      </c>
      <c r="BT17" s="64"/>
      <c r="CC17" s="62" t="s">
        <v>478</v>
      </c>
      <c r="CD17" s="24" t="s">
        <v>356</v>
      </c>
      <c r="CE17" s="62">
        <f>SUM(BY126:BY127)</f>
        <v>71380</v>
      </c>
      <c r="CF17" s="35">
        <f t="shared" si="1"/>
        <v>1.6740990284221581E-2</v>
      </c>
      <c r="CG17" s="35">
        <f t="shared" si="2"/>
        <v>-1.6740990284221581E-2</v>
      </c>
      <c r="CH17" s="35">
        <v>4.3526809272322768E-2</v>
      </c>
    </row>
    <row r="18" spans="6:86" x14ac:dyDescent="0.25">
      <c r="F18" s="64"/>
      <c r="I18" s="112" t="s">
        <v>55</v>
      </c>
      <c r="J18" s="41">
        <v>0.10121439923225875</v>
      </c>
      <c r="K18" s="62">
        <v>1.9749280146617657E-2</v>
      </c>
      <c r="L18" s="41">
        <v>0.11694161191872102</v>
      </c>
      <c r="N18" s="112" t="s">
        <v>56</v>
      </c>
      <c r="O18" s="41">
        <v>0.14999894929287411</v>
      </c>
      <c r="P18" s="62">
        <v>2.3380613690844494E-2</v>
      </c>
      <c r="Q18" s="41">
        <v>0.28533999859497072</v>
      </c>
      <c r="T18" s="64"/>
      <c r="X18" s="62" t="s">
        <v>43</v>
      </c>
      <c r="Y18" s="62">
        <v>442558</v>
      </c>
      <c r="Z18" s="62">
        <v>92.1</v>
      </c>
      <c r="AD18" s="64"/>
      <c r="AH18" s="62" t="s">
        <v>218</v>
      </c>
      <c r="AI18" s="62">
        <v>109450</v>
      </c>
      <c r="AJ18" s="62">
        <v>2.6</v>
      </c>
      <c r="AM18" s="64"/>
      <c r="AQ18" s="62" t="s">
        <v>322</v>
      </c>
      <c r="AR18" s="62">
        <v>157037</v>
      </c>
      <c r="AS18" s="62">
        <v>3.7</v>
      </c>
      <c r="AW18" s="64"/>
      <c r="BF18" s="64"/>
      <c r="BK18" s="62" t="s">
        <v>3</v>
      </c>
      <c r="BL18" s="62" t="s">
        <v>4</v>
      </c>
      <c r="BO18" s="65" t="s">
        <v>451</v>
      </c>
      <c r="BP18" s="24" t="s">
        <v>357</v>
      </c>
      <c r="BQ18" s="62">
        <f>BK109</f>
        <v>4087715</v>
      </c>
      <c r="BR18" s="23">
        <f t="shared" si="0"/>
        <v>0.9587054791211379</v>
      </c>
      <c r="BT18" s="64"/>
      <c r="CC18" s="65" t="s">
        <v>451</v>
      </c>
      <c r="CD18" s="24" t="s">
        <v>357</v>
      </c>
      <c r="CE18" s="62">
        <f>SUM(BY139:BY140)</f>
        <v>1156362</v>
      </c>
      <c r="CF18" s="35">
        <f t="shared" si="1"/>
        <v>0.27120544980446953</v>
      </c>
      <c r="CG18" s="23">
        <f t="shared" si="2"/>
        <v>-0.27120544980446953</v>
      </c>
      <c r="CH18" s="23">
        <v>0.9587054791211379</v>
      </c>
    </row>
    <row r="19" spans="6:86" x14ac:dyDescent="0.25">
      <c r="F19" s="64"/>
      <c r="I19" s="112" t="s">
        <v>56</v>
      </c>
      <c r="J19" s="41">
        <v>0.14999894929287411</v>
      </c>
      <c r="K19" s="62">
        <v>2.3380613690844494E-2</v>
      </c>
      <c r="L19" s="41">
        <v>0.28533999859497072</v>
      </c>
      <c r="N19" s="112" t="s">
        <v>63</v>
      </c>
      <c r="O19" s="41">
        <v>0.15217450890817724</v>
      </c>
      <c r="P19" s="62">
        <v>2.351940095887042E-2</v>
      </c>
      <c r="Q19" s="41">
        <v>8.9827356531953367E-2</v>
      </c>
      <c r="T19" s="64"/>
      <c r="W19" s="62" t="s">
        <v>69</v>
      </c>
      <c r="X19" s="62" t="s">
        <v>70</v>
      </c>
      <c r="Y19" s="62">
        <v>38070</v>
      </c>
      <c r="Z19" s="62">
        <v>7.9</v>
      </c>
      <c r="AD19" s="64"/>
      <c r="AH19" s="62" t="s">
        <v>43</v>
      </c>
      <c r="AI19" s="62">
        <v>4259027</v>
      </c>
      <c r="AJ19" s="62">
        <v>99.9</v>
      </c>
      <c r="AM19" s="64"/>
      <c r="AQ19" s="62" t="s">
        <v>323</v>
      </c>
      <c r="AR19" s="62">
        <v>956497</v>
      </c>
      <c r="AS19" s="65">
        <v>22.4</v>
      </c>
      <c r="AW19" s="64"/>
      <c r="BF19" s="64"/>
      <c r="BI19" s="62" t="s">
        <v>6</v>
      </c>
      <c r="BJ19" s="62" t="s">
        <v>331</v>
      </c>
      <c r="BK19" s="62">
        <v>937462</v>
      </c>
      <c r="BL19" s="62">
        <v>22</v>
      </c>
      <c r="BO19" s="62" t="s">
        <v>479</v>
      </c>
      <c r="BP19" s="24" t="s">
        <v>358</v>
      </c>
      <c r="BQ19" s="62">
        <f>BK119</f>
        <v>1051670</v>
      </c>
      <c r="BR19" s="35">
        <f t="shared" si="0"/>
        <v>0.24665168467648235</v>
      </c>
      <c r="BT19" s="64"/>
      <c r="CC19" s="62" t="s">
        <v>479</v>
      </c>
      <c r="CD19" s="24" t="s">
        <v>358</v>
      </c>
      <c r="CE19" s="62">
        <f>SUM(BY152:BY153)</f>
        <v>509180</v>
      </c>
      <c r="CF19" s="35">
        <f t="shared" si="1"/>
        <v>0.11941968944970503</v>
      </c>
      <c r="CG19" s="35">
        <f t="shared" si="2"/>
        <v>-0.11941968944970503</v>
      </c>
      <c r="CH19" s="35">
        <v>0.24665168467648235</v>
      </c>
    </row>
    <row r="20" spans="6:86" x14ac:dyDescent="0.25">
      <c r="F20" s="64"/>
      <c r="I20" s="112" t="s">
        <v>57</v>
      </c>
      <c r="J20" s="15">
        <v>0.35713427996757829</v>
      </c>
      <c r="K20" s="62">
        <v>3.1374583545361372E-2</v>
      </c>
      <c r="L20" s="41">
        <v>0.25457267048150523</v>
      </c>
      <c r="N20" s="112" t="s">
        <v>50</v>
      </c>
      <c r="O20" s="41">
        <v>0.29268192674751159</v>
      </c>
      <c r="P20" s="62">
        <v>2.979253078803612E-2</v>
      </c>
      <c r="Q20" s="41">
        <v>0.27268793526705104</v>
      </c>
      <c r="T20" s="64"/>
      <c r="W20" s="62" t="s">
        <v>43</v>
      </c>
      <c r="Y20" s="62">
        <v>480628</v>
      </c>
      <c r="Z20" s="62">
        <v>100</v>
      </c>
      <c r="AD20" s="64"/>
      <c r="AG20" s="62" t="s">
        <v>69</v>
      </c>
      <c r="AH20" s="62" t="s">
        <v>70</v>
      </c>
      <c r="AI20" s="62">
        <v>4759</v>
      </c>
      <c r="AJ20" s="62">
        <v>0.1</v>
      </c>
      <c r="AM20" s="64"/>
      <c r="AQ20" s="62" t="s">
        <v>366</v>
      </c>
      <c r="AR20" s="62">
        <v>14276</v>
      </c>
      <c r="AS20" s="62">
        <v>0.3</v>
      </c>
      <c r="AW20" s="64"/>
      <c r="BF20" s="64"/>
      <c r="BJ20" s="62" t="s">
        <v>332</v>
      </c>
      <c r="BK20" s="62">
        <v>3316807</v>
      </c>
      <c r="BL20" s="62">
        <v>77.8</v>
      </c>
      <c r="BO20" s="62" t="s">
        <v>480</v>
      </c>
      <c r="BP20" s="24" t="s">
        <v>359</v>
      </c>
      <c r="BQ20" s="62">
        <f>BK129</f>
        <v>409247</v>
      </c>
      <c r="BR20" s="35">
        <f t="shared" si="0"/>
        <v>9.5982068518448163E-2</v>
      </c>
      <c r="BT20" s="64"/>
      <c r="BW20" s="24" t="s">
        <v>459</v>
      </c>
      <c r="CC20" s="62" t="s">
        <v>480</v>
      </c>
      <c r="CD20" s="24" t="s">
        <v>359</v>
      </c>
      <c r="CE20" s="62">
        <f>SUM(BY165:BY166)</f>
        <v>142760</v>
      </c>
      <c r="CF20" s="35">
        <f t="shared" si="1"/>
        <v>3.3481980568443162E-2</v>
      </c>
      <c r="CG20" s="35">
        <f t="shared" si="2"/>
        <v>-3.3481980568443162E-2</v>
      </c>
      <c r="CH20" s="35">
        <v>9.5982068518448163E-2</v>
      </c>
    </row>
    <row r="21" spans="6:86" x14ac:dyDescent="0.25">
      <c r="F21" s="64"/>
      <c r="I21" s="112" t="s">
        <v>58</v>
      </c>
      <c r="J21" s="41">
        <v>9.090561748383337E-2</v>
      </c>
      <c r="K21" s="62">
        <v>1.8823566567087086E-2</v>
      </c>
      <c r="L21" s="41">
        <v>0.19291913224158527</v>
      </c>
      <c r="N21" s="112" t="s">
        <v>45</v>
      </c>
      <c r="O21" s="41">
        <v>0.44262264020945297</v>
      </c>
      <c r="P21" s="62">
        <v>3.2523220288381817E-2</v>
      </c>
      <c r="Q21" s="41">
        <v>0.4636029800014988</v>
      </c>
      <c r="T21" s="64"/>
      <c r="AD21" s="64"/>
      <c r="AG21" s="62" t="s">
        <v>43</v>
      </c>
      <c r="AI21" s="62">
        <v>4263786</v>
      </c>
      <c r="AJ21" s="62">
        <v>100</v>
      </c>
      <c r="AM21" s="64"/>
      <c r="AQ21" s="62" t="s">
        <v>325</v>
      </c>
      <c r="AR21" s="62">
        <v>9517</v>
      </c>
      <c r="AS21" s="62">
        <v>0.2</v>
      </c>
      <c r="AW21" s="64"/>
      <c r="BF21" s="64"/>
      <c r="BJ21" s="62" t="s">
        <v>43</v>
      </c>
      <c r="BK21" s="62">
        <v>4254269</v>
      </c>
      <c r="BL21" s="62">
        <v>99.8</v>
      </c>
      <c r="BO21" s="62" t="s">
        <v>481</v>
      </c>
      <c r="BP21" s="24" t="s">
        <v>360</v>
      </c>
      <c r="BQ21" s="62">
        <f>BK139</f>
        <v>185589</v>
      </c>
      <c r="BR21" s="35">
        <f t="shared" si="0"/>
        <v>4.3526809272322768E-2</v>
      </c>
      <c r="BT21" s="64"/>
      <c r="BY21" s="62" t="s">
        <v>3</v>
      </c>
      <c r="BZ21" s="62" t="s">
        <v>4</v>
      </c>
      <c r="CC21" s="62" t="s">
        <v>481</v>
      </c>
      <c r="CD21" s="24" t="s">
        <v>360</v>
      </c>
      <c r="CE21" s="62">
        <f>SUM(BY178:BY179)</f>
        <v>95173</v>
      </c>
      <c r="CF21" s="35">
        <f t="shared" si="1"/>
        <v>2.232124220117989E-2</v>
      </c>
      <c r="CG21" s="35">
        <f t="shared" si="2"/>
        <v>-2.232124220117989E-2</v>
      </c>
      <c r="CH21" s="35">
        <v>4.3526809272322768E-2</v>
      </c>
    </row>
    <row r="22" spans="6:86" x14ac:dyDescent="0.25">
      <c r="F22" s="64"/>
      <c r="I22" s="112" t="s">
        <v>59</v>
      </c>
      <c r="J22" s="15">
        <v>0.14285070997568372</v>
      </c>
      <c r="K22" s="62">
        <v>2.2912448562366839E-2</v>
      </c>
      <c r="L22" s="41">
        <v>0.20858742293958196</v>
      </c>
      <c r="N22" s="112" t="s">
        <v>51</v>
      </c>
      <c r="O22" s="15">
        <v>9.0914300997210873E-2</v>
      </c>
      <c r="P22" s="62">
        <v>1.8824375676529753E-2</v>
      </c>
      <c r="Q22" s="41">
        <v>0.26481777328727685</v>
      </c>
      <c r="T22" s="64"/>
      <c r="AD22" s="64"/>
      <c r="AM22" s="64"/>
      <c r="AQ22" s="62" t="s">
        <v>43</v>
      </c>
      <c r="AR22" s="62">
        <v>4263786</v>
      </c>
      <c r="AS22" s="62">
        <v>100</v>
      </c>
      <c r="AW22" s="64"/>
      <c r="BF22" s="64"/>
      <c r="BI22" s="62" t="s">
        <v>69</v>
      </c>
      <c r="BJ22" s="62" t="s">
        <v>70</v>
      </c>
      <c r="BK22" s="62">
        <v>9517</v>
      </c>
      <c r="BL22" s="62">
        <v>0.2</v>
      </c>
      <c r="BT22" s="64"/>
      <c r="BW22" s="62" t="s">
        <v>6</v>
      </c>
      <c r="BX22" s="62" t="s">
        <v>454</v>
      </c>
      <c r="BY22" s="62">
        <v>166554</v>
      </c>
      <c r="BZ22" s="62">
        <v>3.9</v>
      </c>
    </row>
    <row r="23" spans="6:86" ht="16.5" thickBot="1" x14ac:dyDescent="0.3">
      <c r="F23" s="64"/>
      <c r="I23" s="112" t="s">
        <v>60</v>
      </c>
      <c r="J23" s="41">
        <v>8.3329685051090549E-2</v>
      </c>
      <c r="K23" s="62">
        <v>1.8097080594549349E-2</v>
      </c>
      <c r="L23" s="23">
        <v>7.8862295762369611E-2</v>
      </c>
      <c r="N23" s="112" t="s">
        <v>59</v>
      </c>
      <c r="O23" s="15">
        <v>0.14285070997568372</v>
      </c>
      <c r="P23" s="62">
        <v>2.2912448562366839E-2</v>
      </c>
      <c r="Q23" s="41">
        <v>0.20858742293958196</v>
      </c>
      <c r="T23" s="64"/>
      <c r="AD23" s="64"/>
      <c r="AM23" s="64"/>
      <c r="AW23" s="64"/>
      <c r="BF23" s="64"/>
      <c r="BI23" s="62" t="s">
        <v>43</v>
      </c>
      <c r="BK23" s="62">
        <v>4263786</v>
      </c>
      <c r="BL23" s="62">
        <v>100</v>
      </c>
      <c r="BT23" s="64"/>
      <c r="BX23" s="62" t="s">
        <v>455</v>
      </c>
      <c r="BY23" s="62">
        <v>342626</v>
      </c>
      <c r="BZ23" s="62">
        <v>8</v>
      </c>
    </row>
    <row r="24" spans="6:86" x14ac:dyDescent="0.25">
      <c r="F24" s="64"/>
      <c r="I24" s="112" t="s">
        <v>88</v>
      </c>
      <c r="J24" s="15">
        <v>0.14285070997568372</v>
      </c>
      <c r="K24" s="62">
        <v>0</v>
      </c>
      <c r="L24" s="41">
        <v>8.8901423056172532E-2</v>
      </c>
      <c r="N24" s="112" t="s">
        <v>88</v>
      </c>
      <c r="O24" s="15">
        <v>0.14285070997568372</v>
      </c>
      <c r="P24" s="62">
        <v>0</v>
      </c>
      <c r="Q24" s="41">
        <v>8.8901423056172532E-2</v>
      </c>
      <c r="T24" s="64"/>
      <c r="X24" s="90" t="s">
        <v>226</v>
      </c>
      <c r="Y24" s="91">
        <v>161795</v>
      </c>
      <c r="Z24" s="92">
        <f>Y24/$W$2</f>
        <v>0.33663248916001565</v>
      </c>
      <c r="AD24" s="64"/>
      <c r="AM24" s="64"/>
      <c r="AW24" s="64"/>
      <c r="BF24" s="64"/>
      <c r="BT24" s="64"/>
      <c r="BX24" s="62" t="s">
        <v>456</v>
      </c>
      <c r="BY24" s="62">
        <v>199865</v>
      </c>
      <c r="BZ24" s="62">
        <v>4.7</v>
      </c>
    </row>
    <row r="25" spans="6:86" ht="16.5" thickBot="1" x14ac:dyDescent="0.3">
      <c r="F25" s="64"/>
      <c r="I25" s="113" t="s">
        <v>259</v>
      </c>
      <c r="J25" s="23">
        <v>7.6919968317087764E-2</v>
      </c>
      <c r="K25" s="126">
        <v>1.7447824853465542E-2</v>
      </c>
      <c r="L25" s="41">
        <v>8.1821435191737416E-2</v>
      </c>
      <c r="N25" s="112" t="s">
        <v>48</v>
      </c>
      <c r="O25" s="15">
        <v>0.2000168116672971</v>
      </c>
      <c r="P25" s="62">
        <v>2.6192427279699306E-2</v>
      </c>
      <c r="Q25" s="41">
        <v>0.33041787413096407</v>
      </c>
      <c r="T25" s="64"/>
      <c r="X25" s="93" t="s">
        <v>225</v>
      </c>
      <c r="Y25" s="70">
        <v>71380</v>
      </c>
      <c r="Z25" s="94">
        <f>Y25/$W$2</f>
        <v>0.14851402748071274</v>
      </c>
      <c r="AD25" s="64"/>
      <c r="AM25" s="64"/>
      <c r="AW25" s="64"/>
      <c r="BF25" s="64"/>
      <c r="BT25" s="64"/>
      <c r="BX25" s="62" t="s">
        <v>457</v>
      </c>
      <c r="BY25" s="62">
        <v>85656</v>
      </c>
      <c r="BZ25" s="62">
        <v>2</v>
      </c>
    </row>
    <row r="26" spans="6:86" x14ac:dyDescent="0.25">
      <c r="F26" s="64"/>
      <c r="I26" s="112" t="s">
        <v>61</v>
      </c>
      <c r="J26" s="15">
        <v>0.22221443915195666</v>
      </c>
      <c r="K26" s="62">
        <v>2.722188170599801E-2</v>
      </c>
      <c r="L26" s="41">
        <v>0.30681236094856507</v>
      </c>
      <c r="N26" s="112" t="s">
        <v>61</v>
      </c>
      <c r="O26" s="15">
        <v>0.22221443915195666</v>
      </c>
      <c r="P26" s="62">
        <v>2.722188170599801E-2</v>
      </c>
      <c r="Q26" s="41">
        <v>0.30681236094856507</v>
      </c>
      <c r="T26" s="64"/>
      <c r="X26" s="93" t="s">
        <v>230</v>
      </c>
      <c r="Y26" s="70">
        <v>57104</v>
      </c>
      <c r="Z26" s="94">
        <f>Y26/$W$2</f>
        <v>0.11881122198457018</v>
      </c>
      <c r="AD26" s="64"/>
      <c r="AH26" s="90" t="s">
        <v>446</v>
      </c>
      <c r="AI26" s="91">
        <v>1660783</v>
      </c>
      <c r="AJ26" s="92">
        <f>AI26/$AG$2</f>
        <v>0.38950899505744424</v>
      </c>
      <c r="AM26" s="64"/>
      <c r="AQ26" s="90" t="s">
        <v>316</v>
      </c>
      <c r="AR26" s="91">
        <v>318832</v>
      </c>
      <c r="AS26" s="92">
        <f>AR26/$AP$2</f>
        <v>7.4776735980651932E-2</v>
      </c>
      <c r="AW26" s="64"/>
      <c r="BF26" s="64"/>
      <c r="BT26" s="64"/>
      <c r="BX26" s="62" t="s">
        <v>458</v>
      </c>
      <c r="BY26" s="62">
        <v>142761</v>
      </c>
      <c r="BZ26" s="62">
        <v>3.3</v>
      </c>
    </row>
    <row r="27" spans="6:86" x14ac:dyDescent="0.25">
      <c r="F27" s="64"/>
      <c r="I27" s="112" t="s">
        <v>62</v>
      </c>
      <c r="J27" s="15">
        <v>0.33335668254413003</v>
      </c>
      <c r="K27" s="62">
        <v>3.0867639128285437E-2</v>
      </c>
      <c r="L27" s="41">
        <v>0.16441678188154343</v>
      </c>
      <c r="N27" s="112" t="s">
        <v>62</v>
      </c>
      <c r="O27" s="15">
        <v>0.33335668254413003</v>
      </c>
      <c r="P27" s="62">
        <v>3.0867639128285437E-2</v>
      </c>
      <c r="Q27" s="41">
        <v>0.16441678188154343</v>
      </c>
      <c r="T27" s="64"/>
      <c r="X27" s="93" t="s">
        <v>228</v>
      </c>
      <c r="Y27" s="70">
        <v>47587</v>
      </c>
      <c r="Z27" s="94">
        <f>Y27/$W$2</f>
        <v>9.9010045190875265E-2</v>
      </c>
      <c r="AD27" s="64"/>
      <c r="AH27" s="93" t="s">
        <v>235</v>
      </c>
      <c r="AI27" s="70">
        <v>1370503</v>
      </c>
      <c r="AJ27" s="94">
        <f>AI27/$AG$2</f>
        <v>0.32142865519048097</v>
      </c>
      <c r="AM27" s="64"/>
      <c r="AQ27" s="93" t="s">
        <v>321</v>
      </c>
      <c r="AR27" s="70">
        <v>571043</v>
      </c>
      <c r="AS27" s="94">
        <f>AR27/$AP$2</f>
        <v>0.13392862587381263</v>
      </c>
      <c r="AW27" s="64"/>
      <c r="BF27" s="64"/>
      <c r="BI27" s="24" t="s">
        <v>334</v>
      </c>
      <c r="BT27" s="64"/>
      <c r="BX27" s="62" t="s">
        <v>43</v>
      </c>
      <c r="BY27" s="62">
        <v>937462</v>
      </c>
      <c r="BZ27" s="62">
        <v>22</v>
      </c>
    </row>
    <row r="28" spans="6:86" ht="16.5" thickBot="1" x14ac:dyDescent="0.3">
      <c r="F28" s="64"/>
      <c r="I28" s="112" t="s">
        <v>63</v>
      </c>
      <c r="J28" s="41">
        <v>0.15217450890817724</v>
      </c>
      <c r="K28" s="62">
        <v>2.351940095887042E-2</v>
      </c>
      <c r="L28" s="41">
        <v>8.9827356531953367E-2</v>
      </c>
      <c r="N28" s="112" t="s">
        <v>57</v>
      </c>
      <c r="O28" s="15">
        <v>0.35713427996757829</v>
      </c>
      <c r="P28" s="62">
        <v>3.1374583545361372E-2</v>
      </c>
      <c r="Q28" s="41">
        <v>0.25457267048150523</v>
      </c>
      <c r="T28" s="64"/>
      <c r="X28" s="95" t="s">
        <v>445</v>
      </c>
      <c r="Y28" s="96"/>
      <c r="Z28" s="97">
        <f>1-SUM(Z24:Z27)</f>
        <v>0.29703221618382614</v>
      </c>
      <c r="AD28" s="64"/>
      <c r="AH28" s="93" t="s">
        <v>243</v>
      </c>
      <c r="AI28" s="70">
        <v>328350</v>
      </c>
      <c r="AJ28" s="94">
        <f>AI28/$AG$2</f>
        <v>7.7009024374112583E-2</v>
      </c>
      <c r="AM28" s="64"/>
      <c r="AQ28" s="93" t="s">
        <v>318</v>
      </c>
      <c r="AR28" s="70">
        <v>594836</v>
      </c>
      <c r="AS28" s="94">
        <f>AR28/$AP$2</f>
        <v>0.13950887779077092</v>
      </c>
      <c r="AW28" s="64"/>
      <c r="BF28" s="64"/>
      <c r="BK28" s="62" t="s">
        <v>3</v>
      </c>
      <c r="BL28" s="62" t="s">
        <v>4</v>
      </c>
      <c r="BT28" s="64"/>
      <c r="BW28" s="62" t="s">
        <v>69</v>
      </c>
      <c r="BX28" s="62" t="s">
        <v>70</v>
      </c>
      <c r="BY28" s="62">
        <v>3326324</v>
      </c>
      <c r="BZ28" s="62">
        <v>78</v>
      </c>
    </row>
    <row r="29" spans="6:86" x14ac:dyDescent="0.25">
      <c r="F29" s="64"/>
      <c r="I29" s="114" t="s">
        <v>188</v>
      </c>
      <c r="J29" s="51">
        <v>0.217</v>
      </c>
      <c r="K29" s="52">
        <v>2.698148951121852E-2</v>
      </c>
      <c r="T29" s="64"/>
      <c r="AD29" s="64"/>
      <c r="AH29" s="93" t="s">
        <v>237</v>
      </c>
      <c r="AI29" s="70">
        <v>271245</v>
      </c>
      <c r="AJ29" s="94">
        <f>AI29/$AG$2</f>
        <v>6.3615997613388667E-2</v>
      </c>
      <c r="AM29" s="64"/>
      <c r="AQ29" s="93" t="s">
        <v>319</v>
      </c>
      <c r="AR29" s="70">
        <v>789943</v>
      </c>
      <c r="AS29" s="94">
        <f>AR29/$AP$2</f>
        <v>0.18526797545655435</v>
      </c>
      <c r="AW29" s="64"/>
      <c r="BF29" s="64"/>
      <c r="BI29" s="62" t="s">
        <v>6</v>
      </c>
      <c r="BJ29" s="62" t="s">
        <v>331</v>
      </c>
      <c r="BK29" s="62">
        <v>818495</v>
      </c>
      <c r="BL29" s="62">
        <v>19.2</v>
      </c>
      <c r="BT29" s="64"/>
      <c r="BW29" s="62" t="s">
        <v>43</v>
      </c>
      <c r="BY29" s="62">
        <v>4263786</v>
      </c>
      <c r="BZ29" s="62">
        <v>100</v>
      </c>
    </row>
    <row r="30" spans="6:86" ht="16.5" thickBot="1" x14ac:dyDescent="0.3">
      <c r="F30" s="64"/>
      <c r="T30" s="64"/>
      <c r="AD30" s="64"/>
      <c r="AH30" s="95" t="s">
        <v>217</v>
      </c>
      <c r="AI30" s="96"/>
      <c r="AJ30" s="97">
        <f>1-SUM(AJ26:AJ29)</f>
        <v>0.14843732776457352</v>
      </c>
      <c r="AM30" s="64"/>
      <c r="AQ30" s="95" t="s">
        <v>323</v>
      </c>
      <c r="AR30" s="96">
        <v>956497</v>
      </c>
      <c r="AS30" s="97">
        <f>AR30/$AP$2</f>
        <v>0.22433044247530246</v>
      </c>
      <c r="AW30" s="64"/>
      <c r="BF30" s="64"/>
      <c r="BJ30" s="62" t="s">
        <v>332</v>
      </c>
      <c r="BK30" s="62">
        <v>3435774</v>
      </c>
      <c r="BL30" s="62">
        <v>80.599999999999994</v>
      </c>
      <c r="BT30" s="64"/>
    </row>
    <row r="31" spans="6:86" x14ac:dyDescent="0.25">
      <c r="F31" s="64"/>
      <c r="T31" s="64"/>
      <c r="AD31" s="64"/>
      <c r="AM31" s="64"/>
      <c r="AW31" s="64"/>
      <c r="BF31" s="64"/>
      <c r="BJ31" s="62" t="s">
        <v>43</v>
      </c>
      <c r="BK31" s="62">
        <v>4254269</v>
      </c>
      <c r="BL31" s="62">
        <v>99.8</v>
      </c>
      <c r="BT31" s="64"/>
    </row>
    <row r="32" spans="6:86" x14ac:dyDescent="0.25">
      <c r="F32" s="64"/>
      <c r="T32" s="64"/>
      <c r="AD32" s="64"/>
      <c r="AM32" s="64"/>
      <c r="AW32" s="64"/>
      <c r="BF32" s="64"/>
      <c r="BI32" s="62" t="s">
        <v>69</v>
      </c>
      <c r="BJ32" s="62" t="s">
        <v>70</v>
      </c>
      <c r="BK32" s="62">
        <v>9517</v>
      </c>
      <c r="BL32" s="62">
        <v>0.2</v>
      </c>
      <c r="BT32" s="64"/>
    </row>
    <row r="33" spans="6:78" ht="16.5" thickBot="1" x14ac:dyDescent="0.3">
      <c r="F33" s="64"/>
      <c r="T33" s="64"/>
      <c r="AD33" s="64"/>
      <c r="AM33" s="64"/>
      <c r="AW33" s="64"/>
      <c r="BF33" s="64"/>
      <c r="BI33" s="62" t="s">
        <v>43</v>
      </c>
      <c r="BK33" s="62">
        <v>4263786</v>
      </c>
      <c r="BL33" s="62">
        <v>100</v>
      </c>
      <c r="BT33" s="64"/>
      <c r="BW33" s="24" t="s">
        <v>460</v>
      </c>
    </row>
    <row r="34" spans="6:78" x14ac:dyDescent="0.25">
      <c r="F34" s="64"/>
      <c r="K34" s="90"/>
      <c r="L34" s="128" t="s">
        <v>19</v>
      </c>
      <c r="M34" s="91" t="s">
        <v>512</v>
      </c>
      <c r="N34" s="140" t="s">
        <v>402</v>
      </c>
      <c r="T34" s="64"/>
      <c r="AD34" s="64"/>
      <c r="AM34" s="64"/>
      <c r="AW34" s="64"/>
      <c r="BF34" s="64"/>
      <c r="BT34" s="64"/>
      <c r="BY34" s="62" t="s">
        <v>3</v>
      </c>
      <c r="BZ34" s="62" t="s">
        <v>4</v>
      </c>
    </row>
    <row r="35" spans="6:78" x14ac:dyDescent="0.25">
      <c r="F35" s="64"/>
      <c r="K35" s="134" t="s">
        <v>119</v>
      </c>
      <c r="L35" s="41">
        <v>0.1111111111111111</v>
      </c>
      <c r="M35" s="70">
        <v>1.559314558200643E-2</v>
      </c>
      <c r="N35" s="129">
        <v>0.33700000000000002</v>
      </c>
      <c r="T35" s="64"/>
      <c r="AD35" s="64"/>
      <c r="AM35" s="64"/>
      <c r="AW35" s="64"/>
      <c r="BF35" s="64"/>
      <c r="BT35" s="64"/>
      <c r="BW35" s="62" t="s">
        <v>6</v>
      </c>
      <c r="BX35" s="62" t="s">
        <v>454</v>
      </c>
      <c r="BY35" s="62">
        <v>190348</v>
      </c>
      <c r="BZ35" s="62">
        <v>4.5</v>
      </c>
    </row>
    <row r="36" spans="6:78" x14ac:dyDescent="0.25">
      <c r="F36" s="64"/>
      <c r="K36" s="121" t="s">
        <v>52</v>
      </c>
      <c r="L36" s="41">
        <v>0.13297840234106909</v>
      </c>
      <c r="M36" s="70">
        <v>2.223348695385995E-2</v>
      </c>
      <c r="N36" s="129">
        <v>0.22435422164453778</v>
      </c>
      <c r="T36" s="64"/>
      <c r="AD36" s="64"/>
      <c r="AM36" s="64"/>
      <c r="AW36" s="64"/>
      <c r="BF36" s="64"/>
      <c r="BT36" s="64"/>
      <c r="BX36" s="62" t="s">
        <v>455</v>
      </c>
      <c r="BY36" s="62">
        <v>266487</v>
      </c>
      <c r="BZ36" s="62">
        <v>6.3</v>
      </c>
    </row>
    <row r="37" spans="6:78" x14ac:dyDescent="0.25">
      <c r="F37" s="64"/>
      <c r="K37" s="121" t="s">
        <v>56</v>
      </c>
      <c r="L37" s="41">
        <v>0.14999894929287411</v>
      </c>
      <c r="M37" s="70">
        <v>2.3380613690844494E-2</v>
      </c>
      <c r="N37" s="129">
        <v>0.28533999859497072</v>
      </c>
      <c r="T37" s="64"/>
      <c r="AD37" s="64"/>
      <c r="AM37" s="64"/>
      <c r="AW37" s="64"/>
      <c r="BF37" s="64"/>
      <c r="BI37" s="24" t="s">
        <v>335</v>
      </c>
      <c r="BT37" s="64"/>
      <c r="BX37" s="62" t="s">
        <v>456</v>
      </c>
      <c r="BY37" s="62">
        <v>199865</v>
      </c>
      <c r="BZ37" s="62">
        <v>4.7</v>
      </c>
    </row>
    <row r="38" spans="6:78" x14ac:dyDescent="0.25">
      <c r="F38" s="64"/>
      <c r="K38" s="121" t="s">
        <v>50</v>
      </c>
      <c r="L38" s="41">
        <v>0.29268192674751159</v>
      </c>
      <c r="M38" s="70">
        <v>2.979253078803612E-2</v>
      </c>
      <c r="N38" s="129">
        <v>0.27268793526705104</v>
      </c>
      <c r="T38" s="64"/>
      <c r="AD38" s="64"/>
      <c r="AM38" s="64"/>
      <c r="AW38" s="64"/>
      <c r="BF38" s="64"/>
      <c r="BK38" s="62" t="s">
        <v>3</v>
      </c>
      <c r="BL38" s="62" t="s">
        <v>4</v>
      </c>
      <c r="BT38" s="64"/>
      <c r="BX38" s="62" t="s">
        <v>457</v>
      </c>
      <c r="BY38" s="62">
        <v>57104</v>
      </c>
      <c r="BZ38" s="62">
        <v>1.3</v>
      </c>
    </row>
    <row r="39" spans="6:78" ht="16.5" thickBot="1" x14ac:dyDescent="0.3">
      <c r="F39" s="64"/>
      <c r="K39" s="123" t="s">
        <v>45</v>
      </c>
      <c r="L39" s="124">
        <v>0.44262264020945297</v>
      </c>
      <c r="M39" s="96">
        <v>3.2523220288381817E-2</v>
      </c>
      <c r="N39" s="130">
        <v>0.4636029800014988</v>
      </c>
      <c r="T39" s="64"/>
      <c r="AD39" s="64"/>
      <c r="AM39" s="64"/>
      <c r="AW39" s="64"/>
      <c r="BF39" s="64"/>
      <c r="BI39" s="62" t="s">
        <v>6</v>
      </c>
      <c r="BJ39" s="62" t="s">
        <v>331</v>
      </c>
      <c r="BK39" s="62">
        <v>2469760</v>
      </c>
      <c r="BL39" s="62">
        <v>57.9</v>
      </c>
      <c r="BT39" s="64"/>
      <c r="BX39" s="62" t="s">
        <v>458</v>
      </c>
      <c r="BY39" s="62">
        <v>104691</v>
      </c>
      <c r="BZ39" s="62">
        <v>2.5</v>
      </c>
    </row>
    <row r="40" spans="6:78" x14ac:dyDescent="0.25">
      <c r="F40" s="64"/>
      <c r="T40" s="64"/>
      <c r="AD40" s="64"/>
      <c r="AM40" s="64"/>
      <c r="AW40" s="64"/>
      <c r="BF40" s="64"/>
      <c r="BJ40" s="62" t="s">
        <v>332</v>
      </c>
      <c r="BK40" s="62">
        <v>1784509</v>
      </c>
      <c r="BL40" s="62">
        <v>41.9</v>
      </c>
      <c r="BT40" s="64"/>
      <c r="BX40" s="62" t="s">
        <v>43</v>
      </c>
      <c r="BY40" s="62">
        <v>818495</v>
      </c>
      <c r="BZ40" s="62">
        <v>19.2</v>
      </c>
    </row>
    <row r="41" spans="6:78" x14ac:dyDescent="0.25">
      <c r="F41" s="64"/>
      <c r="T41" s="64"/>
      <c r="AD41" s="64"/>
      <c r="AM41" s="64"/>
      <c r="AW41" s="64"/>
      <c r="BF41" s="64"/>
      <c r="BJ41" s="62" t="s">
        <v>43</v>
      </c>
      <c r="BK41" s="62">
        <v>4254269</v>
      </c>
      <c r="BL41" s="62">
        <v>99.8</v>
      </c>
      <c r="BT41" s="64"/>
      <c r="BW41" s="62" t="s">
        <v>69</v>
      </c>
      <c r="BX41" s="62" t="s">
        <v>70</v>
      </c>
      <c r="BY41" s="62">
        <v>3445292</v>
      </c>
      <c r="BZ41" s="62">
        <v>80.8</v>
      </c>
    </row>
    <row r="42" spans="6:78" x14ac:dyDescent="0.25">
      <c r="F42" s="64"/>
      <c r="T42" s="64"/>
      <c r="AD42" s="64"/>
      <c r="AM42" s="64"/>
      <c r="AW42" s="64"/>
      <c r="BF42" s="64"/>
      <c r="BI42" s="62" t="s">
        <v>69</v>
      </c>
      <c r="BJ42" s="62" t="s">
        <v>70</v>
      </c>
      <c r="BK42" s="62">
        <v>9517</v>
      </c>
      <c r="BL42" s="62">
        <v>0.2</v>
      </c>
      <c r="BT42" s="64"/>
      <c r="BW42" s="62" t="s">
        <v>43</v>
      </c>
      <c r="BY42" s="62">
        <v>4263786</v>
      </c>
      <c r="BZ42" s="62">
        <v>100</v>
      </c>
    </row>
    <row r="43" spans="6:78" x14ac:dyDescent="0.25">
      <c r="F43" s="64"/>
      <c r="T43" s="64"/>
      <c r="AD43" s="64"/>
      <c r="AM43" s="64"/>
      <c r="AW43" s="64"/>
      <c r="BF43" s="64"/>
      <c r="BI43" s="62" t="s">
        <v>43</v>
      </c>
      <c r="BK43" s="62">
        <v>4263786</v>
      </c>
      <c r="BL43" s="62">
        <v>100</v>
      </c>
      <c r="BT43" s="64"/>
    </row>
    <row r="44" spans="6:78" x14ac:dyDescent="0.25">
      <c r="F44" s="64"/>
      <c r="T44" s="64"/>
      <c r="AD44" s="64"/>
      <c r="AM44" s="64"/>
      <c r="AW44" s="64"/>
      <c r="BF44" s="64"/>
      <c r="BT44" s="64"/>
    </row>
    <row r="45" spans="6:78" x14ac:dyDescent="0.25">
      <c r="F45" s="64"/>
      <c r="T45" s="64"/>
      <c r="AD45" s="64"/>
      <c r="AM45" s="64"/>
      <c r="AW45" s="64"/>
      <c r="BF45" s="64"/>
      <c r="BT45" s="64"/>
    </row>
    <row r="46" spans="6:78" x14ac:dyDescent="0.25">
      <c r="F46" s="64"/>
      <c r="T46" s="64"/>
      <c r="AD46" s="64"/>
      <c r="AM46" s="64"/>
      <c r="AW46" s="64"/>
      <c r="BF46" s="64"/>
      <c r="BT46" s="64"/>
      <c r="BW46" s="24" t="s">
        <v>461</v>
      </c>
    </row>
    <row r="47" spans="6:78" x14ac:dyDescent="0.25">
      <c r="F47" s="64"/>
      <c r="T47" s="64"/>
      <c r="AD47" s="64"/>
      <c r="AM47" s="64"/>
      <c r="AW47" s="64"/>
      <c r="BF47" s="64"/>
      <c r="BI47" s="24" t="s">
        <v>336</v>
      </c>
      <c r="BT47" s="64"/>
      <c r="BY47" s="62" t="s">
        <v>3</v>
      </c>
      <c r="BZ47" s="62" t="s">
        <v>4</v>
      </c>
    </row>
    <row r="48" spans="6:78" x14ac:dyDescent="0.25">
      <c r="F48" s="64"/>
      <c r="J48" s="74" t="s">
        <v>402</v>
      </c>
      <c r="T48" s="64"/>
      <c r="AD48" s="64"/>
      <c r="AM48" s="64"/>
      <c r="AW48" s="64"/>
      <c r="BF48" s="64"/>
      <c r="BK48" s="62" t="s">
        <v>3</v>
      </c>
      <c r="BL48" s="62" t="s">
        <v>4</v>
      </c>
      <c r="BT48" s="64"/>
      <c r="BW48" s="62" t="s">
        <v>6</v>
      </c>
      <c r="BX48" s="62" t="s">
        <v>454</v>
      </c>
      <c r="BY48" s="62">
        <v>237934</v>
      </c>
      <c r="BZ48" s="62">
        <v>5.6</v>
      </c>
    </row>
    <row r="49" spans="6:78" x14ac:dyDescent="0.25">
      <c r="F49" s="64"/>
      <c r="I49" s="107" t="s">
        <v>236</v>
      </c>
      <c r="J49" s="41">
        <v>0.4636029800014988</v>
      </c>
      <c r="T49" s="64"/>
      <c r="AD49" s="64"/>
      <c r="AM49" s="64"/>
      <c r="AW49" s="64"/>
      <c r="BF49" s="64"/>
      <c r="BI49" s="62" t="s">
        <v>6</v>
      </c>
      <c r="BJ49" s="62" t="s">
        <v>331</v>
      </c>
      <c r="BK49" s="62">
        <v>2217550</v>
      </c>
      <c r="BL49" s="62">
        <v>52</v>
      </c>
      <c r="BT49" s="64"/>
      <c r="BX49" s="62" t="s">
        <v>455</v>
      </c>
      <c r="BY49" s="62">
        <v>1261053</v>
      </c>
      <c r="BZ49" s="62">
        <v>29.6</v>
      </c>
    </row>
    <row r="50" spans="6:78" x14ac:dyDescent="0.25">
      <c r="F50" s="64"/>
      <c r="I50" s="107" t="s">
        <v>47</v>
      </c>
      <c r="J50" s="41">
        <v>0.3145452263411691</v>
      </c>
      <c r="T50" s="64"/>
      <c r="AD50" s="64"/>
      <c r="AM50" s="64"/>
      <c r="AW50" s="64"/>
      <c r="BF50" s="64"/>
      <c r="BJ50" s="62" t="s">
        <v>332</v>
      </c>
      <c r="BK50" s="62">
        <v>2036719</v>
      </c>
      <c r="BL50" s="62">
        <v>47.8</v>
      </c>
      <c r="BT50" s="64"/>
      <c r="BX50" s="62" t="s">
        <v>456</v>
      </c>
      <c r="BY50" s="62">
        <v>456834</v>
      </c>
      <c r="BZ50" s="62">
        <v>10.7</v>
      </c>
    </row>
    <row r="51" spans="6:78" x14ac:dyDescent="0.25">
      <c r="F51" s="64"/>
      <c r="I51" s="107" t="s">
        <v>48</v>
      </c>
      <c r="J51" s="41">
        <v>0.33041787413096407</v>
      </c>
      <c r="T51" s="64"/>
      <c r="AD51" s="64"/>
      <c r="AM51" s="64"/>
      <c r="AW51" s="64"/>
      <c r="BF51" s="64"/>
      <c r="BJ51" s="62" t="s">
        <v>43</v>
      </c>
      <c r="BK51" s="62">
        <v>4254269</v>
      </c>
      <c r="BL51" s="62">
        <v>99.8</v>
      </c>
      <c r="BT51" s="64"/>
      <c r="BX51" s="62" t="s">
        <v>457</v>
      </c>
      <c r="BY51" s="62">
        <v>180830</v>
      </c>
      <c r="BZ51" s="62">
        <v>4.2</v>
      </c>
    </row>
    <row r="52" spans="6:78" x14ac:dyDescent="0.25">
      <c r="F52" s="64"/>
      <c r="I52" s="107" t="s">
        <v>119</v>
      </c>
      <c r="J52" s="41">
        <v>0.33700000000000002</v>
      </c>
      <c r="T52" s="64"/>
      <c r="AD52" s="64"/>
      <c r="AM52" s="64"/>
      <c r="AW52" s="64"/>
      <c r="BF52" s="64"/>
      <c r="BI52" s="62" t="s">
        <v>69</v>
      </c>
      <c r="BJ52" s="62" t="s">
        <v>70</v>
      </c>
      <c r="BK52" s="62">
        <v>9517</v>
      </c>
      <c r="BL52" s="62">
        <v>0.2</v>
      </c>
      <c r="BT52" s="64"/>
      <c r="BX52" s="62" t="s">
        <v>458</v>
      </c>
      <c r="BY52" s="62">
        <v>333108</v>
      </c>
      <c r="BZ52" s="62">
        <v>7.8</v>
      </c>
    </row>
    <row r="53" spans="6:78" x14ac:dyDescent="0.25">
      <c r="F53" s="64"/>
      <c r="I53" s="107" t="s">
        <v>50</v>
      </c>
      <c r="J53" s="41">
        <v>0.27268793526705104</v>
      </c>
      <c r="T53" s="64"/>
      <c r="AD53" s="64"/>
      <c r="AM53" s="64"/>
      <c r="AW53" s="64"/>
      <c r="BF53" s="64"/>
      <c r="BI53" s="62" t="s">
        <v>43</v>
      </c>
      <c r="BK53" s="62">
        <v>4263786</v>
      </c>
      <c r="BL53" s="62">
        <v>100</v>
      </c>
      <c r="BT53" s="64"/>
      <c r="BX53" s="62" t="s">
        <v>43</v>
      </c>
      <c r="BY53" s="62">
        <v>2469760</v>
      </c>
      <c r="BZ53" s="62">
        <v>57.9</v>
      </c>
    </row>
    <row r="54" spans="6:78" x14ac:dyDescent="0.25">
      <c r="F54" s="64"/>
      <c r="I54" s="107" t="s">
        <v>51</v>
      </c>
      <c r="J54" s="41">
        <v>0.26481777328727685</v>
      </c>
      <c r="T54" s="64"/>
      <c r="AD54" s="64"/>
      <c r="AM54" s="64"/>
      <c r="AW54" s="64"/>
      <c r="BF54" s="64"/>
      <c r="BT54" s="64"/>
      <c r="BW54" s="62" t="s">
        <v>69</v>
      </c>
      <c r="BX54" s="62" t="s">
        <v>70</v>
      </c>
      <c r="BY54" s="62">
        <v>1794026</v>
      </c>
      <c r="BZ54" s="62">
        <v>42.1</v>
      </c>
    </row>
    <row r="55" spans="6:78" x14ac:dyDescent="0.25">
      <c r="F55" s="64"/>
      <c r="I55" s="107" t="s">
        <v>52</v>
      </c>
      <c r="J55" s="41">
        <v>0.22435422164453778</v>
      </c>
      <c r="T55" s="64"/>
      <c r="AD55" s="64"/>
      <c r="AM55" s="64"/>
      <c r="AW55" s="64"/>
      <c r="BF55" s="64"/>
      <c r="BT55" s="64"/>
      <c r="BW55" s="62" t="s">
        <v>43</v>
      </c>
      <c r="BY55" s="62">
        <v>4263786</v>
      </c>
      <c r="BZ55" s="62">
        <v>100</v>
      </c>
    </row>
    <row r="56" spans="6:78" x14ac:dyDescent="0.25">
      <c r="F56" s="64"/>
      <c r="I56" s="107" t="s">
        <v>53</v>
      </c>
      <c r="J56" s="41">
        <v>7.0136527242600152E-2</v>
      </c>
      <c r="T56" s="64"/>
      <c r="AD56" s="64"/>
      <c r="AM56" s="64"/>
      <c r="AW56" s="64"/>
      <c r="BF56" s="64"/>
      <c r="BT56" s="64"/>
    </row>
    <row r="57" spans="6:78" x14ac:dyDescent="0.25">
      <c r="F57" s="64"/>
      <c r="I57" s="107" t="s">
        <v>54</v>
      </c>
      <c r="J57" s="41">
        <v>5.0069729986300791E-2</v>
      </c>
      <c r="T57" s="64"/>
      <c r="AD57" s="64"/>
      <c r="AM57" s="64"/>
      <c r="AW57" s="64"/>
      <c r="BF57" s="64"/>
      <c r="BI57" s="24" t="s">
        <v>337</v>
      </c>
      <c r="BT57" s="64"/>
    </row>
    <row r="58" spans="6:78" x14ac:dyDescent="0.25">
      <c r="F58" s="64"/>
      <c r="I58" s="107" t="s">
        <v>164</v>
      </c>
      <c r="J58" s="23">
        <v>8.2623335966029221E-2</v>
      </c>
      <c r="T58" s="64"/>
      <c r="AD58" s="64"/>
      <c r="AM58" s="64"/>
      <c r="AW58" s="64"/>
      <c r="BF58" s="64"/>
      <c r="BK58" s="62" t="s">
        <v>3</v>
      </c>
      <c r="BL58" s="62" t="s">
        <v>4</v>
      </c>
      <c r="BT58" s="64"/>
    </row>
    <row r="59" spans="6:78" x14ac:dyDescent="0.25">
      <c r="F59" s="64"/>
      <c r="I59" s="107" t="s">
        <v>55</v>
      </c>
      <c r="J59" s="41">
        <v>0.11694161191872102</v>
      </c>
      <c r="T59" s="64"/>
      <c r="AD59" s="64"/>
      <c r="AM59" s="64"/>
      <c r="AW59" s="64"/>
      <c r="BF59" s="64"/>
      <c r="BI59" s="62" t="s">
        <v>6</v>
      </c>
      <c r="BJ59" s="62" t="s">
        <v>331</v>
      </c>
      <c r="BK59" s="62">
        <v>1546574</v>
      </c>
      <c r="BL59" s="62">
        <v>36.299999999999997</v>
      </c>
      <c r="BT59" s="64"/>
      <c r="BW59" s="24" t="s">
        <v>462</v>
      </c>
    </row>
    <row r="60" spans="6:78" x14ac:dyDescent="0.25">
      <c r="F60" s="64"/>
      <c r="I60" s="107" t="s">
        <v>56</v>
      </c>
      <c r="J60" s="41">
        <v>0.28533999859497072</v>
      </c>
      <c r="T60" s="64"/>
      <c r="AD60" s="64"/>
      <c r="AM60" s="64"/>
      <c r="AW60" s="64"/>
      <c r="BF60" s="64"/>
      <c r="BJ60" s="62" t="s">
        <v>332</v>
      </c>
      <c r="BK60" s="62">
        <v>2707695</v>
      </c>
      <c r="BL60" s="62">
        <v>63.5</v>
      </c>
      <c r="BT60" s="64"/>
      <c r="BY60" s="62" t="s">
        <v>3</v>
      </c>
      <c r="BZ60" s="62" t="s">
        <v>4</v>
      </c>
    </row>
    <row r="61" spans="6:78" x14ac:dyDescent="0.25">
      <c r="F61" s="64"/>
      <c r="I61" s="107" t="s">
        <v>57</v>
      </c>
      <c r="J61" s="41">
        <v>0.25457267048150523</v>
      </c>
      <c r="T61" s="64"/>
      <c r="AD61" s="64"/>
      <c r="AM61" s="64"/>
      <c r="AW61" s="64"/>
      <c r="BF61" s="64"/>
      <c r="BJ61" s="62" t="s">
        <v>43</v>
      </c>
      <c r="BK61" s="62">
        <v>4254269</v>
      </c>
      <c r="BL61" s="62">
        <v>99.8</v>
      </c>
      <c r="BT61" s="64"/>
      <c r="BW61" s="62" t="s">
        <v>6</v>
      </c>
      <c r="BX61" s="62" t="s">
        <v>454</v>
      </c>
      <c r="BY61" s="62">
        <v>138002</v>
      </c>
      <c r="BZ61" s="62">
        <v>3.2</v>
      </c>
    </row>
    <row r="62" spans="6:78" x14ac:dyDescent="0.25">
      <c r="F62" s="64"/>
      <c r="I62" s="107" t="s">
        <v>58</v>
      </c>
      <c r="J62" s="41">
        <v>0.19291913224158527</v>
      </c>
      <c r="T62" s="64"/>
      <c r="AD62" s="64"/>
      <c r="AM62" s="64"/>
      <c r="AW62" s="64"/>
      <c r="BF62" s="64"/>
      <c r="BI62" s="62" t="s">
        <v>69</v>
      </c>
      <c r="BJ62" s="62" t="s">
        <v>70</v>
      </c>
      <c r="BK62" s="62">
        <v>9517</v>
      </c>
      <c r="BL62" s="62">
        <v>0.2</v>
      </c>
      <c r="BT62" s="64"/>
      <c r="BX62" s="62" t="s">
        <v>455</v>
      </c>
      <c r="BY62" s="62">
        <v>1118292</v>
      </c>
      <c r="BZ62" s="62">
        <v>26.2</v>
      </c>
    </row>
    <row r="63" spans="6:78" x14ac:dyDescent="0.25">
      <c r="F63" s="64"/>
      <c r="I63" s="107" t="s">
        <v>59</v>
      </c>
      <c r="J63" s="41">
        <v>0.20858742293958196</v>
      </c>
      <c r="T63" s="64"/>
      <c r="AD63" s="64"/>
      <c r="AM63" s="64"/>
      <c r="AW63" s="64"/>
      <c r="BF63" s="64"/>
      <c r="BI63" s="62" t="s">
        <v>43</v>
      </c>
      <c r="BK63" s="62">
        <v>4263786</v>
      </c>
      <c r="BL63" s="62">
        <v>100</v>
      </c>
      <c r="BT63" s="64"/>
      <c r="BX63" s="62" t="s">
        <v>456</v>
      </c>
      <c r="BY63" s="62">
        <v>414006</v>
      </c>
      <c r="BZ63" s="62">
        <v>9.6999999999999993</v>
      </c>
    </row>
    <row r="64" spans="6:78" x14ac:dyDescent="0.25">
      <c r="F64" s="64"/>
      <c r="I64" s="107" t="s">
        <v>60</v>
      </c>
      <c r="J64" s="23">
        <v>7.8862295762369611E-2</v>
      </c>
      <c r="T64" s="64"/>
      <c r="AD64" s="64"/>
      <c r="AM64" s="64"/>
      <c r="AW64" s="64"/>
      <c r="BF64" s="64"/>
      <c r="BT64" s="64"/>
      <c r="BX64" s="62" t="s">
        <v>457</v>
      </c>
      <c r="BY64" s="62">
        <v>71380</v>
      </c>
      <c r="BZ64" s="62">
        <v>1.7</v>
      </c>
    </row>
    <row r="65" spans="6:78" x14ac:dyDescent="0.25">
      <c r="F65" s="64"/>
      <c r="I65" s="107" t="s">
        <v>88</v>
      </c>
      <c r="J65" s="41">
        <v>8.8901423056172532E-2</v>
      </c>
      <c r="T65" s="64"/>
      <c r="AD65" s="64"/>
      <c r="AM65" s="64"/>
      <c r="AW65" s="64"/>
      <c r="BF65" s="64"/>
      <c r="BT65" s="64"/>
      <c r="BX65" s="62" t="s">
        <v>458</v>
      </c>
      <c r="BY65" s="62">
        <v>475869</v>
      </c>
      <c r="BZ65" s="62">
        <v>11.2</v>
      </c>
    </row>
    <row r="66" spans="6:78" x14ac:dyDescent="0.25">
      <c r="F66" s="64"/>
      <c r="I66" s="107" t="s">
        <v>259</v>
      </c>
      <c r="J66" s="41">
        <v>8.1821435191737416E-2</v>
      </c>
      <c r="T66" s="64"/>
      <c r="AD66" s="64"/>
      <c r="AM66" s="64"/>
      <c r="AW66" s="64"/>
      <c r="BF66" s="64"/>
      <c r="BT66" s="64"/>
      <c r="BX66" s="62" t="s">
        <v>43</v>
      </c>
      <c r="BY66" s="62">
        <v>2217550</v>
      </c>
      <c r="BZ66" s="62">
        <v>52</v>
      </c>
    </row>
    <row r="67" spans="6:78" x14ac:dyDescent="0.25">
      <c r="F67" s="64"/>
      <c r="I67" s="107" t="s">
        <v>61</v>
      </c>
      <c r="J67" s="41">
        <v>0.30681236094856507</v>
      </c>
      <c r="T67" s="64"/>
      <c r="AD67" s="64"/>
      <c r="AM67" s="64"/>
      <c r="AW67" s="64"/>
      <c r="BF67" s="64"/>
      <c r="BI67" s="24" t="s">
        <v>338</v>
      </c>
      <c r="BT67" s="64"/>
      <c r="BW67" s="62" t="s">
        <v>69</v>
      </c>
      <c r="BX67" s="62" t="s">
        <v>70</v>
      </c>
      <c r="BY67" s="62">
        <v>2046237</v>
      </c>
      <c r="BZ67" s="62">
        <v>48</v>
      </c>
    </row>
    <row r="68" spans="6:78" x14ac:dyDescent="0.25">
      <c r="F68" s="64"/>
      <c r="I68" s="107" t="s">
        <v>62</v>
      </c>
      <c r="J68" s="41">
        <v>0.16441678188154343</v>
      </c>
      <c r="T68" s="64"/>
      <c r="AD68" s="64"/>
      <c r="AM68" s="64"/>
      <c r="AW68" s="64"/>
      <c r="BF68" s="64"/>
      <c r="BK68" s="62" t="s">
        <v>3</v>
      </c>
      <c r="BL68" s="62" t="s">
        <v>4</v>
      </c>
      <c r="BT68" s="64"/>
      <c r="BW68" s="62" t="s">
        <v>43</v>
      </c>
      <c r="BY68" s="62">
        <v>4263786</v>
      </c>
      <c r="BZ68" s="62">
        <v>100</v>
      </c>
    </row>
    <row r="69" spans="6:78" x14ac:dyDescent="0.25">
      <c r="F69" s="64"/>
      <c r="I69" s="107" t="s">
        <v>63</v>
      </c>
      <c r="J69" s="41">
        <v>8.9827356531953367E-2</v>
      </c>
      <c r="T69" s="64"/>
      <c r="AD69" s="64"/>
      <c r="AM69" s="64"/>
      <c r="AW69" s="64"/>
      <c r="BF69" s="64"/>
      <c r="BI69" s="62" t="s">
        <v>6</v>
      </c>
      <c r="BJ69" s="62" t="s">
        <v>331</v>
      </c>
      <c r="BK69" s="62">
        <v>728080</v>
      </c>
      <c r="BL69" s="62">
        <v>17.100000000000001</v>
      </c>
      <c r="BT69" s="64"/>
    </row>
    <row r="70" spans="6:78" x14ac:dyDescent="0.25">
      <c r="F70" s="64"/>
      <c r="T70" s="64"/>
      <c r="AD70" s="64"/>
      <c r="AM70" s="64"/>
      <c r="AW70" s="64"/>
      <c r="BF70" s="64"/>
      <c r="BJ70" s="62" t="s">
        <v>332</v>
      </c>
      <c r="BK70" s="62">
        <v>3526189</v>
      </c>
      <c r="BL70" s="62">
        <v>82.7</v>
      </c>
      <c r="BT70" s="64"/>
    </row>
    <row r="71" spans="6:78" x14ac:dyDescent="0.25">
      <c r="F71" s="64"/>
      <c r="T71" s="64"/>
      <c r="AD71" s="64"/>
      <c r="AM71" s="64"/>
      <c r="AW71" s="64"/>
      <c r="BF71" s="64"/>
      <c r="BJ71" s="62" t="s">
        <v>43</v>
      </c>
      <c r="BK71" s="62">
        <v>4254269</v>
      </c>
      <c r="BL71" s="62">
        <v>99.8</v>
      </c>
      <c r="BT71" s="64"/>
    </row>
    <row r="72" spans="6:78" x14ac:dyDescent="0.25">
      <c r="F72" s="64"/>
      <c r="T72" s="64"/>
      <c r="AD72" s="64"/>
      <c r="AM72" s="64"/>
      <c r="AW72" s="64"/>
      <c r="BF72" s="64"/>
      <c r="BI72" s="62" t="s">
        <v>69</v>
      </c>
      <c r="BJ72" s="62" t="s">
        <v>70</v>
      </c>
      <c r="BK72" s="62">
        <v>9517</v>
      </c>
      <c r="BL72" s="62">
        <v>0.2</v>
      </c>
      <c r="BT72" s="64"/>
      <c r="BW72" s="24" t="s">
        <v>463</v>
      </c>
    </row>
    <row r="73" spans="6:78" x14ac:dyDescent="0.25">
      <c r="F73" s="64"/>
      <c r="T73" s="64"/>
      <c r="AD73" s="64"/>
      <c r="AM73" s="64"/>
      <c r="AW73" s="64"/>
      <c r="BF73" s="64"/>
      <c r="BI73" s="62" t="s">
        <v>43</v>
      </c>
      <c r="BK73" s="62">
        <v>4263786</v>
      </c>
      <c r="BL73" s="62">
        <v>100</v>
      </c>
      <c r="BT73" s="64"/>
      <c r="BY73" s="62" t="s">
        <v>3</v>
      </c>
      <c r="BZ73" s="62" t="s">
        <v>4</v>
      </c>
    </row>
    <row r="74" spans="6:78" x14ac:dyDescent="0.25">
      <c r="F74" s="64"/>
      <c r="T74" s="64"/>
      <c r="AD74" s="64"/>
      <c r="AM74" s="64"/>
      <c r="AW74" s="64"/>
      <c r="BF74" s="64"/>
      <c r="BT74" s="64"/>
      <c r="BW74" s="62" t="s">
        <v>6</v>
      </c>
      <c r="BX74" s="62" t="s">
        <v>454</v>
      </c>
      <c r="BY74" s="62">
        <v>114209</v>
      </c>
      <c r="BZ74" s="62">
        <v>2.7</v>
      </c>
    </row>
    <row r="75" spans="6:78" x14ac:dyDescent="0.25">
      <c r="F75" s="64"/>
      <c r="T75" s="64"/>
      <c r="AD75" s="64"/>
      <c r="AM75" s="64"/>
      <c r="AW75" s="64"/>
      <c r="BF75" s="64"/>
      <c r="BT75" s="64"/>
      <c r="BX75" s="62" t="s">
        <v>455</v>
      </c>
      <c r="BY75" s="62">
        <v>832771</v>
      </c>
      <c r="BZ75" s="62">
        <v>19.5</v>
      </c>
    </row>
    <row r="76" spans="6:78" x14ac:dyDescent="0.25">
      <c r="F76" s="64"/>
      <c r="T76" s="64"/>
      <c r="AD76" s="64"/>
      <c r="AM76" s="64"/>
      <c r="AW76" s="64"/>
      <c r="BF76" s="64"/>
      <c r="BT76" s="64"/>
      <c r="BX76" s="62" t="s">
        <v>456</v>
      </c>
      <c r="BY76" s="62">
        <v>266487</v>
      </c>
      <c r="BZ76" s="62">
        <v>6.3</v>
      </c>
    </row>
    <row r="77" spans="6:78" x14ac:dyDescent="0.25">
      <c r="F77" s="64"/>
      <c r="T77" s="64"/>
      <c r="AD77" s="64"/>
      <c r="AM77" s="64"/>
      <c r="AW77" s="64"/>
      <c r="BF77" s="64"/>
      <c r="BI77" s="24" t="s">
        <v>339</v>
      </c>
      <c r="BT77" s="64"/>
      <c r="BX77" s="62" t="s">
        <v>457</v>
      </c>
      <c r="BY77" s="62">
        <v>61863</v>
      </c>
      <c r="BZ77" s="62">
        <v>1.5</v>
      </c>
    </row>
    <row r="78" spans="6:78" x14ac:dyDescent="0.25">
      <c r="F78" s="64"/>
      <c r="T78" s="64"/>
      <c r="AD78" s="64"/>
      <c r="AM78" s="64"/>
      <c r="AW78" s="64"/>
      <c r="BF78" s="64"/>
      <c r="BK78" s="62" t="s">
        <v>3</v>
      </c>
      <c r="BL78" s="62" t="s">
        <v>4</v>
      </c>
      <c r="BT78" s="64"/>
      <c r="BX78" s="62" t="s">
        <v>458</v>
      </c>
      <c r="BY78" s="62">
        <v>271245</v>
      </c>
      <c r="BZ78" s="62">
        <v>6.4</v>
      </c>
    </row>
    <row r="79" spans="6:78" x14ac:dyDescent="0.25">
      <c r="F79" s="64"/>
      <c r="T79" s="64"/>
      <c r="AD79" s="64"/>
      <c r="AM79" s="64"/>
      <c r="AW79" s="64"/>
      <c r="BF79" s="64"/>
      <c r="BI79" s="62" t="s">
        <v>6</v>
      </c>
      <c r="BJ79" s="62" t="s">
        <v>331</v>
      </c>
      <c r="BK79" s="62">
        <v>1289605</v>
      </c>
      <c r="BL79" s="62">
        <v>30.2</v>
      </c>
      <c r="BT79" s="64"/>
      <c r="BX79" s="62" t="s">
        <v>43</v>
      </c>
      <c r="BY79" s="62">
        <v>1546574</v>
      </c>
      <c r="BZ79" s="62">
        <v>36.299999999999997</v>
      </c>
    </row>
    <row r="80" spans="6:78" x14ac:dyDescent="0.25">
      <c r="F80" s="64"/>
      <c r="T80" s="64"/>
      <c r="AD80" s="64"/>
      <c r="AM80" s="64"/>
      <c r="AW80" s="64"/>
      <c r="BF80" s="64"/>
      <c r="BJ80" s="62" t="s">
        <v>332</v>
      </c>
      <c r="BK80" s="62">
        <v>2964664</v>
      </c>
      <c r="BL80" s="62">
        <v>69.5</v>
      </c>
      <c r="BT80" s="64"/>
      <c r="BW80" s="62" t="s">
        <v>69</v>
      </c>
      <c r="BX80" s="62" t="s">
        <v>70</v>
      </c>
      <c r="BY80" s="62">
        <v>2717212</v>
      </c>
      <c r="BZ80" s="62">
        <v>63.7</v>
      </c>
    </row>
    <row r="81" spans="6:78" x14ac:dyDescent="0.25">
      <c r="F81" s="64"/>
      <c r="T81" s="64"/>
      <c r="AD81" s="64"/>
      <c r="AM81" s="64"/>
      <c r="AW81" s="64"/>
      <c r="BF81" s="64"/>
      <c r="BJ81" s="62" t="s">
        <v>43</v>
      </c>
      <c r="BK81" s="62">
        <v>4254269</v>
      </c>
      <c r="BL81" s="62">
        <v>99.8</v>
      </c>
      <c r="BT81" s="64"/>
      <c r="BW81" s="62" t="s">
        <v>43</v>
      </c>
      <c r="BY81" s="62">
        <v>4263786</v>
      </c>
      <c r="BZ81" s="62">
        <v>100</v>
      </c>
    </row>
    <row r="82" spans="6:78" x14ac:dyDescent="0.25">
      <c r="F82" s="64"/>
      <c r="T82" s="64"/>
      <c r="AD82" s="64"/>
      <c r="AM82" s="64"/>
      <c r="AW82" s="64"/>
      <c r="BF82" s="64"/>
      <c r="BI82" s="62" t="s">
        <v>69</v>
      </c>
      <c r="BJ82" s="62" t="s">
        <v>70</v>
      </c>
      <c r="BK82" s="62">
        <v>9517</v>
      </c>
      <c r="BL82" s="62">
        <v>0.2</v>
      </c>
      <c r="BT82" s="64"/>
    </row>
    <row r="83" spans="6:78" x14ac:dyDescent="0.25">
      <c r="F83" s="64"/>
      <c r="T83" s="64"/>
      <c r="AD83" s="64"/>
      <c r="AM83" s="64"/>
      <c r="AW83" s="64"/>
      <c r="BF83" s="64"/>
      <c r="BI83" s="62" t="s">
        <v>43</v>
      </c>
      <c r="BK83" s="62">
        <v>4263786</v>
      </c>
      <c r="BL83" s="62">
        <v>100</v>
      </c>
      <c r="BT83" s="64"/>
    </row>
    <row r="84" spans="6:78" x14ac:dyDescent="0.25">
      <c r="F84" s="64"/>
      <c r="T84" s="64"/>
      <c r="AD84" s="64"/>
      <c r="AM84" s="64"/>
      <c r="AW84" s="64"/>
      <c r="BF84" s="64"/>
      <c r="BT84" s="64"/>
    </row>
    <row r="85" spans="6:78" x14ac:dyDescent="0.25">
      <c r="F85" s="64"/>
      <c r="T85" s="64"/>
      <c r="AD85" s="64"/>
      <c r="AM85" s="64"/>
      <c r="AW85" s="64"/>
      <c r="BF85" s="64"/>
      <c r="BT85" s="64"/>
      <c r="BW85" s="24" t="s">
        <v>464</v>
      </c>
    </row>
    <row r="86" spans="6:78" x14ac:dyDescent="0.25">
      <c r="F86" s="64"/>
      <c r="T86" s="64"/>
      <c r="AD86" s="64"/>
      <c r="AM86" s="64"/>
      <c r="AW86" s="64"/>
      <c r="BF86" s="64"/>
      <c r="BT86" s="64"/>
      <c r="BY86" s="62" t="s">
        <v>3</v>
      </c>
      <c r="BZ86" s="62" t="s">
        <v>4</v>
      </c>
    </row>
    <row r="87" spans="6:78" x14ac:dyDescent="0.25">
      <c r="F87" s="64"/>
      <c r="T87" s="64"/>
      <c r="AD87" s="64"/>
      <c r="AM87" s="64"/>
      <c r="AW87" s="64"/>
      <c r="BF87" s="64"/>
      <c r="BI87" s="24" t="s">
        <v>340</v>
      </c>
      <c r="BT87" s="64"/>
      <c r="BW87" s="62" t="s">
        <v>6</v>
      </c>
      <c r="BX87" s="62" t="s">
        <v>454</v>
      </c>
      <c r="BY87" s="62">
        <v>42828</v>
      </c>
      <c r="BZ87" s="62">
        <v>1</v>
      </c>
    </row>
    <row r="88" spans="6:78" x14ac:dyDescent="0.25">
      <c r="F88" s="64"/>
      <c r="T88" s="64"/>
      <c r="AD88" s="64"/>
      <c r="AM88" s="64"/>
      <c r="AW88" s="64"/>
      <c r="BF88" s="64"/>
      <c r="BK88" s="62" t="s">
        <v>3</v>
      </c>
      <c r="BL88" s="62" t="s">
        <v>4</v>
      </c>
      <c r="BT88" s="64"/>
      <c r="BX88" s="62" t="s">
        <v>455</v>
      </c>
      <c r="BY88" s="62">
        <v>295039</v>
      </c>
      <c r="BZ88" s="62">
        <v>6.9</v>
      </c>
    </row>
    <row r="89" spans="6:78" x14ac:dyDescent="0.25">
      <c r="F89" s="64"/>
      <c r="T89" s="64"/>
      <c r="AD89" s="64"/>
      <c r="AM89" s="64"/>
      <c r="AW89" s="64"/>
      <c r="BF89" s="64"/>
      <c r="BI89" s="62" t="s">
        <v>6</v>
      </c>
      <c r="BJ89" s="62" t="s">
        <v>331</v>
      </c>
      <c r="BK89" s="62">
        <v>195106</v>
      </c>
      <c r="BL89" s="62">
        <v>4.5999999999999996</v>
      </c>
      <c r="BT89" s="64"/>
      <c r="BX89" s="62" t="s">
        <v>456</v>
      </c>
      <c r="BY89" s="62">
        <v>128485</v>
      </c>
      <c r="BZ89" s="62">
        <v>3</v>
      </c>
    </row>
    <row r="90" spans="6:78" x14ac:dyDescent="0.25">
      <c r="F90" s="64"/>
      <c r="T90" s="64"/>
      <c r="AD90" s="64"/>
      <c r="AM90" s="64"/>
      <c r="AW90" s="64"/>
      <c r="BF90" s="64"/>
      <c r="BJ90" s="62" t="s">
        <v>332</v>
      </c>
      <c r="BK90" s="62">
        <v>4059163</v>
      </c>
      <c r="BL90" s="62">
        <v>95.2</v>
      </c>
      <c r="BT90" s="64"/>
      <c r="BX90" s="62" t="s">
        <v>457</v>
      </c>
      <c r="BY90" s="62">
        <v>52346</v>
      </c>
      <c r="BZ90" s="62">
        <v>1.2</v>
      </c>
    </row>
    <row r="91" spans="6:78" x14ac:dyDescent="0.25">
      <c r="F91" s="64"/>
      <c r="T91" s="64"/>
      <c r="AD91" s="64"/>
      <c r="AM91" s="64"/>
      <c r="AW91" s="64"/>
      <c r="BF91" s="64"/>
      <c r="BJ91" s="62" t="s">
        <v>43</v>
      </c>
      <c r="BK91" s="62">
        <v>4254269</v>
      </c>
      <c r="BL91" s="62">
        <v>99.8</v>
      </c>
      <c r="BT91" s="64"/>
      <c r="BX91" s="62" t="s">
        <v>458</v>
      </c>
      <c r="BY91" s="62">
        <v>209382</v>
      </c>
      <c r="BZ91" s="62">
        <v>4.9000000000000004</v>
      </c>
    </row>
    <row r="92" spans="6:78" x14ac:dyDescent="0.25">
      <c r="F92" s="64"/>
      <c r="T92" s="64"/>
      <c r="AD92" s="64"/>
      <c r="AM92" s="64"/>
      <c r="AW92" s="64"/>
      <c r="BF92" s="64"/>
      <c r="BI92" s="62" t="s">
        <v>69</v>
      </c>
      <c r="BJ92" s="62" t="s">
        <v>70</v>
      </c>
      <c r="BK92" s="62">
        <v>9517</v>
      </c>
      <c r="BL92" s="62">
        <v>0.2</v>
      </c>
      <c r="BT92" s="64"/>
      <c r="BX92" s="62" t="s">
        <v>43</v>
      </c>
      <c r="BY92" s="62">
        <v>728080</v>
      </c>
      <c r="BZ92" s="62">
        <v>17.100000000000001</v>
      </c>
    </row>
    <row r="93" spans="6:78" x14ac:dyDescent="0.25">
      <c r="F93" s="64"/>
      <c r="T93" s="64"/>
      <c r="AD93" s="64"/>
      <c r="AM93" s="64"/>
      <c r="AW93" s="64"/>
      <c r="BF93" s="64"/>
      <c r="BI93" s="62" t="s">
        <v>43</v>
      </c>
      <c r="BK93" s="62">
        <v>4263786</v>
      </c>
      <c r="BL93" s="62">
        <v>100</v>
      </c>
      <c r="BT93" s="64"/>
      <c r="BW93" s="62" t="s">
        <v>69</v>
      </c>
      <c r="BX93" s="62" t="s">
        <v>70</v>
      </c>
      <c r="BY93" s="62">
        <v>3535707</v>
      </c>
      <c r="BZ93" s="62">
        <v>82.9</v>
      </c>
    </row>
    <row r="94" spans="6:78" x14ac:dyDescent="0.25">
      <c r="F94" s="64"/>
      <c r="T94" s="64"/>
      <c r="AD94" s="64"/>
      <c r="AM94" s="64"/>
      <c r="AW94" s="64"/>
      <c r="BF94" s="64"/>
      <c r="BT94" s="64"/>
      <c r="BW94" s="62" t="s">
        <v>43</v>
      </c>
      <c r="BY94" s="62">
        <v>4263786</v>
      </c>
      <c r="BZ94" s="62">
        <v>100</v>
      </c>
    </row>
    <row r="95" spans="6:78" x14ac:dyDescent="0.25">
      <c r="F95" s="64"/>
      <c r="T95" s="64"/>
      <c r="AD95" s="64"/>
      <c r="AM95" s="64"/>
      <c r="AW95" s="64"/>
      <c r="BF95" s="64"/>
      <c r="BT95" s="64"/>
    </row>
    <row r="96" spans="6:78" x14ac:dyDescent="0.25">
      <c r="F96" s="64"/>
      <c r="T96" s="64"/>
      <c r="AD96" s="64"/>
      <c r="AM96" s="64"/>
      <c r="AW96" s="64"/>
      <c r="BF96" s="64"/>
      <c r="BT96" s="64"/>
    </row>
    <row r="97" spans="6:78" x14ac:dyDescent="0.25">
      <c r="F97" s="64"/>
      <c r="T97" s="64"/>
      <c r="AD97" s="64"/>
      <c r="AM97" s="64"/>
      <c r="AW97" s="64"/>
      <c r="BF97" s="64"/>
      <c r="BI97" s="24" t="s">
        <v>341</v>
      </c>
      <c r="BT97" s="64"/>
    </row>
    <row r="98" spans="6:78" x14ac:dyDescent="0.25">
      <c r="F98" s="64"/>
      <c r="T98" s="64"/>
      <c r="AD98" s="64"/>
      <c r="AM98" s="64"/>
      <c r="AW98" s="64"/>
      <c r="BF98" s="64"/>
      <c r="BK98" s="62" t="s">
        <v>3</v>
      </c>
      <c r="BL98" s="62" t="s">
        <v>4</v>
      </c>
      <c r="BT98" s="64"/>
      <c r="BW98" s="24" t="s">
        <v>465</v>
      </c>
    </row>
    <row r="99" spans="6:78" x14ac:dyDescent="0.25">
      <c r="F99" s="64"/>
      <c r="T99" s="64"/>
      <c r="AD99" s="64"/>
      <c r="AM99" s="64"/>
      <c r="AW99" s="64"/>
      <c r="BF99" s="64"/>
      <c r="BI99" s="62" t="s">
        <v>6</v>
      </c>
      <c r="BJ99" s="62" t="s">
        <v>331</v>
      </c>
      <c r="BK99" s="62">
        <v>185589</v>
      </c>
      <c r="BL99" s="62">
        <v>4.4000000000000004</v>
      </c>
      <c r="BT99" s="64"/>
      <c r="BY99" s="62" t="s">
        <v>3</v>
      </c>
      <c r="BZ99" s="62" t="s">
        <v>4</v>
      </c>
    </row>
    <row r="100" spans="6:78" x14ac:dyDescent="0.25">
      <c r="F100" s="64"/>
      <c r="T100" s="64"/>
      <c r="AD100" s="64"/>
      <c r="AM100" s="64"/>
      <c r="AW100" s="64"/>
      <c r="BF100" s="64"/>
      <c r="BJ100" s="62" t="s">
        <v>332</v>
      </c>
      <c r="BK100" s="62">
        <v>4068680</v>
      </c>
      <c r="BL100" s="62">
        <v>95.4</v>
      </c>
      <c r="BT100" s="64"/>
      <c r="BW100" s="62" t="s">
        <v>6</v>
      </c>
      <c r="BX100" s="62" t="s">
        <v>454</v>
      </c>
      <c r="BY100" s="62">
        <v>109450</v>
      </c>
      <c r="BZ100" s="62">
        <v>2.6</v>
      </c>
    </row>
    <row r="101" spans="6:78" x14ac:dyDescent="0.25">
      <c r="F101" s="64"/>
      <c r="T101" s="64"/>
      <c r="AD101" s="64"/>
      <c r="AM101" s="64"/>
      <c r="AW101" s="64"/>
      <c r="BF101" s="64"/>
      <c r="BJ101" s="62" t="s">
        <v>43</v>
      </c>
      <c r="BK101" s="62">
        <v>4254269</v>
      </c>
      <c r="BL101" s="62">
        <v>99.8</v>
      </c>
      <c r="BT101" s="64"/>
      <c r="BX101" s="62" t="s">
        <v>455</v>
      </c>
      <c r="BY101" s="62">
        <v>309315</v>
      </c>
      <c r="BZ101" s="62">
        <v>7.3</v>
      </c>
    </row>
    <row r="102" spans="6:78" x14ac:dyDescent="0.25">
      <c r="F102" s="64"/>
      <c r="T102" s="64"/>
      <c r="AD102" s="64"/>
      <c r="AM102" s="64"/>
      <c r="AW102" s="64"/>
      <c r="BF102" s="64"/>
      <c r="BI102" s="62" t="s">
        <v>69</v>
      </c>
      <c r="BJ102" s="62" t="s">
        <v>70</v>
      </c>
      <c r="BK102" s="62">
        <v>9517</v>
      </c>
      <c r="BL102" s="62">
        <v>0.2</v>
      </c>
      <c r="BT102" s="64"/>
      <c r="BX102" s="62" t="s">
        <v>456</v>
      </c>
      <c r="BY102" s="62">
        <v>394971</v>
      </c>
      <c r="BZ102" s="62">
        <v>9.3000000000000007</v>
      </c>
    </row>
    <row r="103" spans="6:78" x14ac:dyDescent="0.25">
      <c r="F103" s="64"/>
      <c r="T103" s="64"/>
      <c r="AD103" s="64"/>
      <c r="AM103" s="64"/>
      <c r="AW103" s="64"/>
      <c r="BF103" s="64"/>
      <c r="BI103" s="62" t="s">
        <v>43</v>
      </c>
      <c r="BK103" s="62">
        <v>4263786</v>
      </c>
      <c r="BL103" s="62">
        <v>100</v>
      </c>
      <c r="BT103" s="64"/>
      <c r="BX103" s="62" t="s">
        <v>457</v>
      </c>
      <c r="BY103" s="62">
        <v>166554</v>
      </c>
      <c r="BZ103" s="62">
        <v>3.9</v>
      </c>
    </row>
    <row r="104" spans="6:78" x14ac:dyDescent="0.25">
      <c r="F104" s="64"/>
      <c r="T104" s="64"/>
      <c r="AD104" s="64"/>
      <c r="AM104" s="64"/>
      <c r="AW104" s="64"/>
      <c r="BF104" s="64"/>
      <c r="BT104" s="64"/>
      <c r="BX104" s="62" t="s">
        <v>458</v>
      </c>
      <c r="BY104" s="62">
        <v>309315</v>
      </c>
      <c r="BZ104" s="62">
        <v>7.3</v>
      </c>
    </row>
    <row r="105" spans="6:78" x14ac:dyDescent="0.25">
      <c r="F105" s="64"/>
      <c r="T105" s="64"/>
      <c r="AD105" s="64"/>
      <c r="AM105" s="64"/>
      <c r="AW105" s="64"/>
      <c r="BF105" s="64"/>
      <c r="BT105" s="64"/>
      <c r="BX105" s="62" t="s">
        <v>43</v>
      </c>
      <c r="BY105" s="62">
        <v>1289605</v>
      </c>
      <c r="BZ105" s="62">
        <v>30.2</v>
      </c>
    </row>
    <row r="106" spans="6:78" x14ac:dyDescent="0.25">
      <c r="F106" s="64"/>
      <c r="T106" s="64"/>
      <c r="AD106" s="64"/>
      <c r="AM106" s="64"/>
      <c r="AW106" s="64"/>
      <c r="BF106" s="64"/>
      <c r="BT106" s="64"/>
      <c r="BW106" s="62" t="s">
        <v>69</v>
      </c>
      <c r="BX106" s="62" t="s">
        <v>70</v>
      </c>
      <c r="BY106" s="62">
        <v>2974181</v>
      </c>
      <c r="BZ106" s="62">
        <v>69.8</v>
      </c>
    </row>
    <row r="107" spans="6:78" x14ac:dyDescent="0.25">
      <c r="F107" s="64"/>
      <c r="T107" s="64"/>
      <c r="AD107" s="64"/>
      <c r="AM107" s="64"/>
      <c r="AW107" s="64"/>
      <c r="BF107" s="64"/>
      <c r="BI107" s="24" t="s">
        <v>342</v>
      </c>
      <c r="BT107" s="64"/>
      <c r="BW107" s="62" t="s">
        <v>43</v>
      </c>
      <c r="BY107" s="62">
        <v>4263786</v>
      </c>
      <c r="BZ107" s="62">
        <v>100</v>
      </c>
    </row>
    <row r="108" spans="6:78" x14ac:dyDescent="0.25">
      <c r="F108" s="64"/>
      <c r="T108" s="64"/>
      <c r="AD108" s="64"/>
      <c r="AM108" s="64"/>
      <c r="AW108" s="64"/>
      <c r="BF108" s="64"/>
      <c r="BK108" s="62" t="s">
        <v>3</v>
      </c>
      <c r="BL108" s="62" t="s">
        <v>4</v>
      </c>
      <c r="BT108" s="64"/>
    </row>
    <row r="109" spans="6:78" x14ac:dyDescent="0.25">
      <c r="F109" s="64"/>
      <c r="T109" s="64"/>
      <c r="AD109" s="64"/>
      <c r="AM109" s="64"/>
      <c r="AW109" s="64"/>
      <c r="BF109" s="64"/>
      <c r="BI109" s="62" t="s">
        <v>6</v>
      </c>
      <c r="BJ109" s="62" t="s">
        <v>331</v>
      </c>
      <c r="BK109" s="62">
        <v>4087715</v>
      </c>
      <c r="BL109" s="62">
        <v>95.9</v>
      </c>
      <c r="BT109" s="64"/>
    </row>
    <row r="110" spans="6:78" x14ac:dyDescent="0.25">
      <c r="F110" s="64"/>
      <c r="T110" s="64"/>
      <c r="AD110" s="64"/>
      <c r="AM110" s="64"/>
      <c r="AW110" s="64"/>
      <c r="BF110" s="64"/>
      <c r="BJ110" s="62" t="s">
        <v>332</v>
      </c>
      <c r="BK110" s="62">
        <v>166554</v>
      </c>
      <c r="BL110" s="62">
        <v>3.9</v>
      </c>
      <c r="BT110" s="64"/>
    </row>
    <row r="111" spans="6:78" x14ac:dyDescent="0.25">
      <c r="F111" s="64"/>
      <c r="T111" s="64"/>
      <c r="AD111" s="64"/>
      <c r="AM111" s="64"/>
      <c r="AW111" s="64"/>
      <c r="BF111" s="64"/>
      <c r="BJ111" s="62" t="s">
        <v>43</v>
      </c>
      <c r="BK111" s="62">
        <v>4254269</v>
      </c>
      <c r="BL111" s="62">
        <v>99.8</v>
      </c>
      <c r="BT111" s="64"/>
      <c r="BW111" s="24" t="s">
        <v>466</v>
      </c>
    </row>
    <row r="112" spans="6:78" x14ac:dyDescent="0.25">
      <c r="F112" s="64"/>
      <c r="T112" s="64"/>
      <c r="AD112" s="64"/>
      <c r="AM112" s="64"/>
      <c r="AW112" s="64"/>
      <c r="BF112" s="64"/>
      <c r="BI112" s="62" t="s">
        <v>69</v>
      </c>
      <c r="BJ112" s="62" t="s">
        <v>70</v>
      </c>
      <c r="BK112" s="62">
        <v>9517</v>
      </c>
      <c r="BL112" s="62">
        <v>0.2</v>
      </c>
      <c r="BT112" s="64"/>
      <c r="BY112" s="62" t="s">
        <v>3</v>
      </c>
      <c r="BZ112" s="62" t="s">
        <v>4</v>
      </c>
    </row>
    <row r="113" spans="6:78" x14ac:dyDescent="0.25">
      <c r="F113" s="64"/>
      <c r="T113" s="64"/>
      <c r="AD113" s="64"/>
      <c r="AM113" s="64"/>
      <c r="AW113" s="64"/>
      <c r="BF113" s="64"/>
      <c r="BI113" s="62" t="s">
        <v>43</v>
      </c>
      <c r="BK113" s="62">
        <v>4263786</v>
      </c>
      <c r="BL113" s="62">
        <v>100</v>
      </c>
      <c r="BT113" s="64"/>
      <c r="BW113" s="62" t="s">
        <v>6</v>
      </c>
      <c r="BX113" s="62" t="s">
        <v>454</v>
      </c>
      <c r="BY113" s="62">
        <v>9517</v>
      </c>
      <c r="BZ113" s="62">
        <v>0.2</v>
      </c>
    </row>
    <row r="114" spans="6:78" x14ac:dyDescent="0.25">
      <c r="F114" s="64"/>
      <c r="T114" s="64"/>
      <c r="AD114" s="64"/>
      <c r="AM114" s="64"/>
      <c r="AW114" s="64"/>
      <c r="BF114" s="64"/>
      <c r="BT114" s="64"/>
      <c r="BX114" s="62" t="s">
        <v>455</v>
      </c>
      <c r="BY114" s="62">
        <v>76139</v>
      </c>
      <c r="BZ114" s="62">
        <v>1.8</v>
      </c>
    </row>
    <row r="115" spans="6:78" x14ac:dyDescent="0.25">
      <c r="F115" s="64"/>
      <c r="T115" s="64"/>
      <c r="AD115" s="64"/>
      <c r="AM115" s="64"/>
      <c r="AW115" s="64"/>
      <c r="BF115" s="64"/>
      <c r="BT115" s="64"/>
      <c r="BX115" s="62" t="s">
        <v>456</v>
      </c>
      <c r="BY115" s="62">
        <v>47587</v>
      </c>
      <c r="BZ115" s="62">
        <v>1.1000000000000001</v>
      </c>
    </row>
    <row r="116" spans="6:78" x14ac:dyDescent="0.25">
      <c r="F116" s="64"/>
      <c r="T116" s="64"/>
      <c r="AD116" s="64"/>
      <c r="AM116" s="64"/>
      <c r="AW116" s="64"/>
      <c r="BF116" s="64"/>
      <c r="BT116" s="64"/>
      <c r="BX116" s="62" t="s">
        <v>457</v>
      </c>
      <c r="BY116" s="62">
        <v>19035</v>
      </c>
      <c r="BZ116" s="62">
        <v>0.4</v>
      </c>
    </row>
    <row r="117" spans="6:78" x14ac:dyDescent="0.25">
      <c r="F117" s="64"/>
      <c r="T117" s="64"/>
      <c r="AD117" s="64"/>
      <c r="AM117" s="64"/>
      <c r="AW117" s="64"/>
      <c r="BF117" s="64"/>
      <c r="BI117" s="24" t="s">
        <v>343</v>
      </c>
      <c r="BT117" s="64"/>
      <c r="BX117" s="62" t="s">
        <v>458</v>
      </c>
      <c r="BY117" s="62">
        <v>42828</v>
      </c>
      <c r="BZ117" s="62">
        <v>1</v>
      </c>
    </row>
    <row r="118" spans="6:78" x14ac:dyDescent="0.25">
      <c r="F118" s="64"/>
      <c r="T118" s="64"/>
      <c r="AD118" s="64"/>
      <c r="AM118" s="64"/>
      <c r="AW118" s="64"/>
      <c r="BF118" s="64"/>
      <c r="BK118" s="62" t="s">
        <v>3</v>
      </c>
      <c r="BL118" s="62" t="s">
        <v>4</v>
      </c>
      <c r="BT118" s="64"/>
      <c r="BX118" s="62" t="s">
        <v>43</v>
      </c>
      <c r="BY118" s="62">
        <v>195106</v>
      </c>
      <c r="BZ118" s="62">
        <v>4.5999999999999996</v>
      </c>
    </row>
    <row r="119" spans="6:78" x14ac:dyDescent="0.25">
      <c r="F119" s="64"/>
      <c r="T119" s="64"/>
      <c r="AD119" s="64"/>
      <c r="AM119" s="64"/>
      <c r="AW119" s="64"/>
      <c r="BF119" s="64"/>
      <c r="BI119" s="62" t="s">
        <v>6</v>
      </c>
      <c r="BJ119" s="62" t="s">
        <v>331</v>
      </c>
      <c r="BK119" s="62">
        <v>1051670</v>
      </c>
      <c r="BL119" s="62">
        <v>24.7</v>
      </c>
      <c r="BT119" s="64"/>
      <c r="BW119" s="62" t="s">
        <v>69</v>
      </c>
      <c r="BX119" s="62" t="s">
        <v>70</v>
      </c>
      <c r="BY119" s="62">
        <v>4068680</v>
      </c>
      <c r="BZ119" s="62">
        <v>95.4</v>
      </c>
    </row>
    <row r="120" spans="6:78" x14ac:dyDescent="0.25">
      <c r="F120" s="64"/>
      <c r="T120" s="64"/>
      <c r="AD120" s="64"/>
      <c r="AM120" s="64"/>
      <c r="AW120" s="64"/>
      <c r="BF120" s="64"/>
      <c r="BJ120" s="62" t="s">
        <v>332</v>
      </c>
      <c r="BK120" s="62">
        <v>3202598</v>
      </c>
      <c r="BL120" s="62">
        <v>75.099999999999994</v>
      </c>
      <c r="BT120" s="64"/>
      <c r="BW120" s="62" t="s">
        <v>43</v>
      </c>
      <c r="BY120" s="62">
        <v>4263786</v>
      </c>
      <c r="BZ120" s="62">
        <v>100</v>
      </c>
    </row>
    <row r="121" spans="6:78" x14ac:dyDescent="0.25">
      <c r="F121" s="64"/>
      <c r="T121" s="64"/>
      <c r="AD121" s="64"/>
      <c r="AM121" s="64"/>
      <c r="AW121" s="64"/>
      <c r="BF121" s="64"/>
      <c r="BJ121" s="62" t="s">
        <v>43</v>
      </c>
      <c r="BK121" s="62">
        <v>4254269</v>
      </c>
      <c r="BL121" s="62">
        <v>99.8</v>
      </c>
      <c r="BT121" s="64"/>
    </row>
    <row r="122" spans="6:78" x14ac:dyDescent="0.25">
      <c r="F122" s="64"/>
      <c r="T122" s="64"/>
      <c r="AD122" s="64"/>
      <c r="AM122" s="64"/>
      <c r="AW122" s="64"/>
      <c r="BF122" s="64"/>
      <c r="BI122" s="62" t="s">
        <v>69</v>
      </c>
      <c r="BJ122" s="62" t="s">
        <v>70</v>
      </c>
      <c r="BK122" s="62">
        <v>9517</v>
      </c>
      <c r="BL122" s="62">
        <v>0.2</v>
      </c>
      <c r="BT122" s="64"/>
    </row>
    <row r="123" spans="6:78" x14ac:dyDescent="0.25">
      <c r="F123" s="64"/>
      <c r="T123" s="64"/>
      <c r="AD123" s="64"/>
      <c r="AM123" s="64"/>
      <c r="AW123" s="64"/>
      <c r="BF123" s="64"/>
      <c r="BI123" s="62" t="s">
        <v>43</v>
      </c>
      <c r="BK123" s="62">
        <v>4263786</v>
      </c>
      <c r="BL123" s="62">
        <v>100</v>
      </c>
      <c r="BT123" s="64"/>
    </row>
    <row r="124" spans="6:78" x14ac:dyDescent="0.25">
      <c r="F124" s="64"/>
      <c r="T124" s="64"/>
      <c r="AD124" s="64"/>
      <c r="AM124" s="64"/>
      <c r="AW124" s="64"/>
      <c r="BF124" s="64"/>
      <c r="BT124" s="64"/>
      <c r="BW124" s="24" t="s">
        <v>467</v>
      </c>
    </row>
    <row r="125" spans="6:78" x14ac:dyDescent="0.25">
      <c r="F125" s="64"/>
      <c r="T125" s="64"/>
      <c r="AD125" s="64"/>
      <c r="AM125" s="64"/>
      <c r="AW125" s="64"/>
      <c r="BF125" s="64"/>
      <c r="BT125" s="64"/>
      <c r="BY125" s="62" t="s">
        <v>3</v>
      </c>
      <c r="BZ125" s="62" t="s">
        <v>4</v>
      </c>
    </row>
    <row r="126" spans="6:78" x14ac:dyDescent="0.25">
      <c r="F126" s="64"/>
      <c r="T126" s="64"/>
      <c r="AD126" s="64"/>
      <c r="AM126" s="64"/>
      <c r="AW126" s="64"/>
      <c r="BF126" s="64"/>
      <c r="BT126" s="64"/>
      <c r="BW126" s="62" t="s">
        <v>6</v>
      </c>
      <c r="BX126" s="62" t="s">
        <v>454</v>
      </c>
      <c r="BY126" s="62">
        <v>14276</v>
      </c>
      <c r="BZ126" s="62">
        <v>0.3</v>
      </c>
    </row>
    <row r="127" spans="6:78" x14ac:dyDescent="0.25">
      <c r="F127" s="64"/>
      <c r="T127" s="64"/>
      <c r="AD127" s="64"/>
      <c r="AM127" s="64"/>
      <c r="AW127" s="64"/>
      <c r="BF127" s="64"/>
      <c r="BI127" s="24" t="s">
        <v>344</v>
      </c>
      <c r="BT127" s="64"/>
      <c r="BX127" s="62" t="s">
        <v>455</v>
      </c>
      <c r="BY127" s="62">
        <v>57104</v>
      </c>
      <c r="BZ127" s="62">
        <v>1.3</v>
      </c>
    </row>
    <row r="128" spans="6:78" x14ac:dyDescent="0.25">
      <c r="F128" s="64"/>
      <c r="T128" s="64"/>
      <c r="AD128" s="64"/>
      <c r="AM128" s="64"/>
      <c r="AW128" s="64"/>
      <c r="BF128" s="64"/>
      <c r="BK128" s="62" t="s">
        <v>3</v>
      </c>
      <c r="BL128" s="62" t="s">
        <v>4</v>
      </c>
      <c r="BT128" s="64"/>
      <c r="BX128" s="62" t="s">
        <v>456</v>
      </c>
      <c r="BY128" s="62">
        <v>57104</v>
      </c>
      <c r="BZ128" s="62">
        <v>1.3</v>
      </c>
    </row>
    <row r="129" spans="6:78" x14ac:dyDescent="0.25">
      <c r="F129" s="64"/>
      <c r="T129" s="64"/>
      <c r="AD129" s="64"/>
      <c r="AM129" s="64"/>
      <c r="AW129" s="64"/>
      <c r="BF129" s="64"/>
      <c r="BI129" s="62" t="s">
        <v>6</v>
      </c>
      <c r="BJ129" s="62" t="s">
        <v>331</v>
      </c>
      <c r="BK129" s="62">
        <v>409247</v>
      </c>
      <c r="BL129" s="62">
        <v>9.6</v>
      </c>
      <c r="BT129" s="64"/>
      <c r="BX129" s="62" t="s">
        <v>457</v>
      </c>
      <c r="BY129" s="62">
        <v>23793</v>
      </c>
      <c r="BZ129" s="62">
        <v>0.6</v>
      </c>
    </row>
    <row r="130" spans="6:78" x14ac:dyDescent="0.25">
      <c r="F130" s="64"/>
      <c r="T130" s="64"/>
      <c r="AD130" s="64"/>
      <c r="AM130" s="64"/>
      <c r="AW130" s="64"/>
      <c r="BF130" s="64"/>
      <c r="BJ130" s="62" t="s">
        <v>332</v>
      </c>
      <c r="BK130" s="62">
        <v>3845021</v>
      </c>
      <c r="BL130" s="62">
        <v>90.2</v>
      </c>
      <c r="BT130" s="64"/>
      <c r="BX130" s="62" t="s">
        <v>458</v>
      </c>
      <c r="BY130" s="62">
        <v>33311</v>
      </c>
      <c r="BZ130" s="62">
        <v>0.8</v>
      </c>
    </row>
    <row r="131" spans="6:78" x14ac:dyDescent="0.25">
      <c r="F131" s="64"/>
      <c r="T131" s="64"/>
      <c r="AD131" s="64"/>
      <c r="AM131" s="64"/>
      <c r="AW131" s="64"/>
      <c r="BF131" s="64"/>
      <c r="BJ131" s="62" t="s">
        <v>43</v>
      </c>
      <c r="BK131" s="62">
        <v>4254269</v>
      </c>
      <c r="BL131" s="62">
        <v>99.8</v>
      </c>
      <c r="BT131" s="64"/>
      <c r="BX131" s="62" t="s">
        <v>43</v>
      </c>
      <c r="BY131" s="62">
        <v>185589</v>
      </c>
      <c r="BZ131" s="62">
        <v>4.4000000000000004</v>
      </c>
    </row>
    <row r="132" spans="6:78" x14ac:dyDescent="0.25">
      <c r="F132" s="64"/>
      <c r="T132" s="64"/>
      <c r="AD132" s="64"/>
      <c r="AM132" s="64"/>
      <c r="AW132" s="64"/>
      <c r="BF132" s="64"/>
      <c r="BI132" s="62" t="s">
        <v>69</v>
      </c>
      <c r="BJ132" s="62" t="s">
        <v>70</v>
      </c>
      <c r="BK132" s="62">
        <v>9517</v>
      </c>
      <c r="BL132" s="62">
        <v>0.2</v>
      </c>
      <c r="BT132" s="64"/>
      <c r="BW132" s="62" t="s">
        <v>69</v>
      </c>
      <c r="BX132" s="62" t="s">
        <v>70</v>
      </c>
      <c r="BY132" s="62">
        <v>4078197</v>
      </c>
      <c r="BZ132" s="62">
        <v>95.6</v>
      </c>
    </row>
    <row r="133" spans="6:78" x14ac:dyDescent="0.25">
      <c r="F133" s="64"/>
      <c r="T133" s="64"/>
      <c r="AD133" s="64"/>
      <c r="AM133" s="64"/>
      <c r="AW133" s="64"/>
      <c r="BF133" s="64"/>
      <c r="BI133" s="62" t="s">
        <v>43</v>
      </c>
      <c r="BK133" s="62">
        <v>4263786</v>
      </c>
      <c r="BL133" s="62">
        <v>100</v>
      </c>
      <c r="BT133" s="64"/>
      <c r="BW133" s="62" t="s">
        <v>43</v>
      </c>
      <c r="BY133" s="62">
        <v>4263786</v>
      </c>
      <c r="BZ133" s="62">
        <v>100</v>
      </c>
    </row>
    <row r="134" spans="6:78" x14ac:dyDescent="0.25">
      <c r="F134" s="64"/>
      <c r="T134" s="64"/>
      <c r="AD134" s="64"/>
      <c r="AM134" s="64"/>
      <c r="AW134" s="64"/>
      <c r="BF134" s="64"/>
      <c r="BT134" s="64"/>
    </row>
    <row r="135" spans="6:78" x14ac:dyDescent="0.25">
      <c r="F135" s="64"/>
      <c r="T135" s="64"/>
      <c r="AD135" s="64"/>
      <c r="AM135" s="64"/>
      <c r="AW135" s="64"/>
      <c r="BF135" s="64"/>
      <c r="BT135" s="64"/>
    </row>
    <row r="136" spans="6:78" x14ac:dyDescent="0.25">
      <c r="F136" s="64"/>
      <c r="T136" s="64"/>
      <c r="AD136" s="64"/>
      <c r="AM136" s="64"/>
      <c r="AW136" s="64"/>
      <c r="BF136" s="64"/>
      <c r="BT136" s="64"/>
    </row>
    <row r="137" spans="6:78" x14ac:dyDescent="0.25">
      <c r="F137" s="64"/>
      <c r="T137" s="64"/>
      <c r="AD137" s="64"/>
      <c r="AM137" s="64"/>
      <c r="AW137" s="64"/>
      <c r="BF137" s="64"/>
      <c r="BI137" s="24" t="s">
        <v>345</v>
      </c>
      <c r="BT137" s="64"/>
      <c r="BW137" s="24" t="s">
        <v>468</v>
      </c>
    </row>
    <row r="138" spans="6:78" x14ac:dyDescent="0.25">
      <c r="F138" s="64"/>
      <c r="T138" s="64"/>
      <c r="AD138" s="64"/>
      <c r="AM138" s="64"/>
      <c r="AW138" s="64"/>
      <c r="BF138" s="64"/>
      <c r="BK138" s="62" t="s">
        <v>3</v>
      </c>
      <c r="BL138" s="62" t="s">
        <v>4</v>
      </c>
      <c r="BT138" s="64"/>
      <c r="BY138" s="62" t="s">
        <v>3</v>
      </c>
      <c r="BZ138" s="62" t="s">
        <v>4</v>
      </c>
    </row>
    <row r="139" spans="6:78" x14ac:dyDescent="0.25">
      <c r="F139" s="64"/>
      <c r="T139" s="64"/>
      <c r="AD139" s="64"/>
      <c r="AM139" s="64"/>
      <c r="AW139" s="64"/>
      <c r="BF139" s="64"/>
      <c r="BI139" s="62" t="s">
        <v>6</v>
      </c>
      <c r="BJ139" s="62" t="s">
        <v>331</v>
      </c>
      <c r="BK139" s="62">
        <v>185589</v>
      </c>
      <c r="BL139" s="62">
        <v>4.4000000000000004</v>
      </c>
      <c r="BT139" s="64"/>
      <c r="BW139" s="62" t="s">
        <v>6</v>
      </c>
      <c r="BX139" s="62" t="s">
        <v>454</v>
      </c>
      <c r="BY139" s="62">
        <v>90415</v>
      </c>
      <c r="BZ139" s="62">
        <v>2.1</v>
      </c>
    </row>
    <row r="140" spans="6:78" x14ac:dyDescent="0.25">
      <c r="F140" s="64"/>
      <c r="T140" s="64"/>
      <c r="AD140" s="64"/>
      <c r="AM140" s="64"/>
      <c r="AW140" s="64"/>
      <c r="BF140" s="64"/>
      <c r="BJ140" s="62" t="s">
        <v>332</v>
      </c>
      <c r="BK140" s="62">
        <v>4068680</v>
      </c>
      <c r="BL140" s="62">
        <v>95.4</v>
      </c>
      <c r="BT140" s="64"/>
      <c r="BX140" s="62" t="s">
        <v>455</v>
      </c>
      <c r="BY140" s="62">
        <v>1065947</v>
      </c>
      <c r="BZ140" s="62">
        <v>25</v>
      </c>
    </row>
    <row r="141" spans="6:78" x14ac:dyDescent="0.25">
      <c r="F141" s="64"/>
      <c r="T141" s="64"/>
      <c r="AD141" s="64"/>
      <c r="AM141" s="64"/>
      <c r="AW141" s="64"/>
      <c r="BF141" s="64"/>
      <c r="BJ141" s="62" t="s">
        <v>43</v>
      </c>
      <c r="BK141" s="62">
        <v>4254269</v>
      </c>
      <c r="BL141" s="62">
        <v>99.8</v>
      </c>
      <c r="BT141" s="64"/>
      <c r="BX141" s="62" t="s">
        <v>456</v>
      </c>
      <c r="BY141" s="62">
        <v>1165879</v>
      </c>
      <c r="BZ141" s="62">
        <v>27.3</v>
      </c>
    </row>
    <row r="142" spans="6:78" x14ac:dyDescent="0.25">
      <c r="F142" s="64"/>
      <c r="T142" s="64"/>
      <c r="AD142" s="64"/>
      <c r="AM142" s="64"/>
      <c r="AW142" s="64"/>
      <c r="BF142" s="64"/>
      <c r="BI142" s="62" t="s">
        <v>69</v>
      </c>
      <c r="BJ142" s="62" t="s">
        <v>70</v>
      </c>
      <c r="BK142" s="62">
        <v>9517</v>
      </c>
      <c r="BL142" s="62">
        <v>0.2</v>
      </c>
      <c r="BT142" s="64"/>
      <c r="BX142" s="62" t="s">
        <v>457</v>
      </c>
      <c r="BY142" s="62">
        <v>1665541</v>
      </c>
      <c r="BZ142" s="62">
        <v>39.1</v>
      </c>
    </row>
    <row r="143" spans="6:78" x14ac:dyDescent="0.25">
      <c r="F143" s="64"/>
      <c r="T143" s="64"/>
      <c r="AD143" s="64"/>
      <c r="AM143" s="64"/>
      <c r="AW143" s="64"/>
      <c r="BF143" s="64"/>
      <c r="BI143" s="62" t="s">
        <v>43</v>
      </c>
      <c r="BK143" s="62">
        <v>4263786</v>
      </c>
      <c r="BL143" s="62">
        <v>100</v>
      </c>
      <c r="BT143" s="64"/>
      <c r="BX143" s="62" t="s">
        <v>458</v>
      </c>
      <c r="BY143" s="62">
        <v>99932</v>
      </c>
      <c r="BZ143" s="62">
        <v>2.2999999999999998</v>
      </c>
    </row>
    <row r="144" spans="6:78" x14ac:dyDescent="0.25">
      <c r="F144" s="64"/>
      <c r="T144" s="64"/>
      <c r="AD144" s="64"/>
      <c r="AM144" s="64"/>
      <c r="AW144" s="64"/>
      <c r="BF144" s="64"/>
      <c r="BT144" s="64"/>
      <c r="BX144" s="62" t="s">
        <v>43</v>
      </c>
      <c r="BY144" s="62">
        <v>4087715</v>
      </c>
      <c r="BZ144" s="62">
        <v>95.9</v>
      </c>
    </row>
    <row r="145" spans="6:78" x14ac:dyDescent="0.25">
      <c r="F145" s="64"/>
      <c r="T145" s="64"/>
      <c r="AD145" s="64"/>
      <c r="AM145" s="64"/>
      <c r="AW145" s="64"/>
      <c r="BF145" s="64"/>
      <c r="BT145" s="64"/>
      <c r="BW145" s="62" t="s">
        <v>69</v>
      </c>
      <c r="BX145" s="62" t="s">
        <v>70</v>
      </c>
      <c r="BY145" s="62">
        <v>176072</v>
      </c>
      <c r="BZ145" s="62">
        <v>4.0999999999999996</v>
      </c>
    </row>
    <row r="146" spans="6:78" x14ac:dyDescent="0.25">
      <c r="F146" s="64"/>
      <c r="T146" s="64"/>
      <c r="AD146" s="64"/>
      <c r="AM146" s="64"/>
      <c r="AW146" s="64"/>
      <c r="BF146" s="64"/>
      <c r="BT146" s="64"/>
      <c r="BW146" s="62" t="s">
        <v>43</v>
      </c>
      <c r="BY146" s="62">
        <v>4263786</v>
      </c>
      <c r="BZ146" s="62">
        <v>100</v>
      </c>
    </row>
    <row r="147" spans="6:78" x14ac:dyDescent="0.25">
      <c r="F147" s="64"/>
      <c r="T147" s="64"/>
      <c r="AD147" s="64"/>
      <c r="AM147" s="64"/>
      <c r="AW147" s="64"/>
      <c r="BF147" s="64"/>
      <c r="BT147" s="64"/>
    </row>
    <row r="148" spans="6:78" x14ac:dyDescent="0.25">
      <c r="F148" s="64"/>
      <c r="T148" s="64"/>
      <c r="AD148" s="64"/>
      <c r="AM148" s="64"/>
      <c r="AW148" s="64"/>
      <c r="BF148" s="64"/>
      <c r="BT148" s="64"/>
    </row>
    <row r="149" spans="6:78" x14ac:dyDescent="0.25">
      <c r="F149" s="64"/>
      <c r="T149" s="64"/>
      <c r="AD149" s="64"/>
      <c r="AM149" s="64"/>
      <c r="AW149" s="64"/>
      <c r="BF149" s="64"/>
      <c r="BT149" s="64"/>
    </row>
    <row r="150" spans="6:78" x14ac:dyDescent="0.25">
      <c r="F150" s="64"/>
      <c r="T150" s="64"/>
      <c r="AD150" s="64"/>
      <c r="AM150" s="64"/>
      <c r="AW150" s="64"/>
      <c r="BF150" s="64"/>
      <c r="BT150" s="64"/>
      <c r="BW150" s="24" t="s">
        <v>469</v>
      </c>
    </row>
    <row r="151" spans="6:78" x14ac:dyDescent="0.25">
      <c r="F151" s="64"/>
      <c r="T151" s="64"/>
      <c r="AD151" s="64"/>
      <c r="AM151" s="64"/>
      <c r="AW151" s="64"/>
      <c r="BF151" s="64"/>
      <c r="BT151" s="64"/>
      <c r="BY151" s="62" t="s">
        <v>3</v>
      </c>
      <c r="BZ151" s="62" t="s">
        <v>4</v>
      </c>
    </row>
    <row r="152" spans="6:78" x14ac:dyDescent="0.25">
      <c r="F152" s="64"/>
      <c r="T152" s="64"/>
      <c r="AD152" s="64"/>
      <c r="AM152" s="64"/>
      <c r="AW152" s="64"/>
      <c r="BF152" s="64"/>
      <c r="BT152" s="64"/>
      <c r="BW152" s="62" t="s">
        <v>6</v>
      </c>
      <c r="BX152" s="62" t="s">
        <v>454</v>
      </c>
      <c r="BY152" s="62">
        <v>42828</v>
      </c>
      <c r="BZ152" s="62">
        <v>1</v>
      </c>
    </row>
    <row r="153" spans="6:78" x14ac:dyDescent="0.25">
      <c r="F153" s="64"/>
      <c r="T153" s="64"/>
      <c r="AD153" s="64"/>
      <c r="AM153" s="64"/>
      <c r="AW153" s="64"/>
      <c r="BF153" s="64"/>
      <c r="BT153" s="64"/>
      <c r="BX153" s="62" t="s">
        <v>455</v>
      </c>
      <c r="BY153" s="62">
        <v>466352</v>
      </c>
      <c r="BZ153" s="62">
        <v>10.9</v>
      </c>
    </row>
    <row r="154" spans="6:78" x14ac:dyDescent="0.25">
      <c r="F154" s="64"/>
      <c r="T154" s="64"/>
      <c r="AD154" s="64"/>
      <c r="AM154" s="64"/>
      <c r="AW154" s="64"/>
      <c r="BF154" s="64"/>
      <c r="BT154" s="64"/>
      <c r="BX154" s="62" t="s">
        <v>456</v>
      </c>
      <c r="BY154" s="62">
        <v>247452</v>
      </c>
      <c r="BZ154" s="62">
        <v>5.8</v>
      </c>
    </row>
    <row r="155" spans="6:78" x14ac:dyDescent="0.25">
      <c r="F155" s="64"/>
      <c r="T155" s="64"/>
      <c r="AD155" s="64"/>
      <c r="AM155" s="64"/>
      <c r="AW155" s="64"/>
      <c r="BF155" s="64"/>
      <c r="BT155" s="64"/>
      <c r="BX155" s="62" t="s">
        <v>457</v>
      </c>
      <c r="BY155" s="62">
        <v>118967</v>
      </c>
      <c r="BZ155" s="62">
        <v>2.8</v>
      </c>
    </row>
    <row r="156" spans="6:78" x14ac:dyDescent="0.25">
      <c r="F156" s="64"/>
      <c r="T156" s="64"/>
      <c r="AD156" s="64"/>
      <c r="AM156" s="64"/>
      <c r="AW156" s="64"/>
      <c r="BF156" s="64"/>
      <c r="BT156" s="64"/>
      <c r="BX156" s="62" t="s">
        <v>458</v>
      </c>
      <c r="BY156" s="62">
        <v>176072</v>
      </c>
      <c r="BZ156" s="62">
        <v>4.0999999999999996</v>
      </c>
    </row>
    <row r="157" spans="6:78" x14ac:dyDescent="0.25">
      <c r="F157" s="64"/>
      <c r="T157" s="64"/>
      <c r="AD157" s="64"/>
      <c r="AM157" s="64"/>
      <c r="AW157" s="64"/>
      <c r="BF157" s="64"/>
      <c r="BT157" s="64"/>
      <c r="BX157" s="62" t="s">
        <v>43</v>
      </c>
      <c r="BY157" s="62">
        <v>1051670</v>
      </c>
      <c r="BZ157" s="62">
        <v>24.7</v>
      </c>
    </row>
    <row r="158" spans="6:78" x14ac:dyDescent="0.25">
      <c r="F158" s="64"/>
      <c r="T158" s="64"/>
      <c r="AD158" s="64"/>
      <c r="AM158" s="64"/>
      <c r="AW158" s="64"/>
      <c r="BF158" s="64"/>
      <c r="BT158" s="64"/>
      <c r="BW158" s="62" t="s">
        <v>69</v>
      </c>
      <c r="BX158" s="62" t="s">
        <v>70</v>
      </c>
      <c r="BY158" s="62">
        <v>3212116</v>
      </c>
      <c r="BZ158" s="62">
        <v>75.3</v>
      </c>
    </row>
    <row r="159" spans="6:78" x14ac:dyDescent="0.25">
      <c r="F159" s="64"/>
      <c r="T159" s="64"/>
      <c r="AD159" s="64"/>
      <c r="AM159" s="64"/>
      <c r="AW159" s="64"/>
      <c r="BF159" s="64"/>
      <c r="BT159" s="64"/>
      <c r="BW159" s="62" t="s">
        <v>43</v>
      </c>
      <c r="BY159" s="62">
        <v>4263786</v>
      </c>
      <c r="BZ159" s="62">
        <v>100</v>
      </c>
    </row>
    <row r="160" spans="6:78" x14ac:dyDescent="0.25">
      <c r="F160" s="64"/>
      <c r="T160" s="64"/>
      <c r="AD160" s="64"/>
      <c r="AM160" s="64"/>
      <c r="AW160" s="64"/>
      <c r="BF160" s="64"/>
      <c r="BT160" s="64"/>
    </row>
    <row r="161" spans="6:78" x14ac:dyDescent="0.25">
      <c r="F161" s="64"/>
      <c r="T161" s="64"/>
      <c r="AD161" s="64"/>
      <c r="AM161" s="64"/>
      <c r="AW161" s="64"/>
      <c r="BF161" s="64"/>
      <c r="BT161" s="64"/>
    </row>
    <row r="162" spans="6:78" x14ac:dyDescent="0.25">
      <c r="F162" s="64"/>
      <c r="T162" s="64"/>
      <c r="AD162" s="64"/>
      <c r="AM162" s="64"/>
      <c r="AW162" s="64"/>
      <c r="BF162" s="64"/>
      <c r="BT162" s="64"/>
    </row>
    <row r="163" spans="6:78" x14ac:dyDescent="0.25">
      <c r="F163" s="64"/>
      <c r="T163" s="64"/>
      <c r="AD163" s="64"/>
      <c r="AM163" s="64"/>
      <c r="AW163" s="64"/>
      <c r="BF163" s="64"/>
      <c r="BT163" s="64"/>
      <c r="BW163" s="24" t="s">
        <v>470</v>
      </c>
    </row>
    <row r="164" spans="6:78" x14ac:dyDescent="0.25">
      <c r="F164" s="64"/>
      <c r="T164" s="64"/>
      <c r="AD164" s="64"/>
      <c r="AM164" s="64"/>
      <c r="AW164" s="64"/>
      <c r="BF164" s="64"/>
      <c r="BT164" s="64"/>
      <c r="BY164" s="62" t="s">
        <v>3</v>
      </c>
      <c r="BZ164" s="62" t="s">
        <v>4</v>
      </c>
    </row>
    <row r="165" spans="6:78" x14ac:dyDescent="0.25">
      <c r="F165" s="64"/>
      <c r="T165" s="64"/>
      <c r="AD165" s="64"/>
      <c r="AM165" s="64"/>
      <c r="AW165" s="64"/>
      <c r="BF165" s="64"/>
      <c r="BT165" s="64"/>
      <c r="BW165" s="62" t="s">
        <v>6</v>
      </c>
      <c r="BX165" s="62" t="s">
        <v>454</v>
      </c>
      <c r="BY165" s="62">
        <v>23793</v>
      </c>
      <c r="BZ165" s="62">
        <v>0.6</v>
      </c>
    </row>
    <row r="166" spans="6:78" x14ac:dyDescent="0.25">
      <c r="F166" s="64"/>
      <c r="T166" s="64"/>
      <c r="AD166" s="64"/>
      <c r="AM166" s="64"/>
      <c r="AW166" s="64"/>
      <c r="BF166" s="64"/>
      <c r="BT166" s="64"/>
      <c r="BX166" s="62" t="s">
        <v>455</v>
      </c>
      <c r="BY166" s="62">
        <v>118967</v>
      </c>
      <c r="BZ166" s="62">
        <v>2.8</v>
      </c>
    </row>
    <row r="167" spans="6:78" x14ac:dyDescent="0.25">
      <c r="F167" s="64"/>
      <c r="T167" s="64"/>
      <c r="AD167" s="64"/>
      <c r="AM167" s="64"/>
      <c r="AW167" s="64"/>
      <c r="BF167" s="64"/>
      <c r="BT167" s="64"/>
      <c r="BX167" s="62" t="s">
        <v>456</v>
      </c>
      <c r="BY167" s="62">
        <v>66622</v>
      </c>
      <c r="BZ167" s="62">
        <v>1.6</v>
      </c>
    </row>
    <row r="168" spans="6:78" x14ac:dyDescent="0.25">
      <c r="F168" s="64"/>
      <c r="T168" s="64"/>
      <c r="AD168" s="64"/>
      <c r="AM168" s="64"/>
      <c r="AW168" s="64"/>
      <c r="BF168" s="64"/>
      <c r="BT168" s="64"/>
      <c r="BX168" s="62" t="s">
        <v>457</v>
      </c>
      <c r="BY168" s="62">
        <v>147519</v>
      </c>
      <c r="BZ168" s="62">
        <v>3.5</v>
      </c>
    </row>
    <row r="169" spans="6:78" x14ac:dyDescent="0.25">
      <c r="F169" s="64"/>
      <c r="T169" s="64"/>
      <c r="AD169" s="64"/>
      <c r="AM169" s="64"/>
      <c r="AW169" s="64"/>
      <c r="BF169" s="64"/>
      <c r="BT169" s="64"/>
      <c r="BX169" s="62" t="s">
        <v>458</v>
      </c>
      <c r="BY169" s="62">
        <v>52346</v>
      </c>
      <c r="BZ169" s="62">
        <v>1.2</v>
      </c>
    </row>
    <row r="170" spans="6:78" x14ac:dyDescent="0.25">
      <c r="F170" s="64"/>
      <c r="T170" s="64"/>
      <c r="AD170" s="64"/>
      <c r="AM170" s="64"/>
      <c r="AW170" s="64"/>
      <c r="BF170" s="64"/>
      <c r="BT170" s="64"/>
      <c r="BX170" s="62" t="s">
        <v>43</v>
      </c>
      <c r="BY170" s="62">
        <v>409247</v>
      </c>
      <c r="BZ170" s="62">
        <v>9.6</v>
      </c>
    </row>
    <row r="171" spans="6:78" x14ac:dyDescent="0.25">
      <c r="F171" s="64"/>
      <c r="T171" s="64"/>
      <c r="AD171" s="64"/>
      <c r="AM171" s="64"/>
      <c r="AW171" s="64"/>
      <c r="BF171" s="64"/>
      <c r="BT171" s="64"/>
      <c r="BW171" s="62" t="s">
        <v>69</v>
      </c>
      <c r="BX171" s="62" t="s">
        <v>70</v>
      </c>
      <c r="BY171" s="62">
        <v>3854539</v>
      </c>
      <c r="BZ171" s="62">
        <v>90.4</v>
      </c>
    </row>
    <row r="172" spans="6:78" x14ac:dyDescent="0.25">
      <c r="F172" s="64"/>
      <c r="T172" s="64"/>
      <c r="AD172" s="64"/>
      <c r="AM172" s="64"/>
      <c r="AW172" s="64"/>
      <c r="BF172" s="64"/>
      <c r="BT172" s="64"/>
      <c r="BW172" s="62" t="s">
        <v>43</v>
      </c>
      <c r="BY172" s="62">
        <v>4263786</v>
      </c>
      <c r="BZ172" s="62">
        <v>100</v>
      </c>
    </row>
    <row r="173" spans="6:78" x14ac:dyDescent="0.25">
      <c r="F173" s="64"/>
      <c r="T173" s="64"/>
      <c r="AD173" s="64"/>
      <c r="AM173" s="64"/>
      <c r="AW173" s="64"/>
      <c r="BF173" s="64"/>
      <c r="BT173" s="64"/>
    </row>
    <row r="174" spans="6:78" x14ac:dyDescent="0.25">
      <c r="F174" s="64"/>
      <c r="T174" s="64"/>
      <c r="AD174" s="64"/>
      <c r="AM174" s="64"/>
      <c r="AW174" s="64"/>
      <c r="BF174" s="64"/>
      <c r="BT174" s="64"/>
    </row>
    <row r="175" spans="6:78" x14ac:dyDescent="0.25">
      <c r="F175" s="64"/>
      <c r="T175" s="64"/>
      <c r="AD175" s="64"/>
      <c r="AM175" s="64"/>
      <c r="AW175" s="64"/>
      <c r="BF175" s="64"/>
      <c r="BT175" s="64"/>
    </row>
    <row r="176" spans="6:78" x14ac:dyDescent="0.25">
      <c r="F176" s="64"/>
      <c r="T176" s="64"/>
      <c r="AD176" s="64"/>
      <c r="AM176" s="64"/>
      <c r="AW176" s="64"/>
      <c r="BF176" s="64"/>
      <c r="BT176" s="64"/>
      <c r="BW176" s="24" t="s">
        <v>471</v>
      </c>
    </row>
    <row r="177" spans="6:78" x14ac:dyDescent="0.25">
      <c r="F177" s="64"/>
      <c r="T177" s="64"/>
      <c r="AD177" s="64"/>
      <c r="AM177" s="64"/>
      <c r="AW177" s="64"/>
      <c r="BF177" s="64"/>
      <c r="BT177" s="64"/>
      <c r="BY177" s="62" t="s">
        <v>3</v>
      </c>
      <c r="BZ177" s="62" t="s">
        <v>4</v>
      </c>
    </row>
    <row r="178" spans="6:78" x14ac:dyDescent="0.25">
      <c r="F178" s="64"/>
      <c r="T178" s="64"/>
      <c r="AD178" s="64"/>
      <c r="AM178" s="64"/>
      <c r="AW178" s="64"/>
      <c r="BF178" s="64"/>
      <c r="BT178" s="64"/>
      <c r="BW178" s="62" t="s">
        <v>6</v>
      </c>
      <c r="BX178" s="62" t="s">
        <v>454</v>
      </c>
      <c r="BY178" s="62">
        <v>9517</v>
      </c>
      <c r="BZ178" s="62">
        <v>0.2</v>
      </c>
    </row>
    <row r="179" spans="6:78" x14ac:dyDescent="0.25">
      <c r="F179" s="64"/>
      <c r="T179" s="64"/>
      <c r="AD179" s="64"/>
      <c r="AM179" s="64"/>
      <c r="AW179" s="64"/>
      <c r="BF179" s="64"/>
      <c r="BT179" s="64"/>
      <c r="BX179" s="62" t="s">
        <v>455</v>
      </c>
      <c r="BY179" s="62">
        <v>85656</v>
      </c>
      <c r="BZ179" s="62">
        <v>2</v>
      </c>
    </row>
    <row r="180" spans="6:78" x14ac:dyDescent="0.25">
      <c r="F180" s="64"/>
      <c r="T180" s="64"/>
      <c r="AD180" s="64"/>
      <c r="AM180" s="64"/>
      <c r="AW180" s="64"/>
      <c r="BF180" s="64"/>
      <c r="BT180" s="64"/>
      <c r="BX180" s="62" t="s">
        <v>456</v>
      </c>
      <c r="BY180" s="62">
        <v>38070</v>
      </c>
      <c r="BZ180" s="62">
        <v>0.9</v>
      </c>
    </row>
    <row r="181" spans="6:78" x14ac:dyDescent="0.25">
      <c r="F181" s="64"/>
      <c r="T181" s="64"/>
      <c r="AD181" s="64"/>
      <c r="AM181" s="64"/>
      <c r="AW181" s="64"/>
      <c r="BF181" s="64"/>
      <c r="BT181" s="64"/>
      <c r="BX181" s="62" t="s">
        <v>457</v>
      </c>
      <c r="BY181" s="62">
        <v>33311</v>
      </c>
      <c r="BZ181" s="62">
        <v>0.8</v>
      </c>
    </row>
    <row r="182" spans="6:78" x14ac:dyDescent="0.25">
      <c r="F182" s="64"/>
      <c r="T182" s="64"/>
      <c r="AD182" s="64"/>
      <c r="AM182" s="64"/>
      <c r="AW182" s="64"/>
      <c r="BF182" s="64"/>
      <c r="BT182" s="64"/>
      <c r="BX182" s="62" t="s">
        <v>458</v>
      </c>
      <c r="BY182" s="62">
        <v>19035</v>
      </c>
      <c r="BZ182" s="62">
        <v>0.4</v>
      </c>
    </row>
    <row r="183" spans="6:78" x14ac:dyDescent="0.25">
      <c r="F183" s="64"/>
      <c r="T183" s="64"/>
      <c r="AD183" s="64"/>
      <c r="AM183" s="64"/>
      <c r="AW183" s="64"/>
      <c r="BF183" s="64"/>
      <c r="BT183" s="64"/>
      <c r="BX183" s="62" t="s">
        <v>43</v>
      </c>
      <c r="BY183" s="62">
        <v>185589</v>
      </c>
      <c r="BZ183" s="62">
        <v>4.4000000000000004</v>
      </c>
    </row>
    <row r="184" spans="6:78" x14ac:dyDescent="0.25">
      <c r="F184" s="64"/>
      <c r="T184" s="64"/>
      <c r="AD184" s="64"/>
      <c r="AM184" s="64"/>
      <c r="AW184" s="64"/>
      <c r="BF184" s="64"/>
      <c r="BT184" s="64"/>
      <c r="BW184" s="62" t="s">
        <v>69</v>
      </c>
      <c r="BX184" s="62" t="s">
        <v>70</v>
      </c>
      <c r="BY184" s="62">
        <v>4078197</v>
      </c>
      <c r="BZ184" s="62">
        <v>95.6</v>
      </c>
    </row>
    <row r="185" spans="6:78" x14ac:dyDescent="0.25">
      <c r="F185" s="64"/>
      <c r="T185" s="64"/>
      <c r="AD185" s="64"/>
      <c r="AM185" s="64"/>
      <c r="AW185" s="64"/>
      <c r="BF185" s="64"/>
      <c r="BT185" s="64"/>
      <c r="BW185" s="62" t="s">
        <v>43</v>
      </c>
      <c r="BY185" s="62">
        <v>4263786</v>
      </c>
      <c r="BZ185" s="62">
        <v>100</v>
      </c>
    </row>
    <row r="186" spans="6:78" x14ac:dyDescent="0.25">
      <c r="F186" s="64"/>
      <c r="T186" s="64"/>
      <c r="AD186" s="64"/>
      <c r="AM186" s="64"/>
      <c r="AW186" s="64"/>
      <c r="BF186" s="64"/>
      <c r="BT186" s="64"/>
    </row>
    <row r="187" spans="6:78" x14ac:dyDescent="0.25">
      <c r="F187" s="64"/>
      <c r="T187" s="64"/>
      <c r="AD187" s="64"/>
      <c r="AM187" s="64"/>
      <c r="AW187" s="64"/>
      <c r="BF187" s="64"/>
      <c r="BT187" s="64"/>
    </row>
    <row r="188" spans="6:78" x14ac:dyDescent="0.25">
      <c r="F188" s="64"/>
      <c r="T188" s="64"/>
      <c r="AD188" s="64"/>
      <c r="AM188" s="64"/>
      <c r="AW188" s="64"/>
      <c r="BF188" s="64"/>
      <c r="BT188" s="64"/>
    </row>
    <row r="189" spans="6:78" x14ac:dyDescent="0.25">
      <c r="F189" s="64"/>
      <c r="T189" s="64"/>
      <c r="AD189" s="64"/>
      <c r="AM189" s="64"/>
      <c r="AW189" s="64"/>
      <c r="BF189" s="64"/>
      <c r="BT189" s="64"/>
    </row>
    <row r="190" spans="6:78" x14ac:dyDescent="0.25">
      <c r="F190" s="64"/>
      <c r="T190" s="64"/>
      <c r="AD190" s="64"/>
      <c r="AM190" s="64"/>
      <c r="AW190" s="64"/>
      <c r="BF190" s="64"/>
      <c r="BT190" s="64"/>
    </row>
    <row r="191" spans="6:78" x14ac:dyDescent="0.25">
      <c r="F191" s="64"/>
      <c r="T191" s="64"/>
      <c r="AD191" s="64"/>
      <c r="AM191" s="64"/>
      <c r="AW191" s="64"/>
      <c r="BF191" s="64"/>
      <c r="BT191" s="64"/>
    </row>
    <row r="192" spans="6:78" x14ac:dyDescent="0.25">
      <c r="F192" s="64"/>
      <c r="T192" s="64"/>
      <c r="AD192" s="64"/>
      <c r="AM192" s="64"/>
      <c r="AW192" s="64"/>
      <c r="BF192" s="64"/>
      <c r="BT192" s="64"/>
    </row>
    <row r="193" spans="6:72" x14ac:dyDescent="0.25">
      <c r="F193" s="64"/>
      <c r="T193" s="64"/>
      <c r="AD193" s="64"/>
      <c r="AM193" s="64"/>
      <c r="AW193" s="64"/>
      <c r="BF193" s="64"/>
      <c r="BT193" s="64"/>
    </row>
    <row r="194" spans="6:72" x14ac:dyDescent="0.25">
      <c r="F194" s="64"/>
      <c r="T194" s="64"/>
      <c r="AD194" s="64"/>
      <c r="AM194" s="64"/>
      <c r="AW194" s="64"/>
      <c r="BF194" s="64"/>
      <c r="BT194" s="64"/>
    </row>
    <row r="195" spans="6:72" x14ac:dyDescent="0.25">
      <c r="F195" s="64"/>
      <c r="T195" s="64"/>
      <c r="AD195" s="64"/>
      <c r="AM195" s="64"/>
      <c r="AW195" s="64"/>
      <c r="BF195" s="64"/>
      <c r="BT195" s="64"/>
    </row>
    <row r="196" spans="6:72" x14ac:dyDescent="0.25">
      <c r="F196" s="64"/>
      <c r="T196" s="64"/>
      <c r="AD196" s="64"/>
      <c r="AM196" s="64"/>
      <c r="AW196" s="64"/>
      <c r="BF196" s="64"/>
      <c r="BT196" s="64"/>
    </row>
    <row r="197" spans="6:72" x14ac:dyDescent="0.25">
      <c r="F197" s="64"/>
      <c r="T197" s="64"/>
      <c r="AD197" s="64"/>
      <c r="AM197" s="64"/>
      <c r="AW197" s="64"/>
      <c r="BF197" s="64"/>
      <c r="BT197" s="64"/>
    </row>
    <row r="198" spans="6:72" x14ac:dyDescent="0.25">
      <c r="F198" s="64"/>
      <c r="T198" s="64"/>
      <c r="AD198" s="64"/>
      <c r="AM198" s="64"/>
      <c r="AW198" s="64"/>
      <c r="BF198" s="64"/>
      <c r="BT198" s="64"/>
    </row>
    <row r="199" spans="6:72" x14ac:dyDescent="0.25">
      <c r="F199" s="64"/>
      <c r="T199" s="64"/>
      <c r="AD199" s="64"/>
      <c r="AM199" s="64"/>
      <c r="AW199" s="64"/>
      <c r="BF199" s="64"/>
      <c r="BT199" s="64"/>
    </row>
    <row r="200" spans="6:72" x14ac:dyDescent="0.25">
      <c r="F200" s="64"/>
      <c r="T200" s="64"/>
      <c r="AD200" s="64"/>
      <c r="AM200" s="64"/>
      <c r="AW200" s="64"/>
      <c r="BF200" s="64"/>
      <c r="BT200" s="64"/>
    </row>
    <row r="201" spans="6:72" x14ac:dyDescent="0.25">
      <c r="F201" s="64"/>
      <c r="T201" s="64"/>
      <c r="AD201" s="64"/>
      <c r="AM201" s="64"/>
      <c r="AW201" s="64"/>
      <c r="BF201" s="64"/>
      <c r="BT201" s="64"/>
    </row>
    <row r="202" spans="6:72" x14ac:dyDescent="0.25">
      <c r="F202" s="64"/>
      <c r="T202" s="64"/>
      <c r="AD202" s="64"/>
      <c r="AM202" s="64"/>
      <c r="AW202" s="64"/>
      <c r="BF202" s="64"/>
      <c r="BT202" s="64"/>
    </row>
    <row r="203" spans="6:72" x14ac:dyDescent="0.25">
      <c r="F203" s="64"/>
      <c r="T203" s="64"/>
      <c r="AD203" s="64"/>
      <c r="AM203" s="64"/>
      <c r="AW203" s="64"/>
      <c r="BF203" s="64"/>
      <c r="BT203" s="64"/>
    </row>
    <row r="204" spans="6:72" x14ac:dyDescent="0.25">
      <c r="F204" s="64"/>
      <c r="T204" s="64"/>
      <c r="AD204" s="64"/>
      <c r="AM204" s="64"/>
      <c r="AW204" s="64"/>
      <c r="BF204" s="64"/>
      <c r="BT204" s="64"/>
    </row>
    <row r="205" spans="6:72" x14ac:dyDescent="0.25">
      <c r="F205" s="64"/>
      <c r="T205" s="64"/>
      <c r="AD205" s="64"/>
      <c r="AM205" s="64"/>
      <c r="AW205" s="64"/>
      <c r="BF205" s="64"/>
      <c r="BT205" s="64"/>
    </row>
    <row r="206" spans="6:72" x14ac:dyDescent="0.25">
      <c r="F206" s="64"/>
      <c r="T206" s="64"/>
      <c r="AD206" s="64"/>
      <c r="AM206" s="64"/>
      <c r="AW206" s="64"/>
      <c r="BF206" s="64"/>
      <c r="BT206" s="64"/>
    </row>
    <row r="207" spans="6:72" x14ac:dyDescent="0.25">
      <c r="F207" s="64"/>
      <c r="T207" s="64"/>
      <c r="AD207" s="64"/>
      <c r="AM207" s="64"/>
      <c r="AW207" s="64"/>
      <c r="BF207" s="64"/>
      <c r="BT207" s="64"/>
    </row>
    <row r="208" spans="6:72" x14ac:dyDescent="0.25">
      <c r="F208" s="64"/>
      <c r="T208" s="64"/>
      <c r="AD208" s="64"/>
      <c r="AM208" s="64"/>
      <c r="AW208" s="64"/>
      <c r="BF208" s="64"/>
      <c r="BT208" s="64"/>
    </row>
    <row r="209" spans="6:72" x14ac:dyDescent="0.25">
      <c r="F209" s="64"/>
      <c r="T209" s="64"/>
      <c r="AD209" s="64"/>
      <c r="AM209" s="64"/>
      <c r="AW209" s="64"/>
      <c r="BF209" s="64"/>
      <c r="BT209" s="64"/>
    </row>
    <row r="210" spans="6:72" x14ac:dyDescent="0.25">
      <c r="F210" s="64"/>
      <c r="T210" s="64"/>
      <c r="AD210" s="64"/>
      <c r="AM210" s="64"/>
      <c r="AW210" s="64"/>
      <c r="BF210" s="64"/>
      <c r="BT210" s="64"/>
    </row>
    <row r="211" spans="6:72" x14ac:dyDescent="0.25">
      <c r="F211" s="64"/>
      <c r="T211" s="64"/>
      <c r="AD211" s="64"/>
      <c r="AM211" s="64"/>
      <c r="AW211" s="64"/>
      <c r="BF211" s="64"/>
      <c r="BT211" s="64"/>
    </row>
    <row r="212" spans="6:72" x14ac:dyDescent="0.25">
      <c r="F212" s="64"/>
      <c r="T212" s="64"/>
      <c r="AD212" s="64"/>
      <c r="AM212" s="64"/>
      <c r="AW212" s="64"/>
      <c r="BF212" s="64"/>
      <c r="BT212" s="64"/>
    </row>
    <row r="213" spans="6:72" x14ac:dyDescent="0.25">
      <c r="F213" s="64"/>
      <c r="T213" s="64"/>
      <c r="AD213" s="64"/>
      <c r="AM213" s="64"/>
      <c r="AW213" s="64"/>
      <c r="BF213" s="64"/>
      <c r="BT213" s="64"/>
    </row>
    <row r="214" spans="6:72" x14ac:dyDescent="0.25">
      <c r="F214" s="64"/>
      <c r="T214" s="64"/>
      <c r="AD214" s="64"/>
      <c r="AM214" s="64"/>
      <c r="AW214" s="64"/>
      <c r="BF214" s="64"/>
      <c r="BT214" s="64"/>
    </row>
    <row r="215" spans="6:72" x14ac:dyDescent="0.25">
      <c r="F215" s="64"/>
      <c r="T215" s="64"/>
      <c r="AD215" s="64"/>
      <c r="AM215" s="64"/>
      <c r="AW215" s="64"/>
      <c r="BF215" s="64"/>
      <c r="BT215" s="64"/>
    </row>
    <row r="216" spans="6:72" x14ac:dyDescent="0.25">
      <c r="F216" s="64"/>
      <c r="T216" s="64"/>
      <c r="AD216" s="64"/>
      <c r="AM216" s="64"/>
      <c r="AW216" s="64"/>
      <c r="BF216" s="64"/>
      <c r="BT216" s="64"/>
    </row>
    <row r="217" spans="6:72" x14ac:dyDescent="0.25">
      <c r="F217" s="64"/>
      <c r="T217" s="64"/>
      <c r="AD217" s="64"/>
      <c r="AM217" s="64"/>
      <c r="AW217" s="64"/>
      <c r="BF217" s="64"/>
      <c r="BT217" s="64"/>
    </row>
    <row r="218" spans="6:72" x14ac:dyDescent="0.25">
      <c r="F218" s="64"/>
      <c r="T218" s="64"/>
      <c r="AD218" s="64"/>
      <c r="AM218" s="64"/>
      <c r="AW218" s="64"/>
      <c r="BF218" s="64"/>
      <c r="BT218" s="64"/>
    </row>
    <row r="219" spans="6:72" x14ac:dyDescent="0.25">
      <c r="F219" s="64"/>
      <c r="T219" s="64"/>
      <c r="AD219" s="64"/>
      <c r="AM219" s="64"/>
      <c r="AW219" s="64"/>
      <c r="BF219" s="64"/>
      <c r="BT219" s="64"/>
    </row>
    <row r="220" spans="6:72" x14ac:dyDescent="0.25">
      <c r="F220" s="64"/>
      <c r="T220" s="64"/>
      <c r="AD220" s="64"/>
      <c r="AM220" s="64"/>
      <c r="AW220" s="64"/>
      <c r="BF220" s="64"/>
      <c r="BT220" s="64"/>
    </row>
    <row r="221" spans="6:72" x14ac:dyDescent="0.25">
      <c r="F221" s="64"/>
      <c r="T221" s="64"/>
      <c r="AD221" s="64"/>
      <c r="AM221" s="64"/>
      <c r="AW221" s="64"/>
      <c r="BF221" s="64"/>
      <c r="BT221" s="64"/>
    </row>
    <row r="222" spans="6:72" x14ac:dyDescent="0.25">
      <c r="F222" s="64"/>
      <c r="T222" s="64"/>
      <c r="AD222" s="64"/>
      <c r="AM222" s="64"/>
      <c r="AW222" s="64"/>
      <c r="BF222" s="64"/>
      <c r="BT222" s="64"/>
    </row>
    <row r="223" spans="6:72" x14ac:dyDescent="0.25">
      <c r="F223" s="64"/>
      <c r="T223" s="64"/>
      <c r="AD223" s="64"/>
      <c r="AM223" s="64"/>
      <c r="AW223" s="64"/>
      <c r="BF223" s="64"/>
      <c r="BT223" s="64"/>
    </row>
    <row r="224" spans="6:72" x14ac:dyDescent="0.25">
      <c r="F224" s="64"/>
      <c r="T224" s="64"/>
      <c r="AD224" s="64"/>
      <c r="AM224" s="64"/>
      <c r="AW224" s="64"/>
      <c r="BF224" s="64"/>
      <c r="BT224" s="64"/>
    </row>
    <row r="225" spans="6:72" x14ac:dyDescent="0.25">
      <c r="F225" s="64"/>
      <c r="T225" s="64"/>
      <c r="AD225" s="64"/>
      <c r="AM225" s="64"/>
      <c r="AW225" s="64"/>
      <c r="BF225" s="64"/>
      <c r="BT225" s="64"/>
    </row>
    <row r="226" spans="6:72" x14ac:dyDescent="0.25">
      <c r="F226" s="64"/>
      <c r="T226" s="64"/>
      <c r="AD226" s="64"/>
      <c r="AM226" s="64"/>
      <c r="AW226" s="64"/>
      <c r="BF226" s="64"/>
      <c r="BT226" s="64"/>
    </row>
    <row r="227" spans="6:72" x14ac:dyDescent="0.25">
      <c r="F227" s="64"/>
      <c r="T227" s="64"/>
      <c r="AD227" s="64"/>
      <c r="AM227" s="64"/>
      <c r="AW227" s="64"/>
      <c r="BF227" s="64"/>
      <c r="BT227" s="64"/>
    </row>
    <row r="228" spans="6:72" x14ac:dyDescent="0.25">
      <c r="F228" s="64"/>
      <c r="T228" s="64"/>
      <c r="AD228" s="64"/>
      <c r="AM228" s="64"/>
      <c r="AW228" s="64"/>
      <c r="BF228" s="64"/>
      <c r="BT228" s="64"/>
    </row>
    <row r="229" spans="6:72" x14ac:dyDescent="0.25">
      <c r="F229" s="64"/>
      <c r="T229" s="64"/>
      <c r="AD229" s="64"/>
      <c r="AM229" s="64"/>
      <c r="AW229" s="64"/>
      <c r="BF229" s="64"/>
      <c r="BT229" s="64"/>
    </row>
    <row r="230" spans="6:72" x14ac:dyDescent="0.25">
      <c r="F230" s="64"/>
      <c r="T230" s="64"/>
      <c r="AD230" s="64"/>
      <c r="AM230" s="64"/>
      <c r="AW230" s="64"/>
      <c r="BF230" s="64"/>
      <c r="BT230" s="64"/>
    </row>
    <row r="231" spans="6:72" x14ac:dyDescent="0.25">
      <c r="F231" s="64"/>
      <c r="T231" s="64"/>
      <c r="AD231" s="64"/>
      <c r="AM231" s="64"/>
      <c r="AW231" s="64"/>
      <c r="BF231" s="64"/>
      <c r="BT231" s="64"/>
    </row>
    <row r="232" spans="6:72" x14ac:dyDescent="0.25">
      <c r="F232" s="64"/>
      <c r="T232" s="64"/>
      <c r="AD232" s="64"/>
      <c r="AM232" s="64"/>
      <c r="AW232" s="64"/>
      <c r="BF232" s="64"/>
      <c r="BT232" s="64"/>
    </row>
    <row r="233" spans="6:72" x14ac:dyDescent="0.25">
      <c r="F233" s="64"/>
      <c r="T233" s="64"/>
      <c r="AD233" s="64"/>
      <c r="AM233" s="64"/>
      <c r="AW233" s="64"/>
      <c r="BF233" s="64"/>
      <c r="BT233" s="64"/>
    </row>
    <row r="234" spans="6:72" x14ac:dyDescent="0.25">
      <c r="F234" s="64"/>
      <c r="T234" s="64"/>
      <c r="AD234" s="64"/>
      <c r="AM234" s="64"/>
      <c r="AW234" s="64"/>
      <c r="BF234" s="64"/>
      <c r="BT234" s="64"/>
    </row>
    <row r="235" spans="6:72" x14ac:dyDescent="0.25">
      <c r="F235" s="64"/>
      <c r="T235" s="64"/>
      <c r="AD235" s="64"/>
      <c r="AM235" s="64"/>
      <c r="AW235" s="64"/>
      <c r="BF235" s="64"/>
      <c r="BT235" s="64"/>
    </row>
    <row r="236" spans="6:72" x14ac:dyDescent="0.25">
      <c r="F236" s="64"/>
      <c r="T236" s="64"/>
      <c r="AD236" s="64"/>
      <c r="AM236" s="64"/>
      <c r="AW236" s="64"/>
      <c r="BF236" s="64"/>
      <c r="BT236" s="64"/>
    </row>
    <row r="237" spans="6:72" x14ac:dyDescent="0.25">
      <c r="F237" s="64"/>
      <c r="T237" s="64"/>
      <c r="AD237" s="64"/>
      <c r="AM237" s="64"/>
      <c r="AW237" s="64"/>
      <c r="BF237" s="64"/>
      <c r="BT237" s="64"/>
    </row>
    <row r="238" spans="6:72" x14ac:dyDescent="0.25">
      <c r="F238" s="64"/>
      <c r="T238" s="64"/>
      <c r="AD238" s="64"/>
      <c r="AM238" s="64"/>
      <c r="AW238" s="64"/>
      <c r="BF238" s="64"/>
      <c r="BT238" s="64"/>
    </row>
    <row r="239" spans="6:72" x14ac:dyDescent="0.25">
      <c r="F239" s="64"/>
      <c r="T239" s="64"/>
      <c r="AD239" s="64"/>
      <c r="AM239" s="64"/>
      <c r="AW239" s="64"/>
      <c r="BF239" s="64"/>
      <c r="BT239" s="64"/>
    </row>
    <row r="240" spans="6:72" x14ac:dyDescent="0.25">
      <c r="F240" s="64"/>
      <c r="T240" s="64"/>
      <c r="AD240" s="64"/>
      <c r="AM240" s="64"/>
      <c r="AW240" s="64"/>
      <c r="BF240" s="64"/>
      <c r="BT240" s="64"/>
    </row>
    <row r="241" spans="6:72" x14ac:dyDescent="0.25">
      <c r="F241" s="64"/>
      <c r="T241" s="64"/>
      <c r="AD241" s="64"/>
      <c r="AM241" s="64"/>
      <c r="AW241" s="64"/>
      <c r="BF241" s="64"/>
      <c r="BT241" s="64"/>
    </row>
    <row r="242" spans="6:72" x14ac:dyDescent="0.25">
      <c r="F242" s="64"/>
      <c r="T242" s="64"/>
      <c r="AD242" s="64"/>
      <c r="AM242" s="64"/>
      <c r="AW242" s="64"/>
      <c r="BF242" s="64"/>
      <c r="BT242" s="64"/>
    </row>
    <row r="243" spans="6:72" x14ac:dyDescent="0.25">
      <c r="F243" s="64"/>
      <c r="T243" s="64"/>
      <c r="AD243" s="64"/>
      <c r="AM243" s="64"/>
      <c r="AW243" s="64"/>
      <c r="BF243" s="64"/>
      <c r="BT243" s="64"/>
    </row>
    <row r="244" spans="6:72" x14ac:dyDescent="0.25">
      <c r="F244" s="64"/>
      <c r="T244" s="64"/>
      <c r="AD244" s="64"/>
      <c r="AM244" s="64"/>
      <c r="AW244" s="64"/>
      <c r="BF244" s="64"/>
      <c r="BT244" s="64"/>
    </row>
    <row r="245" spans="6:72" x14ac:dyDescent="0.25">
      <c r="F245" s="64"/>
      <c r="T245" s="64"/>
      <c r="AD245" s="64"/>
      <c r="AM245" s="64"/>
      <c r="AW245" s="64"/>
      <c r="BF245" s="64"/>
      <c r="BT245" s="64"/>
    </row>
    <row r="246" spans="6:72" x14ac:dyDescent="0.25">
      <c r="F246" s="64"/>
      <c r="T246" s="64"/>
      <c r="AD246" s="64"/>
      <c r="AM246" s="64"/>
      <c r="AW246" s="64"/>
      <c r="BF246" s="64"/>
      <c r="BT246" s="64"/>
    </row>
    <row r="247" spans="6:72" x14ac:dyDescent="0.25">
      <c r="F247" s="64"/>
      <c r="T247" s="64"/>
      <c r="AD247" s="64"/>
      <c r="AM247" s="64"/>
      <c r="AW247" s="64"/>
      <c r="BF247" s="64"/>
      <c r="BT247" s="64"/>
    </row>
    <row r="248" spans="6:72" x14ac:dyDescent="0.25">
      <c r="F248" s="64"/>
      <c r="T248" s="64"/>
      <c r="AD248" s="64"/>
      <c r="AM248" s="64"/>
      <c r="AW248" s="64"/>
      <c r="BF248" s="64"/>
      <c r="BT248" s="64"/>
    </row>
    <row r="249" spans="6:72" x14ac:dyDescent="0.25">
      <c r="F249" s="64"/>
      <c r="T249" s="64"/>
      <c r="AD249" s="64"/>
      <c r="AM249" s="64"/>
      <c r="AW249" s="64"/>
      <c r="BF249" s="64"/>
      <c r="BT249" s="64"/>
    </row>
    <row r="250" spans="6:72" x14ac:dyDescent="0.25">
      <c r="F250" s="64"/>
      <c r="T250" s="64"/>
      <c r="AD250" s="64"/>
      <c r="AM250" s="64"/>
      <c r="AW250" s="64"/>
      <c r="BF250" s="64"/>
      <c r="BT250" s="64"/>
    </row>
    <row r="251" spans="6:72" x14ac:dyDescent="0.25">
      <c r="F251" s="64"/>
      <c r="T251" s="64"/>
      <c r="AD251" s="64"/>
      <c r="AM251" s="64"/>
      <c r="AW251" s="64"/>
      <c r="BF251" s="64"/>
      <c r="BT251" s="64"/>
    </row>
    <row r="252" spans="6:72" x14ac:dyDescent="0.25">
      <c r="F252" s="64"/>
      <c r="T252" s="64"/>
      <c r="AD252" s="64"/>
      <c r="AM252" s="64"/>
      <c r="AW252" s="64"/>
      <c r="BF252" s="64"/>
      <c r="BT252" s="64"/>
    </row>
    <row r="253" spans="6:72" x14ac:dyDescent="0.25">
      <c r="F253" s="64"/>
      <c r="T253" s="64"/>
      <c r="AD253" s="64"/>
      <c r="AM253" s="64"/>
      <c r="AW253" s="64"/>
      <c r="BF253" s="64"/>
      <c r="BT253" s="64"/>
    </row>
    <row r="254" spans="6:72" x14ac:dyDescent="0.25">
      <c r="F254" s="64"/>
      <c r="T254" s="64"/>
      <c r="AD254" s="64"/>
      <c r="AM254" s="64"/>
      <c r="AW254" s="64"/>
      <c r="BF254" s="64"/>
      <c r="BT254" s="64"/>
    </row>
    <row r="255" spans="6:72" x14ac:dyDescent="0.25">
      <c r="F255" s="64"/>
      <c r="T255" s="64"/>
      <c r="AD255" s="64"/>
      <c r="AM255" s="64"/>
      <c r="AW255" s="64"/>
      <c r="BF255" s="64"/>
      <c r="BT255" s="64"/>
    </row>
    <row r="256" spans="6:72" x14ac:dyDescent="0.25">
      <c r="F256" s="64"/>
      <c r="T256" s="64"/>
      <c r="AD256" s="64"/>
      <c r="AM256" s="64"/>
      <c r="AW256" s="64"/>
      <c r="BF256" s="64"/>
      <c r="BT256" s="64"/>
    </row>
    <row r="257" spans="6:72" x14ac:dyDescent="0.25">
      <c r="F257" s="64"/>
      <c r="T257" s="64"/>
      <c r="AD257" s="64"/>
      <c r="AM257" s="64"/>
      <c r="AW257" s="64"/>
      <c r="BF257" s="64"/>
      <c r="BT257" s="64"/>
    </row>
    <row r="258" spans="6:72" x14ac:dyDescent="0.25">
      <c r="F258" s="64"/>
      <c r="T258" s="64"/>
      <c r="AD258" s="64"/>
      <c r="AM258" s="64"/>
      <c r="AW258" s="64"/>
      <c r="BF258" s="64"/>
      <c r="BT258" s="64"/>
    </row>
    <row r="259" spans="6:72" x14ac:dyDescent="0.25">
      <c r="F259" s="64"/>
      <c r="T259" s="64"/>
      <c r="AD259" s="64"/>
      <c r="AM259" s="64"/>
      <c r="AW259" s="64"/>
      <c r="BF259" s="64"/>
      <c r="BT259" s="64"/>
    </row>
    <row r="260" spans="6:72" x14ac:dyDescent="0.25">
      <c r="F260" s="64"/>
      <c r="T260" s="64"/>
      <c r="AD260" s="64"/>
      <c r="AM260" s="64"/>
      <c r="AW260" s="64"/>
      <c r="BF260" s="64"/>
      <c r="BT260" s="64"/>
    </row>
    <row r="261" spans="6:72" x14ac:dyDescent="0.25">
      <c r="F261" s="64"/>
      <c r="T261" s="64"/>
      <c r="AD261" s="64"/>
      <c r="AM261" s="64"/>
      <c r="AW261" s="64"/>
      <c r="BF261" s="64"/>
      <c r="BT261" s="64"/>
    </row>
    <row r="262" spans="6:72" x14ac:dyDescent="0.25">
      <c r="F262" s="64"/>
      <c r="T262" s="64"/>
      <c r="AD262" s="64"/>
      <c r="AM262" s="64"/>
      <c r="AW262" s="64"/>
      <c r="BF262" s="64"/>
      <c r="BT262" s="64"/>
    </row>
    <row r="263" spans="6:72" x14ac:dyDescent="0.25">
      <c r="F263" s="64"/>
      <c r="T263" s="64"/>
      <c r="AD263" s="64"/>
      <c r="AM263" s="64"/>
      <c r="AW263" s="64"/>
      <c r="BF263" s="64"/>
      <c r="BT263" s="64"/>
    </row>
    <row r="264" spans="6:72" x14ac:dyDescent="0.25">
      <c r="F264" s="64"/>
      <c r="T264" s="64"/>
      <c r="AD264" s="64"/>
      <c r="AM264" s="64"/>
      <c r="AW264" s="64"/>
      <c r="BF264" s="64"/>
      <c r="BT264" s="64"/>
    </row>
    <row r="265" spans="6:72" x14ac:dyDescent="0.25">
      <c r="F265" s="64"/>
      <c r="T265" s="64"/>
      <c r="AD265" s="64"/>
      <c r="AM265" s="64"/>
      <c r="AW265" s="64"/>
      <c r="BF265" s="64"/>
      <c r="BT265" s="64"/>
    </row>
    <row r="266" spans="6:72" x14ac:dyDescent="0.25">
      <c r="F266" s="64"/>
      <c r="T266" s="64"/>
      <c r="AD266" s="64"/>
      <c r="AM266" s="64"/>
      <c r="AW266" s="64"/>
      <c r="BF266" s="64"/>
      <c r="BT266" s="64"/>
    </row>
    <row r="267" spans="6:72" x14ac:dyDescent="0.25">
      <c r="F267" s="64"/>
      <c r="T267" s="64"/>
      <c r="AD267" s="64"/>
      <c r="AM267" s="64"/>
      <c r="AW267" s="64"/>
      <c r="BF267" s="64"/>
      <c r="BT267" s="64"/>
    </row>
    <row r="268" spans="6:72" x14ac:dyDescent="0.25">
      <c r="F268" s="64"/>
      <c r="T268" s="64"/>
      <c r="AD268" s="64"/>
      <c r="AM268" s="64"/>
      <c r="AW268" s="64"/>
      <c r="BF268" s="64"/>
      <c r="BT268" s="64"/>
    </row>
    <row r="269" spans="6:72" x14ac:dyDescent="0.25">
      <c r="F269" s="64"/>
      <c r="T269" s="64"/>
      <c r="AD269" s="64"/>
      <c r="AM269" s="64"/>
      <c r="AW269" s="64"/>
      <c r="BF269" s="64"/>
      <c r="BT269" s="64"/>
    </row>
    <row r="270" spans="6:72" x14ac:dyDescent="0.25">
      <c r="F270" s="64"/>
      <c r="T270" s="64"/>
      <c r="AD270" s="64"/>
      <c r="AM270" s="64"/>
      <c r="AW270" s="64"/>
      <c r="BF270" s="64"/>
      <c r="BT270" s="64"/>
    </row>
    <row r="271" spans="6:72" x14ac:dyDescent="0.25">
      <c r="F271" s="64"/>
      <c r="T271" s="64"/>
      <c r="AD271" s="64"/>
      <c r="AM271" s="64"/>
      <c r="AW271" s="64"/>
      <c r="BF271" s="64"/>
      <c r="BT271" s="64"/>
    </row>
    <row r="272" spans="6:72" x14ac:dyDescent="0.25">
      <c r="F272" s="64"/>
      <c r="T272" s="64"/>
      <c r="AD272" s="64"/>
      <c r="AM272" s="64"/>
      <c r="AW272" s="64"/>
      <c r="BF272" s="64"/>
      <c r="BT272" s="64"/>
    </row>
    <row r="273" spans="6:72" x14ac:dyDescent="0.25">
      <c r="F273" s="64"/>
      <c r="T273" s="64"/>
      <c r="AD273" s="64"/>
      <c r="AM273" s="64"/>
      <c r="AW273" s="64"/>
      <c r="BF273" s="64"/>
      <c r="BT273" s="64"/>
    </row>
    <row r="274" spans="6:72" x14ac:dyDescent="0.25">
      <c r="F274" s="64"/>
      <c r="T274" s="64"/>
      <c r="AD274" s="64"/>
      <c r="AM274" s="64"/>
      <c r="AW274" s="64"/>
      <c r="BF274" s="64"/>
      <c r="BT274" s="64"/>
    </row>
    <row r="275" spans="6:72" x14ac:dyDescent="0.25">
      <c r="F275" s="64"/>
      <c r="T275" s="64"/>
      <c r="AD275" s="64"/>
      <c r="AM275" s="64"/>
      <c r="AW275" s="64"/>
      <c r="BF275" s="64"/>
      <c r="BT275" s="64"/>
    </row>
    <row r="276" spans="6:72" x14ac:dyDescent="0.25">
      <c r="F276" s="64"/>
      <c r="T276" s="64"/>
      <c r="AD276" s="64"/>
      <c r="AM276" s="64"/>
      <c r="AW276" s="64"/>
      <c r="BF276" s="64"/>
      <c r="BT276" s="64"/>
    </row>
    <row r="277" spans="6:72" x14ac:dyDescent="0.25">
      <c r="F277" s="64"/>
      <c r="T277" s="64"/>
      <c r="AD277" s="64"/>
      <c r="AM277" s="64"/>
      <c r="AW277" s="64"/>
      <c r="BF277" s="64"/>
      <c r="BT277" s="64"/>
    </row>
    <row r="278" spans="6:72" x14ac:dyDescent="0.25">
      <c r="F278" s="64"/>
      <c r="T278" s="64"/>
      <c r="AD278" s="64"/>
      <c r="AM278" s="64"/>
      <c r="AW278" s="64"/>
      <c r="BF278" s="64"/>
      <c r="BT278" s="64"/>
    </row>
    <row r="279" spans="6:72" x14ac:dyDescent="0.25">
      <c r="F279" s="64"/>
      <c r="T279" s="64"/>
      <c r="AD279" s="64"/>
      <c r="AM279" s="64"/>
      <c r="AW279" s="64"/>
      <c r="BF279" s="64"/>
      <c r="BT279" s="64"/>
    </row>
    <row r="280" spans="6:72" x14ac:dyDescent="0.25">
      <c r="F280" s="64"/>
      <c r="T280" s="64"/>
      <c r="AD280" s="64"/>
      <c r="AM280" s="64"/>
      <c r="AW280" s="64"/>
      <c r="BF280" s="64"/>
      <c r="BT280" s="64"/>
    </row>
    <row r="281" spans="6:72" x14ac:dyDescent="0.25">
      <c r="F281" s="64"/>
      <c r="T281" s="64"/>
      <c r="AD281" s="64"/>
      <c r="AM281" s="64"/>
      <c r="AW281" s="64"/>
      <c r="BF281" s="64"/>
      <c r="BT281" s="64"/>
    </row>
    <row r="282" spans="6:72" x14ac:dyDescent="0.25">
      <c r="F282" s="64"/>
      <c r="T282" s="64"/>
      <c r="AD282" s="64"/>
      <c r="AM282" s="64"/>
      <c r="AW282" s="64"/>
      <c r="BF282" s="64"/>
      <c r="BT282" s="64"/>
    </row>
    <row r="283" spans="6:72" x14ac:dyDescent="0.25">
      <c r="F283" s="64"/>
      <c r="T283" s="64"/>
      <c r="AD283" s="64"/>
      <c r="AM283" s="64"/>
      <c r="AW283" s="64"/>
      <c r="BF283" s="64"/>
      <c r="BT283" s="64"/>
    </row>
    <row r="284" spans="6:72" x14ac:dyDescent="0.25">
      <c r="F284" s="64"/>
      <c r="T284" s="64"/>
      <c r="AD284" s="64"/>
      <c r="AM284" s="64"/>
      <c r="AW284" s="64"/>
      <c r="BF284" s="64"/>
      <c r="BT284" s="64"/>
    </row>
    <row r="285" spans="6:72" x14ac:dyDescent="0.25">
      <c r="F285" s="64"/>
      <c r="T285" s="64"/>
      <c r="AD285" s="64"/>
      <c r="AM285" s="64"/>
      <c r="AW285" s="64"/>
      <c r="BF285" s="64"/>
      <c r="BT285" s="64"/>
    </row>
    <row r="286" spans="6:72" x14ac:dyDescent="0.25">
      <c r="F286" s="64"/>
      <c r="T286" s="64"/>
      <c r="AD286" s="64"/>
      <c r="AM286" s="64"/>
      <c r="AW286" s="64"/>
      <c r="BF286" s="64"/>
      <c r="BT286" s="64"/>
    </row>
    <row r="287" spans="6:72" x14ac:dyDescent="0.25">
      <c r="F287" s="64"/>
      <c r="T287" s="64"/>
      <c r="AD287" s="64"/>
      <c r="AM287" s="64"/>
      <c r="AW287" s="64"/>
      <c r="BF287" s="64"/>
      <c r="BT287" s="64"/>
    </row>
    <row r="288" spans="6:72" x14ac:dyDescent="0.25">
      <c r="F288" s="64"/>
      <c r="T288" s="64"/>
      <c r="AD288" s="64"/>
      <c r="AM288" s="64"/>
      <c r="AW288" s="64"/>
      <c r="BF288" s="64"/>
      <c r="BT288" s="64"/>
    </row>
    <row r="289" spans="6:72" x14ac:dyDescent="0.25">
      <c r="F289" s="64"/>
      <c r="T289" s="64"/>
      <c r="AD289" s="64"/>
      <c r="AM289" s="64"/>
      <c r="AW289" s="64"/>
      <c r="BF289" s="64"/>
      <c r="BT289" s="64"/>
    </row>
    <row r="290" spans="6:72" x14ac:dyDescent="0.25">
      <c r="F290" s="64"/>
      <c r="T290" s="64"/>
      <c r="AD290" s="64"/>
      <c r="AM290" s="64"/>
      <c r="AW290" s="64"/>
      <c r="BF290" s="64"/>
      <c r="BT290" s="64"/>
    </row>
    <row r="291" spans="6:72" x14ac:dyDescent="0.25">
      <c r="F291" s="64"/>
      <c r="T291" s="64"/>
      <c r="AD291" s="64"/>
      <c r="AM291" s="64"/>
      <c r="AW291" s="64"/>
      <c r="BF291" s="64"/>
      <c r="BT291" s="64"/>
    </row>
    <row r="292" spans="6:72" x14ac:dyDescent="0.25">
      <c r="F292" s="64"/>
      <c r="T292" s="64"/>
      <c r="AD292" s="64"/>
      <c r="AM292" s="64"/>
      <c r="AW292" s="64"/>
      <c r="BF292" s="64"/>
      <c r="BT292" s="64"/>
    </row>
    <row r="293" spans="6:72" x14ac:dyDescent="0.25">
      <c r="F293" s="64"/>
      <c r="T293" s="64"/>
      <c r="AD293" s="64"/>
      <c r="AM293" s="64"/>
      <c r="AW293" s="64"/>
      <c r="BF293" s="64"/>
      <c r="BT293" s="64"/>
    </row>
    <row r="294" spans="6:72" x14ac:dyDescent="0.25">
      <c r="F294" s="64"/>
      <c r="T294" s="64"/>
      <c r="AD294" s="64"/>
      <c r="AM294" s="64"/>
      <c r="AW294" s="64"/>
      <c r="BF294" s="64"/>
      <c r="BT294" s="64"/>
    </row>
    <row r="295" spans="6:72" x14ac:dyDescent="0.25">
      <c r="F295" s="64"/>
      <c r="T295" s="64"/>
      <c r="AD295" s="64"/>
      <c r="AM295" s="64"/>
      <c r="AW295" s="64"/>
      <c r="BF295" s="64"/>
      <c r="BT295" s="64"/>
    </row>
    <row r="296" spans="6:72" x14ac:dyDescent="0.25">
      <c r="F296" s="64"/>
      <c r="T296" s="64"/>
      <c r="AD296" s="64"/>
      <c r="AM296" s="64"/>
      <c r="AW296" s="64"/>
      <c r="BF296" s="64"/>
      <c r="BT296" s="64"/>
    </row>
    <row r="297" spans="6:72" x14ac:dyDescent="0.25">
      <c r="F297" s="64"/>
      <c r="T297" s="64"/>
      <c r="AD297" s="64"/>
      <c r="AM297" s="64"/>
      <c r="AW297" s="64"/>
      <c r="BF297" s="64"/>
      <c r="BT297" s="64"/>
    </row>
    <row r="298" spans="6:72" x14ac:dyDescent="0.25">
      <c r="F298" s="64"/>
      <c r="T298" s="64"/>
      <c r="AD298" s="64"/>
      <c r="AM298" s="64"/>
      <c r="AW298" s="64"/>
      <c r="BF298" s="64"/>
      <c r="BT298" s="64"/>
    </row>
    <row r="299" spans="6:72" x14ac:dyDescent="0.25">
      <c r="F299" s="64"/>
      <c r="T299" s="64"/>
      <c r="AD299" s="64"/>
      <c r="AM299" s="64"/>
      <c r="AW299" s="64"/>
      <c r="BF299" s="64"/>
      <c r="BT299" s="64"/>
    </row>
    <row r="300" spans="6:72" x14ac:dyDescent="0.25">
      <c r="F300" s="64"/>
      <c r="T300" s="64"/>
      <c r="AD300" s="64"/>
      <c r="AM300" s="64"/>
      <c r="AW300" s="64"/>
      <c r="BF300" s="64"/>
      <c r="BT300" s="64"/>
    </row>
    <row r="301" spans="6:72" x14ac:dyDescent="0.25">
      <c r="F301" s="64"/>
      <c r="T301" s="64"/>
      <c r="AD301" s="64"/>
      <c r="AM301" s="64"/>
      <c r="AW301" s="64"/>
      <c r="BF301" s="64"/>
      <c r="BT301" s="64"/>
    </row>
    <row r="302" spans="6:72" x14ac:dyDescent="0.25">
      <c r="F302" s="64"/>
      <c r="T302" s="64"/>
      <c r="AD302" s="64"/>
      <c r="AM302" s="64"/>
      <c r="AW302" s="64"/>
      <c r="BF302" s="64"/>
      <c r="BT302" s="64"/>
    </row>
    <row r="303" spans="6:72" x14ac:dyDescent="0.25">
      <c r="F303" s="64"/>
      <c r="T303" s="64"/>
      <c r="AD303" s="64"/>
      <c r="AM303" s="64"/>
      <c r="AW303" s="64"/>
      <c r="BF303" s="64"/>
      <c r="BT303" s="64"/>
    </row>
    <row r="304" spans="6:72" x14ac:dyDescent="0.25">
      <c r="F304" s="64"/>
      <c r="T304" s="64"/>
      <c r="AD304" s="64"/>
      <c r="AM304" s="64"/>
      <c r="AW304" s="64"/>
      <c r="BF304" s="64"/>
      <c r="BT304" s="64"/>
    </row>
    <row r="305" spans="6:72" x14ac:dyDescent="0.25">
      <c r="F305" s="64"/>
      <c r="T305" s="64"/>
      <c r="AD305" s="64"/>
      <c r="AM305" s="64"/>
      <c r="AW305" s="64"/>
      <c r="BF305" s="64"/>
      <c r="BT305" s="64"/>
    </row>
    <row r="306" spans="6:72" x14ac:dyDescent="0.25">
      <c r="F306" s="64"/>
      <c r="T306" s="64"/>
      <c r="AD306" s="64"/>
      <c r="AM306" s="64"/>
      <c r="AW306" s="64"/>
      <c r="BF306" s="64"/>
      <c r="BT306" s="64"/>
    </row>
    <row r="307" spans="6:72" x14ac:dyDescent="0.25">
      <c r="F307" s="64"/>
      <c r="T307" s="64"/>
      <c r="AD307" s="64"/>
      <c r="AM307" s="64"/>
      <c r="AW307" s="64"/>
      <c r="BF307" s="64"/>
      <c r="BT307" s="64"/>
    </row>
    <row r="308" spans="6:72" x14ac:dyDescent="0.25">
      <c r="F308" s="64"/>
      <c r="T308" s="64"/>
      <c r="AD308" s="64"/>
      <c r="AM308" s="64"/>
      <c r="AW308" s="64"/>
      <c r="BF308" s="64"/>
      <c r="BT308" s="64"/>
    </row>
    <row r="309" spans="6:72" x14ac:dyDescent="0.25">
      <c r="F309" s="64"/>
      <c r="T309" s="64"/>
      <c r="AD309" s="64"/>
      <c r="AM309" s="64"/>
      <c r="AW309" s="64"/>
      <c r="BF309" s="64"/>
      <c r="BT309" s="64"/>
    </row>
    <row r="310" spans="6:72" x14ac:dyDescent="0.25">
      <c r="F310" s="64"/>
      <c r="T310" s="64"/>
      <c r="AD310" s="64"/>
      <c r="AM310" s="64"/>
      <c r="AW310" s="64"/>
      <c r="BF310" s="64"/>
      <c r="BT310" s="64"/>
    </row>
    <row r="311" spans="6:72" x14ac:dyDescent="0.25">
      <c r="F311" s="64"/>
      <c r="T311" s="64"/>
      <c r="AD311" s="64"/>
      <c r="AM311" s="64"/>
      <c r="AW311" s="64"/>
      <c r="BF311" s="64"/>
      <c r="BT311" s="64"/>
    </row>
    <row r="312" spans="6:72" x14ac:dyDescent="0.25">
      <c r="F312" s="64"/>
      <c r="T312" s="64"/>
      <c r="AD312" s="64"/>
      <c r="AM312" s="64"/>
      <c r="AW312" s="64"/>
      <c r="BF312" s="64"/>
      <c r="BT312" s="64"/>
    </row>
    <row r="313" spans="6:72" x14ac:dyDescent="0.25">
      <c r="F313" s="64"/>
      <c r="T313" s="64"/>
      <c r="AD313" s="64"/>
      <c r="AM313" s="64"/>
      <c r="AW313" s="64"/>
      <c r="BF313" s="64"/>
      <c r="BT313" s="64"/>
    </row>
    <row r="314" spans="6:72" x14ac:dyDescent="0.25">
      <c r="F314" s="64"/>
      <c r="T314" s="64"/>
      <c r="AD314" s="64"/>
      <c r="AM314" s="64"/>
      <c r="AW314" s="64"/>
      <c r="BF314" s="64"/>
      <c r="BT314" s="64"/>
    </row>
    <row r="315" spans="6:72" x14ac:dyDescent="0.25">
      <c r="F315" s="64"/>
      <c r="T315" s="64"/>
      <c r="AD315" s="64"/>
      <c r="AM315" s="64"/>
      <c r="AW315" s="64"/>
      <c r="BF315" s="64"/>
      <c r="BT315" s="64"/>
    </row>
    <row r="316" spans="6:72" x14ac:dyDescent="0.25">
      <c r="F316" s="64"/>
      <c r="T316" s="64"/>
      <c r="AD316" s="64"/>
      <c r="AM316" s="64"/>
      <c r="AW316" s="64"/>
      <c r="BF316" s="64"/>
      <c r="BT316" s="64"/>
    </row>
    <row r="317" spans="6:72" x14ac:dyDescent="0.25">
      <c r="F317" s="64"/>
      <c r="T317" s="64"/>
      <c r="AD317" s="64"/>
      <c r="AM317" s="64"/>
      <c r="AW317" s="64"/>
      <c r="BF317" s="64"/>
      <c r="BT317" s="64"/>
    </row>
    <row r="318" spans="6:72" x14ac:dyDescent="0.25">
      <c r="F318" s="64"/>
      <c r="T318" s="64"/>
      <c r="AD318" s="64"/>
      <c r="AM318" s="64"/>
      <c r="AW318" s="64"/>
      <c r="BF318" s="64"/>
      <c r="BT318" s="64"/>
    </row>
    <row r="319" spans="6:72" x14ac:dyDescent="0.25">
      <c r="F319" s="64"/>
      <c r="T319" s="64"/>
      <c r="AD319" s="64"/>
      <c r="AM319" s="64"/>
      <c r="AW319" s="64"/>
      <c r="BF319" s="64"/>
      <c r="BT319" s="64"/>
    </row>
    <row r="320" spans="6:72" x14ac:dyDescent="0.25">
      <c r="F320" s="64"/>
      <c r="T320" s="64"/>
      <c r="AD320" s="64"/>
      <c r="AM320" s="64"/>
      <c r="AW320" s="64"/>
      <c r="BF320" s="64"/>
      <c r="BT320" s="64"/>
    </row>
    <row r="321" spans="6:72" x14ac:dyDescent="0.25">
      <c r="F321" s="64"/>
      <c r="T321" s="64"/>
      <c r="AD321" s="64"/>
      <c r="AM321" s="64"/>
      <c r="AW321" s="64"/>
      <c r="BF321" s="64"/>
      <c r="BT321" s="64"/>
    </row>
    <row r="322" spans="6:72" x14ac:dyDescent="0.25">
      <c r="F322" s="64"/>
      <c r="T322" s="64"/>
      <c r="AD322" s="64"/>
      <c r="AM322" s="64"/>
      <c r="AW322" s="64"/>
      <c r="BF322" s="64"/>
      <c r="BT322" s="64"/>
    </row>
    <row r="323" spans="6:72" x14ac:dyDescent="0.25">
      <c r="F323" s="64"/>
      <c r="T323" s="64"/>
      <c r="AD323" s="64"/>
      <c r="AM323" s="64"/>
      <c r="AW323" s="64"/>
      <c r="BF323" s="64"/>
      <c r="BT323" s="64"/>
    </row>
    <row r="324" spans="6:72" x14ac:dyDescent="0.25">
      <c r="F324" s="64"/>
      <c r="T324" s="64"/>
      <c r="AD324" s="64"/>
      <c r="AM324" s="64"/>
      <c r="AW324" s="64"/>
      <c r="BF324" s="64"/>
      <c r="BT324" s="64"/>
    </row>
    <row r="325" spans="6:72" x14ac:dyDescent="0.25">
      <c r="F325" s="64"/>
      <c r="T325" s="64"/>
      <c r="AD325" s="64"/>
      <c r="AM325" s="64"/>
      <c r="AW325" s="64"/>
      <c r="BF325" s="64"/>
      <c r="BT325" s="64"/>
    </row>
    <row r="326" spans="6:72" x14ac:dyDescent="0.25">
      <c r="F326" s="64"/>
      <c r="T326" s="64"/>
      <c r="AD326" s="64"/>
      <c r="AM326" s="64"/>
      <c r="AW326" s="64"/>
      <c r="BF326" s="64"/>
      <c r="BT326" s="64"/>
    </row>
    <row r="327" spans="6:72" x14ac:dyDescent="0.25">
      <c r="F327" s="64"/>
      <c r="T327" s="64"/>
      <c r="AD327" s="64"/>
      <c r="AM327" s="64"/>
      <c r="AW327" s="64"/>
      <c r="BF327" s="64"/>
      <c r="BT327" s="64"/>
    </row>
    <row r="328" spans="6:72" x14ac:dyDescent="0.25">
      <c r="F328" s="64"/>
      <c r="T328" s="64"/>
      <c r="AD328" s="64"/>
      <c r="AM328" s="64"/>
      <c r="AW328" s="64"/>
      <c r="BF328" s="64"/>
      <c r="BT328" s="64"/>
    </row>
    <row r="329" spans="6:72" x14ac:dyDescent="0.25">
      <c r="F329" s="64"/>
      <c r="T329" s="64"/>
      <c r="AD329" s="64"/>
      <c r="AM329" s="64"/>
      <c r="AW329" s="64"/>
      <c r="BF329" s="64"/>
      <c r="BT329" s="64"/>
    </row>
    <row r="330" spans="6:72" x14ac:dyDescent="0.25">
      <c r="F330" s="64"/>
      <c r="T330" s="64"/>
      <c r="AD330" s="64"/>
      <c r="AM330" s="64"/>
      <c r="AW330" s="64"/>
      <c r="BF330" s="64"/>
      <c r="BT330" s="64"/>
    </row>
    <row r="331" spans="6:72" x14ac:dyDescent="0.25">
      <c r="F331" s="64"/>
      <c r="T331" s="64"/>
      <c r="AD331" s="64"/>
      <c r="AM331" s="64"/>
      <c r="AW331" s="64"/>
      <c r="BF331" s="64"/>
      <c r="BT331" s="64"/>
    </row>
    <row r="332" spans="6:72" x14ac:dyDescent="0.25">
      <c r="F332" s="64"/>
      <c r="T332" s="64"/>
      <c r="AD332" s="64"/>
      <c r="AM332" s="64"/>
      <c r="AW332" s="64"/>
      <c r="BF332" s="64"/>
      <c r="BT332" s="64"/>
    </row>
    <row r="333" spans="6:72" x14ac:dyDescent="0.25">
      <c r="F333" s="64"/>
      <c r="T333" s="64"/>
      <c r="AD333" s="64"/>
      <c r="AM333" s="64"/>
      <c r="AW333" s="64"/>
      <c r="BF333" s="64"/>
      <c r="BT333" s="64"/>
    </row>
    <row r="334" spans="6:72" x14ac:dyDescent="0.25">
      <c r="F334" s="64"/>
      <c r="T334" s="64"/>
      <c r="AD334" s="64"/>
      <c r="AM334" s="64"/>
      <c r="AW334" s="64"/>
      <c r="BF334" s="64"/>
      <c r="BT334" s="64"/>
    </row>
    <row r="335" spans="6:72" x14ac:dyDescent="0.25">
      <c r="F335" s="64"/>
      <c r="T335" s="64"/>
      <c r="AD335" s="64"/>
      <c r="AM335" s="64"/>
      <c r="AW335" s="64"/>
      <c r="BF335" s="64"/>
      <c r="BT335" s="64"/>
    </row>
    <row r="336" spans="6:72" x14ac:dyDescent="0.25">
      <c r="F336" s="64"/>
      <c r="T336" s="64"/>
      <c r="AD336" s="64"/>
      <c r="AM336" s="64"/>
      <c r="AW336" s="64"/>
      <c r="BF336" s="64"/>
      <c r="BT336" s="64"/>
    </row>
    <row r="337" spans="6:72" x14ac:dyDescent="0.25">
      <c r="F337" s="64"/>
      <c r="T337" s="64"/>
      <c r="AD337" s="64"/>
      <c r="AM337" s="64"/>
      <c r="AW337" s="64"/>
      <c r="BF337" s="64"/>
      <c r="BT337" s="64"/>
    </row>
    <row r="338" spans="6:72" x14ac:dyDescent="0.25">
      <c r="F338" s="64"/>
      <c r="T338" s="64"/>
      <c r="AD338" s="64"/>
      <c r="AM338" s="64"/>
      <c r="AW338" s="64"/>
      <c r="BF338" s="64"/>
      <c r="BT338" s="64"/>
    </row>
    <row r="339" spans="6:72" x14ac:dyDescent="0.25">
      <c r="F339" s="64"/>
      <c r="T339" s="64"/>
      <c r="AD339" s="64"/>
      <c r="AM339" s="64"/>
      <c r="AW339" s="64"/>
      <c r="BF339" s="64"/>
      <c r="BT339" s="64"/>
    </row>
    <row r="340" spans="6:72" x14ac:dyDescent="0.25">
      <c r="F340" s="64"/>
      <c r="T340" s="64"/>
      <c r="AD340" s="64"/>
      <c r="AM340" s="64"/>
      <c r="AW340" s="64"/>
      <c r="BF340" s="64"/>
      <c r="BT340" s="64"/>
    </row>
    <row r="341" spans="6:72" x14ac:dyDescent="0.25">
      <c r="F341" s="64"/>
      <c r="T341" s="64"/>
      <c r="AD341" s="64"/>
      <c r="AM341" s="64"/>
      <c r="AW341" s="64"/>
      <c r="BF341" s="64"/>
      <c r="BT341" s="64"/>
    </row>
    <row r="342" spans="6:72" x14ac:dyDescent="0.25">
      <c r="F342" s="64"/>
      <c r="T342" s="64"/>
      <c r="AD342" s="64"/>
      <c r="AM342" s="64"/>
      <c r="AW342" s="64"/>
      <c r="BF342" s="64"/>
      <c r="BT342" s="64"/>
    </row>
    <row r="343" spans="6:72" x14ac:dyDescent="0.25">
      <c r="F343" s="64"/>
      <c r="T343" s="64"/>
      <c r="AD343" s="64"/>
      <c r="AM343" s="64"/>
      <c r="AW343" s="64"/>
      <c r="BF343" s="64"/>
      <c r="BT343" s="64"/>
    </row>
    <row r="344" spans="6:72" x14ac:dyDescent="0.25">
      <c r="F344" s="64"/>
      <c r="T344" s="64"/>
      <c r="AD344" s="64"/>
      <c r="AM344" s="64"/>
      <c r="AW344" s="64"/>
      <c r="BF344" s="64"/>
      <c r="BT344" s="64"/>
    </row>
    <row r="345" spans="6:72" x14ac:dyDescent="0.25">
      <c r="F345" s="64"/>
      <c r="T345" s="64"/>
      <c r="AD345" s="64"/>
      <c r="AM345" s="64"/>
      <c r="AW345" s="64"/>
      <c r="BF345" s="64"/>
      <c r="BT345" s="64"/>
    </row>
    <row r="346" spans="6:72" x14ac:dyDescent="0.25">
      <c r="F346" s="64"/>
      <c r="T346" s="64"/>
      <c r="AD346" s="64"/>
      <c r="AM346" s="64"/>
      <c r="AW346" s="64"/>
      <c r="BF346" s="64"/>
      <c r="BT346" s="64"/>
    </row>
    <row r="347" spans="6:72" x14ac:dyDescent="0.25">
      <c r="F347" s="64"/>
      <c r="T347" s="64"/>
      <c r="AD347" s="64"/>
      <c r="AM347" s="64"/>
      <c r="AW347" s="64"/>
      <c r="BF347" s="64"/>
      <c r="BT347" s="64"/>
    </row>
    <row r="348" spans="6:72" x14ac:dyDescent="0.25">
      <c r="F348" s="64"/>
      <c r="T348" s="64"/>
      <c r="AD348" s="64"/>
      <c r="AM348" s="64"/>
      <c r="AW348" s="64"/>
      <c r="BF348" s="64"/>
      <c r="BT348" s="64"/>
    </row>
    <row r="349" spans="6:72" x14ac:dyDescent="0.25">
      <c r="F349" s="64"/>
      <c r="T349" s="64"/>
      <c r="AD349" s="64"/>
      <c r="AM349" s="64"/>
      <c r="AW349" s="64"/>
      <c r="BF349" s="64"/>
      <c r="BT349" s="64"/>
    </row>
    <row r="350" spans="6:72" x14ac:dyDescent="0.25">
      <c r="F350" s="64"/>
      <c r="T350" s="64"/>
      <c r="AD350" s="64"/>
      <c r="AM350" s="64"/>
      <c r="AW350" s="64"/>
      <c r="BF350" s="64"/>
      <c r="BT350" s="64"/>
    </row>
    <row r="351" spans="6:72" x14ac:dyDescent="0.25">
      <c r="F351" s="64"/>
      <c r="T351" s="64"/>
      <c r="AD351" s="64"/>
      <c r="AM351" s="64"/>
      <c r="AW351" s="64"/>
      <c r="BF351" s="64"/>
      <c r="BT351" s="64"/>
    </row>
    <row r="352" spans="6:72" x14ac:dyDescent="0.25">
      <c r="F352" s="64"/>
      <c r="T352" s="64"/>
      <c r="AD352" s="64"/>
      <c r="AM352" s="64"/>
      <c r="AW352" s="64"/>
      <c r="BF352" s="64"/>
      <c r="BT352" s="64"/>
    </row>
    <row r="353" spans="6:72" x14ac:dyDescent="0.25">
      <c r="F353" s="64"/>
      <c r="T353" s="64"/>
      <c r="AD353" s="64"/>
      <c r="AM353" s="64"/>
      <c r="AW353" s="64"/>
      <c r="BF353" s="64"/>
      <c r="BT353" s="64"/>
    </row>
    <row r="354" spans="6:72" x14ac:dyDescent="0.25">
      <c r="F354" s="64"/>
      <c r="T354" s="64"/>
      <c r="AD354" s="64"/>
      <c r="AM354" s="64"/>
      <c r="AW354" s="64"/>
      <c r="BF354" s="64"/>
      <c r="BT354" s="64"/>
    </row>
    <row r="355" spans="6:72" x14ac:dyDescent="0.25">
      <c r="F355" s="64"/>
      <c r="T355" s="64"/>
      <c r="AD355" s="64"/>
      <c r="AM355" s="64"/>
      <c r="AW355" s="64"/>
      <c r="BF355" s="64"/>
      <c r="BT355" s="64"/>
    </row>
    <row r="356" spans="6:72" x14ac:dyDescent="0.25">
      <c r="F356" s="64"/>
      <c r="T356" s="64"/>
      <c r="AD356" s="64"/>
      <c r="AM356" s="64"/>
      <c r="AW356" s="64"/>
      <c r="BF356" s="64"/>
      <c r="BT356" s="64"/>
    </row>
    <row r="357" spans="6:72" x14ac:dyDescent="0.25">
      <c r="F357" s="64"/>
      <c r="T357" s="64"/>
      <c r="AD357" s="64"/>
      <c r="AM357" s="64"/>
      <c r="AW357" s="64"/>
      <c r="BF357" s="64"/>
      <c r="BT357" s="64"/>
    </row>
    <row r="358" spans="6:72" x14ac:dyDescent="0.25">
      <c r="F358" s="64"/>
      <c r="T358" s="64"/>
      <c r="AD358" s="64"/>
      <c r="AM358" s="64"/>
      <c r="AW358" s="64"/>
      <c r="BF358" s="64"/>
      <c r="BT358" s="64"/>
    </row>
    <row r="359" spans="6:72" x14ac:dyDescent="0.25">
      <c r="F359" s="64"/>
      <c r="T359" s="64"/>
      <c r="AD359" s="64"/>
      <c r="AM359" s="64"/>
      <c r="AW359" s="64"/>
      <c r="BF359" s="64"/>
      <c r="BT359" s="64"/>
    </row>
    <row r="360" spans="6:72" x14ac:dyDescent="0.25">
      <c r="F360" s="64"/>
      <c r="T360" s="64"/>
      <c r="AD360" s="64"/>
      <c r="AM360" s="64"/>
      <c r="AW360" s="64"/>
      <c r="BF360" s="64"/>
      <c r="BT360" s="64"/>
    </row>
    <row r="361" spans="6:72" x14ac:dyDescent="0.25">
      <c r="F361" s="64"/>
      <c r="T361" s="64"/>
      <c r="AD361" s="64"/>
      <c r="AM361" s="64"/>
      <c r="AW361" s="64"/>
      <c r="BF361" s="64"/>
      <c r="BT361" s="64"/>
    </row>
    <row r="362" spans="6:72" x14ac:dyDescent="0.25">
      <c r="F362" s="64"/>
      <c r="T362" s="64"/>
      <c r="AD362" s="64"/>
      <c r="AM362" s="64"/>
      <c r="AW362" s="64"/>
      <c r="BF362" s="64"/>
      <c r="BT362" s="64"/>
    </row>
    <row r="363" spans="6:72" x14ac:dyDescent="0.25">
      <c r="F363" s="64"/>
      <c r="T363" s="64"/>
      <c r="AD363" s="64"/>
      <c r="AM363" s="64"/>
      <c r="AW363" s="64"/>
      <c r="BF363" s="64"/>
      <c r="BT363" s="64"/>
    </row>
    <row r="364" spans="6:72" x14ac:dyDescent="0.25">
      <c r="F364" s="64"/>
      <c r="T364" s="64"/>
      <c r="AD364" s="64"/>
      <c r="AM364" s="64"/>
      <c r="AW364" s="64"/>
      <c r="BF364" s="64"/>
      <c r="BT364" s="64"/>
    </row>
    <row r="365" spans="6:72" x14ac:dyDescent="0.25">
      <c r="F365" s="64"/>
      <c r="T365" s="64"/>
      <c r="AD365" s="64"/>
      <c r="AM365" s="64"/>
      <c r="AW365" s="64"/>
      <c r="BF365" s="64"/>
      <c r="BT365" s="64"/>
    </row>
    <row r="366" spans="6:72" x14ac:dyDescent="0.25">
      <c r="F366" s="64"/>
      <c r="T366" s="64"/>
      <c r="AD366" s="64"/>
      <c r="AM366" s="64"/>
      <c r="AW366" s="64"/>
      <c r="BF366" s="64"/>
      <c r="BT366" s="64"/>
    </row>
    <row r="367" spans="6:72" x14ac:dyDescent="0.25">
      <c r="F367" s="64"/>
      <c r="T367" s="64"/>
      <c r="AD367" s="64"/>
      <c r="AM367" s="64"/>
      <c r="AW367" s="64"/>
      <c r="BF367" s="64"/>
      <c r="BT367" s="64"/>
    </row>
    <row r="368" spans="6:72" x14ac:dyDescent="0.25">
      <c r="F368" s="64"/>
      <c r="T368" s="64"/>
      <c r="AD368" s="64"/>
      <c r="AM368" s="64"/>
      <c r="AW368" s="64"/>
      <c r="BF368" s="64"/>
      <c r="BT368" s="64"/>
    </row>
    <row r="369" spans="6:72" x14ac:dyDescent="0.25">
      <c r="F369" s="64"/>
      <c r="T369" s="64"/>
      <c r="AD369" s="64"/>
      <c r="AM369" s="64"/>
      <c r="AW369" s="64"/>
      <c r="BF369" s="64"/>
      <c r="BT369" s="64"/>
    </row>
    <row r="370" spans="6:72" x14ac:dyDescent="0.25">
      <c r="F370" s="64"/>
      <c r="T370" s="64"/>
      <c r="AD370" s="64"/>
      <c r="AM370" s="64"/>
      <c r="AW370" s="64"/>
      <c r="BF370" s="64"/>
      <c r="BT370" s="64"/>
    </row>
    <row r="371" spans="6:72" x14ac:dyDescent="0.25">
      <c r="F371" s="64"/>
      <c r="T371" s="64"/>
      <c r="AD371" s="64"/>
      <c r="AM371" s="64"/>
      <c r="AW371" s="64"/>
      <c r="BF371" s="64"/>
      <c r="BT371" s="64"/>
    </row>
    <row r="372" spans="6:72" x14ac:dyDescent="0.25">
      <c r="F372" s="64"/>
      <c r="T372" s="64"/>
      <c r="AD372" s="64"/>
      <c r="AM372" s="64"/>
      <c r="AW372" s="64"/>
      <c r="BF372" s="64"/>
      <c r="BT372" s="64"/>
    </row>
    <row r="373" spans="6:72" x14ac:dyDescent="0.25">
      <c r="F373" s="64"/>
      <c r="T373" s="64"/>
      <c r="AD373" s="64"/>
      <c r="AM373" s="64"/>
      <c r="AW373" s="64"/>
      <c r="BF373" s="64"/>
      <c r="BT373" s="64"/>
    </row>
    <row r="374" spans="6:72" x14ac:dyDescent="0.25">
      <c r="F374" s="64"/>
      <c r="T374" s="64"/>
      <c r="AD374" s="64"/>
      <c r="AM374" s="64"/>
      <c r="AW374" s="64"/>
      <c r="BF374" s="64"/>
      <c r="BT374" s="64"/>
    </row>
    <row r="375" spans="6:72" x14ac:dyDescent="0.25">
      <c r="F375" s="64"/>
      <c r="T375" s="64"/>
      <c r="AD375" s="64"/>
      <c r="AM375" s="64"/>
      <c r="AW375" s="64"/>
      <c r="BF375" s="64"/>
      <c r="BT375" s="64"/>
    </row>
    <row r="376" spans="6:72" x14ac:dyDescent="0.25">
      <c r="F376" s="64"/>
      <c r="T376" s="64"/>
      <c r="AD376" s="64"/>
      <c r="AM376" s="64"/>
      <c r="AW376" s="64"/>
      <c r="BF376" s="64"/>
      <c r="BT376" s="64"/>
    </row>
    <row r="377" spans="6:72" x14ac:dyDescent="0.25">
      <c r="F377" s="64"/>
      <c r="T377" s="64"/>
      <c r="AD377" s="64"/>
      <c r="AM377" s="64"/>
      <c r="AW377" s="64"/>
      <c r="BF377" s="64"/>
      <c r="BT377" s="64"/>
    </row>
    <row r="378" spans="6:72" x14ac:dyDescent="0.25">
      <c r="F378" s="64"/>
      <c r="T378" s="64"/>
      <c r="AD378" s="64"/>
      <c r="AM378" s="64"/>
      <c r="AW378" s="64"/>
      <c r="BF378" s="64"/>
      <c r="BT378" s="64"/>
    </row>
    <row r="379" spans="6:72" x14ac:dyDescent="0.25">
      <c r="F379" s="64"/>
      <c r="T379" s="64"/>
      <c r="AD379" s="64"/>
      <c r="AM379" s="64"/>
      <c r="AW379" s="64"/>
      <c r="BF379" s="64"/>
      <c r="BT379" s="64"/>
    </row>
    <row r="380" spans="6:72" x14ac:dyDescent="0.25">
      <c r="F380" s="64"/>
      <c r="T380" s="64"/>
      <c r="AD380" s="64"/>
      <c r="AM380" s="64"/>
      <c r="AW380" s="64"/>
      <c r="BF380" s="64"/>
      <c r="BT380" s="64"/>
    </row>
    <row r="381" spans="6:72" x14ac:dyDescent="0.25">
      <c r="F381" s="64"/>
      <c r="T381" s="64"/>
      <c r="AD381" s="64"/>
      <c r="AM381" s="64"/>
      <c r="AW381" s="64"/>
      <c r="BF381" s="64"/>
      <c r="BT381" s="64"/>
    </row>
    <row r="382" spans="6:72" x14ac:dyDescent="0.25">
      <c r="F382" s="64"/>
      <c r="T382" s="64"/>
      <c r="AD382" s="64"/>
      <c r="AM382" s="64"/>
      <c r="AW382" s="64"/>
      <c r="BF382" s="64"/>
      <c r="BT382" s="64"/>
    </row>
    <row r="383" spans="6:72" x14ac:dyDescent="0.25">
      <c r="F383" s="64"/>
      <c r="T383" s="64"/>
      <c r="AD383" s="64"/>
      <c r="AM383" s="64"/>
      <c r="AW383" s="64"/>
      <c r="BF383" s="64"/>
      <c r="BT383" s="64"/>
    </row>
    <row r="384" spans="6:72" x14ac:dyDescent="0.25">
      <c r="F384" s="64"/>
      <c r="T384" s="64"/>
      <c r="AD384" s="64"/>
      <c r="AM384" s="64"/>
      <c r="AW384" s="64"/>
      <c r="BF384" s="64"/>
      <c r="BT384" s="64"/>
    </row>
    <row r="385" spans="6:72" x14ac:dyDescent="0.25">
      <c r="F385" s="64"/>
      <c r="T385" s="64"/>
      <c r="AD385" s="64"/>
      <c r="AM385" s="64"/>
      <c r="AW385" s="64"/>
      <c r="BF385" s="64"/>
      <c r="BT385" s="64"/>
    </row>
    <row r="386" spans="6:72" x14ac:dyDescent="0.25">
      <c r="F386" s="64"/>
      <c r="T386" s="64"/>
      <c r="AD386" s="64"/>
      <c r="AM386" s="64"/>
      <c r="AW386" s="64"/>
      <c r="BF386" s="64"/>
      <c r="BT386" s="64"/>
    </row>
    <row r="387" spans="6:72" x14ac:dyDescent="0.25">
      <c r="F387" s="64"/>
      <c r="T387" s="64"/>
      <c r="AD387" s="64"/>
      <c r="AM387" s="64"/>
      <c r="AW387" s="64"/>
      <c r="BF387" s="64"/>
      <c r="BT387" s="64"/>
    </row>
    <row r="388" spans="6:72" x14ac:dyDescent="0.25">
      <c r="F388" s="64"/>
      <c r="T388" s="64"/>
      <c r="AD388" s="64"/>
      <c r="AM388" s="64"/>
      <c r="AW388" s="64"/>
      <c r="BF388" s="64"/>
      <c r="BT388" s="64"/>
    </row>
    <row r="389" spans="6:72" x14ac:dyDescent="0.25">
      <c r="F389" s="64"/>
      <c r="T389" s="64"/>
      <c r="AD389" s="64"/>
      <c r="AM389" s="64"/>
      <c r="AW389" s="64"/>
      <c r="BF389" s="64"/>
      <c r="BT389" s="64"/>
    </row>
    <row r="390" spans="6:72" x14ac:dyDescent="0.25">
      <c r="F390" s="64"/>
      <c r="T390" s="64"/>
      <c r="AD390" s="64"/>
      <c r="AM390" s="64"/>
      <c r="AW390" s="64"/>
      <c r="BF390" s="64"/>
      <c r="BT390" s="64"/>
    </row>
    <row r="391" spans="6:72" x14ac:dyDescent="0.25">
      <c r="F391" s="64"/>
      <c r="T391" s="64"/>
      <c r="AD391" s="64"/>
      <c r="AM391" s="64"/>
      <c r="AW391" s="64"/>
      <c r="BF391" s="64"/>
      <c r="BT391" s="64"/>
    </row>
    <row r="392" spans="6:72" x14ac:dyDescent="0.25">
      <c r="F392" s="64"/>
      <c r="T392" s="64"/>
      <c r="AD392" s="64"/>
      <c r="AM392" s="64"/>
      <c r="AW392" s="64"/>
      <c r="BF392" s="64"/>
      <c r="BT392" s="64"/>
    </row>
    <row r="393" spans="6:72" x14ac:dyDescent="0.25">
      <c r="F393" s="64"/>
      <c r="T393" s="64"/>
      <c r="AD393" s="64"/>
      <c r="AM393" s="64"/>
      <c r="AW393" s="64"/>
      <c r="BF393" s="64"/>
      <c r="BT393" s="64"/>
    </row>
    <row r="394" spans="6:72" x14ac:dyDescent="0.25">
      <c r="F394" s="64"/>
      <c r="T394" s="64"/>
      <c r="AD394" s="64"/>
      <c r="AM394" s="64"/>
      <c r="AW394" s="64"/>
      <c r="BF394" s="64"/>
      <c r="BT394" s="64"/>
    </row>
    <row r="395" spans="6:72" x14ac:dyDescent="0.25">
      <c r="F395" s="64"/>
      <c r="T395" s="64"/>
      <c r="AD395" s="64"/>
      <c r="AM395" s="64"/>
      <c r="AW395" s="64"/>
      <c r="BF395" s="64"/>
      <c r="BT395" s="64"/>
    </row>
    <row r="396" spans="6:72" x14ac:dyDescent="0.25">
      <c r="F396" s="64"/>
      <c r="T396" s="64"/>
      <c r="AD396" s="64"/>
      <c r="AM396" s="64"/>
      <c r="AW396" s="64"/>
      <c r="BF396" s="64"/>
      <c r="BT396" s="64"/>
    </row>
    <row r="397" spans="6:72" x14ac:dyDescent="0.25">
      <c r="F397" s="64"/>
      <c r="T397" s="64"/>
      <c r="AD397" s="64"/>
      <c r="AM397" s="64"/>
      <c r="AW397" s="64"/>
      <c r="BF397" s="64"/>
      <c r="BT397" s="64"/>
    </row>
    <row r="398" spans="6:72" x14ac:dyDescent="0.25">
      <c r="F398" s="64"/>
      <c r="T398" s="64"/>
      <c r="AD398" s="64"/>
      <c r="AM398" s="64"/>
      <c r="AW398" s="64"/>
      <c r="BF398" s="64"/>
      <c r="BT398" s="6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CH398"/>
  <sheetViews>
    <sheetView zoomScale="60" zoomScaleNormal="60" workbookViewId="0">
      <selection activeCell="F7" sqref="F7"/>
    </sheetView>
  </sheetViews>
  <sheetFormatPr defaultColWidth="8.75" defaultRowHeight="15.75" x14ac:dyDescent="0.25"/>
  <cols>
    <col min="1" max="9" width="8.75" style="62"/>
    <col min="10" max="10" width="8.75" style="108"/>
    <col min="11" max="23" width="8.75" style="62"/>
    <col min="24" max="24" width="18.25" style="62" customWidth="1"/>
    <col min="25" max="16384" width="8.75" style="62"/>
  </cols>
  <sheetData>
    <row r="1" spans="2:86" x14ac:dyDescent="0.25">
      <c r="B1" s="34" t="s">
        <v>586</v>
      </c>
      <c r="C1" s="62" t="s">
        <v>20</v>
      </c>
      <c r="D1" s="62" t="s">
        <v>402</v>
      </c>
      <c r="G1" s="64"/>
      <c r="I1" s="127" t="s">
        <v>622</v>
      </c>
      <c r="T1" s="64"/>
      <c r="V1" s="34" t="s">
        <v>623</v>
      </c>
      <c r="AD1" s="64"/>
      <c r="AF1" s="34" t="s">
        <v>624</v>
      </c>
      <c r="AM1" s="64"/>
      <c r="AO1" s="34" t="s">
        <v>625</v>
      </c>
      <c r="AW1" s="64"/>
      <c r="AY1" s="34" t="s">
        <v>626</v>
      </c>
      <c r="BF1" s="64"/>
      <c r="BH1" s="34" t="s">
        <v>627</v>
      </c>
      <c r="BT1" s="64"/>
      <c r="BV1" s="34" t="s">
        <v>628</v>
      </c>
    </row>
    <row r="2" spans="2:86" x14ac:dyDescent="0.25">
      <c r="B2" s="62" t="s">
        <v>405</v>
      </c>
      <c r="C2" s="62" t="s">
        <v>439</v>
      </c>
      <c r="G2" s="64"/>
      <c r="I2" s="108"/>
      <c r="T2" s="64"/>
      <c r="V2" s="5" t="s">
        <v>327</v>
      </c>
      <c r="W2" s="6">
        <v>230537</v>
      </c>
      <c r="AD2" s="64"/>
      <c r="AF2" s="5" t="s">
        <v>327</v>
      </c>
      <c r="AG2" s="6">
        <v>3140189</v>
      </c>
      <c r="AM2" s="64"/>
      <c r="AO2" s="5" t="s">
        <v>327</v>
      </c>
      <c r="AP2" s="6">
        <v>3140189</v>
      </c>
      <c r="AW2" s="64"/>
      <c r="AY2" s="5" t="s">
        <v>327</v>
      </c>
      <c r="AZ2" s="6">
        <v>3140189</v>
      </c>
      <c r="BF2" s="64"/>
      <c r="BH2" s="5" t="s">
        <v>327</v>
      </c>
      <c r="BI2" s="6">
        <v>3140189</v>
      </c>
      <c r="BT2" s="64"/>
      <c r="BV2" s="5" t="s">
        <v>327</v>
      </c>
      <c r="BW2" s="6">
        <v>3140189</v>
      </c>
    </row>
    <row r="3" spans="2:86" x14ac:dyDescent="0.25">
      <c r="B3" s="62" t="s">
        <v>0</v>
      </c>
      <c r="C3" s="62">
        <v>899</v>
      </c>
      <c r="G3" s="64"/>
      <c r="I3" s="108"/>
      <c r="T3" s="64"/>
      <c r="V3" s="59" t="s">
        <v>64</v>
      </c>
      <c r="W3" s="6" t="s">
        <v>638</v>
      </c>
      <c r="AD3" s="64"/>
      <c r="AF3" s="59" t="s">
        <v>64</v>
      </c>
      <c r="AG3" s="6" t="s">
        <v>653</v>
      </c>
      <c r="AM3" s="64"/>
      <c r="AO3" s="59" t="s">
        <v>64</v>
      </c>
      <c r="AP3" s="6" t="s">
        <v>653</v>
      </c>
      <c r="AW3" s="64"/>
      <c r="AY3" s="59" t="s">
        <v>64</v>
      </c>
      <c r="AZ3" s="6" t="s">
        <v>653</v>
      </c>
      <c r="BF3" s="64"/>
      <c r="BH3" s="59" t="s">
        <v>64</v>
      </c>
      <c r="BI3" s="6" t="s">
        <v>653</v>
      </c>
      <c r="BT3" s="64"/>
      <c r="BV3" s="59" t="s">
        <v>64</v>
      </c>
      <c r="BW3" s="6" t="s">
        <v>653</v>
      </c>
    </row>
    <row r="4" spans="2:86" x14ac:dyDescent="0.25">
      <c r="B4" s="62" t="s">
        <v>416</v>
      </c>
      <c r="C4" s="62">
        <v>3140189</v>
      </c>
      <c r="G4" s="64"/>
      <c r="I4" s="108"/>
      <c r="T4" s="64"/>
      <c r="AD4" s="64"/>
      <c r="AM4" s="64"/>
      <c r="AW4" s="64"/>
      <c r="BF4" s="64"/>
      <c r="BT4" s="64"/>
    </row>
    <row r="5" spans="2:86" x14ac:dyDescent="0.25">
      <c r="B5" s="62" t="s">
        <v>421</v>
      </c>
      <c r="C5" s="35">
        <v>0.86799999999999999</v>
      </c>
      <c r="G5" s="64"/>
      <c r="I5" s="108"/>
      <c r="T5" s="64"/>
      <c r="AD5" s="64"/>
      <c r="AM5" s="64"/>
      <c r="AW5" s="64"/>
      <c r="BF5" s="64"/>
      <c r="BT5" s="64"/>
    </row>
    <row r="6" spans="2:86" x14ac:dyDescent="0.25">
      <c r="B6" s="78" t="s">
        <v>422</v>
      </c>
      <c r="C6" s="79">
        <f>1-C5</f>
        <v>0.13200000000000001</v>
      </c>
      <c r="G6" s="64"/>
      <c r="I6" s="108"/>
      <c r="N6" s="34"/>
      <c r="O6" s="34" t="s">
        <v>328</v>
      </c>
      <c r="T6" s="64"/>
      <c r="W6" s="4" t="s">
        <v>233</v>
      </c>
      <c r="AD6" s="64"/>
      <c r="AG6" s="4" t="s">
        <v>244</v>
      </c>
      <c r="AM6" s="64"/>
      <c r="AP6" s="4" t="s">
        <v>326</v>
      </c>
      <c r="AW6" s="64"/>
      <c r="AZ6" s="4" t="s">
        <v>255</v>
      </c>
      <c r="BF6" s="64"/>
      <c r="BI6" s="4" t="s">
        <v>346</v>
      </c>
      <c r="BT6" s="64"/>
      <c r="BW6" s="4" t="s">
        <v>482</v>
      </c>
    </row>
    <row r="7" spans="2:86" x14ac:dyDescent="0.25">
      <c r="B7" s="62" t="s">
        <v>429</v>
      </c>
      <c r="C7" s="35">
        <v>0.253</v>
      </c>
      <c r="D7" s="76">
        <v>0.52200000000000002</v>
      </c>
      <c r="E7" s="76"/>
      <c r="G7" s="64"/>
      <c r="J7" s="112"/>
      <c r="K7" s="14" t="s">
        <v>20</v>
      </c>
      <c r="L7" s="62" t="s">
        <v>512</v>
      </c>
      <c r="M7" s="74" t="s">
        <v>120</v>
      </c>
      <c r="O7" s="112"/>
      <c r="P7" s="14" t="s">
        <v>20</v>
      </c>
      <c r="Q7" s="62" t="s">
        <v>512</v>
      </c>
      <c r="R7" s="74" t="s">
        <v>120</v>
      </c>
      <c r="T7" s="64"/>
      <c r="W7" s="24" t="s">
        <v>369</v>
      </c>
      <c r="AD7" s="64"/>
      <c r="AG7" s="24" t="s">
        <v>247</v>
      </c>
      <c r="AM7" s="64"/>
      <c r="AP7" s="24" t="s">
        <v>247</v>
      </c>
      <c r="AW7" s="64"/>
      <c r="AZ7" s="24" t="s">
        <v>503</v>
      </c>
      <c r="BF7" s="64"/>
      <c r="BI7" s="24" t="s">
        <v>330</v>
      </c>
      <c r="BQ7" s="62" t="s">
        <v>3</v>
      </c>
      <c r="BR7" s="62" t="s">
        <v>475</v>
      </c>
      <c r="BT7" s="64"/>
      <c r="BW7" s="24" t="s">
        <v>453</v>
      </c>
      <c r="CE7" s="62" t="s">
        <v>3</v>
      </c>
      <c r="CF7" s="62" t="s">
        <v>483</v>
      </c>
      <c r="CG7" s="62" t="s">
        <v>484</v>
      </c>
      <c r="CH7" s="62" t="s">
        <v>475</v>
      </c>
    </row>
    <row r="8" spans="2:86" x14ac:dyDescent="0.25">
      <c r="B8" s="62" t="s">
        <v>191</v>
      </c>
      <c r="C8" s="35">
        <v>0.308</v>
      </c>
      <c r="D8" s="76">
        <v>0.32300000000000001</v>
      </c>
      <c r="E8" s="76"/>
      <c r="G8" s="64"/>
      <c r="J8" s="112" t="s">
        <v>45</v>
      </c>
      <c r="K8" s="41">
        <v>0.67123158736881738</v>
      </c>
      <c r="L8" s="62">
        <v>3.0708419214550399E-2</v>
      </c>
      <c r="M8" s="41">
        <v>0.4636029800014988</v>
      </c>
      <c r="O8" s="112" t="s">
        <v>55</v>
      </c>
      <c r="P8" s="41">
        <v>0</v>
      </c>
      <c r="Q8" s="62">
        <v>0</v>
      </c>
      <c r="R8" s="41">
        <v>0.11694161191872102</v>
      </c>
      <c r="T8" s="64"/>
      <c r="Y8" s="62" t="s">
        <v>3</v>
      </c>
      <c r="Z8" s="62" t="s">
        <v>4</v>
      </c>
      <c r="AD8" s="64"/>
      <c r="AI8" s="62" t="s">
        <v>3</v>
      </c>
      <c r="AJ8" s="62" t="s">
        <v>4</v>
      </c>
      <c r="AM8" s="64"/>
      <c r="AR8" s="62" t="s">
        <v>3</v>
      </c>
      <c r="AS8" s="62" t="s">
        <v>4</v>
      </c>
      <c r="AW8" s="64"/>
      <c r="BB8" s="62" t="s">
        <v>3</v>
      </c>
      <c r="BC8" s="62" t="s">
        <v>4</v>
      </c>
      <c r="BF8" s="64"/>
      <c r="BK8" s="62" t="s">
        <v>3</v>
      </c>
      <c r="BL8" s="62" t="s">
        <v>4</v>
      </c>
      <c r="BO8" s="62" t="s">
        <v>472</v>
      </c>
      <c r="BP8" s="24" t="s">
        <v>347</v>
      </c>
      <c r="BQ8" s="62">
        <f>BK9</f>
        <v>139719</v>
      </c>
      <c r="BR8" s="35">
        <f>BQ8/$BI$2</f>
        <v>4.4493818684162002E-2</v>
      </c>
      <c r="BT8" s="64"/>
      <c r="BY8" s="62" t="s">
        <v>3</v>
      </c>
      <c r="BZ8" s="62" t="s">
        <v>4</v>
      </c>
      <c r="CC8" s="62" t="s">
        <v>472</v>
      </c>
      <c r="CD8" s="24" t="s">
        <v>347</v>
      </c>
      <c r="CE8" s="62">
        <f>SUM(BY9:BY10)</f>
        <v>101296</v>
      </c>
      <c r="CF8" s="35">
        <f>CE8/$BW$2</f>
        <v>3.225793097167081E-2</v>
      </c>
      <c r="CG8" s="35">
        <f>CF8*(-1)</f>
        <v>-3.225793097167081E-2</v>
      </c>
      <c r="CH8" s="35">
        <v>4.4493818684162002E-2</v>
      </c>
    </row>
    <row r="9" spans="2:86" x14ac:dyDescent="0.25">
      <c r="B9" s="62" t="s">
        <v>444</v>
      </c>
      <c r="C9" s="77">
        <v>7.48</v>
      </c>
      <c r="D9" s="77">
        <v>5.77</v>
      </c>
      <c r="E9" s="77"/>
      <c r="G9" s="64"/>
      <c r="J9" s="112" t="s">
        <v>47</v>
      </c>
      <c r="K9" s="41">
        <v>0.60606586389978134</v>
      </c>
      <c r="L9" s="62">
        <v>3.1940958549302144E-2</v>
      </c>
      <c r="M9" s="41">
        <v>0.3145452263411691</v>
      </c>
      <c r="O9" s="112" t="s">
        <v>63</v>
      </c>
      <c r="P9" s="41">
        <v>0</v>
      </c>
      <c r="Q9" s="62">
        <v>0</v>
      </c>
      <c r="R9" s="41">
        <v>8.9827356531953367E-2</v>
      </c>
      <c r="T9" s="64"/>
      <c r="W9" s="62" t="s">
        <v>6</v>
      </c>
      <c r="X9" s="62" t="s">
        <v>225</v>
      </c>
      <c r="Y9" s="62">
        <v>41916</v>
      </c>
      <c r="Z9" s="65">
        <v>18.2</v>
      </c>
      <c r="AD9" s="64"/>
      <c r="AG9" s="62" t="s">
        <v>6</v>
      </c>
      <c r="AH9" s="62" t="s">
        <v>235</v>
      </c>
      <c r="AI9" s="62">
        <v>705582</v>
      </c>
      <c r="AJ9" s="65">
        <v>22.5</v>
      </c>
      <c r="AM9" s="64"/>
      <c r="AP9" s="62" t="s">
        <v>6</v>
      </c>
      <c r="AQ9" s="62" t="s">
        <v>313</v>
      </c>
      <c r="AR9" s="62">
        <v>251495</v>
      </c>
      <c r="AS9" s="62">
        <v>8</v>
      </c>
      <c r="AW9" s="64"/>
      <c r="AZ9" s="62" t="s">
        <v>6</v>
      </c>
      <c r="BA9" s="62" t="s">
        <v>252</v>
      </c>
      <c r="BB9" s="62">
        <v>272452</v>
      </c>
      <c r="BC9" s="62">
        <v>8.6999999999999993</v>
      </c>
      <c r="BF9" s="64"/>
      <c r="BI9" s="62" t="s">
        <v>6</v>
      </c>
      <c r="BJ9" s="62" t="s">
        <v>331</v>
      </c>
      <c r="BK9" s="62">
        <v>139719</v>
      </c>
      <c r="BL9" s="62">
        <v>4.4000000000000004</v>
      </c>
      <c r="BO9" s="62" t="s">
        <v>473</v>
      </c>
      <c r="BP9" s="24" t="s">
        <v>348</v>
      </c>
      <c r="BQ9" s="62">
        <f>BK17</f>
        <v>293410</v>
      </c>
      <c r="BR9" s="35">
        <f t="shared" ref="BR9:BR21" si="0">BQ9/$BI$2</f>
        <v>9.343705108195717E-2</v>
      </c>
      <c r="BT9" s="64"/>
      <c r="BW9" s="62" t="s">
        <v>6</v>
      </c>
      <c r="BX9" s="62" t="s">
        <v>454</v>
      </c>
      <c r="BY9" s="62">
        <v>3493</v>
      </c>
      <c r="BZ9" s="62">
        <v>0.1</v>
      </c>
      <c r="CC9" s="62" t="s">
        <v>473</v>
      </c>
      <c r="CD9" s="24" t="s">
        <v>348</v>
      </c>
      <c r="CE9" s="62">
        <f>SUM(BY21:BY22)</f>
        <v>216565</v>
      </c>
      <c r="CF9" s="35">
        <f t="shared" ref="CF9:CF21" si="1">CE9/$BW$2</f>
        <v>6.8965594109144379E-2</v>
      </c>
      <c r="CG9" s="35">
        <f t="shared" ref="CG9:CG21" si="2">CF9*(-1)</f>
        <v>-6.8965594109144379E-2</v>
      </c>
      <c r="CH9" s="35">
        <v>9.343705108195717E-2</v>
      </c>
    </row>
    <row r="10" spans="2:86" x14ac:dyDescent="0.25">
      <c r="B10" s="62" t="s">
        <v>693</v>
      </c>
      <c r="C10" s="77">
        <v>0.54900000000000004</v>
      </c>
      <c r="D10" s="77">
        <v>0.93</v>
      </c>
      <c r="E10" s="77"/>
      <c r="G10" s="64"/>
      <c r="J10" s="112" t="s">
        <v>48</v>
      </c>
      <c r="K10" s="15">
        <v>0.625</v>
      </c>
      <c r="L10" s="62">
        <v>3.1646950519708617E-2</v>
      </c>
      <c r="M10" s="41">
        <v>0.33041787413096407</v>
      </c>
      <c r="O10" s="112" t="s">
        <v>54</v>
      </c>
      <c r="P10" s="41">
        <v>8.4034017778740096E-3</v>
      </c>
      <c r="Q10" s="62">
        <v>5.9672097494637335E-3</v>
      </c>
      <c r="R10" s="41">
        <v>5.0069729986300791E-2</v>
      </c>
      <c r="T10" s="64"/>
      <c r="X10" s="62" t="s">
        <v>226</v>
      </c>
      <c r="Y10" s="62">
        <v>108282</v>
      </c>
      <c r="Z10" s="65">
        <v>47</v>
      </c>
      <c r="AD10" s="64"/>
      <c r="AH10" s="62" t="s">
        <v>236</v>
      </c>
      <c r="AI10" s="62">
        <v>482031</v>
      </c>
      <c r="AJ10" s="65">
        <v>15.4</v>
      </c>
      <c r="AM10" s="64"/>
      <c r="AQ10" s="62" t="s">
        <v>314</v>
      </c>
      <c r="AR10" s="62">
        <v>796399</v>
      </c>
      <c r="AS10" s="65">
        <v>25.4</v>
      </c>
      <c r="AW10" s="64"/>
      <c r="BA10" s="62" t="s">
        <v>253</v>
      </c>
      <c r="BB10" s="62">
        <v>604286</v>
      </c>
      <c r="BC10" s="62">
        <v>19.2</v>
      </c>
      <c r="BF10" s="64"/>
      <c r="BJ10" s="62" t="s">
        <v>332</v>
      </c>
      <c r="BK10" s="62">
        <v>3000470</v>
      </c>
      <c r="BL10" s="62">
        <v>95.6</v>
      </c>
      <c r="BO10" s="62" t="s">
        <v>474</v>
      </c>
      <c r="BP10" s="24" t="s">
        <v>349</v>
      </c>
      <c r="BQ10" s="62">
        <f>BK27</f>
        <v>356284</v>
      </c>
      <c r="BR10" s="35">
        <f t="shared" si="0"/>
        <v>0.11345941279330639</v>
      </c>
      <c r="BT10" s="64"/>
      <c r="BX10" s="62" t="s">
        <v>455</v>
      </c>
      <c r="BY10" s="62">
        <v>97803</v>
      </c>
      <c r="BZ10" s="62">
        <v>3.1</v>
      </c>
      <c r="CC10" s="62" t="s">
        <v>474</v>
      </c>
      <c r="CD10" s="24" t="s">
        <v>349</v>
      </c>
      <c r="CE10" s="62">
        <f>SUM(BY34:BY35)</f>
        <v>272453</v>
      </c>
      <c r="CF10" s="35">
        <f t="shared" si="1"/>
        <v>8.6763248963677028E-2</v>
      </c>
      <c r="CG10" s="35">
        <f t="shared" si="2"/>
        <v>-8.6763248963677028E-2</v>
      </c>
      <c r="CH10" s="35">
        <v>0.11345941279330639</v>
      </c>
    </row>
    <row r="11" spans="2:86" x14ac:dyDescent="0.25">
      <c r="B11" s="62" t="s">
        <v>438</v>
      </c>
      <c r="C11" s="35">
        <v>0.95384595056464827</v>
      </c>
      <c r="G11" s="64"/>
      <c r="J11" s="113" t="s">
        <v>119</v>
      </c>
      <c r="K11" s="41">
        <v>0.60976035527749073</v>
      </c>
      <c r="L11" s="62">
        <v>2.2694242406172217E-2</v>
      </c>
      <c r="M11" s="41">
        <v>0.33700000000000002</v>
      </c>
      <c r="O11" s="112" t="s">
        <v>53</v>
      </c>
      <c r="P11" s="41">
        <v>4.6511937575733367E-2</v>
      </c>
      <c r="Q11" s="62">
        <v>1.3766263284039139E-2</v>
      </c>
      <c r="R11" s="41">
        <v>7.0136527242600152E-2</v>
      </c>
      <c r="T11" s="64"/>
      <c r="X11" s="62" t="s">
        <v>227</v>
      </c>
      <c r="Y11" s="62">
        <v>38423</v>
      </c>
      <c r="Z11" s="65">
        <v>16.7</v>
      </c>
      <c r="AD11" s="64"/>
      <c r="AH11" s="62" t="s">
        <v>237</v>
      </c>
      <c r="AI11" s="62">
        <v>426144</v>
      </c>
      <c r="AJ11" s="65">
        <v>13.6</v>
      </c>
      <c r="AM11" s="64"/>
      <c r="AQ11" s="62" t="s">
        <v>315</v>
      </c>
      <c r="AR11" s="62">
        <v>38423</v>
      </c>
      <c r="AS11" s="62">
        <v>1.2</v>
      </c>
      <c r="AW11" s="64"/>
      <c r="BA11" s="62" t="s">
        <v>254</v>
      </c>
      <c r="BB11" s="62">
        <v>2263451</v>
      </c>
      <c r="BC11" s="62">
        <v>72.099999999999994</v>
      </c>
      <c r="BF11" s="64"/>
      <c r="BJ11" s="62" t="s">
        <v>43</v>
      </c>
      <c r="BK11" s="62">
        <v>3140189</v>
      </c>
      <c r="BL11" s="62">
        <v>100</v>
      </c>
      <c r="BO11" s="65" t="s">
        <v>450</v>
      </c>
      <c r="BP11" s="24" t="s">
        <v>350</v>
      </c>
      <c r="BQ11" s="62">
        <f>BK37</f>
        <v>2245986</v>
      </c>
      <c r="BR11" s="23">
        <f t="shared" si="0"/>
        <v>0.71523911458832579</v>
      </c>
      <c r="BT11" s="64"/>
      <c r="BX11" s="62" t="s">
        <v>456</v>
      </c>
      <c r="BY11" s="62">
        <v>24451</v>
      </c>
      <c r="BZ11" s="62">
        <v>0.8</v>
      </c>
      <c r="CC11" s="65" t="s">
        <v>450</v>
      </c>
      <c r="CD11" s="24" t="s">
        <v>350</v>
      </c>
      <c r="CE11" s="62">
        <f>SUM(BY47:BY48)</f>
        <v>1907167</v>
      </c>
      <c r="CF11" s="35">
        <f t="shared" si="1"/>
        <v>0.60734146893706076</v>
      </c>
      <c r="CG11" s="35">
        <f t="shared" si="2"/>
        <v>-0.60734146893706076</v>
      </c>
      <c r="CH11" s="23">
        <v>0.71523911458832579</v>
      </c>
    </row>
    <row r="12" spans="2:86" x14ac:dyDescent="0.25">
      <c r="B12" s="62" t="s">
        <v>516</v>
      </c>
      <c r="C12" s="88">
        <v>5200</v>
      </c>
      <c r="D12" s="62">
        <v>5300</v>
      </c>
      <c r="G12" s="64"/>
      <c r="J12" s="112" t="s">
        <v>50</v>
      </c>
      <c r="K12" s="15">
        <v>0.33333333333333331</v>
      </c>
      <c r="L12" s="62">
        <v>3.0815553201589779E-2</v>
      </c>
      <c r="M12" s="41">
        <v>0.27268793526705104</v>
      </c>
      <c r="O12" s="110" t="s">
        <v>164</v>
      </c>
      <c r="P12" s="23">
        <v>4.9645692473249271E-2</v>
      </c>
      <c r="Q12" s="62">
        <v>1.4199066253198063E-2</v>
      </c>
      <c r="R12" s="23">
        <v>8.2623335966029221E-2</v>
      </c>
      <c r="T12" s="64"/>
      <c r="X12" s="62" t="s">
        <v>368</v>
      </c>
      <c r="Y12" s="62">
        <v>3493</v>
      </c>
      <c r="Z12" s="62">
        <v>1.5</v>
      </c>
      <c r="AD12" s="64"/>
      <c r="AH12" s="62" t="s">
        <v>238</v>
      </c>
      <c r="AI12" s="62">
        <v>115268</v>
      </c>
      <c r="AJ12" s="62">
        <v>3.7</v>
      </c>
      <c r="AM12" s="64"/>
      <c r="AQ12" s="62" t="s">
        <v>316</v>
      </c>
      <c r="AR12" s="62">
        <v>13972</v>
      </c>
      <c r="AS12" s="62">
        <v>0.4</v>
      </c>
      <c r="AW12" s="64"/>
      <c r="BA12" s="62" t="s">
        <v>43</v>
      </c>
      <c r="BB12" s="62">
        <v>3140189</v>
      </c>
      <c r="BC12" s="62">
        <v>100</v>
      </c>
      <c r="BF12" s="64"/>
      <c r="BO12" s="65" t="s">
        <v>449</v>
      </c>
      <c r="BP12" s="24" t="s">
        <v>351</v>
      </c>
      <c r="BQ12" s="62">
        <f>BK47</f>
        <v>943105</v>
      </c>
      <c r="BR12" s="23">
        <f t="shared" si="0"/>
        <v>0.30033383340939035</v>
      </c>
      <c r="BT12" s="64"/>
      <c r="BX12" s="62" t="s">
        <v>457</v>
      </c>
      <c r="BY12" s="62">
        <v>13972</v>
      </c>
      <c r="BZ12" s="62">
        <v>0.4</v>
      </c>
      <c r="CC12" s="65" t="s">
        <v>449</v>
      </c>
      <c r="CD12" s="24" t="s">
        <v>351</v>
      </c>
      <c r="CE12" s="62">
        <f>SUM(BY60:BY61)</f>
        <v>576342</v>
      </c>
      <c r="CF12" s="35">
        <f t="shared" si="1"/>
        <v>0.18353736033085907</v>
      </c>
      <c r="CG12" s="35">
        <f t="shared" si="2"/>
        <v>-0.18353736033085907</v>
      </c>
      <c r="CH12" s="23">
        <v>0.30033383340939035</v>
      </c>
    </row>
    <row r="13" spans="2:86" x14ac:dyDescent="0.25">
      <c r="B13" s="62" t="s">
        <v>432</v>
      </c>
      <c r="C13" s="88">
        <f>C12/87.18</f>
        <v>59.646707960541406</v>
      </c>
      <c r="D13" s="62">
        <v>61</v>
      </c>
      <c r="G13" s="64"/>
      <c r="J13" s="112" t="s">
        <v>51</v>
      </c>
      <c r="K13" s="15">
        <v>1</v>
      </c>
      <c r="L13" s="62">
        <v>0</v>
      </c>
      <c r="M13" s="41">
        <v>0.26481777328727685</v>
      </c>
      <c r="O13" s="112" t="s">
        <v>52</v>
      </c>
      <c r="P13" s="41">
        <v>0.10526368658965345</v>
      </c>
      <c r="Q13" s="62">
        <v>2.0061483520818296E-2</v>
      </c>
      <c r="R13" s="41">
        <v>0.22435422164453778</v>
      </c>
      <c r="T13" s="64"/>
      <c r="X13" s="62" t="s">
        <v>228</v>
      </c>
      <c r="Y13" s="62">
        <v>6986</v>
      </c>
      <c r="Z13" s="65">
        <v>3</v>
      </c>
      <c r="AD13" s="64"/>
      <c r="AH13" s="62" t="s">
        <v>239</v>
      </c>
      <c r="AI13" s="62">
        <v>272452</v>
      </c>
      <c r="AJ13" s="62">
        <v>8.6999999999999993</v>
      </c>
      <c r="AM13" s="64"/>
      <c r="AQ13" s="62" t="s">
        <v>317</v>
      </c>
      <c r="AR13" s="62">
        <v>17465</v>
      </c>
      <c r="AS13" s="62">
        <v>0.6</v>
      </c>
      <c r="AW13" s="64"/>
      <c r="BF13" s="64"/>
      <c r="BO13" s="65" t="s">
        <v>448</v>
      </c>
      <c r="BP13" s="24" t="s">
        <v>352</v>
      </c>
      <c r="BQ13" s="62">
        <f>BK57</f>
        <v>841808</v>
      </c>
      <c r="BR13" s="23">
        <f t="shared" si="0"/>
        <v>0.26807558398554993</v>
      </c>
      <c r="BT13" s="64"/>
      <c r="BX13" s="62" t="s">
        <v>43</v>
      </c>
      <c r="BY13" s="62">
        <v>139719</v>
      </c>
      <c r="BZ13" s="62">
        <v>4.4000000000000004</v>
      </c>
      <c r="CC13" s="65" t="s">
        <v>448</v>
      </c>
      <c r="CD13" s="24" t="s">
        <v>352</v>
      </c>
      <c r="CE13" s="62">
        <f>SUM(BY73:BY74)</f>
        <v>485524</v>
      </c>
      <c r="CF13" s="35">
        <f t="shared" si="1"/>
        <v>0.15461617119224352</v>
      </c>
      <c r="CG13" s="35">
        <f t="shared" si="2"/>
        <v>-0.15461617119224352</v>
      </c>
      <c r="CH13" s="23">
        <v>0.26807558398554993</v>
      </c>
    </row>
    <row r="14" spans="2:86" x14ac:dyDescent="0.25">
      <c r="B14" s="62" t="s">
        <v>843</v>
      </c>
      <c r="C14" s="35">
        <v>3.03031617484395E-2</v>
      </c>
      <c r="D14" s="35">
        <v>3.6999999999999998E-2</v>
      </c>
      <c r="E14" s="35"/>
      <c r="G14" s="64"/>
      <c r="J14" s="112" t="s">
        <v>52</v>
      </c>
      <c r="K14" s="41">
        <v>0.10526368658965345</v>
      </c>
      <c r="L14" s="62">
        <v>2.0061483520818296E-2</v>
      </c>
      <c r="M14" s="41">
        <v>0.22435422164453778</v>
      </c>
      <c r="O14" s="112" t="s">
        <v>47</v>
      </c>
      <c r="P14" s="41">
        <v>0.60606586389978134</v>
      </c>
      <c r="Q14" s="62">
        <v>3.1940958549302144E-2</v>
      </c>
      <c r="R14" s="41">
        <v>0.3145452263411691</v>
      </c>
      <c r="T14" s="64"/>
      <c r="X14" s="62" t="s">
        <v>232</v>
      </c>
      <c r="Y14" s="62">
        <v>13972</v>
      </c>
      <c r="Z14" s="62">
        <v>6.1</v>
      </c>
      <c r="AD14" s="64"/>
      <c r="AH14" s="62" t="s">
        <v>240</v>
      </c>
      <c r="AI14" s="62">
        <v>41916</v>
      </c>
      <c r="AJ14" s="62">
        <v>1.3</v>
      </c>
      <c r="AM14" s="64"/>
      <c r="AQ14" s="62" t="s">
        <v>318</v>
      </c>
      <c r="AR14" s="62">
        <v>258481</v>
      </c>
      <c r="AS14" s="65">
        <v>8.1999999999999993</v>
      </c>
      <c r="AW14" s="64"/>
      <c r="BF14" s="64"/>
      <c r="BO14" s="62" t="s">
        <v>476</v>
      </c>
      <c r="BP14" s="24" t="s">
        <v>353</v>
      </c>
      <c r="BQ14" s="62">
        <f>BK67</f>
        <v>415665</v>
      </c>
      <c r="BR14" s="35">
        <f t="shared" si="0"/>
        <v>0.13236942107624733</v>
      </c>
      <c r="BT14" s="64"/>
      <c r="BW14" s="62" t="s">
        <v>69</v>
      </c>
      <c r="BX14" s="62" t="s">
        <v>70</v>
      </c>
      <c r="BY14" s="62">
        <v>3000470</v>
      </c>
      <c r="BZ14" s="62">
        <v>95.6</v>
      </c>
      <c r="CC14" s="62" t="s">
        <v>476</v>
      </c>
      <c r="CD14" s="24" t="s">
        <v>353</v>
      </c>
      <c r="CE14" s="62">
        <f>SUM(BY86:BY87)</f>
        <v>220058</v>
      </c>
      <c r="CF14" s="35">
        <f t="shared" si="1"/>
        <v>7.0077947537552671E-2</v>
      </c>
      <c r="CG14" s="35">
        <f t="shared" si="2"/>
        <v>-7.0077947537552671E-2</v>
      </c>
      <c r="CH14" s="35">
        <v>0.13236942107624733</v>
      </c>
    </row>
    <row r="15" spans="2:86" x14ac:dyDescent="0.25">
      <c r="G15" s="64"/>
      <c r="J15" s="112" t="s">
        <v>53</v>
      </c>
      <c r="K15" s="41">
        <v>4.6511937575733367E-2</v>
      </c>
      <c r="L15" s="62">
        <v>1.3766263284039139E-2</v>
      </c>
      <c r="M15" s="41">
        <v>7.0136527242600152E-2</v>
      </c>
      <c r="O15" s="113" t="s">
        <v>119</v>
      </c>
      <c r="P15" s="41">
        <v>0.60976035527749073</v>
      </c>
      <c r="Q15" s="62">
        <v>2.2694242406172217E-2</v>
      </c>
      <c r="R15" s="41">
        <v>0.33700000000000002</v>
      </c>
      <c r="T15" s="64"/>
      <c r="X15" s="62" t="s">
        <v>218</v>
      </c>
      <c r="Y15" s="62">
        <v>3493</v>
      </c>
      <c r="Z15" s="62">
        <v>1.5</v>
      </c>
      <c r="AD15" s="64"/>
      <c r="AH15" s="62" t="s">
        <v>241</v>
      </c>
      <c r="AI15" s="62">
        <v>810371</v>
      </c>
      <c r="AJ15" s="65">
        <v>25.8</v>
      </c>
      <c r="AM15" s="64"/>
      <c r="AQ15" s="62" t="s">
        <v>319</v>
      </c>
      <c r="AR15" s="62">
        <v>454087</v>
      </c>
      <c r="AS15" s="65">
        <v>14.5</v>
      </c>
      <c r="AW15" s="64"/>
      <c r="BF15" s="64"/>
      <c r="BI15" s="24" t="s">
        <v>333</v>
      </c>
      <c r="BO15" s="65" t="s">
        <v>447</v>
      </c>
      <c r="BP15" s="24" t="s">
        <v>354</v>
      </c>
      <c r="BQ15" s="62">
        <f>BK77</f>
        <v>726540</v>
      </c>
      <c r="BR15" s="23">
        <f t="shared" si="0"/>
        <v>0.23136823930024594</v>
      </c>
      <c r="BT15" s="64"/>
      <c r="BW15" s="62" t="s">
        <v>43</v>
      </c>
      <c r="BY15" s="62">
        <v>3140189</v>
      </c>
      <c r="BZ15" s="62">
        <v>100</v>
      </c>
      <c r="CC15" s="65" t="s">
        <v>447</v>
      </c>
      <c r="CD15" s="24" t="s">
        <v>354</v>
      </c>
      <c r="CE15" s="62">
        <f>SUM(BY99:BY100)</f>
        <v>572849</v>
      </c>
      <c r="CF15" s="35">
        <f t="shared" si="1"/>
        <v>0.18242500690245078</v>
      </c>
      <c r="CG15" s="35">
        <f t="shared" si="2"/>
        <v>-0.18242500690245078</v>
      </c>
      <c r="CH15" s="23">
        <v>0.23136823930024594</v>
      </c>
    </row>
    <row r="16" spans="2:86" x14ac:dyDescent="0.25">
      <c r="G16" s="64"/>
      <c r="J16" s="112" t="s">
        <v>54</v>
      </c>
      <c r="K16" s="41">
        <v>8.4034017778740096E-3</v>
      </c>
      <c r="L16" s="62">
        <v>5.9672097494637335E-3</v>
      </c>
      <c r="M16" s="41">
        <v>5.0069729986300791E-2</v>
      </c>
      <c r="O16" s="112" t="s">
        <v>45</v>
      </c>
      <c r="P16" s="41">
        <v>0.67123158736881738</v>
      </c>
      <c r="Q16" s="62">
        <v>3.0708419214550399E-2</v>
      </c>
      <c r="R16" s="41">
        <v>0.4636029800014988</v>
      </c>
      <c r="T16" s="64"/>
      <c r="X16" s="62" t="s">
        <v>43</v>
      </c>
      <c r="Y16" s="62">
        <v>216565</v>
      </c>
      <c r="Z16" s="62">
        <v>93.9</v>
      </c>
      <c r="AD16" s="64"/>
      <c r="AH16" s="62" t="s">
        <v>242</v>
      </c>
      <c r="AI16" s="62">
        <v>13972</v>
      </c>
      <c r="AJ16" s="62">
        <v>0.4</v>
      </c>
      <c r="AM16" s="64"/>
      <c r="AQ16" s="62" t="s">
        <v>320</v>
      </c>
      <c r="AR16" s="62">
        <v>185128</v>
      </c>
      <c r="AS16" s="62">
        <v>5.9</v>
      </c>
      <c r="AW16" s="64"/>
      <c r="BF16" s="64"/>
      <c r="BK16" s="62" t="s">
        <v>3</v>
      </c>
      <c r="BL16" s="62" t="s">
        <v>4</v>
      </c>
      <c r="BO16" s="62" t="s">
        <v>477</v>
      </c>
      <c r="BP16" s="24" t="s">
        <v>355</v>
      </c>
      <c r="BQ16" s="62">
        <f>BK87</f>
        <v>69860</v>
      </c>
      <c r="BR16" s="35">
        <f t="shared" si="0"/>
        <v>2.2247068568165801E-2</v>
      </c>
      <c r="BT16" s="64"/>
      <c r="CC16" s="62" t="s">
        <v>477</v>
      </c>
      <c r="CD16" s="24" t="s">
        <v>355</v>
      </c>
      <c r="CE16" s="62">
        <f>SUM(BY112:BY113)</f>
        <v>27944</v>
      </c>
      <c r="CF16" s="35">
        <f t="shared" si="1"/>
        <v>8.8988274272663211E-3</v>
      </c>
      <c r="CG16" s="35">
        <f t="shared" si="2"/>
        <v>-8.8988274272663211E-3</v>
      </c>
      <c r="CH16" s="35">
        <v>2.2247068568165801E-2</v>
      </c>
    </row>
    <row r="17" spans="7:86" x14ac:dyDescent="0.25">
      <c r="G17" s="64"/>
      <c r="J17" s="110" t="s">
        <v>164</v>
      </c>
      <c r="K17" s="23">
        <v>4.9645692473249271E-2</v>
      </c>
      <c r="L17" s="62">
        <v>1.4199066253198063E-2</v>
      </c>
      <c r="M17" s="23">
        <v>8.2623335966029221E-2</v>
      </c>
      <c r="O17" s="112" t="s">
        <v>57</v>
      </c>
      <c r="P17" s="15">
        <v>0</v>
      </c>
      <c r="Q17" s="62">
        <v>0</v>
      </c>
      <c r="R17" s="41">
        <v>0.25457267048150523</v>
      </c>
      <c r="T17" s="64"/>
      <c r="W17" s="62" t="s">
        <v>69</v>
      </c>
      <c r="X17" s="62" t="s">
        <v>70</v>
      </c>
      <c r="Y17" s="62">
        <v>13972</v>
      </c>
      <c r="Z17" s="62">
        <v>6.1</v>
      </c>
      <c r="AD17" s="64"/>
      <c r="AH17" s="62" t="s">
        <v>243</v>
      </c>
      <c r="AI17" s="62">
        <v>195607</v>
      </c>
      <c r="AJ17" s="62">
        <v>6.2</v>
      </c>
      <c r="AM17" s="64"/>
      <c r="AQ17" s="62" t="s">
        <v>321</v>
      </c>
      <c r="AR17" s="62">
        <v>429637</v>
      </c>
      <c r="AS17" s="65">
        <v>13.7</v>
      </c>
      <c r="AW17" s="64"/>
      <c r="BF17" s="64"/>
      <c r="BI17" s="62" t="s">
        <v>6</v>
      </c>
      <c r="BJ17" s="62" t="s">
        <v>331</v>
      </c>
      <c r="BK17" s="62">
        <v>293410</v>
      </c>
      <c r="BL17" s="62">
        <v>9.3000000000000007</v>
      </c>
      <c r="BO17" s="62" t="s">
        <v>478</v>
      </c>
      <c r="BP17" s="24" t="s">
        <v>356</v>
      </c>
      <c r="BQ17" s="62">
        <f>BK97</f>
        <v>66367</v>
      </c>
      <c r="BR17" s="35">
        <f t="shared" si="0"/>
        <v>2.1134715139757513E-2</v>
      </c>
      <c r="BT17" s="64"/>
      <c r="CC17" s="62" t="s">
        <v>478</v>
      </c>
      <c r="CD17" s="24" t="s">
        <v>356</v>
      </c>
      <c r="CE17" s="62">
        <f>SUM(BY124:BY125)</f>
        <v>48902</v>
      </c>
      <c r="CF17" s="35">
        <f t="shared" si="1"/>
        <v>1.5572947997716061E-2</v>
      </c>
      <c r="CG17" s="35">
        <f t="shared" si="2"/>
        <v>-1.5572947997716061E-2</v>
      </c>
      <c r="CH17" s="35">
        <v>2.1134715139757513E-2</v>
      </c>
    </row>
    <row r="18" spans="7:86" x14ac:dyDescent="0.25">
      <c r="G18" s="64"/>
      <c r="J18" s="112" t="s">
        <v>55</v>
      </c>
      <c r="K18" s="41">
        <v>0</v>
      </c>
      <c r="L18" s="62">
        <v>0</v>
      </c>
      <c r="M18" s="41">
        <v>0.11694161191872102</v>
      </c>
      <c r="O18" s="112" t="s">
        <v>61</v>
      </c>
      <c r="P18" s="15">
        <v>0</v>
      </c>
      <c r="Q18" s="62">
        <v>0</v>
      </c>
      <c r="R18" s="41">
        <v>0.30681236094856507</v>
      </c>
      <c r="T18" s="64"/>
      <c r="W18" s="62" t="s">
        <v>43</v>
      </c>
      <c r="Y18" s="62">
        <v>230537</v>
      </c>
      <c r="Z18" s="62">
        <v>100</v>
      </c>
      <c r="AD18" s="64"/>
      <c r="AH18" s="62" t="s">
        <v>218</v>
      </c>
      <c r="AI18" s="62">
        <v>76846</v>
      </c>
      <c r="AJ18" s="62">
        <v>2.4</v>
      </c>
      <c r="AM18" s="64"/>
      <c r="AQ18" s="62" t="s">
        <v>322</v>
      </c>
      <c r="AR18" s="62">
        <v>206086</v>
      </c>
      <c r="AS18" s="62">
        <v>6.6</v>
      </c>
      <c r="AW18" s="64"/>
      <c r="BF18" s="64"/>
      <c r="BJ18" s="62" t="s">
        <v>332</v>
      </c>
      <c r="BK18" s="62">
        <v>2839793</v>
      </c>
      <c r="BL18" s="62">
        <v>90.4</v>
      </c>
      <c r="BO18" s="65" t="s">
        <v>451</v>
      </c>
      <c r="BP18" s="24" t="s">
        <v>357</v>
      </c>
      <c r="BQ18" s="62">
        <f>BK107</f>
        <v>2857258</v>
      </c>
      <c r="BR18" s="23">
        <f t="shared" si="0"/>
        <v>0.90990000920326775</v>
      </c>
      <c r="BT18" s="64"/>
      <c r="CC18" s="65" t="s">
        <v>451</v>
      </c>
      <c r="CD18" s="24" t="s">
        <v>357</v>
      </c>
      <c r="CE18" s="62">
        <f>SUM(BY136:BY137)</f>
        <v>873245</v>
      </c>
      <c r="CF18" s="35">
        <f t="shared" si="1"/>
        <v>0.27808676484122452</v>
      </c>
      <c r="CG18" s="35">
        <f t="shared" si="2"/>
        <v>-0.27808676484122452</v>
      </c>
      <c r="CH18" s="23">
        <v>0.90990000920326775</v>
      </c>
    </row>
    <row r="19" spans="7:86" x14ac:dyDescent="0.25">
      <c r="G19" s="64"/>
      <c r="J19" s="112" t="s">
        <v>56</v>
      </c>
      <c r="K19" s="15">
        <v>0.6</v>
      </c>
      <c r="L19" s="62">
        <v>3.2024462285097158E-2</v>
      </c>
      <c r="M19" s="41">
        <v>0.28533999859497072</v>
      </c>
      <c r="O19" s="112" t="s">
        <v>62</v>
      </c>
      <c r="P19" s="15">
        <v>0</v>
      </c>
      <c r="Q19" s="62">
        <v>0</v>
      </c>
      <c r="R19" s="41">
        <v>0.16441678188154343</v>
      </c>
      <c r="T19" s="64"/>
      <c r="AD19" s="64"/>
      <c r="AH19" s="62" t="s">
        <v>43</v>
      </c>
      <c r="AI19" s="62">
        <v>3140189</v>
      </c>
      <c r="AJ19" s="62">
        <v>100</v>
      </c>
      <c r="AM19" s="64"/>
      <c r="AQ19" s="62" t="s">
        <v>323</v>
      </c>
      <c r="AR19" s="62">
        <v>429637</v>
      </c>
      <c r="AS19" s="65">
        <v>13.7</v>
      </c>
      <c r="AW19" s="64"/>
      <c r="BF19" s="64"/>
      <c r="BJ19" s="62" t="s">
        <v>43</v>
      </c>
      <c r="BK19" s="62">
        <v>3133203</v>
      </c>
      <c r="BL19" s="62">
        <v>99.8</v>
      </c>
      <c r="BO19" s="62" t="s">
        <v>479</v>
      </c>
      <c r="BP19" s="24" t="s">
        <v>358</v>
      </c>
      <c r="BQ19" s="62">
        <f>BK117</f>
        <v>426144</v>
      </c>
      <c r="BR19" s="35">
        <f t="shared" si="0"/>
        <v>0.1357064813614722</v>
      </c>
      <c r="BT19" s="64"/>
      <c r="BW19" s="24" t="s">
        <v>459</v>
      </c>
      <c r="CC19" s="62" t="s">
        <v>479</v>
      </c>
      <c r="CD19" s="24" t="s">
        <v>358</v>
      </c>
      <c r="CE19" s="62">
        <f>SUM(BY149:BY150)</f>
        <v>331833</v>
      </c>
      <c r="CF19" s="35">
        <f t="shared" si="1"/>
        <v>0.10567293879444836</v>
      </c>
      <c r="CG19" s="35">
        <f t="shared" si="2"/>
        <v>-0.10567293879444836</v>
      </c>
      <c r="CH19" s="35">
        <v>0.1357064813614722</v>
      </c>
    </row>
    <row r="20" spans="7:86" x14ac:dyDescent="0.25">
      <c r="G20" s="64"/>
      <c r="J20" s="112" t="s">
        <v>57</v>
      </c>
      <c r="K20" s="15">
        <v>0</v>
      </c>
      <c r="L20" s="62">
        <v>0</v>
      </c>
      <c r="M20" s="41">
        <v>0.25457267048150523</v>
      </c>
      <c r="O20" s="113" t="s">
        <v>259</v>
      </c>
      <c r="P20" s="15">
        <v>9.0909090909090912E-2</v>
      </c>
      <c r="Q20" s="126">
        <v>1.8792455924458915E-2</v>
      </c>
      <c r="R20" s="41">
        <v>8.1821435191737416E-2</v>
      </c>
      <c r="T20" s="64"/>
      <c r="AD20" s="64"/>
      <c r="AM20" s="64"/>
      <c r="AQ20" s="62" t="s">
        <v>366</v>
      </c>
      <c r="AR20" s="62">
        <v>48902</v>
      </c>
      <c r="AS20" s="62">
        <v>1.6</v>
      </c>
      <c r="AW20" s="64"/>
      <c r="BF20" s="64"/>
      <c r="BI20" s="62" t="s">
        <v>69</v>
      </c>
      <c r="BJ20" s="62" t="s">
        <v>70</v>
      </c>
      <c r="BK20" s="62">
        <v>6986</v>
      </c>
      <c r="BL20" s="62">
        <v>0.2</v>
      </c>
      <c r="BO20" s="62" t="s">
        <v>480</v>
      </c>
      <c r="BP20" s="24" t="s">
        <v>359</v>
      </c>
      <c r="BQ20" s="62">
        <f>BK127</f>
        <v>73353</v>
      </c>
      <c r="BR20" s="35">
        <f t="shared" si="0"/>
        <v>2.3359421996574092E-2</v>
      </c>
      <c r="BT20" s="64"/>
      <c r="BY20" s="62" t="s">
        <v>3</v>
      </c>
      <c r="BZ20" s="62" t="s">
        <v>4</v>
      </c>
      <c r="CC20" s="62" t="s">
        <v>480</v>
      </c>
      <c r="CD20" s="24" t="s">
        <v>359</v>
      </c>
      <c r="CE20" s="62">
        <f>SUM(BY162:BY163)</f>
        <v>27944</v>
      </c>
      <c r="CF20" s="35">
        <f t="shared" si="1"/>
        <v>8.8988274272663211E-3</v>
      </c>
      <c r="CG20" s="35">
        <f t="shared" si="2"/>
        <v>-8.8988274272663211E-3</v>
      </c>
      <c r="CH20" s="35">
        <v>2.3359421996574092E-2</v>
      </c>
    </row>
    <row r="21" spans="7:86" x14ac:dyDescent="0.25">
      <c r="G21" s="64"/>
      <c r="J21" s="112" t="s">
        <v>58</v>
      </c>
      <c r="K21" s="15">
        <v>0.25</v>
      </c>
      <c r="L21" s="62">
        <v>2.8305893057056306E-2</v>
      </c>
      <c r="M21" s="41">
        <v>0.19291913224158527</v>
      </c>
      <c r="O21" s="112" t="s">
        <v>60</v>
      </c>
      <c r="P21" s="15">
        <v>0.1111111111111111</v>
      </c>
      <c r="Q21" s="62">
        <v>2.0543702134393181E-2</v>
      </c>
      <c r="R21" s="23">
        <v>7.8862295762369611E-2</v>
      </c>
      <c r="T21" s="64"/>
      <c r="AD21" s="64"/>
      <c r="AM21" s="64"/>
      <c r="AQ21" s="62" t="s">
        <v>324</v>
      </c>
      <c r="AR21" s="62">
        <v>10479</v>
      </c>
      <c r="AS21" s="62">
        <v>0.3</v>
      </c>
      <c r="AW21" s="64"/>
      <c r="BF21" s="64"/>
      <c r="BI21" s="62" t="s">
        <v>43</v>
      </c>
      <c r="BK21" s="62">
        <v>3140189</v>
      </c>
      <c r="BL21" s="62">
        <v>100</v>
      </c>
      <c r="BO21" s="62" t="s">
        <v>481</v>
      </c>
      <c r="BP21" s="24" t="s">
        <v>360</v>
      </c>
      <c r="BQ21" s="62">
        <f>BK137</f>
        <v>38423</v>
      </c>
      <c r="BR21" s="35">
        <f t="shared" si="0"/>
        <v>1.223588771249119E-2</v>
      </c>
      <c r="BT21" s="64"/>
      <c r="BW21" s="62" t="s">
        <v>6</v>
      </c>
      <c r="BX21" s="62" t="s">
        <v>454</v>
      </c>
      <c r="BY21" s="62">
        <v>38423</v>
      </c>
      <c r="BZ21" s="62">
        <v>1.2</v>
      </c>
      <c r="CC21" s="62" t="s">
        <v>481</v>
      </c>
      <c r="CD21" s="24" t="s">
        <v>360</v>
      </c>
      <c r="CE21" s="62">
        <f>SUM(BY175:BY176)</f>
        <v>27944</v>
      </c>
      <c r="CF21" s="35">
        <f t="shared" si="1"/>
        <v>8.8988274272663211E-3</v>
      </c>
      <c r="CG21" s="35">
        <f t="shared" si="2"/>
        <v>-8.8988274272663211E-3</v>
      </c>
      <c r="CH21" s="35">
        <v>1.223588771249119E-2</v>
      </c>
    </row>
    <row r="22" spans="7:86" x14ac:dyDescent="0.25">
      <c r="G22" s="64"/>
      <c r="J22" s="112" t="s">
        <v>59</v>
      </c>
      <c r="K22" s="15">
        <v>0.25</v>
      </c>
      <c r="L22" s="62">
        <v>2.8305893057056306E-2</v>
      </c>
      <c r="M22" s="41">
        <v>0.20858742293958196</v>
      </c>
      <c r="O22" s="112" t="s">
        <v>58</v>
      </c>
      <c r="P22" s="15">
        <v>0.25</v>
      </c>
      <c r="Q22" s="62">
        <v>2.8305893057056306E-2</v>
      </c>
      <c r="R22" s="41">
        <v>0.19291913224158527</v>
      </c>
      <c r="T22" s="64"/>
      <c r="AD22" s="64"/>
      <c r="AH22" s="62" t="s">
        <v>446</v>
      </c>
      <c r="AI22" s="62">
        <v>810371</v>
      </c>
      <c r="AJ22" s="35">
        <f>AI22/$AG$2</f>
        <v>0.25806440312987533</v>
      </c>
      <c r="AM22" s="64"/>
      <c r="AQ22" s="62" t="s">
        <v>43</v>
      </c>
      <c r="AR22" s="62">
        <v>3140189</v>
      </c>
      <c r="AS22" s="62">
        <v>100</v>
      </c>
      <c r="AW22" s="64"/>
      <c r="BF22" s="64"/>
      <c r="BT22" s="64"/>
      <c r="BX22" s="62" t="s">
        <v>455</v>
      </c>
      <c r="BY22" s="62">
        <v>178142</v>
      </c>
      <c r="BZ22" s="62">
        <v>5.7</v>
      </c>
    </row>
    <row r="23" spans="7:86" ht="16.5" thickBot="1" x14ac:dyDescent="0.3">
      <c r="G23" s="64"/>
      <c r="J23" s="112" t="s">
        <v>60</v>
      </c>
      <c r="K23" s="15">
        <v>0.1111111111111111</v>
      </c>
      <c r="L23" s="62">
        <v>2.0543702134393181E-2</v>
      </c>
      <c r="M23" s="23">
        <v>7.8862295762369611E-2</v>
      </c>
      <c r="O23" s="112" t="s">
        <v>59</v>
      </c>
      <c r="P23" s="15">
        <v>0.25</v>
      </c>
      <c r="Q23" s="62">
        <v>2.8305893057056306E-2</v>
      </c>
      <c r="R23" s="41">
        <v>0.20858742293958196</v>
      </c>
      <c r="T23" s="64"/>
      <c r="AD23" s="64"/>
      <c r="AH23" s="62" t="s">
        <v>235</v>
      </c>
      <c r="AI23" s="62">
        <v>705582</v>
      </c>
      <c r="AJ23" s="35">
        <f>AI23/$AG$2</f>
        <v>0.22469411872979619</v>
      </c>
      <c r="AM23" s="64"/>
      <c r="AW23" s="64"/>
      <c r="BF23" s="64"/>
      <c r="BT23" s="64"/>
      <c r="BX23" s="62" t="s">
        <v>456</v>
      </c>
      <c r="BY23" s="62">
        <v>45409</v>
      </c>
      <c r="BZ23" s="62">
        <v>1.4</v>
      </c>
    </row>
    <row r="24" spans="7:86" x14ac:dyDescent="0.25">
      <c r="G24" s="64"/>
      <c r="J24" s="112" t="s">
        <v>88</v>
      </c>
      <c r="K24" s="15">
        <v>0.25</v>
      </c>
      <c r="L24" s="62">
        <v>0</v>
      </c>
      <c r="M24" s="41">
        <v>8.8901423056172532E-2</v>
      </c>
      <c r="O24" s="112" t="s">
        <v>88</v>
      </c>
      <c r="P24" s="15">
        <v>0.25</v>
      </c>
      <c r="Q24" s="62">
        <v>0</v>
      </c>
      <c r="R24" s="41">
        <v>8.8901423056172532E-2</v>
      </c>
      <c r="T24" s="64"/>
      <c r="X24" s="90" t="s">
        <v>226</v>
      </c>
      <c r="Y24" s="91">
        <v>108282</v>
      </c>
      <c r="Z24" s="92">
        <f>Y24/$W$2</f>
        <v>0.46969466940230853</v>
      </c>
      <c r="AD24" s="64"/>
      <c r="AH24" s="62" t="s">
        <v>236</v>
      </c>
      <c r="AI24" s="62">
        <v>482031</v>
      </c>
      <c r="AJ24" s="35">
        <f>AI24/$AG$2</f>
        <v>0.15350381776383523</v>
      </c>
      <c r="AM24" s="64"/>
      <c r="AW24" s="64"/>
      <c r="BF24" s="64"/>
      <c r="BT24" s="64"/>
      <c r="BX24" s="62" t="s">
        <v>457</v>
      </c>
      <c r="BY24" s="62">
        <v>24451</v>
      </c>
      <c r="BZ24" s="62">
        <v>0.8</v>
      </c>
    </row>
    <row r="25" spans="7:86" x14ac:dyDescent="0.25">
      <c r="G25" s="64"/>
      <c r="J25" s="113" t="s">
        <v>259</v>
      </c>
      <c r="K25" s="15">
        <v>9.0909090909090912E-2</v>
      </c>
      <c r="L25" s="126">
        <v>1.8792455924458915E-2</v>
      </c>
      <c r="M25" s="41">
        <v>8.1821435191737416E-2</v>
      </c>
      <c r="O25" s="112" t="s">
        <v>50</v>
      </c>
      <c r="P25" s="15">
        <v>0.33333333333333331</v>
      </c>
      <c r="Q25" s="62">
        <v>3.0815553201589779E-2</v>
      </c>
      <c r="R25" s="41">
        <v>0.27268793526705104</v>
      </c>
      <c r="T25" s="64"/>
      <c r="X25" s="93" t="s">
        <v>225</v>
      </c>
      <c r="Y25" s="70">
        <v>41916</v>
      </c>
      <c r="Z25" s="94">
        <f>Y25/$W$2</f>
        <v>0.18181897049063708</v>
      </c>
      <c r="AD25" s="64"/>
      <c r="AH25" s="62" t="s">
        <v>243</v>
      </c>
      <c r="AI25" s="62">
        <v>195607</v>
      </c>
      <c r="AJ25" s="35">
        <f>AI25/$AG$2</f>
        <v>6.2291473538694644E-2</v>
      </c>
      <c r="AM25" s="64"/>
      <c r="AW25" s="64"/>
      <c r="BF25" s="64"/>
      <c r="BI25" s="24" t="s">
        <v>334</v>
      </c>
      <c r="BT25" s="64"/>
      <c r="BX25" s="62" t="s">
        <v>458</v>
      </c>
      <c r="BY25" s="62">
        <v>6986</v>
      </c>
      <c r="BZ25" s="62">
        <v>0.2</v>
      </c>
    </row>
    <row r="26" spans="7:86" ht="16.5" thickBot="1" x14ac:dyDescent="0.3">
      <c r="G26" s="64"/>
      <c r="J26" s="112" t="s">
        <v>61</v>
      </c>
      <c r="K26" s="15">
        <v>0</v>
      </c>
      <c r="L26" s="62">
        <v>0</v>
      </c>
      <c r="M26" s="41">
        <v>0.30681236094856507</v>
      </c>
      <c r="O26" s="112" t="s">
        <v>56</v>
      </c>
      <c r="P26" s="15">
        <v>0.6</v>
      </c>
      <c r="Q26" s="62">
        <v>3.2024462285097158E-2</v>
      </c>
      <c r="R26" s="41">
        <v>0.28533999859497072</v>
      </c>
      <c r="T26" s="64"/>
      <c r="X26" s="93" t="s">
        <v>227</v>
      </c>
      <c r="Y26" s="70">
        <v>38423</v>
      </c>
      <c r="Z26" s="94">
        <f>Y26/$W$2</f>
        <v>0.16666738961641733</v>
      </c>
      <c r="AD26" s="64"/>
      <c r="AH26" s="95" t="s">
        <v>217</v>
      </c>
      <c r="AI26" s="96"/>
      <c r="AJ26" s="97">
        <f>1-SUM(AJ22:AJ25)</f>
        <v>0.30144618683779856</v>
      </c>
      <c r="AM26" s="64"/>
      <c r="AW26" s="64"/>
      <c r="BF26" s="64"/>
      <c r="BK26" s="62" t="s">
        <v>3</v>
      </c>
      <c r="BL26" s="62" t="s">
        <v>4</v>
      </c>
      <c r="BT26" s="64"/>
      <c r="BX26" s="62" t="s">
        <v>43</v>
      </c>
      <c r="BY26" s="62">
        <v>293410</v>
      </c>
      <c r="BZ26" s="62">
        <v>9.3000000000000007</v>
      </c>
    </row>
    <row r="27" spans="7:86" x14ac:dyDescent="0.25">
      <c r="G27" s="64"/>
      <c r="J27" s="112" t="s">
        <v>62</v>
      </c>
      <c r="K27" s="15">
        <v>0</v>
      </c>
      <c r="L27" s="62">
        <v>0</v>
      </c>
      <c r="M27" s="41">
        <v>0.16441678188154343</v>
      </c>
      <c r="O27" s="112" t="s">
        <v>48</v>
      </c>
      <c r="P27" s="15">
        <v>0.625</v>
      </c>
      <c r="Q27" s="62">
        <v>3.1646950519708617E-2</v>
      </c>
      <c r="R27" s="41">
        <v>0.33041787413096407</v>
      </c>
      <c r="T27" s="64"/>
      <c r="X27" s="93" t="s">
        <v>228</v>
      </c>
      <c r="Y27" s="70">
        <v>6986</v>
      </c>
      <c r="Z27" s="94">
        <f>Y27/$W$2</f>
        <v>3.0303161748439514E-2</v>
      </c>
      <c r="AD27" s="64"/>
      <c r="AM27" s="64"/>
      <c r="AQ27" s="90" t="s">
        <v>318</v>
      </c>
      <c r="AR27" s="91">
        <v>258481</v>
      </c>
      <c r="AS27" s="92">
        <f>AR27/$AP$2</f>
        <v>8.2313835250043862E-2</v>
      </c>
      <c r="AW27" s="64"/>
      <c r="BF27" s="64"/>
      <c r="BI27" s="62" t="s">
        <v>6</v>
      </c>
      <c r="BJ27" s="62" t="s">
        <v>331</v>
      </c>
      <c r="BK27" s="62">
        <v>356284</v>
      </c>
      <c r="BL27" s="62">
        <v>11.3</v>
      </c>
      <c r="BT27" s="64"/>
      <c r="BW27" s="62" t="s">
        <v>69</v>
      </c>
      <c r="BX27" s="62" t="s">
        <v>70</v>
      </c>
      <c r="BY27" s="62">
        <v>2846779</v>
      </c>
      <c r="BZ27" s="62">
        <v>90.7</v>
      </c>
    </row>
    <row r="28" spans="7:86" ht="16.5" thickBot="1" x14ac:dyDescent="0.3">
      <c r="G28" s="64"/>
      <c r="J28" s="112" t="s">
        <v>63</v>
      </c>
      <c r="K28" s="41">
        <v>0</v>
      </c>
      <c r="L28" s="62">
        <v>0</v>
      </c>
      <c r="M28" s="41">
        <v>8.9827356531953367E-2</v>
      </c>
      <c r="O28" s="112" t="s">
        <v>51</v>
      </c>
      <c r="P28" s="15">
        <v>1</v>
      </c>
      <c r="Q28" s="62">
        <v>0</v>
      </c>
      <c r="R28" s="41">
        <v>0.26481777328727685</v>
      </c>
      <c r="T28" s="64"/>
      <c r="X28" s="95" t="s">
        <v>445</v>
      </c>
      <c r="Y28" s="96"/>
      <c r="Z28" s="97">
        <f>1-SUM(Z24:Z27)</f>
        <v>0.1515158087421975</v>
      </c>
      <c r="AD28" s="64"/>
      <c r="AM28" s="64"/>
      <c r="AQ28" s="93" t="s">
        <v>323</v>
      </c>
      <c r="AR28" s="70">
        <v>429637</v>
      </c>
      <c r="AS28" s="94">
        <f>AR28/$AP$2</f>
        <v>0.13681883478988049</v>
      </c>
      <c r="AW28" s="64"/>
      <c r="BF28" s="64"/>
      <c r="BJ28" s="62" t="s">
        <v>332</v>
      </c>
      <c r="BK28" s="62">
        <v>2776919</v>
      </c>
      <c r="BL28" s="62">
        <v>88.4</v>
      </c>
      <c r="BT28" s="64"/>
      <c r="BW28" s="62" t="s">
        <v>43</v>
      </c>
      <c r="BY28" s="62">
        <v>3140189</v>
      </c>
      <c r="BZ28" s="62">
        <v>100</v>
      </c>
    </row>
    <row r="29" spans="7:86" x14ac:dyDescent="0.25">
      <c r="G29" s="64"/>
      <c r="J29" s="114" t="s">
        <v>188</v>
      </c>
      <c r="K29" s="51">
        <v>0.308</v>
      </c>
      <c r="L29" s="52">
        <v>3.018905239591501E-2</v>
      </c>
      <c r="T29" s="64"/>
      <c r="AD29" s="64"/>
      <c r="AM29" s="64"/>
      <c r="AQ29" s="93" t="s">
        <v>321</v>
      </c>
      <c r="AR29" s="70">
        <v>429637</v>
      </c>
      <c r="AS29" s="94">
        <f>AR29/$AP$2</f>
        <v>0.13681883478988049</v>
      </c>
      <c r="AW29" s="64"/>
      <c r="BF29" s="64"/>
      <c r="BJ29" s="62" t="s">
        <v>43</v>
      </c>
      <c r="BK29" s="62">
        <v>3133203</v>
      </c>
      <c r="BL29" s="62">
        <v>99.8</v>
      </c>
      <c r="BT29" s="64"/>
    </row>
    <row r="30" spans="7:86" x14ac:dyDescent="0.25">
      <c r="G30" s="64"/>
      <c r="T30" s="64"/>
      <c r="AD30" s="64"/>
      <c r="AM30" s="64"/>
      <c r="AQ30" s="93" t="s">
        <v>319</v>
      </c>
      <c r="AR30" s="70">
        <v>454087</v>
      </c>
      <c r="AS30" s="94">
        <f>AR30/$AP$2</f>
        <v>0.1446049903365689</v>
      </c>
      <c r="AW30" s="64"/>
      <c r="BF30" s="64"/>
      <c r="BI30" s="62" t="s">
        <v>69</v>
      </c>
      <c r="BJ30" s="62" t="s">
        <v>70</v>
      </c>
      <c r="BK30" s="62">
        <v>6986</v>
      </c>
      <c r="BL30" s="62">
        <v>0.2</v>
      </c>
      <c r="BT30" s="64"/>
    </row>
    <row r="31" spans="7:86" ht="16.5" thickBot="1" x14ac:dyDescent="0.3">
      <c r="G31" s="64"/>
      <c r="T31" s="64"/>
      <c r="AD31" s="64"/>
      <c r="AM31" s="64"/>
      <c r="AQ31" s="95" t="s">
        <v>314</v>
      </c>
      <c r="AR31" s="96">
        <v>796399</v>
      </c>
      <c r="AS31" s="97">
        <f>AR31/$AP$2</f>
        <v>0.25361498941624216</v>
      </c>
      <c r="AW31" s="64"/>
      <c r="BF31" s="64"/>
      <c r="BI31" s="62" t="s">
        <v>43</v>
      </c>
      <c r="BK31" s="62">
        <v>3140189</v>
      </c>
      <c r="BL31" s="62">
        <v>100</v>
      </c>
      <c r="BT31" s="64"/>
    </row>
    <row r="32" spans="7:86" x14ac:dyDescent="0.25">
      <c r="G32" s="64"/>
      <c r="T32" s="64"/>
      <c r="AD32" s="64"/>
      <c r="AM32" s="64"/>
      <c r="AW32" s="64"/>
      <c r="BF32" s="64"/>
      <c r="BT32" s="64"/>
      <c r="BW32" s="24" t="s">
        <v>460</v>
      </c>
    </row>
    <row r="33" spans="7:78" x14ac:dyDescent="0.25">
      <c r="G33" s="64"/>
      <c r="M33" s="14" t="s">
        <v>20</v>
      </c>
      <c r="N33" s="62" t="s">
        <v>512</v>
      </c>
      <c r="O33" s="74" t="s">
        <v>402</v>
      </c>
      <c r="T33" s="64"/>
      <c r="AD33" s="64"/>
      <c r="AM33" s="64"/>
      <c r="AW33" s="64"/>
      <c r="BF33" s="64"/>
      <c r="BT33" s="64"/>
      <c r="BY33" s="62" t="s">
        <v>3</v>
      </c>
      <c r="BZ33" s="62" t="s">
        <v>4</v>
      </c>
    </row>
    <row r="34" spans="7:78" x14ac:dyDescent="0.25">
      <c r="G34" s="64"/>
      <c r="L34" s="110" t="s">
        <v>164</v>
      </c>
      <c r="M34" s="23">
        <v>4.9645692473249271E-2</v>
      </c>
      <c r="N34" s="62">
        <v>1.4199066253198063E-2</v>
      </c>
      <c r="O34" s="23">
        <v>8.2623335966029221E-2</v>
      </c>
      <c r="T34" s="64"/>
      <c r="AD34" s="64"/>
      <c r="AM34" s="64"/>
      <c r="AW34" s="64"/>
      <c r="BF34" s="64"/>
      <c r="BT34" s="64"/>
      <c r="BW34" s="62" t="s">
        <v>6</v>
      </c>
      <c r="BX34" s="62" t="s">
        <v>454</v>
      </c>
      <c r="BY34" s="62">
        <v>73353</v>
      </c>
      <c r="BZ34" s="62">
        <v>2.2999999999999998</v>
      </c>
    </row>
    <row r="35" spans="7:78" x14ac:dyDescent="0.25">
      <c r="G35" s="64"/>
      <c r="L35" s="112" t="s">
        <v>52</v>
      </c>
      <c r="M35" s="41">
        <v>0.10526368658965345</v>
      </c>
      <c r="N35" s="62">
        <v>2.0061483520818296E-2</v>
      </c>
      <c r="O35" s="41">
        <v>0.22435422164453778</v>
      </c>
      <c r="T35" s="64"/>
      <c r="AD35" s="64"/>
      <c r="AM35" s="64"/>
      <c r="AW35" s="64"/>
      <c r="BF35" s="64"/>
      <c r="BI35" s="62" t="s">
        <v>335</v>
      </c>
      <c r="BT35" s="64"/>
      <c r="BX35" s="62" t="s">
        <v>455</v>
      </c>
      <c r="BY35" s="62">
        <v>199100</v>
      </c>
      <c r="BZ35" s="62">
        <v>6.3</v>
      </c>
    </row>
    <row r="36" spans="7:78" x14ac:dyDescent="0.25">
      <c r="G36" s="64"/>
      <c r="L36" s="113" t="s">
        <v>119</v>
      </c>
      <c r="M36" s="41">
        <v>0.60976035527749073</v>
      </c>
      <c r="N36" s="62">
        <v>2.2694242406172217E-2</v>
      </c>
      <c r="O36" s="41">
        <v>0.33700000000000002</v>
      </c>
      <c r="T36" s="64"/>
      <c r="AD36" s="64"/>
      <c r="AM36" s="64"/>
      <c r="AW36" s="64"/>
      <c r="BF36" s="64"/>
      <c r="BK36" s="62" t="s">
        <v>3</v>
      </c>
      <c r="BL36" s="62" t="s">
        <v>4</v>
      </c>
      <c r="BT36" s="64"/>
      <c r="BX36" s="62" t="s">
        <v>456</v>
      </c>
      <c r="BY36" s="62">
        <v>45409</v>
      </c>
      <c r="BZ36" s="62">
        <v>1.4</v>
      </c>
    </row>
    <row r="37" spans="7:78" x14ac:dyDescent="0.25">
      <c r="G37" s="64"/>
      <c r="L37" s="112" t="s">
        <v>45</v>
      </c>
      <c r="M37" s="41">
        <v>0.67123158736881738</v>
      </c>
      <c r="N37" s="62">
        <v>3.0708419214550399E-2</v>
      </c>
      <c r="O37" s="41">
        <v>0.4636029800014988</v>
      </c>
      <c r="T37" s="64"/>
      <c r="AD37" s="64"/>
      <c r="AM37" s="64"/>
      <c r="AW37" s="64"/>
      <c r="BF37" s="64"/>
      <c r="BI37" s="62" t="s">
        <v>6</v>
      </c>
      <c r="BJ37" s="62" t="s">
        <v>331</v>
      </c>
      <c r="BK37" s="62">
        <v>2245986</v>
      </c>
      <c r="BL37" s="62">
        <v>71.5</v>
      </c>
      <c r="BT37" s="64"/>
      <c r="BX37" s="62" t="s">
        <v>457</v>
      </c>
      <c r="BY37" s="62">
        <v>27944</v>
      </c>
      <c r="BZ37" s="62">
        <v>0.9</v>
      </c>
    </row>
    <row r="38" spans="7:78" x14ac:dyDescent="0.25">
      <c r="G38" s="64"/>
      <c r="T38" s="64"/>
      <c r="AD38" s="64"/>
      <c r="AM38" s="64"/>
      <c r="AW38" s="64"/>
      <c r="BF38" s="64"/>
      <c r="BJ38" s="62" t="s">
        <v>332</v>
      </c>
      <c r="BK38" s="62">
        <v>887217</v>
      </c>
      <c r="BL38" s="62">
        <v>28.3</v>
      </c>
      <c r="BT38" s="64"/>
      <c r="BX38" s="62" t="s">
        <v>458</v>
      </c>
      <c r="BY38" s="62">
        <v>10479</v>
      </c>
      <c r="BZ38" s="62">
        <v>0.3</v>
      </c>
    </row>
    <row r="39" spans="7:78" x14ac:dyDescent="0.25">
      <c r="G39" s="64"/>
      <c r="T39" s="64"/>
      <c r="AD39" s="64"/>
      <c r="AM39" s="64"/>
      <c r="AW39" s="64"/>
      <c r="BF39" s="64"/>
      <c r="BJ39" s="62" t="s">
        <v>43</v>
      </c>
      <c r="BK39" s="62">
        <v>3133203</v>
      </c>
      <c r="BL39" s="62">
        <v>99.8</v>
      </c>
      <c r="BT39" s="64"/>
      <c r="BX39" s="62" t="s">
        <v>43</v>
      </c>
      <c r="BY39" s="62">
        <v>356284</v>
      </c>
      <c r="BZ39" s="62">
        <v>11.3</v>
      </c>
    </row>
    <row r="40" spans="7:78" x14ac:dyDescent="0.25">
      <c r="G40" s="64"/>
      <c r="T40" s="64"/>
      <c r="AD40" s="64"/>
      <c r="AM40" s="64"/>
      <c r="AW40" s="64"/>
      <c r="BF40" s="64"/>
      <c r="BI40" s="62" t="s">
        <v>69</v>
      </c>
      <c r="BJ40" s="62" t="s">
        <v>70</v>
      </c>
      <c r="BK40" s="62">
        <v>6986</v>
      </c>
      <c r="BL40" s="62">
        <v>0.2</v>
      </c>
      <c r="BT40" s="64"/>
      <c r="BW40" s="62" t="s">
        <v>69</v>
      </c>
      <c r="BX40" s="62" t="s">
        <v>70</v>
      </c>
      <c r="BY40" s="62">
        <v>2783905</v>
      </c>
      <c r="BZ40" s="62">
        <v>88.7</v>
      </c>
    </row>
    <row r="41" spans="7:78" x14ac:dyDescent="0.25">
      <c r="G41" s="64"/>
      <c r="T41" s="64"/>
      <c r="AD41" s="64"/>
      <c r="AM41" s="64"/>
      <c r="AW41" s="64"/>
      <c r="BF41" s="64"/>
      <c r="BI41" s="62" t="s">
        <v>43</v>
      </c>
      <c r="BK41" s="62">
        <v>3140189</v>
      </c>
      <c r="BL41" s="62">
        <v>100</v>
      </c>
      <c r="BT41" s="64"/>
      <c r="BW41" s="62" t="s">
        <v>43</v>
      </c>
      <c r="BY41" s="62">
        <v>3140189</v>
      </c>
      <c r="BZ41" s="62">
        <v>100</v>
      </c>
    </row>
    <row r="42" spans="7:78" x14ac:dyDescent="0.25">
      <c r="G42" s="64"/>
      <c r="T42" s="64"/>
      <c r="AD42" s="64"/>
      <c r="AM42" s="64"/>
      <c r="AW42" s="64"/>
      <c r="BF42" s="64"/>
      <c r="BT42" s="64"/>
    </row>
    <row r="43" spans="7:78" x14ac:dyDescent="0.25">
      <c r="G43" s="64"/>
      <c r="T43" s="64"/>
      <c r="AD43" s="64"/>
      <c r="AM43" s="64"/>
      <c r="AW43" s="64"/>
      <c r="BF43" s="64"/>
      <c r="BT43" s="64"/>
    </row>
    <row r="44" spans="7:78" x14ac:dyDescent="0.25">
      <c r="G44" s="64"/>
      <c r="T44" s="64"/>
      <c r="AD44" s="64"/>
      <c r="AM44" s="64"/>
      <c r="AW44" s="64"/>
      <c r="BF44" s="64"/>
      <c r="BT44" s="64"/>
    </row>
    <row r="45" spans="7:78" x14ac:dyDescent="0.25">
      <c r="G45" s="64"/>
      <c r="T45" s="64"/>
      <c r="AD45" s="64"/>
      <c r="AM45" s="64"/>
      <c r="AW45" s="64"/>
      <c r="BF45" s="64"/>
      <c r="BI45" s="62" t="s">
        <v>336</v>
      </c>
      <c r="BT45" s="64"/>
      <c r="BW45" s="62" t="s">
        <v>461</v>
      </c>
    </row>
    <row r="46" spans="7:78" x14ac:dyDescent="0.25">
      <c r="G46" s="64"/>
      <c r="T46" s="64"/>
      <c r="AD46" s="64"/>
      <c r="AM46" s="64"/>
      <c r="AW46" s="64"/>
      <c r="BF46" s="64"/>
      <c r="BK46" s="62" t="s">
        <v>3</v>
      </c>
      <c r="BL46" s="62" t="s">
        <v>4</v>
      </c>
      <c r="BT46" s="64"/>
      <c r="BY46" s="62" t="s">
        <v>3</v>
      </c>
      <c r="BZ46" s="62" t="s">
        <v>4</v>
      </c>
    </row>
    <row r="47" spans="7:78" x14ac:dyDescent="0.25">
      <c r="G47" s="64"/>
      <c r="T47" s="64"/>
      <c r="AD47" s="64"/>
      <c r="AM47" s="64"/>
      <c r="AW47" s="64"/>
      <c r="BF47" s="64"/>
      <c r="BI47" s="62" t="s">
        <v>6</v>
      </c>
      <c r="BJ47" s="62" t="s">
        <v>331</v>
      </c>
      <c r="BK47" s="62">
        <v>943105</v>
      </c>
      <c r="BL47" s="62">
        <v>30</v>
      </c>
      <c r="BT47" s="64"/>
      <c r="BW47" s="62" t="s">
        <v>6</v>
      </c>
      <c r="BX47" s="62" t="s">
        <v>454</v>
      </c>
      <c r="BY47" s="62">
        <v>897696</v>
      </c>
      <c r="BZ47" s="62">
        <v>28.6</v>
      </c>
    </row>
    <row r="48" spans="7:78" x14ac:dyDescent="0.25">
      <c r="G48" s="64"/>
      <c r="T48" s="64"/>
      <c r="AD48" s="64"/>
      <c r="AM48" s="64"/>
      <c r="AW48" s="64"/>
      <c r="BF48" s="64"/>
      <c r="BJ48" s="62" t="s">
        <v>332</v>
      </c>
      <c r="BK48" s="62">
        <v>2190098</v>
      </c>
      <c r="BL48" s="62">
        <v>69.7</v>
      </c>
      <c r="BT48" s="64"/>
      <c r="BX48" s="62" t="s">
        <v>455</v>
      </c>
      <c r="BY48" s="62">
        <v>1009471</v>
      </c>
      <c r="BZ48" s="62">
        <v>32.1</v>
      </c>
    </row>
    <row r="49" spans="7:78" x14ac:dyDescent="0.25">
      <c r="G49" s="64"/>
      <c r="T49" s="64"/>
      <c r="AD49" s="64"/>
      <c r="AM49" s="64"/>
      <c r="AW49" s="64"/>
      <c r="BF49" s="64"/>
      <c r="BJ49" s="62" t="s">
        <v>43</v>
      </c>
      <c r="BK49" s="62">
        <v>3133203</v>
      </c>
      <c r="BL49" s="62">
        <v>99.8</v>
      </c>
      <c r="BT49" s="64"/>
      <c r="BX49" s="62" t="s">
        <v>456</v>
      </c>
      <c r="BY49" s="62">
        <v>258481</v>
      </c>
      <c r="BZ49" s="62">
        <v>8.1999999999999993</v>
      </c>
    </row>
    <row r="50" spans="7:78" x14ac:dyDescent="0.25">
      <c r="G50" s="64"/>
      <c r="T50" s="64"/>
      <c r="AD50" s="64"/>
      <c r="AM50" s="64"/>
      <c r="AW50" s="64"/>
      <c r="BF50" s="64"/>
      <c r="BI50" s="62" t="s">
        <v>69</v>
      </c>
      <c r="BJ50" s="62" t="s">
        <v>70</v>
      </c>
      <c r="BK50" s="62">
        <v>6986</v>
      </c>
      <c r="BL50" s="62">
        <v>0.2</v>
      </c>
      <c r="BT50" s="64"/>
      <c r="BX50" s="62" t="s">
        <v>457</v>
      </c>
      <c r="BY50" s="62">
        <v>24451</v>
      </c>
      <c r="BZ50" s="62">
        <v>0.8</v>
      </c>
    </row>
    <row r="51" spans="7:78" x14ac:dyDescent="0.25">
      <c r="G51" s="64"/>
      <c r="T51" s="64"/>
      <c r="AD51" s="64"/>
      <c r="AM51" s="64"/>
      <c r="AW51" s="64"/>
      <c r="BF51" s="64"/>
      <c r="BI51" s="62" t="s">
        <v>43</v>
      </c>
      <c r="BK51" s="62">
        <v>3140189</v>
      </c>
      <c r="BL51" s="62">
        <v>100</v>
      </c>
      <c r="BT51" s="64"/>
      <c r="BX51" s="62" t="s">
        <v>458</v>
      </c>
      <c r="BY51" s="62">
        <v>55888</v>
      </c>
      <c r="BZ51" s="62">
        <v>1.8</v>
      </c>
    </row>
    <row r="52" spans="7:78" x14ac:dyDescent="0.25">
      <c r="G52" s="64"/>
      <c r="T52" s="64"/>
      <c r="AD52" s="64"/>
      <c r="AM52" s="64"/>
      <c r="AW52" s="64"/>
      <c r="BF52" s="64"/>
      <c r="BT52" s="64"/>
      <c r="BX52" s="62" t="s">
        <v>43</v>
      </c>
      <c r="BY52" s="62">
        <v>2245986</v>
      </c>
      <c r="BZ52" s="62">
        <v>71.5</v>
      </c>
    </row>
    <row r="53" spans="7:78" x14ac:dyDescent="0.25">
      <c r="G53" s="64"/>
      <c r="T53" s="64"/>
      <c r="AD53" s="64"/>
      <c r="AM53" s="64"/>
      <c r="AW53" s="64"/>
      <c r="BF53" s="64"/>
      <c r="BT53" s="64"/>
      <c r="BW53" s="62" t="s">
        <v>69</v>
      </c>
      <c r="BX53" s="62" t="s">
        <v>70</v>
      </c>
      <c r="BY53" s="62">
        <v>894203</v>
      </c>
      <c r="BZ53" s="62">
        <v>28.5</v>
      </c>
    </row>
    <row r="54" spans="7:78" x14ac:dyDescent="0.25">
      <c r="G54" s="64"/>
      <c r="T54" s="64"/>
      <c r="AD54" s="64"/>
      <c r="AM54" s="64"/>
      <c r="AW54" s="64"/>
      <c r="BF54" s="64"/>
      <c r="BT54" s="64"/>
      <c r="BW54" s="62" t="s">
        <v>43</v>
      </c>
      <c r="BY54" s="62">
        <v>3140189</v>
      </c>
      <c r="BZ54" s="62">
        <v>100</v>
      </c>
    </row>
    <row r="55" spans="7:78" x14ac:dyDescent="0.25">
      <c r="G55" s="64"/>
      <c r="T55" s="64"/>
      <c r="AD55" s="64"/>
      <c r="AM55" s="64"/>
      <c r="AW55" s="64"/>
      <c r="BF55" s="64"/>
      <c r="BI55" s="62" t="s">
        <v>337</v>
      </c>
      <c r="BT55" s="64"/>
    </row>
    <row r="56" spans="7:78" x14ac:dyDescent="0.25">
      <c r="G56" s="64"/>
      <c r="T56" s="64"/>
      <c r="AD56" s="64"/>
      <c r="AM56" s="64"/>
      <c r="AW56" s="64"/>
      <c r="BF56" s="64"/>
      <c r="BK56" s="62" t="s">
        <v>3</v>
      </c>
      <c r="BL56" s="62" t="s">
        <v>4</v>
      </c>
      <c r="BT56" s="64"/>
    </row>
    <row r="57" spans="7:78" x14ac:dyDescent="0.25">
      <c r="G57" s="64"/>
      <c r="T57" s="64"/>
      <c r="AD57" s="64"/>
      <c r="AM57" s="64"/>
      <c r="AW57" s="64"/>
      <c r="BF57" s="64"/>
      <c r="BI57" s="62" t="s">
        <v>6</v>
      </c>
      <c r="BJ57" s="62" t="s">
        <v>331</v>
      </c>
      <c r="BK57" s="62">
        <v>841808</v>
      </c>
      <c r="BL57" s="62">
        <v>26.8</v>
      </c>
      <c r="BT57" s="64"/>
    </row>
    <row r="58" spans="7:78" x14ac:dyDescent="0.25">
      <c r="G58" s="64"/>
      <c r="T58" s="64"/>
      <c r="AD58" s="64"/>
      <c r="AM58" s="64"/>
      <c r="AW58" s="64"/>
      <c r="BF58" s="64"/>
      <c r="BJ58" s="62" t="s">
        <v>332</v>
      </c>
      <c r="BK58" s="62">
        <v>2291395</v>
      </c>
      <c r="BL58" s="62">
        <v>73</v>
      </c>
      <c r="BT58" s="64"/>
      <c r="BW58" s="62" t="s">
        <v>462</v>
      </c>
    </row>
    <row r="59" spans="7:78" x14ac:dyDescent="0.25">
      <c r="G59" s="64"/>
      <c r="T59" s="64"/>
      <c r="AD59" s="64"/>
      <c r="AM59" s="64"/>
      <c r="AW59" s="64"/>
      <c r="BF59" s="64"/>
      <c r="BJ59" s="62" t="s">
        <v>43</v>
      </c>
      <c r="BK59" s="62">
        <v>3133203</v>
      </c>
      <c r="BL59" s="62">
        <v>99.8</v>
      </c>
      <c r="BT59" s="64"/>
      <c r="BY59" s="62" t="s">
        <v>3</v>
      </c>
      <c r="BZ59" s="62" t="s">
        <v>4</v>
      </c>
    </row>
    <row r="60" spans="7:78" x14ac:dyDescent="0.25">
      <c r="G60" s="64"/>
      <c r="T60" s="64"/>
      <c r="AD60" s="64"/>
      <c r="AM60" s="64"/>
      <c r="AW60" s="64"/>
      <c r="BF60" s="64"/>
      <c r="BI60" s="62" t="s">
        <v>69</v>
      </c>
      <c r="BJ60" s="62" t="s">
        <v>70</v>
      </c>
      <c r="BK60" s="62">
        <v>6986</v>
      </c>
      <c r="BL60" s="62">
        <v>0.2</v>
      </c>
      <c r="BT60" s="64"/>
      <c r="BW60" s="62" t="s">
        <v>6</v>
      </c>
      <c r="BX60" s="62" t="s">
        <v>454</v>
      </c>
      <c r="BY60" s="62">
        <v>66367</v>
      </c>
      <c r="BZ60" s="62">
        <v>2.1</v>
      </c>
    </row>
    <row r="61" spans="7:78" x14ac:dyDescent="0.25">
      <c r="G61" s="64"/>
      <c r="T61" s="64"/>
      <c r="AD61" s="64"/>
      <c r="AM61" s="64"/>
      <c r="AW61" s="64"/>
      <c r="BF61" s="64"/>
      <c r="BI61" s="62" t="s">
        <v>43</v>
      </c>
      <c r="BK61" s="62">
        <v>3140189</v>
      </c>
      <c r="BL61" s="62">
        <v>100</v>
      </c>
      <c r="BT61" s="64"/>
      <c r="BX61" s="62" t="s">
        <v>455</v>
      </c>
      <c r="BY61" s="62">
        <v>509975</v>
      </c>
      <c r="BZ61" s="62">
        <v>16.2</v>
      </c>
    </row>
    <row r="62" spans="7:78" x14ac:dyDescent="0.25">
      <c r="G62" s="64"/>
      <c r="T62" s="64"/>
      <c r="AD62" s="64"/>
      <c r="AM62" s="64"/>
      <c r="AW62" s="64"/>
      <c r="BF62" s="64"/>
      <c r="BT62" s="64"/>
      <c r="BX62" s="62" t="s">
        <v>456</v>
      </c>
      <c r="BY62" s="62">
        <v>251495</v>
      </c>
      <c r="BZ62" s="62">
        <v>8</v>
      </c>
    </row>
    <row r="63" spans="7:78" x14ac:dyDescent="0.25">
      <c r="G63" s="64"/>
      <c r="T63" s="64"/>
      <c r="AD63" s="64"/>
      <c r="AM63" s="64"/>
      <c r="AW63" s="64"/>
      <c r="BF63" s="64"/>
      <c r="BT63" s="64"/>
      <c r="BX63" s="62" t="s">
        <v>457</v>
      </c>
      <c r="BY63" s="62">
        <v>52395</v>
      </c>
      <c r="BZ63" s="62">
        <v>1.7</v>
      </c>
    </row>
    <row r="64" spans="7:78" x14ac:dyDescent="0.25">
      <c r="G64" s="64"/>
      <c r="T64" s="64"/>
      <c r="AD64" s="64"/>
      <c r="AM64" s="64"/>
      <c r="AW64" s="64"/>
      <c r="BF64" s="64"/>
      <c r="BT64" s="64"/>
      <c r="BX64" s="62" t="s">
        <v>458</v>
      </c>
      <c r="BY64" s="62">
        <v>62874</v>
      </c>
      <c r="BZ64" s="62">
        <v>2</v>
      </c>
    </row>
    <row r="65" spans="7:78" x14ac:dyDescent="0.25">
      <c r="G65" s="64"/>
      <c r="T65" s="64"/>
      <c r="AD65" s="64"/>
      <c r="AM65" s="64"/>
      <c r="AW65" s="64"/>
      <c r="BF65" s="64"/>
      <c r="BI65" s="62" t="s">
        <v>338</v>
      </c>
      <c r="BT65" s="64"/>
      <c r="BX65" s="62" t="s">
        <v>43</v>
      </c>
      <c r="BY65" s="62">
        <v>943105</v>
      </c>
      <c r="BZ65" s="62">
        <v>30</v>
      </c>
    </row>
    <row r="66" spans="7:78" x14ac:dyDescent="0.25">
      <c r="G66" s="64"/>
      <c r="T66" s="64"/>
      <c r="AD66" s="64"/>
      <c r="AM66" s="64"/>
      <c r="AW66" s="64"/>
      <c r="BF66" s="64"/>
      <c r="BK66" s="62" t="s">
        <v>3</v>
      </c>
      <c r="BL66" s="62" t="s">
        <v>4</v>
      </c>
      <c r="BT66" s="64"/>
      <c r="BW66" s="62" t="s">
        <v>69</v>
      </c>
      <c r="BX66" s="62" t="s">
        <v>70</v>
      </c>
      <c r="BY66" s="62">
        <v>2197084</v>
      </c>
      <c r="BZ66" s="62">
        <v>70</v>
      </c>
    </row>
    <row r="67" spans="7:78" x14ac:dyDescent="0.25">
      <c r="G67" s="64"/>
      <c r="T67" s="64"/>
      <c r="AD67" s="64"/>
      <c r="AM67" s="64"/>
      <c r="AW67" s="64"/>
      <c r="BF67" s="64"/>
      <c r="BI67" s="62" t="s">
        <v>6</v>
      </c>
      <c r="BJ67" s="62" t="s">
        <v>331</v>
      </c>
      <c r="BK67" s="62">
        <v>415665</v>
      </c>
      <c r="BL67" s="62">
        <v>13.2</v>
      </c>
      <c r="BT67" s="64"/>
      <c r="BW67" s="62" t="s">
        <v>43</v>
      </c>
      <c r="BY67" s="62">
        <v>3140189</v>
      </c>
      <c r="BZ67" s="62">
        <v>100</v>
      </c>
    </row>
    <row r="68" spans="7:78" x14ac:dyDescent="0.25">
      <c r="G68" s="64"/>
      <c r="T68" s="64"/>
      <c r="AD68" s="64"/>
      <c r="AM68" s="64"/>
      <c r="AW68" s="64"/>
      <c r="BF68" s="64"/>
      <c r="BJ68" s="62" t="s">
        <v>332</v>
      </c>
      <c r="BK68" s="62">
        <v>2717538</v>
      </c>
      <c r="BL68" s="62">
        <v>86.5</v>
      </c>
      <c r="BT68" s="64"/>
    </row>
    <row r="69" spans="7:78" x14ac:dyDescent="0.25">
      <c r="G69" s="64"/>
      <c r="T69" s="64"/>
      <c r="AD69" s="64"/>
      <c r="AM69" s="64"/>
      <c r="AW69" s="64"/>
      <c r="BF69" s="64"/>
      <c r="BJ69" s="62" t="s">
        <v>43</v>
      </c>
      <c r="BK69" s="62">
        <v>3133203</v>
      </c>
      <c r="BL69" s="62">
        <v>99.8</v>
      </c>
      <c r="BT69" s="64"/>
    </row>
    <row r="70" spans="7:78" x14ac:dyDescent="0.25">
      <c r="G70" s="64"/>
      <c r="T70" s="64"/>
      <c r="AD70" s="64"/>
      <c r="AM70" s="64"/>
      <c r="AW70" s="64"/>
      <c r="BF70" s="64"/>
      <c r="BI70" s="62" t="s">
        <v>69</v>
      </c>
      <c r="BJ70" s="62" t="s">
        <v>70</v>
      </c>
      <c r="BK70" s="62">
        <v>6986</v>
      </c>
      <c r="BL70" s="62">
        <v>0.2</v>
      </c>
      <c r="BT70" s="64"/>
    </row>
    <row r="71" spans="7:78" x14ac:dyDescent="0.25">
      <c r="G71" s="64"/>
      <c r="T71" s="64"/>
      <c r="AD71" s="64"/>
      <c r="AM71" s="64"/>
      <c r="AW71" s="64"/>
      <c r="BF71" s="64"/>
      <c r="BI71" s="62" t="s">
        <v>43</v>
      </c>
      <c r="BK71" s="62">
        <v>3140189</v>
      </c>
      <c r="BL71" s="62">
        <v>100</v>
      </c>
      <c r="BT71" s="64"/>
      <c r="BW71" s="62" t="s">
        <v>463</v>
      </c>
    </row>
    <row r="72" spans="7:78" x14ac:dyDescent="0.25">
      <c r="G72" s="64"/>
      <c r="T72" s="64"/>
      <c r="AD72" s="64"/>
      <c r="AM72" s="64"/>
      <c r="AW72" s="64"/>
      <c r="BF72" s="64"/>
      <c r="BT72" s="64"/>
      <c r="BY72" s="62" t="s">
        <v>3</v>
      </c>
      <c r="BZ72" s="62" t="s">
        <v>4</v>
      </c>
    </row>
    <row r="73" spans="7:78" x14ac:dyDescent="0.25">
      <c r="G73" s="64"/>
      <c r="T73" s="64"/>
      <c r="AD73" s="64"/>
      <c r="AM73" s="64"/>
      <c r="AW73" s="64"/>
      <c r="BF73" s="64"/>
      <c r="BT73" s="64"/>
      <c r="BW73" s="62" t="s">
        <v>6</v>
      </c>
      <c r="BX73" s="62" t="s">
        <v>454</v>
      </c>
      <c r="BY73" s="62">
        <v>27944</v>
      </c>
      <c r="BZ73" s="62">
        <v>0.9</v>
      </c>
    </row>
    <row r="74" spans="7:78" x14ac:dyDescent="0.25">
      <c r="G74" s="64"/>
      <c r="T74" s="64"/>
      <c r="AD74" s="64"/>
      <c r="AM74" s="64"/>
      <c r="AW74" s="64"/>
      <c r="BF74" s="64"/>
      <c r="BT74" s="64"/>
      <c r="BX74" s="62" t="s">
        <v>455</v>
      </c>
      <c r="BY74" s="62">
        <v>457580</v>
      </c>
      <c r="BZ74" s="62">
        <v>14.6</v>
      </c>
    </row>
    <row r="75" spans="7:78" x14ac:dyDescent="0.25">
      <c r="G75" s="64"/>
      <c r="T75" s="64"/>
      <c r="AD75" s="64"/>
      <c r="AM75" s="64"/>
      <c r="AW75" s="64"/>
      <c r="BF75" s="64"/>
      <c r="BI75" s="62" t="s">
        <v>339</v>
      </c>
      <c r="BT75" s="64"/>
      <c r="BX75" s="62" t="s">
        <v>456</v>
      </c>
      <c r="BY75" s="62">
        <v>261973</v>
      </c>
      <c r="BZ75" s="62">
        <v>8.3000000000000007</v>
      </c>
    </row>
    <row r="76" spans="7:78" x14ac:dyDescent="0.25">
      <c r="G76" s="64"/>
      <c r="T76" s="64"/>
      <c r="AD76" s="64"/>
      <c r="AM76" s="64"/>
      <c r="AW76" s="64"/>
      <c r="BF76" s="64"/>
      <c r="BK76" s="62" t="s">
        <v>3</v>
      </c>
      <c r="BL76" s="62" t="s">
        <v>4</v>
      </c>
      <c r="BT76" s="64"/>
      <c r="BX76" s="62" t="s">
        <v>457</v>
      </c>
      <c r="BY76" s="62">
        <v>55888</v>
      </c>
      <c r="BZ76" s="62">
        <v>1.8</v>
      </c>
    </row>
    <row r="77" spans="7:78" x14ac:dyDescent="0.25">
      <c r="G77" s="64"/>
      <c r="T77" s="64"/>
      <c r="AD77" s="64"/>
      <c r="AM77" s="64"/>
      <c r="AW77" s="64"/>
      <c r="BF77" s="64"/>
      <c r="BI77" s="62" t="s">
        <v>6</v>
      </c>
      <c r="BJ77" s="62" t="s">
        <v>331</v>
      </c>
      <c r="BK77" s="62">
        <v>726540</v>
      </c>
      <c r="BL77" s="62">
        <v>23.1</v>
      </c>
      <c r="BT77" s="64"/>
      <c r="BX77" s="62" t="s">
        <v>458</v>
      </c>
      <c r="BY77" s="62">
        <v>38423</v>
      </c>
      <c r="BZ77" s="62">
        <v>1.2</v>
      </c>
    </row>
    <row r="78" spans="7:78" x14ac:dyDescent="0.25">
      <c r="G78" s="64"/>
      <c r="T78" s="64"/>
      <c r="AD78" s="64"/>
      <c r="AM78" s="64"/>
      <c r="AW78" s="64"/>
      <c r="BF78" s="64"/>
      <c r="BJ78" s="62" t="s">
        <v>332</v>
      </c>
      <c r="BK78" s="62">
        <v>2406663</v>
      </c>
      <c r="BL78" s="62">
        <v>76.599999999999994</v>
      </c>
      <c r="BT78" s="64"/>
      <c r="BX78" s="62" t="s">
        <v>43</v>
      </c>
      <c r="BY78" s="62">
        <v>841808</v>
      </c>
      <c r="BZ78" s="62">
        <v>26.8</v>
      </c>
    </row>
    <row r="79" spans="7:78" x14ac:dyDescent="0.25">
      <c r="G79" s="64"/>
      <c r="T79" s="64"/>
      <c r="AD79" s="64"/>
      <c r="AM79" s="64"/>
      <c r="AW79" s="64"/>
      <c r="BF79" s="64"/>
      <c r="BJ79" s="62" t="s">
        <v>43</v>
      </c>
      <c r="BK79" s="62">
        <v>3133203</v>
      </c>
      <c r="BL79" s="62">
        <v>99.8</v>
      </c>
      <c r="BT79" s="64"/>
      <c r="BW79" s="62" t="s">
        <v>69</v>
      </c>
      <c r="BX79" s="62" t="s">
        <v>70</v>
      </c>
      <c r="BY79" s="62">
        <v>2298381</v>
      </c>
      <c r="BZ79" s="62">
        <v>73.2</v>
      </c>
    </row>
    <row r="80" spans="7:78" x14ac:dyDescent="0.25">
      <c r="G80" s="64"/>
      <c r="T80" s="64"/>
      <c r="AD80" s="64"/>
      <c r="AM80" s="64"/>
      <c r="AW80" s="64"/>
      <c r="BF80" s="64"/>
      <c r="BI80" s="62" t="s">
        <v>69</v>
      </c>
      <c r="BJ80" s="62" t="s">
        <v>70</v>
      </c>
      <c r="BK80" s="62">
        <v>6986</v>
      </c>
      <c r="BL80" s="62">
        <v>0.2</v>
      </c>
      <c r="BT80" s="64"/>
      <c r="BW80" s="62" t="s">
        <v>43</v>
      </c>
      <c r="BY80" s="62">
        <v>3140189</v>
      </c>
      <c r="BZ80" s="62">
        <v>100</v>
      </c>
    </row>
    <row r="81" spans="7:78" x14ac:dyDescent="0.25">
      <c r="G81" s="64"/>
      <c r="T81" s="64"/>
      <c r="AD81" s="64"/>
      <c r="AM81" s="64"/>
      <c r="AW81" s="64"/>
      <c r="BF81" s="64"/>
      <c r="BI81" s="62" t="s">
        <v>43</v>
      </c>
      <c r="BK81" s="62">
        <v>3140189</v>
      </c>
      <c r="BL81" s="62">
        <v>100</v>
      </c>
      <c r="BT81" s="64"/>
    </row>
    <row r="82" spans="7:78" x14ac:dyDescent="0.25">
      <c r="G82" s="64"/>
      <c r="T82" s="64"/>
      <c r="AD82" s="64"/>
      <c r="AM82" s="64"/>
      <c r="AW82" s="64"/>
      <c r="BF82" s="64"/>
      <c r="BT82" s="64"/>
    </row>
    <row r="83" spans="7:78" x14ac:dyDescent="0.25">
      <c r="G83" s="64"/>
      <c r="T83" s="64"/>
      <c r="AD83" s="64"/>
      <c r="AM83" s="64"/>
      <c r="AW83" s="64"/>
      <c r="BF83" s="64"/>
      <c r="BT83" s="64"/>
    </row>
    <row r="84" spans="7:78" x14ac:dyDescent="0.25">
      <c r="G84" s="64"/>
      <c r="T84" s="64"/>
      <c r="AD84" s="64"/>
      <c r="AM84" s="64"/>
      <c r="AW84" s="64"/>
      <c r="BF84" s="64"/>
      <c r="BT84" s="64"/>
      <c r="BW84" s="62" t="s">
        <v>464</v>
      </c>
    </row>
    <row r="85" spans="7:78" x14ac:dyDescent="0.25">
      <c r="G85" s="64"/>
      <c r="T85" s="64"/>
      <c r="AD85" s="64"/>
      <c r="AM85" s="64"/>
      <c r="AW85" s="64"/>
      <c r="BF85" s="64"/>
      <c r="BI85" s="62" t="s">
        <v>340</v>
      </c>
      <c r="BT85" s="64"/>
      <c r="BY85" s="62" t="s">
        <v>3</v>
      </c>
      <c r="BZ85" s="62" t="s">
        <v>4</v>
      </c>
    </row>
    <row r="86" spans="7:78" x14ac:dyDescent="0.25">
      <c r="G86" s="64"/>
      <c r="T86" s="64"/>
      <c r="AD86" s="64"/>
      <c r="AM86" s="64"/>
      <c r="AW86" s="64"/>
      <c r="BF86" s="64"/>
      <c r="BK86" s="62" t="s">
        <v>3</v>
      </c>
      <c r="BL86" s="62" t="s">
        <v>4</v>
      </c>
      <c r="BT86" s="64"/>
      <c r="BW86" s="62" t="s">
        <v>6</v>
      </c>
      <c r="BX86" s="62" t="s">
        <v>454</v>
      </c>
      <c r="BY86" s="62">
        <v>20958</v>
      </c>
      <c r="BZ86" s="62">
        <v>0.7</v>
      </c>
    </row>
    <row r="87" spans="7:78" x14ac:dyDescent="0.25">
      <c r="G87" s="64"/>
      <c r="T87" s="64"/>
      <c r="AD87" s="64"/>
      <c r="AM87" s="64"/>
      <c r="AW87" s="64"/>
      <c r="BF87" s="64"/>
      <c r="BI87" s="62" t="s">
        <v>6</v>
      </c>
      <c r="BJ87" s="62" t="s">
        <v>331</v>
      </c>
      <c r="BK87" s="62">
        <v>69860</v>
      </c>
      <c r="BL87" s="62">
        <v>2.2000000000000002</v>
      </c>
      <c r="BT87" s="64"/>
      <c r="BX87" s="62" t="s">
        <v>455</v>
      </c>
      <c r="BY87" s="62">
        <v>199100</v>
      </c>
      <c r="BZ87" s="62">
        <v>6.3</v>
      </c>
    </row>
    <row r="88" spans="7:78" x14ac:dyDescent="0.25">
      <c r="G88" s="64"/>
      <c r="T88" s="64"/>
      <c r="AD88" s="64"/>
      <c r="AM88" s="64"/>
      <c r="AW88" s="64"/>
      <c r="BF88" s="64"/>
      <c r="BJ88" s="62" t="s">
        <v>332</v>
      </c>
      <c r="BK88" s="62">
        <v>3063343</v>
      </c>
      <c r="BL88" s="62">
        <v>97.6</v>
      </c>
      <c r="BT88" s="64"/>
      <c r="BX88" s="62" t="s">
        <v>456</v>
      </c>
      <c r="BY88" s="62">
        <v>129240</v>
      </c>
      <c r="BZ88" s="62">
        <v>4.0999999999999996</v>
      </c>
    </row>
    <row r="89" spans="7:78" x14ac:dyDescent="0.25">
      <c r="G89" s="64"/>
      <c r="T89" s="64"/>
      <c r="AD89" s="64"/>
      <c r="AM89" s="64"/>
      <c r="AW89" s="64"/>
      <c r="BF89" s="64"/>
      <c r="BJ89" s="62" t="s">
        <v>43</v>
      </c>
      <c r="BK89" s="62">
        <v>3133203</v>
      </c>
      <c r="BL89" s="62">
        <v>99.8</v>
      </c>
      <c r="BT89" s="64"/>
      <c r="BX89" s="62" t="s">
        <v>457</v>
      </c>
      <c r="BY89" s="62">
        <v>38423</v>
      </c>
      <c r="BZ89" s="62">
        <v>1.2</v>
      </c>
    </row>
    <row r="90" spans="7:78" x14ac:dyDescent="0.25">
      <c r="G90" s="64"/>
      <c r="T90" s="64"/>
      <c r="AD90" s="64"/>
      <c r="AM90" s="64"/>
      <c r="AW90" s="64"/>
      <c r="BF90" s="64"/>
      <c r="BI90" s="62" t="s">
        <v>69</v>
      </c>
      <c r="BJ90" s="62" t="s">
        <v>70</v>
      </c>
      <c r="BK90" s="62">
        <v>6986</v>
      </c>
      <c r="BL90" s="62">
        <v>0.2</v>
      </c>
      <c r="BT90" s="64"/>
      <c r="BX90" s="62" t="s">
        <v>458</v>
      </c>
      <c r="BY90" s="62">
        <v>27944</v>
      </c>
      <c r="BZ90" s="62">
        <v>0.9</v>
      </c>
    </row>
    <row r="91" spans="7:78" x14ac:dyDescent="0.25">
      <c r="G91" s="64"/>
      <c r="T91" s="64"/>
      <c r="AD91" s="64"/>
      <c r="AM91" s="64"/>
      <c r="AW91" s="64"/>
      <c r="BF91" s="64"/>
      <c r="BI91" s="62" t="s">
        <v>43</v>
      </c>
      <c r="BK91" s="62">
        <v>3140189</v>
      </c>
      <c r="BL91" s="62">
        <v>100</v>
      </c>
      <c r="BT91" s="64"/>
      <c r="BX91" s="62" t="s">
        <v>43</v>
      </c>
      <c r="BY91" s="62">
        <v>415665</v>
      </c>
      <c r="BZ91" s="62">
        <v>13.2</v>
      </c>
    </row>
    <row r="92" spans="7:78" x14ac:dyDescent="0.25">
      <c r="G92" s="64"/>
      <c r="T92" s="64"/>
      <c r="AD92" s="64"/>
      <c r="AM92" s="64"/>
      <c r="AW92" s="64"/>
      <c r="BF92" s="64"/>
      <c r="BT92" s="64"/>
      <c r="BW92" s="62" t="s">
        <v>69</v>
      </c>
      <c r="BX92" s="62" t="s">
        <v>70</v>
      </c>
      <c r="BY92" s="62">
        <v>2724524</v>
      </c>
      <c r="BZ92" s="62">
        <v>86.8</v>
      </c>
    </row>
    <row r="93" spans="7:78" x14ac:dyDescent="0.25">
      <c r="G93" s="64"/>
      <c r="T93" s="64"/>
      <c r="AD93" s="64"/>
      <c r="AM93" s="64"/>
      <c r="AW93" s="64"/>
      <c r="BF93" s="64"/>
      <c r="BT93" s="64"/>
      <c r="BW93" s="62" t="s">
        <v>43</v>
      </c>
      <c r="BY93" s="62">
        <v>3140189</v>
      </c>
      <c r="BZ93" s="62">
        <v>100</v>
      </c>
    </row>
    <row r="94" spans="7:78" x14ac:dyDescent="0.25">
      <c r="G94" s="64"/>
      <c r="T94" s="64"/>
      <c r="AD94" s="64"/>
      <c r="AM94" s="64"/>
      <c r="AW94" s="64"/>
      <c r="BF94" s="64"/>
      <c r="BT94" s="64"/>
    </row>
    <row r="95" spans="7:78" x14ac:dyDescent="0.25">
      <c r="G95" s="64"/>
      <c r="T95" s="64"/>
      <c r="AD95" s="64"/>
      <c r="AM95" s="64"/>
      <c r="AW95" s="64"/>
      <c r="BF95" s="64"/>
      <c r="BI95" s="62" t="s">
        <v>341</v>
      </c>
      <c r="BT95" s="64"/>
    </row>
    <row r="96" spans="7:78" x14ac:dyDescent="0.25">
      <c r="G96" s="64"/>
      <c r="T96" s="64"/>
      <c r="AD96" s="64"/>
      <c r="AM96" s="64"/>
      <c r="AW96" s="64"/>
      <c r="BF96" s="64"/>
      <c r="BK96" s="62" t="s">
        <v>3</v>
      </c>
      <c r="BL96" s="62" t="s">
        <v>4</v>
      </c>
      <c r="BT96" s="64"/>
    </row>
    <row r="97" spans="7:78" x14ac:dyDescent="0.25">
      <c r="G97" s="64"/>
      <c r="T97" s="64"/>
      <c r="AD97" s="64"/>
      <c r="AM97" s="64"/>
      <c r="AW97" s="64"/>
      <c r="BF97" s="64"/>
      <c r="BI97" s="62" t="s">
        <v>6</v>
      </c>
      <c r="BJ97" s="62" t="s">
        <v>331</v>
      </c>
      <c r="BK97" s="62">
        <v>66367</v>
      </c>
      <c r="BL97" s="62">
        <v>2.1</v>
      </c>
      <c r="BT97" s="64"/>
      <c r="BW97" s="62" t="s">
        <v>465</v>
      </c>
    </row>
    <row r="98" spans="7:78" x14ac:dyDescent="0.25">
      <c r="G98" s="64"/>
      <c r="T98" s="64"/>
      <c r="AD98" s="64"/>
      <c r="AM98" s="64"/>
      <c r="AW98" s="64"/>
      <c r="BF98" s="64"/>
      <c r="BJ98" s="62" t="s">
        <v>332</v>
      </c>
      <c r="BK98" s="62">
        <v>3066836</v>
      </c>
      <c r="BL98" s="62">
        <v>97.7</v>
      </c>
      <c r="BT98" s="64"/>
      <c r="BY98" s="62" t="s">
        <v>3</v>
      </c>
      <c r="BZ98" s="62" t="s">
        <v>4</v>
      </c>
    </row>
    <row r="99" spans="7:78" x14ac:dyDescent="0.25">
      <c r="G99" s="64"/>
      <c r="T99" s="64"/>
      <c r="AD99" s="64"/>
      <c r="AM99" s="64"/>
      <c r="AW99" s="64"/>
      <c r="BF99" s="64"/>
      <c r="BJ99" s="62" t="s">
        <v>43</v>
      </c>
      <c r="BK99" s="62">
        <v>3133203</v>
      </c>
      <c r="BL99" s="62">
        <v>99.8</v>
      </c>
      <c r="BT99" s="64"/>
      <c r="BW99" s="62" t="s">
        <v>6</v>
      </c>
      <c r="BX99" s="62" t="s">
        <v>454</v>
      </c>
      <c r="BY99" s="62">
        <v>83832</v>
      </c>
      <c r="BZ99" s="62">
        <v>2.7</v>
      </c>
    </row>
    <row r="100" spans="7:78" x14ac:dyDescent="0.25">
      <c r="G100" s="64"/>
      <c r="T100" s="64"/>
      <c r="AD100" s="64"/>
      <c r="AM100" s="64"/>
      <c r="AW100" s="64"/>
      <c r="BF100" s="64"/>
      <c r="BI100" s="62" t="s">
        <v>69</v>
      </c>
      <c r="BJ100" s="62" t="s">
        <v>70</v>
      </c>
      <c r="BK100" s="62">
        <v>6986</v>
      </c>
      <c r="BL100" s="62">
        <v>0.2</v>
      </c>
      <c r="BT100" s="64"/>
      <c r="BX100" s="62" t="s">
        <v>455</v>
      </c>
      <c r="BY100" s="62">
        <v>489017</v>
      </c>
      <c r="BZ100" s="62">
        <v>15.6</v>
      </c>
    </row>
    <row r="101" spans="7:78" x14ac:dyDescent="0.25">
      <c r="G101" s="64"/>
      <c r="T101" s="64"/>
      <c r="AD101" s="64"/>
      <c r="AM101" s="64"/>
      <c r="AW101" s="64"/>
      <c r="BF101" s="64"/>
      <c r="BI101" s="62" t="s">
        <v>43</v>
      </c>
      <c r="BK101" s="62">
        <v>3140189</v>
      </c>
      <c r="BL101" s="62">
        <v>100</v>
      </c>
      <c r="BT101" s="64"/>
      <c r="BX101" s="62" t="s">
        <v>456</v>
      </c>
      <c r="BY101" s="62">
        <v>118761</v>
      </c>
      <c r="BZ101" s="62">
        <v>3.8</v>
      </c>
    </row>
    <row r="102" spans="7:78" x14ac:dyDescent="0.25">
      <c r="G102" s="64"/>
      <c r="T102" s="64"/>
      <c r="AD102" s="64"/>
      <c r="AM102" s="64"/>
      <c r="AW102" s="64"/>
      <c r="BF102" s="64"/>
      <c r="BT102" s="64"/>
      <c r="BX102" s="62" t="s">
        <v>457</v>
      </c>
      <c r="BY102" s="62">
        <v>20958</v>
      </c>
      <c r="BZ102" s="62">
        <v>0.7</v>
      </c>
    </row>
    <row r="103" spans="7:78" x14ac:dyDescent="0.25">
      <c r="G103" s="64"/>
      <c r="T103" s="64"/>
      <c r="AD103" s="64"/>
      <c r="AM103" s="64"/>
      <c r="AW103" s="64"/>
      <c r="BF103" s="64"/>
      <c r="BT103" s="64"/>
      <c r="BX103" s="62" t="s">
        <v>458</v>
      </c>
      <c r="BY103" s="62">
        <v>13972</v>
      </c>
      <c r="BZ103" s="62">
        <v>0.4</v>
      </c>
    </row>
    <row r="104" spans="7:78" x14ac:dyDescent="0.25">
      <c r="G104" s="64"/>
      <c r="T104" s="64"/>
      <c r="AD104" s="64"/>
      <c r="AM104" s="64"/>
      <c r="AW104" s="64"/>
      <c r="BF104" s="64"/>
      <c r="BT104" s="64"/>
      <c r="BX104" s="62" t="s">
        <v>43</v>
      </c>
      <c r="BY104" s="62">
        <v>726540</v>
      </c>
      <c r="BZ104" s="62">
        <v>23.1</v>
      </c>
    </row>
    <row r="105" spans="7:78" x14ac:dyDescent="0.25">
      <c r="G105" s="64"/>
      <c r="T105" s="64"/>
      <c r="AD105" s="64"/>
      <c r="AM105" s="64"/>
      <c r="AW105" s="64"/>
      <c r="BF105" s="64"/>
      <c r="BI105" s="62" t="s">
        <v>342</v>
      </c>
      <c r="BT105" s="64"/>
      <c r="BW105" s="62" t="s">
        <v>69</v>
      </c>
      <c r="BX105" s="62" t="s">
        <v>70</v>
      </c>
      <c r="BY105" s="62">
        <v>2413649</v>
      </c>
      <c r="BZ105" s="62">
        <v>76.900000000000006</v>
      </c>
    </row>
    <row r="106" spans="7:78" x14ac:dyDescent="0.25">
      <c r="G106" s="64"/>
      <c r="T106" s="64"/>
      <c r="AD106" s="64"/>
      <c r="AM106" s="64"/>
      <c r="AW106" s="64"/>
      <c r="BF106" s="64"/>
      <c r="BK106" s="62" t="s">
        <v>3</v>
      </c>
      <c r="BL106" s="62" t="s">
        <v>4</v>
      </c>
      <c r="BT106" s="64"/>
      <c r="BW106" s="62" t="s">
        <v>43</v>
      </c>
      <c r="BY106" s="62">
        <v>3140189</v>
      </c>
      <c r="BZ106" s="62">
        <v>100</v>
      </c>
    </row>
    <row r="107" spans="7:78" x14ac:dyDescent="0.25">
      <c r="G107" s="64"/>
      <c r="T107" s="64"/>
      <c r="AD107" s="64"/>
      <c r="AM107" s="64"/>
      <c r="AW107" s="64"/>
      <c r="BF107" s="64"/>
      <c r="BI107" s="62" t="s">
        <v>6</v>
      </c>
      <c r="BJ107" s="62" t="s">
        <v>331</v>
      </c>
      <c r="BK107" s="62">
        <v>2857258</v>
      </c>
      <c r="BL107" s="62">
        <v>91</v>
      </c>
      <c r="BT107" s="64"/>
    </row>
    <row r="108" spans="7:78" x14ac:dyDescent="0.25">
      <c r="G108" s="64"/>
      <c r="T108" s="64"/>
      <c r="AD108" s="64"/>
      <c r="AM108" s="64"/>
      <c r="AW108" s="64"/>
      <c r="BF108" s="64"/>
      <c r="BJ108" s="62" t="s">
        <v>332</v>
      </c>
      <c r="BK108" s="62">
        <v>275945</v>
      </c>
      <c r="BL108" s="62">
        <v>8.8000000000000007</v>
      </c>
      <c r="BT108" s="64"/>
    </row>
    <row r="109" spans="7:78" x14ac:dyDescent="0.25">
      <c r="G109" s="64"/>
      <c r="T109" s="64"/>
      <c r="AD109" s="64"/>
      <c r="AM109" s="64"/>
      <c r="AW109" s="64"/>
      <c r="BF109" s="64"/>
      <c r="BJ109" s="62" t="s">
        <v>43</v>
      </c>
      <c r="BK109" s="62">
        <v>3133203</v>
      </c>
      <c r="BL109" s="62">
        <v>99.8</v>
      </c>
      <c r="BT109" s="64"/>
    </row>
    <row r="110" spans="7:78" x14ac:dyDescent="0.25">
      <c r="G110" s="64"/>
      <c r="T110" s="64"/>
      <c r="AD110" s="64"/>
      <c r="AM110" s="64"/>
      <c r="AW110" s="64"/>
      <c r="BF110" s="64"/>
      <c r="BI110" s="62" t="s">
        <v>69</v>
      </c>
      <c r="BJ110" s="62" t="s">
        <v>70</v>
      </c>
      <c r="BK110" s="62">
        <v>6986</v>
      </c>
      <c r="BL110" s="62">
        <v>0.2</v>
      </c>
      <c r="BT110" s="64"/>
      <c r="BW110" s="62" t="s">
        <v>466</v>
      </c>
    </row>
    <row r="111" spans="7:78" x14ac:dyDescent="0.25">
      <c r="G111" s="64"/>
      <c r="T111" s="64"/>
      <c r="AD111" s="64"/>
      <c r="AM111" s="64"/>
      <c r="AW111" s="64"/>
      <c r="BF111" s="64"/>
      <c r="BI111" s="62" t="s">
        <v>43</v>
      </c>
      <c r="BK111" s="62">
        <v>3140189</v>
      </c>
      <c r="BL111" s="62">
        <v>100</v>
      </c>
      <c r="BT111" s="64"/>
      <c r="BY111" s="62" t="s">
        <v>3</v>
      </c>
      <c r="BZ111" s="62" t="s">
        <v>4</v>
      </c>
    </row>
    <row r="112" spans="7:78" x14ac:dyDescent="0.25">
      <c r="G112" s="64"/>
      <c r="T112" s="64"/>
      <c r="AD112" s="64"/>
      <c r="AM112" s="64"/>
      <c r="AW112" s="64"/>
      <c r="BF112" s="64"/>
      <c r="BT112" s="64"/>
      <c r="BW112" s="62" t="s">
        <v>6</v>
      </c>
      <c r="BX112" s="62" t="s">
        <v>454</v>
      </c>
      <c r="BY112" s="62">
        <v>3493</v>
      </c>
      <c r="BZ112" s="62">
        <v>0.1</v>
      </c>
    </row>
    <row r="113" spans="7:78" x14ac:dyDescent="0.25">
      <c r="G113" s="64"/>
      <c r="T113" s="64"/>
      <c r="AD113" s="64"/>
      <c r="AM113" s="64"/>
      <c r="AW113" s="64"/>
      <c r="BF113" s="64"/>
      <c r="BT113" s="64"/>
      <c r="BX113" s="62" t="s">
        <v>455</v>
      </c>
      <c r="BY113" s="62">
        <v>24451</v>
      </c>
      <c r="BZ113" s="62">
        <v>0.8</v>
      </c>
    </row>
    <row r="114" spans="7:78" x14ac:dyDescent="0.25">
      <c r="G114" s="64"/>
      <c r="T114" s="64"/>
      <c r="AD114" s="64"/>
      <c r="AM114" s="64"/>
      <c r="AW114" s="64"/>
      <c r="BF114" s="64"/>
      <c r="BT114" s="64"/>
      <c r="BX114" s="62" t="s">
        <v>456</v>
      </c>
      <c r="BY114" s="62">
        <v>27944</v>
      </c>
      <c r="BZ114" s="62">
        <v>0.9</v>
      </c>
    </row>
    <row r="115" spans="7:78" x14ac:dyDescent="0.25">
      <c r="G115" s="64"/>
      <c r="T115" s="64"/>
      <c r="AD115" s="64"/>
      <c r="AM115" s="64"/>
      <c r="AW115" s="64"/>
      <c r="BF115" s="64"/>
      <c r="BI115" s="62" t="s">
        <v>343</v>
      </c>
      <c r="BT115" s="64"/>
      <c r="BX115" s="62" t="s">
        <v>457</v>
      </c>
      <c r="BY115" s="62">
        <v>13972</v>
      </c>
      <c r="BZ115" s="62">
        <v>0.4</v>
      </c>
    </row>
    <row r="116" spans="7:78" x14ac:dyDescent="0.25">
      <c r="G116" s="64"/>
      <c r="T116" s="64"/>
      <c r="AD116" s="64"/>
      <c r="AM116" s="64"/>
      <c r="AW116" s="64"/>
      <c r="BF116" s="64"/>
      <c r="BK116" s="62" t="s">
        <v>3</v>
      </c>
      <c r="BL116" s="62" t="s">
        <v>4</v>
      </c>
      <c r="BT116" s="64"/>
      <c r="BX116" s="62" t="s">
        <v>43</v>
      </c>
      <c r="BY116" s="62">
        <v>69860</v>
      </c>
      <c r="BZ116" s="62">
        <v>2.2000000000000002</v>
      </c>
    </row>
    <row r="117" spans="7:78" x14ac:dyDescent="0.25">
      <c r="G117" s="64"/>
      <c r="T117" s="64"/>
      <c r="AD117" s="64"/>
      <c r="AM117" s="64"/>
      <c r="AW117" s="64"/>
      <c r="BF117" s="64"/>
      <c r="BI117" s="62" t="s">
        <v>6</v>
      </c>
      <c r="BJ117" s="62" t="s">
        <v>331</v>
      </c>
      <c r="BK117" s="62">
        <v>426144</v>
      </c>
      <c r="BL117" s="62">
        <v>13.6</v>
      </c>
      <c r="BT117" s="64"/>
      <c r="BW117" s="62" t="s">
        <v>69</v>
      </c>
      <c r="BX117" s="62" t="s">
        <v>70</v>
      </c>
      <c r="BY117" s="62">
        <v>3070329</v>
      </c>
      <c r="BZ117" s="62">
        <v>97.8</v>
      </c>
    </row>
    <row r="118" spans="7:78" x14ac:dyDescent="0.25">
      <c r="G118" s="64"/>
      <c r="T118" s="64"/>
      <c r="AD118" s="64"/>
      <c r="AM118" s="64"/>
      <c r="AW118" s="64"/>
      <c r="BF118" s="64"/>
      <c r="BJ118" s="62" t="s">
        <v>332</v>
      </c>
      <c r="BK118" s="62">
        <v>2707059</v>
      </c>
      <c r="BL118" s="62">
        <v>86.2</v>
      </c>
      <c r="BT118" s="64"/>
      <c r="BW118" s="62" t="s">
        <v>43</v>
      </c>
      <c r="BY118" s="62">
        <v>3140189</v>
      </c>
      <c r="BZ118" s="62">
        <v>100</v>
      </c>
    </row>
    <row r="119" spans="7:78" x14ac:dyDescent="0.25">
      <c r="G119" s="64"/>
      <c r="T119" s="64"/>
      <c r="AD119" s="64"/>
      <c r="AM119" s="64"/>
      <c r="AW119" s="64"/>
      <c r="BF119" s="64"/>
      <c r="BJ119" s="62" t="s">
        <v>43</v>
      </c>
      <c r="BK119" s="62">
        <v>3133203</v>
      </c>
      <c r="BL119" s="62">
        <v>99.8</v>
      </c>
      <c r="BT119" s="64"/>
    </row>
    <row r="120" spans="7:78" x14ac:dyDescent="0.25">
      <c r="G120" s="64"/>
      <c r="T120" s="64"/>
      <c r="AD120" s="64"/>
      <c r="AM120" s="64"/>
      <c r="AW120" s="64"/>
      <c r="BF120" s="64"/>
      <c r="BI120" s="62" t="s">
        <v>69</v>
      </c>
      <c r="BJ120" s="62" t="s">
        <v>70</v>
      </c>
      <c r="BK120" s="62">
        <v>6986</v>
      </c>
      <c r="BL120" s="62">
        <v>0.2</v>
      </c>
      <c r="BT120" s="64"/>
    </row>
    <row r="121" spans="7:78" x14ac:dyDescent="0.25">
      <c r="G121" s="64"/>
      <c r="T121" s="64"/>
      <c r="AD121" s="64"/>
      <c r="AM121" s="64"/>
      <c r="AW121" s="64"/>
      <c r="BF121" s="64"/>
      <c r="BI121" s="62" t="s">
        <v>43</v>
      </c>
      <c r="BK121" s="62">
        <v>3140189</v>
      </c>
      <c r="BL121" s="62">
        <v>100</v>
      </c>
      <c r="BT121" s="64"/>
    </row>
    <row r="122" spans="7:78" x14ac:dyDescent="0.25">
      <c r="G122" s="64"/>
      <c r="T122" s="64"/>
      <c r="AD122" s="64"/>
      <c r="AM122" s="64"/>
      <c r="AW122" s="64"/>
      <c r="BF122" s="64"/>
      <c r="BT122" s="64"/>
      <c r="BW122" s="62" t="s">
        <v>467</v>
      </c>
    </row>
    <row r="123" spans="7:78" x14ac:dyDescent="0.25">
      <c r="G123" s="64"/>
      <c r="T123" s="64"/>
      <c r="AD123" s="64"/>
      <c r="AM123" s="64"/>
      <c r="AW123" s="64"/>
      <c r="BF123" s="64"/>
      <c r="BT123" s="64"/>
      <c r="BY123" s="62" t="s">
        <v>3</v>
      </c>
      <c r="BZ123" s="62" t="s">
        <v>4</v>
      </c>
    </row>
    <row r="124" spans="7:78" x14ac:dyDescent="0.25">
      <c r="G124" s="64"/>
      <c r="T124" s="64"/>
      <c r="AD124" s="64"/>
      <c r="AM124" s="64"/>
      <c r="AW124" s="64"/>
      <c r="BF124" s="64"/>
      <c r="BT124" s="64"/>
      <c r="BW124" s="62" t="s">
        <v>6</v>
      </c>
      <c r="BX124" s="62" t="s">
        <v>455</v>
      </c>
      <c r="BY124" s="62">
        <v>24451</v>
      </c>
      <c r="BZ124" s="62">
        <v>0.8</v>
      </c>
    </row>
    <row r="125" spans="7:78" x14ac:dyDescent="0.25">
      <c r="G125" s="64"/>
      <c r="T125" s="64"/>
      <c r="AD125" s="64"/>
      <c r="AM125" s="64"/>
      <c r="AW125" s="64"/>
      <c r="BF125" s="64"/>
      <c r="BI125" s="62" t="s">
        <v>344</v>
      </c>
      <c r="BT125" s="64"/>
      <c r="BX125" s="62" t="s">
        <v>456</v>
      </c>
      <c r="BY125" s="62">
        <v>24451</v>
      </c>
      <c r="BZ125" s="62">
        <v>0.8</v>
      </c>
    </row>
    <row r="126" spans="7:78" x14ac:dyDescent="0.25">
      <c r="G126" s="64"/>
      <c r="T126" s="64"/>
      <c r="AD126" s="64"/>
      <c r="AM126" s="64"/>
      <c r="AW126" s="64"/>
      <c r="BF126" s="64"/>
      <c r="BK126" s="62" t="s">
        <v>3</v>
      </c>
      <c r="BL126" s="62" t="s">
        <v>4</v>
      </c>
      <c r="BT126" s="64"/>
      <c r="BX126" s="62" t="s">
        <v>457</v>
      </c>
      <c r="BY126" s="62">
        <v>10479</v>
      </c>
      <c r="BZ126" s="62">
        <v>0.3</v>
      </c>
    </row>
    <row r="127" spans="7:78" x14ac:dyDescent="0.25">
      <c r="G127" s="64"/>
      <c r="T127" s="64"/>
      <c r="AD127" s="64"/>
      <c r="AM127" s="64"/>
      <c r="AW127" s="64"/>
      <c r="BF127" s="64"/>
      <c r="BI127" s="62" t="s">
        <v>6</v>
      </c>
      <c r="BJ127" s="62" t="s">
        <v>331</v>
      </c>
      <c r="BK127" s="62">
        <v>73353</v>
      </c>
      <c r="BL127" s="62">
        <v>2.2999999999999998</v>
      </c>
      <c r="BT127" s="64"/>
      <c r="BX127" s="62" t="s">
        <v>458</v>
      </c>
      <c r="BY127" s="62">
        <v>6986</v>
      </c>
      <c r="BZ127" s="62">
        <v>0.2</v>
      </c>
    </row>
    <row r="128" spans="7:78" x14ac:dyDescent="0.25">
      <c r="G128" s="64"/>
      <c r="T128" s="64"/>
      <c r="AD128" s="64"/>
      <c r="AM128" s="64"/>
      <c r="AW128" s="64"/>
      <c r="BF128" s="64"/>
      <c r="BJ128" s="62" t="s">
        <v>332</v>
      </c>
      <c r="BK128" s="62">
        <v>3059850</v>
      </c>
      <c r="BL128" s="62">
        <v>97.4</v>
      </c>
      <c r="BT128" s="64"/>
      <c r="BX128" s="62" t="s">
        <v>43</v>
      </c>
      <c r="BY128" s="62">
        <v>66367</v>
      </c>
      <c r="BZ128" s="62">
        <v>2.1</v>
      </c>
    </row>
    <row r="129" spans="7:78" x14ac:dyDescent="0.25">
      <c r="G129" s="64"/>
      <c r="T129" s="64"/>
      <c r="AD129" s="64"/>
      <c r="AM129" s="64"/>
      <c r="AW129" s="64"/>
      <c r="BF129" s="64"/>
      <c r="BJ129" s="62" t="s">
        <v>43</v>
      </c>
      <c r="BK129" s="62">
        <v>3133203</v>
      </c>
      <c r="BL129" s="62">
        <v>99.8</v>
      </c>
      <c r="BT129" s="64"/>
      <c r="BW129" s="62" t="s">
        <v>69</v>
      </c>
      <c r="BX129" s="62" t="s">
        <v>70</v>
      </c>
      <c r="BY129" s="62">
        <v>3073822</v>
      </c>
      <c r="BZ129" s="62">
        <v>97.9</v>
      </c>
    </row>
    <row r="130" spans="7:78" x14ac:dyDescent="0.25">
      <c r="G130" s="64"/>
      <c r="T130" s="64"/>
      <c r="AD130" s="64"/>
      <c r="AM130" s="64"/>
      <c r="AW130" s="64"/>
      <c r="BF130" s="64"/>
      <c r="BI130" s="62" t="s">
        <v>69</v>
      </c>
      <c r="BJ130" s="62" t="s">
        <v>70</v>
      </c>
      <c r="BK130" s="62">
        <v>6986</v>
      </c>
      <c r="BL130" s="62">
        <v>0.2</v>
      </c>
      <c r="BT130" s="64"/>
      <c r="BW130" s="62" t="s">
        <v>43</v>
      </c>
      <c r="BY130" s="62">
        <v>3140189</v>
      </c>
      <c r="BZ130" s="62">
        <v>100</v>
      </c>
    </row>
    <row r="131" spans="7:78" x14ac:dyDescent="0.25">
      <c r="G131" s="64"/>
      <c r="T131" s="64"/>
      <c r="AD131" s="64"/>
      <c r="AM131" s="64"/>
      <c r="AW131" s="64"/>
      <c r="BF131" s="64"/>
      <c r="BI131" s="62" t="s">
        <v>43</v>
      </c>
      <c r="BK131" s="62">
        <v>3140189</v>
      </c>
      <c r="BL131" s="62">
        <v>100</v>
      </c>
      <c r="BT131" s="64"/>
    </row>
    <row r="132" spans="7:78" x14ac:dyDescent="0.25">
      <c r="G132" s="64"/>
      <c r="T132" s="64"/>
      <c r="AD132" s="64"/>
      <c r="AM132" s="64"/>
      <c r="AW132" s="64"/>
      <c r="BF132" s="64"/>
      <c r="BT132" s="64"/>
    </row>
    <row r="133" spans="7:78" x14ac:dyDescent="0.25">
      <c r="G133" s="64"/>
      <c r="T133" s="64"/>
      <c r="AD133" s="64"/>
      <c r="AM133" s="64"/>
      <c r="AW133" s="64"/>
      <c r="BF133" s="64"/>
      <c r="BT133" s="64"/>
    </row>
    <row r="134" spans="7:78" x14ac:dyDescent="0.25">
      <c r="G134" s="64"/>
      <c r="T134" s="64"/>
      <c r="AD134" s="64"/>
      <c r="AM134" s="64"/>
      <c r="AW134" s="64"/>
      <c r="BF134" s="64"/>
      <c r="BT134" s="64"/>
      <c r="BW134" s="62" t="s">
        <v>468</v>
      </c>
    </row>
    <row r="135" spans="7:78" x14ac:dyDescent="0.25">
      <c r="G135" s="64"/>
      <c r="T135" s="64"/>
      <c r="AD135" s="64"/>
      <c r="AM135" s="64"/>
      <c r="AW135" s="64"/>
      <c r="BF135" s="64"/>
      <c r="BI135" s="62" t="s">
        <v>345</v>
      </c>
      <c r="BT135" s="64"/>
      <c r="BY135" s="62" t="s">
        <v>3</v>
      </c>
      <c r="BZ135" s="62" t="s">
        <v>4</v>
      </c>
    </row>
    <row r="136" spans="7:78" x14ac:dyDescent="0.25">
      <c r="G136" s="64"/>
      <c r="T136" s="64"/>
      <c r="AD136" s="64"/>
      <c r="AM136" s="64"/>
      <c r="AW136" s="64"/>
      <c r="BF136" s="64"/>
      <c r="BK136" s="62" t="s">
        <v>3</v>
      </c>
      <c r="BL136" s="62" t="s">
        <v>4</v>
      </c>
      <c r="BT136" s="64"/>
      <c r="BW136" s="62" t="s">
        <v>6</v>
      </c>
      <c r="BX136" s="62" t="s">
        <v>454</v>
      </c>
      <c r="BY136" s="62">
        <v>104789</v>
      </c>
      <c r="BZ136" s="62">
        <v>3.3</v>
      </c>
    </row>
    <row r="137" spans="7:78" x14ac:dyDescent="0.25">
      <c r="G137" s="64"/>
      <c r="T137" s="64"/>
      <c r="AD137" s="64"/>
      <c r="AM137" s="64"/>
      <c r="AW137" s="64"/>
      <c r="BF137" s="64"/>
      <c r="BI137" s="62" t="s">
        <v>6</v>
      </c>
      <c r="BJ137" s="62" t="s">
        <v>331</v>
      </c>
      <c r="BK137" s="62">
        <v>38423</v>
      </c>
      <c r="BL137" s="62">
        <v>1.2</v>
      </c>
      <c r="BT137" s="64"/>
      <c r="BX137" s="62" t="s">
        <v>455</v>
      </c>
      <c r="BY137" s="62">
        <v>768456</v>
      </c>
      <c r="BZ137" s="62">
        <v>24.5</v>
      </c>
    </row>
    <row r="138" spans="7:78" x14ac:dyDescent="0.25">
      <c r="G138" s="64"/>
      <c r="T138" s="64"/>
      <c r="AD138" s="64"/>
      <c r="AM138" s="64"/>
      <c r="AW138" s="64"/>
      <c r="BF138" s="64"/>
      <c r="BJ138" s="62" t="s">
        <v>332</v>
      </c>
      <c r="BK138" s="62">
        <v>3094780</v>
      </c>
      <c r="BL138" s="62">
        <v>98.6</v>
      </c>
      <c r="BT138" s="64"/>
      <c r="BX138" s="62" t="s">
        <v>456</v>
      </c>
      <c r="BY138" s="62">
        <v>841808</v>
      </c>
      <c r="BZ138" s="62">
        <v>26.8</v>
      </c>
    </row>
    <row r="139" spans="7:78" x14ac:dyDescent="0.25">
      <c r="G139" s="64"/>
      <c r="T139" s="64"/>
      <c r="AD139" s="64"/>
      <c r="AM139" s="64"/>
      <c r="AW139" s="64"/>
      <c r="BF139" s="64"/>
      <c r="BJ139" s="62" t="s">
        <v>43</v>
      </c>
      <c r="BK139" s="62">
        <v>3133203</v>
      </c>
      <c r="BL139" s="62">
        <v>99.8</v>
      </c>
      <c r="BT139" s="64"/>
      <c r="BX139" s="62" t="s">
        <v>457</v>
      </c>
      <c r="BY139" s="62">
        <v>1107275</v>
      </c>
      <c r="BZ139" s="62">
        <v>35.299999999999997</v>
      </c>
    </row>
    <row r="140" spans="7:78" x14ac:dyDescent="0.25">
      <c r="G140" s="64"/>
      <c r="T140" s="64"/>
      <c r="AD140" s="64"/>
      <c r="AM140" s="64"/>
      <c r="AW140" s="64"/>
      <c r="BF140" s="64"/>
      <c r="BI140" s="62" t="s">
        <v>69</v>
      </c>
      <c r="BJ140" s="62" t="s">
        <v>70</v>
      </c>
      <c r="BK140" s="62">
        <v>6986</v>
      </c>
      <c r="BL140" s="62">
        <v>0.2</v>
      </c>
      <c r="BT140" s="64"/>
      <c r="BX140" s="62" t="s">
        <v>458</v>
      </c>
      <c r="BY140" s="62">
        <v>34930</v>
      </c>
      <c r="BZ140" s="62">
        <v>1.1000000000000001</v>
      </c>
    </row>
    <row r="141" spans="7:78" x14ac:dyDescent="0.25">
      <c r="G141" s="64"/>
      <c r="T141" s="64"/>
      <c r="AD141" s="64"/>
      <c r="AM141" s="64"/>
      <c r="AW141" s="64"/>
      <c r="BF141" s="64"/>
      <c r="BI141" s="62" t="s">
        <v>43</v>
      </c>
      <c r="BK141" s="62">
        <v>3140189</v>
      </c>
      <c r="BL141" s="62">
        <v>100</v>
      </c>
      <c r="BT141" s="64"/>
      <c r="BX141" s="62" t="s">
        <v>43</v>
      </c>
      <c r="BY141" s="62">
        <v>2857258</v>
      </c>
      <c r="BZ141" s="62">
        <v>91</v>
      </c>
    </row>
    <row r="142" spans="7:78" x14ac:dyDescent="0.25">
      <c r="G142" s="64"/>
      <c r="T142" s="64"/>
      <c r="AD142" s="64"/>
      <c r="AM142" s="64"/>
      <c r="AW142" s="64"/>
      <c r="BF142" s="64"/>
      <c r="BT142" s="64"/>
      <c r="BW142" s="62" t="s">
        <v>69</v>
      </c>
      <c r="BX142" s="62" t="s">
        <v>70</v>
      </c>
      <c r="BY142" s="62">
        <v>282931</v>
      </c>
      <c r="BZ142" s="62">
        <v>9</v>
      </c>
    </row>
    <row r="143" spans="7:78" x14ac:dyDescent="0.25">
      <c r="G143" s="64"/>
      <c r="T143" s="64"/>
      <c r="AD143" s="64"/>
      <c r="AM143" s="64"/>
      <c r="AW143" s="64"/>
      <c r="BF143" s="64"/>
      <c r="BT143" s="64"/>
      <c r="BW143" s="62" t="s">
        <v>43</v>
      </c>
      <c r="BY143" s="62">
        <v>3140189</v>
      </c>
      <c r="BZ143" s="62">
        <v>100</v>
      </c>
    </row>
    <row r="144" spans="7:78" x14ac:dyDescent="0.25">
      <c r="G144" s="64"/>
      <c r="T144" s="64"/>
      <c r="AD144" s="64"/>
      <c r="AM144" s="64"/>
      <c r="AW144" s="64"/>
      <c r="BF144" s="64"/>
      <c r="BT144" s="64"/>
    </row>
    <row r="145" spans="7:78" x14ac:dyDescent="0.25">
      <c r="G145" s="64"/>
      <c r="T145" s="64"/>
      <c r="AD145" s="64"/>
      <c r="AM145" s="64"/>
      <c r="AW145" s="64"/>
      <c r="BF145" s="64"/>
      <c r="BT145" s="64"/>
    </row>
    <row r="146" spans="7:78" x14ac:dyDescent="0.25">
      <c r="G146" s="64"/>
      <c r="T146" s="64"/>
      <c r="AD146" s="64"/>
      <c r="AM146" s="64"/>
      <c r="AW146" s="64"/>
      <c r="BF146" s="64"/>
      <c r="BT146" s="64"/>
    </row>
    <row r="147" spans="7:78" x14ac:dyDescent="0.25">
      <c r="G147" s="64"/>
      <c r="T147" s="64"/>
      <c r="AD147" s="64"/>
      <c r="AM147" s="64"/>
      <c r="AW147" s="64"/>
      <c r="BF147" s="64"/>
      <c r="BT147" s="64"/>
      <c r="BW147" s="62" t="s">
        <v>469</v>
      </c>
    </row>
    <row r="148" spans="7:78" x14ac:dyDescent="0.25">
      <c r="G148" s="64"/>
      <c r="T148" s="64"/>
      <c r="AD148" s="64"/>
      <c r="AM148" s="64"/>
      <c r="AW148" s="64"/>
      <c r="BF148" s="64"/>
      <c r="BT148" s="64"/>
      <c r="BY148" s="62" t="s">
        <v>3</v>
      </c>
      <c r="BZ148" s="62" t="s">
        <v>4</v>
      </c>
    </row>
    <row r="149" spans="7:78" x14ac:dyDescent="0.25">
      <c r="G149" s="64"/>
      <c r="T149" s="64"/>
      <c r="AD149" s="64"/>
      <c r="AM149" s="64"/>
      <c r="AW149" s="64"/>
      <c r="BF149" s="64"/>
      <c r="BT149" s="64"/>
      <c r="BW149" s="62" t="s">
        <v>6</v>
      </c>
      <c r="BX149" s="62" t="s">
        <v>454</v>
      </c>
      <c r="BY149" s="62">
        <v>6986</v>
      </c>
      <c r="BZ149" s="62">
        <v>0.2</v>
      </c>
    </row>
    <row r="150" spans="7:78" x14ac:dyDescent="0.25">
      <c r="G150" s="64"/>
      <c r="T150" s="64"/>
      <c r="AD150" s="64"/>
      <c r="AM150" s="64"/>
      <c r="AW150" s="64"/>
      <c r="BF150" s="64"/>
      <c r="BT150" s="64"/>
      <c r="BX150" s="62" t="s">
        <v>455</v>
      </c>
      <c r="BY150" s="62">
        <v>324847</v>
      </c>
      <c r="BZ150" s="62">
        <v>10.3</v>
      </c>
    </row>
    <row r="151" spans="7:78" x14ac:dyDescent="0.25">
      <c r="G151" s="64"/>
      <c r="T151" s="64"/>
      <c r="AD151" s="64"/>
      <c r="AM151" s="64"/>
      <c r="AW151" s="64"/>
      <c r="BF151" s="64"/>
      <c r="BT151" s="64"/>
      <c r="BX151" s="62" t="s">
        <v>456</v>
      </c>
      <c r="BY151" s="62">
        <v>55888</v>
      </c>
      <c r="BZ151" s="62">
        <v>1.8</v>
      </c>
    </row>
    <row r="152" spans="7:78" x14ac:dyDescent="0.25">
      <c r="G152" s="64"/>
      <c r="T152" s="64"/>
      <c r="AD152" s="64"/>
      <c r="AM152" s="64"/>
      <c r="AW152" s="64"/>
      <c r="BF152" s="64"/>
      <c r="BT152" s="64"/>
      <c r="BX152" s="62" t="s">
        <v>457</v>
      </c>
      <c r="BY152" s="62">
        <v>27944</v>
      </c>
      <c r="BZ152" s="62">
        <v>0.9</v>
      </c>
    </row>
    <row r="153" spans="7:78" x14ac:dyDescent="0.25">
      <c r="G153" s="64"/>
      <c r="T153" s="64"/>
      <c r="AD153" s="64"/>
      <c r="AM153" s="64"/>
      <c r="AW153" s="64"/>
      <c r="BF153" s="64"/>
      <c r="BT153" s="64"/>
      <c r="BX153" s="62" t="s">
        <v>458</v>
      </c>
      <c r="BY153" s="62">
        <v>10479</v>
      </c>
      <c r="BZ153" s="62">
        <v>0.3</v>
      </c>
    </row>
    <row r="154" spans="7:78" x14ac:dyDescent="0.25">
      <c r="G154" s="64"/>
      <c r="T154" s="64"/>
      <c r="AD154" s="64"/>
      <c r="AM154" s="64"/>
      <c r="AW154" s="64"/>
      <c r="BF154" s="64"/>
      <c r="BT154" s="64"/>
      <c r="BX154" s="62" t="s">
        <v>43</v>
      </c>
      <c r="BY154" s="62">
        <v>426144</v>
      </c>
      <c r="BZ154" s="62">
        <v>13.6</v>
      </c>
    </row>
    <row r="155" spans="7:78" x14ac:dyDescent="0.25">
      <c r="G155" s="64"/>
      <c r="T155" s="64"/>
      <c r="AD155" s="64"/>
      <c r="AM155" s="64"/>
      <c r="AW155" s="64"/>
      <c r="BF155" s="64"/>
      <c r="BT155" s="64"/>
      <c r="BW155" s="62" t="s">
        <v>69</v>
      </c>
      <c r="BX155" s="62" t="s">
        <v>70</v>
      </c>
      <c r="BY155" s="62">
        <v>2714045</v>
      </c>
      <c r="BZ155" s="62">
        <v>86.4</v>
      </c>
    </row>
    <row r="156" spans="7:78" x14ac:dyDescent="0.25">
      <c r="G156" s="64"/>
      <c r="T156" s="64"/>
      <c r="AD156" s="64"/>
      <c r="AM156" s="64"/>
      <c r="AW156" s="64"/>
      <c r="BF156" s="64"/>
      <c r="BT156" s="64"/>
      <c r="BW156" s="62" t="s">
        <v>43</v>
      </c>
      <c r="BY156" s="62">
        <v>3140189</v>
      </c>
      <c r="BZ156" s="62">
        <v>100</v>
      </c>
    </row>
    <row r="157" spans="7:78" x14ac:dyDescent="0.25">
      <c r="G157" s="64"/>
      <c r="T157" s="64"/>
      <c r="AD157" s="64"/>
      <c r="AM157" s="64"/>
      <c r="AW157" s="64"/>
      <c r="BF157" s="64"/>
      <c r="BT157" s="64"/>
    </row>
    <row r="158" spans="7:78" x14ac:dyDescent="0.25">
      <c r="G158" s="64"/>
      <c r="T158" s="64"/>
      <c r="AD158" s="64"/>
      <c r="AM158" s="64"/>
      <c r="AW158" s="64"/>
      <c r="BF158" s="64"/>
      <c r="BT158" s="64"/>
    </row>
    <row r="159" spans="7:78" x14ac:dyDescent="0.25">
      <c r="G159" s="64"/>
      <c r="T159" s="64"/>
      <c r="AD159" s="64"/>
      <c r="AM159" s="64"/>
      <c r="AW159" s="64"/>
      <c r="BF159" s="64"/>
      <c r="BT159" s="64"/>
    </row>
    <row r="160" spans="7:78" x14ac:dyDescent="0.25">
      <c r="G160" s="64"/>
      <c r="T160" s="64"/>
      <c r="AD160" s="64"/>
      <c r="AM160" s="64"/>
      <c r="AW160" s="64"/>
      <c r="BF160" s="64"/>
      <c r="BT160" s="64"/>
      <c r="BW160" s="62" t="s">
        <v>470</v>
      </c>
    </row>
    <row r="161" spans="7:78" x14ac:dyDescent="0.25">
      <c r="G161" s="64"/>
      <c r="T161" s="64"/>
      <c r="AD161" s="64"/>
      <c r="AM161" s="64"/>
      <c r="AW161" s="64"/>
      <c r="BF161" s="64"/>
      <c r="BT161" s="64"/>
      <c r="BY161" s="62" t="s">
        <v>3</v>
      </c>
      <c r="BZ161" s="62" t="s">
        <v>4</v>
      </c>
    </row>
    <row r="162" spans="7:78" x14ac:dyDescent="0.25">
      <c r="G162" s="64"/>
      <c r="T162" s="64"/>
      <c r="AD162" s="64"/>
      <c r="AM162" s="64"/>
      <c r="AW162" s="64"/>
      <c r="BF162" s="64"/>
      <c r="BT162" s="64"/>
      <c r="BW162" s="62" t="s">
        <v>6</v>
      </c>
      <c r="BX162" s="62" t="s">
        <v>454</v>
      </c>
      <c r="BY162" s="62">
        <v>3493</v>
      </c>
      <c r="BZ162" s="62">
        <v>0.1</v>
      </c>
    </row>
    <row r="163" spans="7:78" x14ac:dyDescent="0.25">
      <c r="G163" s="64"/>
      <c r="T163" s="64"/>
      <c r="AD163" s="64"/>
      <c r="AM163" s="64"/>
      <c r="AW163" s="64"/>
      <c r="BF163" s="64"/>
      <c r="BT163" s="64"/>
      <c r="BX163" s="62" t="s">
        <v>455</v>
      </c>
      <c r="BY163" s="62">
        <v>24451</v>
      </c>
      <c r="BZ163" s="62">
        <v>0.8</v>
      </c>
    </row>
    <row r="164" spans="7:78" x14ac:dyDescent="0.25">
      <c r="G164" s="64"/>
      <c r="T164" s="64"/>
      <c r="AD164" s="64"/>
      <c r="AM164" s="64"/>
      <c r="AW164" s="64"/>
      <c r="BF164" s="64"/>
      <c r="BT164" s="64"/>
      <c r="BX164" s="62" t="s">
        <v>456</v>
      </c>
      <c r="BY164" s="62">
        <v>24451</v>
      </c>
      <c r="BZ164" s="62">
        <v>0.8</v>
      </c>
    </row>
    <row r="165" spans="7:78" x14ac:dyDescent="0.25">
      <c r="G165" s="64"/>
      <c r="T165" s="64"/>
      <c r="AD165" s="64"/>
      <c r="AM165" s="64"/>
      <c r="AW165" s="64"/>
      <c r="BF165" s="64"/>
      <c r="BT165" s="64"/>
      <c r="BX165" s="62" t="s">
        <v>457</v>
      </c>
      <c r="BY165" s="62">
        <v>13972</v>
      </c>
      <c r="BZ165" s="62">
        <v>0.4</v>
      </c>
    </row>
    <row r="166" spans="7:78" x14ac:dyDescent="0.25">
      <c r="G166" s="64"/>
      <c r="T166" s="64"/>
      <c r="AD166" s="64"/>
      <c r="AM166" s="64"/>
      <c r="AW166" s="64"/>
      <c r="BF166" s="64"/>
      <c r="BT166" s="64"/>
      <c r="BX166" s="62" t="s">
        <v>458</v>
      </c>
      <c r="BY166" s="62">
        <v>6986</v>
      </c>
      <c r="BZ166" s="62">
        <v>0.2</v>
      </c>
    </row>
    <row r="167" spans="7:78" x14ac:dyDescent="0.25">
      <c r="G167" s="64"/>
      <c r="T167" s="64"/>
      <c r="AD167" s="64"/>
      <c r="AM167" s="64"/>
      <c r="AW167" s="64"/>
      <c r="BF167" s="64"/>
      <c r="BT167" s="64"/>
      <c r="BX167" s="62" t="s">
        <v>43</v>
      </c>
      <c r="BY167" s="62">
        <v>73353</v>
      </c>
      <c r="BZ167" s="62">
        <v>2.2999999999999998</v>
      </c>
    </row>
    <row r="168" spans="7:78" x14ac:dyDescent="0.25">
      <c r="G168" s="64"/>
      <c r="T168" s="64"/>
      <c r="AD168" s="64"/>
      <c r="AM168" s="64"/>
      <c r="AW168" s="64"/>
      <c r="BF168" s="64"/>
      <c r="BT168" s="64"/>
      <c r="BW168" s="62" t="s">
        <v>69</v>
      </c>
      <c r="BX168" s="62" t="s">
        <v>70</v>
      </c>
      <c r="BY168" s="62">
        <v>3066836</v>
      </c>
      <c r="BZ168" s="62">
        <v>97.7</v>
      </c>
    </row>
    <row r="169" spans="7:78" x14ac:dyDescent="0.25">
      <c r="G169" s="64"/>
      <c r="T169" s="64"/>
      <c r="AD169" s="64"/>
      <c r="AM169" s="64"/>
      <c r="AW169" s="64"/>
      <c r="BF169" s="64"/>
      <c r="BT169" s="64"/>
      <c r="BW169" s="62" t="s">
        <v>43</v>
      </c>
      <c r="BY169" s="62">
        <v>3140189</v>
      </c>
      <c r="BZ169" s="62">
        <v>100</v>
      </c>
    </row>
    <row r="170" spans="7:78" x14ac:dyDescent="0.25">
      <c r="G170" s="64"/>
      <c r="T170" s="64"/>
      <c r="AD170" s="64"/>
      <c r="AM170" s="64"/>
      <c r="AW170" s="64"/>
      <c r="BF170" s="64"/>
      <c r="BT170" s="64"/>
    </row>
    <row r="171" spans="7:78" x14ac:dyDescent="0.25">
      <c r="G171" s="64"/>
      <c r="T171" s="64"/>
      <c r="AD171" s="64"/>
      <c r="AM171" s="64"/>
      <c r="AW171" s="64"/>
      <c r="BF171" s="64"/>
      <c r="BT171" s="64"/>
    </row>
    <row r="172" spans="7:78" x14ac:dyDescent="0.25">
      <c r="G172" s="64"/>
      <c r="T172" s="64"/>
      <c r="AD172" s="64"/>
      <c r="AM172" s="64"/>
      <c r="AW172" s="64"/>
      <c r="BF172" s="64"/>
      <c r="BT172" s="64"/>
    </row>
    <row r="173" spans="7:78" x14ac:dyDescent="0.25">
      <c r="G173" s="64"/>
      <c r="T173" s="64"/>
      <c r="AD173" s="64"/>
      <c r="AM173" s="64"/>
      <c r="AW173" s="64"/>
      <c r="BF173" s="64"/>
      <c r="BT173" s="64"/>
      <c r="BW173" s="62" t="s">
        <v>471</v>
      </c>
    </row>
    <row r="174" spans="7:78" x14ac:dyDescent="0.25">
      <c r="G174" s="64"/>
      <c r="T174" s="64"/>
      <c r="AD174" s="64"/>
      <c r="AM174" s="64"/>
      <c r="AW174" s="64"/>
      <c r="BF174" s="64"/>
      <c r="BT174" s="64"/>
      <c r="BY174" s="62" t="s">
        <v>3</v>
      </c>
      <c r="BZ174" s="62" t="s">
        <v>4</v>
      </c>
    </row>
    <row r="175" spans="7:78" x14ac:dyDescent="0.25">
      <c r="G175" s="64"/>
      <c r="T175" s="64"/>
      <c r="AD175" s="64"/>
      <c r="AM175" s="64"/>
      <c r="AW175" s="64"/>
      <c r="BF175" s="64"/>
      <c r="BT175" s="64"/>
      <c r="BW175" s="62" t="s">
        <v>6</v>
      </c>
      <c r="BX175" s="62" t="s">
        <v>455</v>
      </c>
      <c r="BY175" s="62">
        <v>20958</v>
      </c>
      <c r="BZ175" s="62">
        <v>0.7</v>
      </c>
    </row>
    <row r="176" spans="7:78" x14ac:dyDescent="0.25">
      <c r="G176" s="64"/>
      <c r="T176" s="64"/>
      <c r="AD176" s="64"/>
      <c r="AM176" s="64"/>
      <c r="AW176" s="64"/>
      <c r="BF176" s="64"/>
      <c r="BT176" s="64"/>
      <c r="BX176" s="62" t="s">
        <v>456</v>
      </c>
      <c r="BY176" s="62">
        <v>6986</v>
      </c>
      <c r="BZ176" s="62">
        <v>0.2</v>
      </c>
    </row>
    <row r="177" spans="7:78" x14ac:dyDescent="0.25">
      <c r="G177" s="64"/>
      <c r="T177" s="64"/>
      <c r="AD177" s="64"/>
      <c r="AM177" s="64"/>
      <c r="AW177" s="64"/>
      <c r="BF177" s="64"/>
      <c r="BT177" s="64"/>
      <c r="BX177" s="62" t="s">
        <v>457</v>
      </c>
      <c r="BY177" s="62">
        <v>10479</v>
      </c>
      <c r="BZ177" s="62">
        <v>0.3</v>
      </c>
    </row>
    <row r="178" spans="7:78" x14ac:dyDescent="0.25">
      <c r="G178" s="64"/>
      <c r="T178" s="64"/>
      <c r="AD178" s="64"/>
      <c r="AM178" s="64"/>
      <c r="AW178" s="64"/>
      <c r="BF178" s="64"/>
      <c r="BT178" s="64"/>
      <c r="BX178" s="62" t="s">
        <v>43</v>
      </c>
      <c r="BY178" s="62">
        <v>38423</v>
      </c>
      <c r="BZ178" s="62">
        <v>1.2</v>
      </c>
    </row>
    <row r="179" spans="7:78" x14ac:dyDescent="0.25">
      <c r="G179" s="64"/>
      <c r="T179" s="64"/>
      <c r="AD179" s="64"/>
      <c r="AM179" s="64"/>
      <c r="AW179" s="64"/>
      <c r="BF179" s="64"/>
      <c r="BT179" s="64"/>
      <c r="BW179" s="62" t="s">
        <v>69</v>
      </c>
      <c r="BX179" s="62" t="s">
        <v>70</v>
      </c>
      <c r="BY179" s="62">
        <v>3101766</v>
      </c>
      <c r="BZ179" s="62">
        <v>98.8</v>
      </c>
    </row>
    <row r="180" spans="7:78" x14ac:dyDescent="0.25">
      <c r="G180" s="64"/>
      <c r="T180" s="64"/>
      <c r="AD180" s="64"/>
      <c r="AM180" s="64"/>
      <c r="AW180" s="64"/>
      <c r="BF180" s="64"/>
      <c r="BT180" s="64"/>
      <c r="BW180" s="62" t="s">
        <v>43</v>
      </c>
      <c r="BY180" s="62">
        <v>3140189</v>
      </c>
      <c r="BZ180" s="62">
        <v>100</v>
      </c>
    </row>
    <row r="181" spans="7:78" x14ac:dyDescent="0.25">
      <c r="G181" s="64"/>
      <c r="T181" s="64"/>
      <c r="AD181" s="64"/>
      <c r="AM181" s="64"/>
      <c r="AW181" s="64"/>
      <c r="BF181" s="64"/>
      <c r="BT181" s="64"/>
    </row>
    <row r="182" spans="7:78" x14ac:dyDescent="0.25">
      <c r="G182" s="64"/>
      <c r="T182" s="64"/>
      <c r="AD182" s="64"/>
      <c r="AM182" s="64"/>
      <c r="AW182" s="64"/>
      <c r="BF182" s="64"/>
      <c r="BT182" s="64"/>
    </row>
    <row r="183" spans="7:78" x14ac:dyDescent="0.25">
      <c r="G183" s="64"/>
      <c r="T183" s="64"/>
      <c r="AD183" s="64"/>
      <c r="AM183" s="64"/>
      <c r="AW183" s="64"/>
      <c r="BF183" s="64"/>
      <c r="BT183" s="64"/>
    </row>
    <row r="184" spans="7:78" x14ac:dyDescent="0.25">
      <c r="G184" s="64"/>
      <c r="T184" s="64"/>
      <c r="AD184" s="64"/>
      <c r="AM184" s="64"/>
      <c r="AW184" s="64"/>
      <c r="BF184" s="64"/>
      <c r="BT184" s="64"/>
    </row>
    <row r="185" spans="7:78" x14ac:dyDescent="0.25">
      <c r="G185" s="64"/>
      <c r="T185" s="64"/>
      <c r="AD185" s="64"/>
      <c r="AM185" s="64"/>
      <c r="AW185" s="64"/>
      <c r="BF185" s="64"/>
      <c r="BT185" s="64"/>
    </row>
    <row r="186" spans="7:78" x14ac:dyDescent="0.25">
      <c r="G186" s="64"/>
      <c r="T186" s="64"/>
      <c r="AD186" s="64"/>
      <c r="AM186" s="64"/>
      <c r="AW186" s="64"/>
      <c r="BF186" s="64"/>
      <c r="BT186" s="64"/>
    </row>
    <row r="187" spans="7:78" x14ac:dyDescent="0.25">
      <c r="G187" s="64"/>
      <c r="T187" s="64"/>
      <c r="AD187" s="64"/>
      <c r="AM187" s="64"/>
      <c r="AW187" s="64"/>
      <c r="BF187" s="64"/>
      <c r="BT187" s="64"/>
    </row>
    <row r="188" spans="7:78" x14ac:dyDescent="0.25">
      <c r="G188" s="64"/>
      <c r="T188" s="64"/>
      <c r="AD188" s="64"/>
      <c r="AM188" s="64"/>
      <c r="AW188" s="64"/>
      <c r="BF188" s="64"/>
      <c r="BT188" s="64"/>
    </row>
    <row r="189" spans="7:78" x14ac:dyDescent="0.25">
      <c r="G189" s="64"/>
      <c r="T189" s="64"/>
      <c r="AD189" s="64"/>
      <c r="AM189" s="64"/>
      <c r="AW189" s="64"/>
      <c r="BF189" s="64"/>
      <c r="BT189" s="64"/>
    </row>
    <row r="190" spans="7:78" x14ac:dyDescent="0.25">
      <c r="G190" s="64"/>
      <c r="T190" s="64"/>
      <c r="AD190" s="64"/>
      <c r="AM190" s="64"/>
      <c r="AW190" s="64"/>
      <c r="BF190" s="64"/>
      <c r="BT190" s="64"/>
    </row>
    <row r="191" spans="7:78" x14ac:dyDescent="0.25">
      <c r="G191" s="64"/>
      <c r="T191" s="64"/>
      <c r="AD191" s="64"/>
      <c r="AM191" s="64"/>
      <c r="AW191" s="64"/>
      <c r="BF191" s="64"/>
      <c r="BT191" s="64"/>
    </row>
    <row r="192" spans="7:78" x14ac:dyDescent="0.25">
      <c r="G192" s="64"/>
      <c r="T192" s="64"/>
      <c r="AD192" s="64"/>
      <c r="AM192" s="64"/>
      <c r="AW192" s="64"/>
      <c r="BF192" s="64"/>
      <c r="BT192" s="64"/>
    </row>
    <row r="193" spans="7:72" x14ac:dyDescent="0.25">
      <c r="G193" s="64"/>
      <c r="T193" s="64"/>
      <c r="AD193" s="64"/>
      <c r="AM193" s="64"/>
      <c r="AW193" s="64"/>
      <c r="BF193" s="64"/>
      <c r="BT193" s="64"/>
    </row>
    <row r="194" spans="7:72" x14ac:dyDescent="0.25">
      <c r="G194" s="64"/>
      <c r="T194" s="64"/>
      <c r="AD194" s="64"/>
      <c r="AM194" s="64"/>
      <c r="AW194" s="64"/>
      <c r="BF194" s="64"/>
      <c r="BT194" s="64"/>
    </row>
    <row r="195" spans="7:72" x14ac:dyDescent="0.25">
      <c r="G195" s="64"/>
      <c r="T195" s="64"/>
      <c r="AD195" s="64"/>
      <c r="AM195" s="64"/>
      <c r="AW195" s="64"/>
      <c r="BF195" s="64"/>
      <c r="BT195" s="64"/>
    </row>
    <row r="196" spans="7:72" x14ac:dyDescent="0.25">
      <c r="G196" s="64"/>
      <c r="T196" s="64"/>
      <c r="AD196" s="64"/>
      <c r="AM196" s="64"/>
      <c r="AW196" s="64"/>
      <c r="BF196" s="64"/>
      <c r="BT196" s="64"/>
    </row>
    <row r="197" spans="7:72" x14ac:dyDescent="0.25">
      <c r="G197" s="64"/>
      <c r="T197" s="64"/>
      <c r="AD197" s="64"/>
      <c r="AM197" s="64"/>
      <c r="AW197" s="64"/>
      <c r="BF197" s="64"/>
      <c r="BT197" s="64"/>
    </row>
    <row r="198" spans="7:72" x14ac:dyDescent="0.25">
      <c r="G198" s="64"/>
      <c r="T198" s="64"/>
      <c r="AD198" s="64"/>
      <c r="AM198" s="64"/>
      <c r="AW198" s="64"/>
      <c r="BF198" s="64"/>
      <c r="BT198" s="64"/>
    </row>
    <row r="199" spans="7:72" x14ac:dyDescent="0.25">
      <c r="G199" s="64"/>
      <c r="T199" s="64"/>
      <c r="AD199" s="64"/>
      <c r="AM199" s="64"/>
      <c r="AW199" s="64"/>
      <c r="BF199" s="64"/>
      <c r="BT199" s="64"/>
    </row>
    <row r="200" spans="7:72" x14ac:dyDescent="0.25">
      <c r="G200" s="64"/>
      <c r="T200" s="64"/>
      <c r="AD200" s="64"/>
      <c r="AM200" s="64"/>
      <c r="AW200" s="64"/>
      <c r="BF200" s="64"/>
      <c r="BT200" s="64"/>
    </row>
    <row r="201" spans="7:72" x14ac:dyDescent="0.25">
      <c r="G201" s="64"/>
      <c r="T201" s="64"/>
      <c r="AD201" s="64"/>
      <c r="AM201" s="64"/>
      <c r="AW201" s="64"/>
      <c r="BF201" s="64"/>
      <c r="BT201" s="64"/>
    </row>
    <row r="202" spans="7:72" x14ac:dyDescent="0.25">
      <c r="G202" s="64"/>
      <c r="T202" s="64"/>
      <c r="AD202" s="64"/>
      <c r="AM202" s="64"/>
      <c r="AW202" s="64"/>
      <c r="BF202" s="64"/>
      <c r="BT202" s="64"/>
    </row>
    <row r="203" spans="7:72" x14ac:dyDescent="0.25">
      <c r="G203" s="64"/>
      <c r="T203" s="64"/>
      <c r="AD203" s="64"/>
      <c r="AM203" s="64"/>
      <c r="AW203" s="64"/>
      <c r="BF203" s="64"/>
      <c r="BT203" s="64"/>
    </row>
    <row r="204" spans="7:72" x14ac:dyDescent="0.25">
      <c r="G204" s="64"/>
      <c r="T204" s="64"/>
      <c r="AD204" s="64"/>
      <c r="AM204" s="64"/>
      <c r="AW204" s="64"/>
      <c r="BF204" s="64"/>
      <c r="BT204" s="64"/>
    </row>
    <row r="205" spans="7:72" x14ac:dyDescent="0.25">
      <c r="G205" s="64"/>
      <c r="T205" s="64"/>
      <c r="AD205" s="64"/>
      <c r="AM205" s="64"/>
      <c r="AW205" s="64"/>
      <c r="BF205" s="64"/>
      <c r="BT205" s="64"/>
    </row>
    <row r="206" spans="7:72" x14ac:dyDescent="0.25">
      <c r="G206" s="64"/>
      <c r="T206" s="64"/>
      <c r="AD206" s="64"/>
      <c r="AM206" s="64"/>
      <c r="AW206" s="64"/>
      <c r="BF206" s="64"/>
      <c r="BT206" s="64"/>
    </row>
    <row r="207" spans="7:72" x14ac:dyDescent="0.25">
      <c r="G207" s="64"/>
      <c r="T207" s="64"/>
      <c r="AD207" s="64"/>
      <c r="AM207" s="64"/>
      <c r="AW207" s="64"/>
      <c r="BF207" s="64"/>
      <c r="BT207" s="64"/>
    </row>
    <row r="208" spans="7:72" x14ac:dyDescent="0.25">
      <c r="G208" s="64"/>
      <c r="T208" s="64"/>
      <c r="AD208" s="64"/>
      <c r="AM208" s="64"/>
      <c r="AW208" s="64"/>
      <c r="BF208" s="64"/>
      <c r="BT208" s="64"/>
    </row>
    <row r="209" spans="7:72" x14ac:dyDescent="0.25">
      <c r="G209" s="64"/>
      <c r="T209" s="64"/>
      <c r="AD209" s="64"/>
      <c r="AM209" s="64"/>
      <c r="AW209" s="64"/>
      <c r="BF209" s="64"/>
      <c r="BT209" s="64"/>
    </row>
    <row r="210" spans="7:72" x14ac:dyDescent="0.25">
      <c r="G210" s="64"/>
      <c r="T210" s="64"/>
      <c r="AD210" s="64"/>
      <c r="AM210" s="64"/>
      <c r="AW210" s="64"/>
      <c r="BF210" s="64"/>
      <c r="BT210" s="64"/>
    </row>
    <row r="211" spans="7:72" x14ac:dyDescent="0.25">
      <c r="G211" s="64"/>
      <c r="T211" s="64"/>
      <c r="AD211" s="64"/>
      <c r="AM211" s="64"/>
      <c r="AW211" s="64"/>
      <c r="BF211" s="64"/>
      <c r="BT211" s="64"/>
    </row>
    <row r="212" spans="7:72" x14ac:dyDescent="0.25">
      <c r="G212" s="64"/>
      <c r="T212" s="64"/>
      <c r="AD212" s="64"/>
      <c r="AM212" s="64"/>
      <c r="AW212" s="64"/>
      <c r="BF212" s="64"/>
      <c r="BT212" s="64"/>
    </row>
    <row r="213" spans="7:72" x14ac:dyDescent="0.25">
      <c r="G213" s="64"/>
      <c r="T213" s="64"/>
      <c r="AD213" s="64"/>
      <c r="AM213" s="64"/>
      <c r="AW213" s="64"/>
      <c r="BF213" s="64"/>
      <c r="BT213" s="64"/>
    </row>
    <row r="214" spans="7:72" x14ac:dyDescent="0.25">
      <c r="G214" s="64"/>
      <c r="T214" s="64"/>
      <c r="AD214" s="64"/>
      <c r="AM214" s="64"/>
      <c r="AW214" s="64"/>
      <c r="BF214" s="64"/>
      <c r="BT214" s="64"/>
    </row>
    <row r="215" spans="7:72" x14ac:dyDescent="0.25">
      <c r="G215" s="64"/>
      <c r="T215" s="64"/>
      <c r="AD215" s="64"/>
      <c r="AM215" s="64"/>
      <c r="AW215" s="64"/>
      <c r="BF215" s="64"/>
      <c r="BT215" s="64"/>
    </row>
    <row r="216" spans="7:72" x14ac:dyDescent="0.25">
      <c r="G216" s="64"/>
      <c r="T216" s="64"/>
      <c r="AD216" s="64"/>
      <c r="AM216" s="64"/>
      <c r="AW216" s="64"/>
      <c r="BF216" s="64"/>
      <c r="BT216" s="64"/>
    </row>
    <row r="217" spans="7:72" x14ac:dyDescent="0.25">
      <c r="G217" s="64"/>
      <c r="T217" s="64"/>
      <c r="AD217" s="64"/>
      <c r="AM217" s="64"/>
      <c r="AW217" s="64"/>
      <c r="BF217" s="64"/>
      <c r="BT217" s="64"/>
    </row>
    <row r="218" spans="7:72" x14ac:dyDescent="0.25">
      <c r="G218" s="64"/>
      <c r="T218" s="64"/>
      <c r="AD218" s="64"/>
      <c r="AM218" s="64"/>
      <c r="AW218" s="64"/>
      <c r="BF218" s="64"/>
      <c r="BT218" s="64"/>
    </row>
    <row r="219" spans="7:72" x14ac:dyDescent="0.25">
      <c r="G219" s="64"/>
      <c r="T219" s="64"/>
      <c r="AD219" s="64"/>
      <c r="AM219" s="64"/>
      <c r="AW219" s="64"/>
      <c r="BF219" s="64"/>
      <c r="BT219" s="64"/>
    </row>
    <row r="220" spans="7:72" x14ac:dyDescent="0.25">
      <c r="G220" s="64"/>
      <c r="T220" s="64"/>
      <c r="AD220" s="64"/>
      <c r="AM220" s="64"/>
      <c r="AW220" s="64"/>
      <c r="BF220" s="64"/>
      <c r="BT220" s="64"/>
    </row>
    <row r="221" spans="7:72" x14ac:dyDescent="0.25">
      <c r="G221" s="64"/>
      <c r="T221" s="64"/>
      <c r="AD221" s="64"/>
      <c r="AM221" s="64"/>
      <c r="AW221" s="64"/>
      <c r="BF221" s="64"/>
      <c r="BT221" s="64"/>
    </row>
    <row r="222" spans="7:72" x14ac:dyDescent="0.25">
      <c r="G222" s="64"/>
      <c r="T222" s="64"/>
      <c r="AD222" s="64"/>
      <c r="AM222" s="64"/>
      <c r="AW222" s="64"/>
      <c r="BF222" s="64"/>
      <c r="BT222" s="64"/>
    </row>
    <row r="223" spans="7:72" x14ac:dyDescent="0.25">
      <c r="G223" s="64"/>
      <c r="T223" s="64"/>
      <c r="AD223" s="64"/>
      <c r="AM223" s="64"/>
      <c r="AW223" s="64"/>
      <c r="BF223" s="64"/>
      <c r="BT223" s="64"/>
    </row>
    <row r="224" spans="7:72" x14ac:dyDescent="0.25">
      <c r="G224" s="64"/>
      <c r="T224" s="64"/>
      <c r="AD224" s="64"/>
      <c r="AM224" s="64"/>
      <c r="AW224" s="64"/>
      <c r="BF224" s="64"/>
      <c r="BT224" s="64"/>
    </row>
    <row r="225" spans="7:72" x14ac:dyDescent="0.25">
      <c r="G225" s="64"/>
      <c r="T225" s="64"/>
      <c r="AD225" s="64"/>
      <c r="AM225" s="64"/>
      <c r="AW225" s="64"/>
      <c r="BF225" s="64"/>
      <c r="BT225" s="64"/>
    </row>
    <row r="226" spans="7:72" x14ac:dyDescent="0.25">
      <c r="G226" s="64"/>
      <c r="T226" s="64"/>
      <c r="AD226" s="64"/>
      <c r="AM226" s="64"/>
      <c r="AW226" s="64"/>
      <c r="BF226" s="64"/>
      <c r="BT226" s="64"/>
    </row>
    <row r="227" spans="7:72" x14ac:dyDescent="0.25">
      <c r="G227" s="64"/>
      <c r="T227" s="64"/>
      <c r="AD227" s="64"/>
      <c r="AM227" s="64"/>
      <c r="AW227" s="64"/>
      <c r="BF227" s="64"/>
      <c r="BT227" s="64"/>
    </row>
    <row r="228" spans="7:72" x14ac:dyDescent="0.25">
      <c r="G228" s="64"/>
      <c r="T228" s="64"/>
      <c r="AD228" s="64"/>
      <c r="AM228" s="64"/>
      <c r="AW228" s="64"/>
      <c r="BF228" s="64"/>
      <c r="BT228" s="64"/>
    </row>
    <row r="229" spans="7:72" x14ac:dyDescent="0.25">
      <c r="G229" s="64"/>
      <c r="T229" s="64"/>
      <c r="AD229" s="64"/>
      <c r="AM229" s="64"/>
      <c r="AW229" s="64"/>
      <c r="BF229" s="64"/>
      <c r="BT229" s="64"/>
    </row>
    <row r="230" spans="7:72" x14ac:dyDescent="0.25">
      <c r="G230" s="64"/>
      <c r="T230" s="64"/>
      <c r="AD230" s="64"/>
      <c r="AM230" s="64"/>
      <c r="AW230" s="64"/>
      <c r="BF230" s="64"/>
      <c r="BT230" s="64"/>
    </row>
    <row r="231" spans="7:72" x14ac:dyDescent="0.25">
      <c r="G231" s="64"/>
      <c r="T231" s="64"/>
      <c r="AD231" s="64"/>
      <c r="AM231" s="64"/>
      <c r="AW231" s="64"/>
      <c r="BF231" s="64"/>
      <c r="BT231" s="64"/>
    </row>
    <row r="232" spans="7:72" x14ac:dyDescent="0.25">
      <c r="G232" s="64"/>
      <c r="T232" s="64"/>
      <c r="AD232" s="64"/>
      <c r="AM232" s="64"/>
      <c r="AW232" s="64"/>
      <c r="BF232" s="64"/>
      <c r="BT232" s="64"/>
    </row>
    <row r="233" spans="7:72" x14ac:dyDescent="0.25">
      <c r="G233" s="64"/>
      <c r="T233" s="64"/>
      <c r="AD233" s="64"/>
      <c r="AM233" s="64"/>
      <c r="AW233" s="64"/>
      <c r="BF233" s="64"/>
      <c r="BT233" s="64"/>
    </row>
    <row r="234" spans="7:72" x14ac:dyDescent="0.25">
      <c r="G234" s="64"/>
      <c r="T234" s="64"/>
      <c r="AD234" s="64"/>
      <c r="AM234" s="64"/>
      <c r="AW234" s="64"/>
      <c r="BF234" s="64"/>
      <c r="BT234" s="64"/>
    </row>
    <row r="235" spans="7:72" x14ac:dyDescent="0.25">
      <c r="G235" s="64"/>
      <c r="T235" s="64"/>
      <c r="AD235" s="64"/>
      <c r="AM235" s="64"/>
      <c r="AW235" s="64"/>
      <c r="BF235" s="64"/>
      <c r="BT235" s="64"/>
    </row>
    <row r="236" spans="7:72" x14ac:dyDescent="0.25">
      <c r="G236" s="64"/>
      <c r="T236" s="64"/>
      <c r="AD236" s="64"/>
      <c r="AM236" s="64"/>
      <c r="AW236" s="64"/>
      <c r="BF236" s="64"/>
      <c r="BT236" s="64"/>
    </row>
    <row r="237" spans="7:72" x14ac:dyDescent="0.25">
      <c r="G237" s="64"/>
      <c r="T237" s="64"/>
      <c r="AD237" s="64"/>
      <c r="AM237" s="64"/>
      <c r="AW237" s="64"/>
      <c r="BF237" s="64"/>
      <c r="BT237" s="64"/>
    </row>
    <row r="238" spans="7:72" x14ac:dyDescent="0.25">
      <c r="G238" s="64"/>
      <c r="T238" s="64"/>
      <c r="AD238" s="64"/>
      <c r="AM238" s="64"/>
      <c r="AW238" s="64"/>
      <c r="BF238" s="64"/>
      <c r="BT238" s="64"/>
    </row>
    <row r="239" spans="7:72" x14ac:dyDescent="0.25">
      <c r="G239" s="64"/>
      <c r="T239" s="64"/>
      <c r="AD239" s="64"/>
      <c r="AM239" s="64"/>
      <c r="AW239" s="64"/>
      <c r="BF239" s="64"/>
      <c r="BT239" s="64"/>
    </row>
    <row r="240" spans="7:72" x14ac:dyDescent="0.25">
      <c r="G240" s="64"/>
      <c r="T240" s="64"/>
      <c r="AD240" s="64"/>
      <c r="AM240" s="64"/>
      <c r="AW240" s="64"/>
      <c r="BF240" s="64"/>
      <c r="BT240" s="64"/>
    </row>
    <row r="241" spans="7:72" x14ac:dyDescent="0.25">
      <c r="G241" s="64"/>
      <c r="T241" s="64"/>
      <c r="AD241" s="64"/>
      <c r="AM241" s="64"/>
      <c r="AW241" s="64"/>
      <c r="BF241" s="64"/>
      <c r="BT241" s="64"/>
    </row>
    <row r="242" spans="7:72" x14ac:dyDescent="0.25">
      <c r="G242" s="64"/>
      <c r="T242" s="64"/>
      <c r="AD242" s="64"/>
      <c r="AM242" s="64"/>
      <c r="AW242" s="64"/>
      <c r="BF242" s="64"/>
      <c r="BT242" s="64"/>
    </row>
    <row r="243" spans="7:72" x14ac:dyDescent="0.25">
      <c r="G243" s="64"/>
      <c r="T243" s="64"/>
      <c r="AD243" s="64"/>
      <c r="AM243" s="64"/>
      <c r="AW243" s="64"/>
      <c r="BF243" s="64"/>
      <c r="BT243" s="64"/>
    </row>
    <row r="244" spans="7:72" x14ac:dyDescent="0.25">
      <c r="G244" s="64"/>
      <c r="T244" s="64"/>
      <c r="AD244" s="64"/>
      <c r="AM244" s="64"/>
      <c r="AW244" s="64"/>
      <c r="BF244" s="64"/>
      <c r="BT244" s="64"/>
    </row>
    <row r="245" spans="7:72" x14ac:dyDescent="0.25">
      <c r="G245" s="64"/>
      <c r="T245" s="64"/>
      <c r="AD245" s="64"/>
      <c r="AM245" s="64"/>
      <c r="AW245" s="64"/>
      <c r="BF245" s="64"/>
      <c r="BT245" s="64"/>
    </row>
    <row r="246" spans="7:72" x14ac:dyDescent="0.25">
      <c r="G246" s="64"/>
      <c r="T246" s="64"/>
      <c r="AD246" s="64"/>
      <c r="AM246" s="64"/>
      <c r="AW246" s="64"/>
      <c r="BF246" s="64"/>
      <c r="BT246" s="64"/>
    </row>
    <row r="247" spans="7:72" x14ac:dyDescent="0.25">
      <c r="G247" s="64"/>
      <c r="T247" s="64"/>
      <c r="AD247" s="64"/>
      <c r="AM247" s="64"/>
      <c r="AW247" s="64"/>
      <c r="BF247" s="64"/>
      <c r="BT247" s="64"/>
    </row>
    <row r="248" spans="7:72" x14ac:dyDescent="0.25">
      <c r="G248" s="64"/>
      <c r="T248" s="64"/>
      <c r="AD248" s="64"/>
      <c r="AM248" s="64"/>
      <c r="AW248" s="64"/>
      <c r="BF248" s="64"/>
      <c r="BT248" s="64"/>
    </row>
    <row r="249" spans="7:72" x14ac:dyDescent="0.25">
      <c r="G249" s="64"/>
      <c r="T249" s="64"/>
      <c r="AD249" s="64"/>
      <c r="AM249" s="64"/>
      <c r="AW249" s="64"/>
      <c r="BF249" s="64"/>
      <c r="BT249" s="64"/>
    </row>
    <row r="250" spans="7:72" x14ac:dyDescent="0.25">
      <c r="G250" s="64"/>
      <c r="T250" s="64"/>
      <c r="AD250" s="64"/>
      <c r="AM250" s="64"/>
      <c r="AW250" s="64"/>
      <c r="BF250" s="64"/>
      <c r="BT250" s="64"/>
    </row>
    <row r="251" spans="7:72" x14ac:dyDescent="0.25">
      <c r="G251" s="64"/>
      <c r="T251" s="64"/>
      <c r="AD251" s="64"/>
      <c r="AM251" s="64"/>
      <c r="AW251" s="64"/>
      <c r="BF251" s="64"/>
      <c r="BT251" s="64"/>
    </row>
    <row r="252" spans="7:72" x14ac:dyDescent="0.25">
      <c r="G252" s="64"/>
      <c r="T252" s="64"/>
      <c r="AD252" s="64"/>
      <c r="AM252" s="64"/>
      <c r="AW252" s="64"/>
      <c r="BF252" s="64"/>
      <c r="BT252" s="64"/>
    </row>
    <row r="253" spans="7:72" x14ac:dyDescent="0.25">
      <c r="G253" s="64"/>
      <c r="T253" s="64"/>
      <c r="AD253" s="64"/>
      <c r="AM253" s="64"/>
      <c r="AW253" s="64"/>
      <c r="BF253" s="64"/>
      <c r="BT253" s="64"/>
    </row>
    <row r="254" spans="7:72" x14ac:dyDescent="0.25">
      <c r="G254" s="64"/>
      <c r="T254" s="64"/>
      <c r="AD254" s="64"/>
      <c r="AM254" s="64"/>
      <c r="AW254" s="64"/>
      <c r="BF254" s="64"/>
      <c r="BT254" s="64"/>
    </row>
    <row r="255" spans="7:72" x14ac:dyDescent="0.25">
      <c r="G255" s="64"/>
      <c r="T255" s="64"/>
      <c r="AD255" s="64"/>
      <c r="AM255" s="64"/>
      <c r="AW255" s="64"/>
      <c r="BF255" s="64"/>
      <c r="BT255" s="64"/>
    </row>
    <row r="256" spans="7:72" x14ac:dyDescent="0.25">
      <c r="G256" s="64"/>
      <c r="T256" s="64"/>
      <c r="AD256" s="64"/>
      <c r="AM256" s="64"/>
      <c r="AW256" s="64"/>
      <c r="BF256" s="64"/>
      <c r="BT256" s="64"/>
    </row>
    <row r="257" spans="7:72" x14ac:dyDescent="0.25">
      <c r="G257" s="64"/>
      <c r="T257" s="64"/>
      <c r="AD257" s="64"/>
      <c r="AM257" s="64"/>
      <c r="AW257" s="64"/>
      <c r="BF257" s="64"/>
      <c r="BT257" s="64"/>
    </row>
    <row r="258" spans="7:72" x14ac:dyDescent="0.25">
      <c r="G258" s="64"/>
      <c r="T258" s="64"/>
      <c r="AD258" s="64"/>
      <c r="AM258" s="64"/>
      <c r="AW258" s="64"/>
      <c r="BF258" s="64"/>
      <c r="BT258" s="64"/>
    </row>
    <row r="259" spans="7:72" x14ac:dyDescent="0.25">
      <c r="G259" s="64"/>
      <c r="T259" s="64"/>
      <c r="AD259" s="64"/>
      <c r="AM259" s="64"/>
      <c r="AW259" s="64"/>
      <c r="BF259" s="64"/>
      <c r="BT259" s="64"/>
    </row>
    <row r="260" spans="7:72" x14ac:dyDescent="0.25">
      <c r="G260" s="64"/>
      <c r="T260" s="64"/>
      <c r="AD260" s="64"/>
      <c r="AM260" s="64"/>
      <c r="AW260" s="64"/>
      <c r="BF260" s="64"/>
      <c r="BT260" s="64"/>
    </row>
    <row r="261" spans="7:72" x14ac:dyDescent="0.25">
      <c r="G261" s="64"/>
      <c r="T261" s="64"/>
      <c r="AD261" s="64"/>
      <c r="AM261" s="64"/>
      <c r="AW261" s="64"/>
      <c r="BF261" s="64"/>
      <c r="BT261" s="64"/>
    </row>
    <row r="262" spans="7:72" x14ac:dyDescent="0.25">
      <c r="G262" s="64"/>
      <c r="T262" s="64"/>
      <c r="AD262" s="64"/>
      <c r="AM262" s="64"/>
      <c r="AW262" s="64"/>
      <c r="BF262" s="64"/>
      <c r="BT262" s="64"/>
    </row>
    <row r="263" spans="7:72" x14ac:dyDescent="0.25">
      <c r="G263" s="64"/>
      <c r="T263" s="64"/>
      <c r="AD263" s="64"/>
      <c r="AM263" s="64"/>
      <c r="AW263" s="64"/>
      <c r="BF263" s="64"/>
      <c r="BT263" s="64"/>
    </row>
    <row r="264" spans="7:72" x14ac:dyDescent="0.25">
      <c r="G264" s="64"/>
      <c r="T264" s="64"/>
      <c r="AD264" s="64"/>
      <c r="AM264" s="64"/>
      <c r="AW264" s="64"/>
      <c r="BF264" s="64"/>
      <c r="BT264" s="64"/>
    </row>
    <row r="265" spans="7:72" x14ac:dyDescent="0.25">
      <c r="G265" s="64"/>
      <c r="T265" s="64"/>
      <c r="AD265" s="64"/>
      <c r="AM265" s="64"/>
      <c r="AW265" s="64"/>
      <c r="BF265" s="64"/>
      <c r="BT265" s="64"/>
    </row>
    <row r="266" spans="7:72" x14ac:dyDescent="0.25">
      <c r="G266" s="64"/>
      <c r="T266" s="64"/>
      <c r="AD266" s="64"/>
      <c r="AM266" s="64"/>
      <c r="AW266" s="64"/>
      <c r="BF266" s="64"/>
      <c r="BT266" s="64"/>
    </row>
    <row r="267" spans="7:72" x14ac:dyDescent="0.25">
      <c r="G267" s="64"/>
      <c r="T267" s="64"/>
      <c r="AD267" s="64"/>
      <c r="AM267" s="64"/>
      <c r="AW267" s="64"/>
      <c r="BF267" s="64"/>
      <c r="BT267" s="64"/>
    </row>
    <row r="268" spans="7:72" x14ac:dyDescent="0.25">
      <c r="G268" s="64"/>
      <c r="T268" s="64"/>
      <c r="AD268" s="64"/>
      <c r="AM268" s="64"/>
      <c r="AW268" s="64"/>
      <c r="BF268" s="64"/>
      <c r="BT268" s="64"/>
    </row>
    <row r="269" spans="7:72" x14ac:dyDescent="0.25">
      <c r="G269" s="64"/>
      <c r="T269" s="64"/>
      <c r="AD269" s="64"/>
      <c r="AM269" s="64"/>
      <c r="AW269" s="64"/>
      <c r="BF269" s="64"/>
      <c r="BT269" s="64"/>
    </row>
    <row r="270" spans="7:72" x14ac:dyDescent="0.25">
      <c r="G270" s="64"/>
      <c r="T270" s="64"/>
      <c r="AD270" s="64"/>
      <c r="AM270" s="64"/>
      <c r="AW270" s="64"/>
      <c r="BF270" s="64"/>
      <c r="BT270" s="64"/>
    </row>
    <row r="271" spans="7:72" x14ac:dyDescent="0.25">
      <c r="G271" s="64"/>
      <c r="T271" s="64"/>
      <c r="AD271" s="64"/>
      <c r="AM271" s="64"/>
      <c r="AW271" s="64"/>
      <c r="BF271" s="64"/>
      <c r="BT271" s="64"/>
    </row>
    <row r="272" spans="7:72" x14ac:dyDescent="0.25">
      <c r="G272" s="64"/>
      <c r="T272" s="64"/>
      <c r="AD272" s="64"/>
      <c r="AM272" s="64"/>
      <c r="AW272" s="64"/>
      <c r="BF272" s="64"/>
      <c r="BT272" s="64"/>
    </row>
    <row r="273" spans="7:72" x14ac:dyDescent="0.25">
      <c r="G273" s="64"/>
      <c r="T273" s="64"/>
      <c r="AD273" s="64"/>
      <c r="AM273" s="64"/>
      <c r="AW273" s="64"/>
      <c r="BF273" s="64"/>
      <c r="BT273" s="64"/>
    </row>
    <row r="274" spans="7:72" x14ac:dyDescent="0.25">
      <c r="G274" s="64"/>
      <c r="T274" s="64"/>
      <c r="AD274" s="64"/>
      <c r="AM274" s="64"/>
      <c r="AW274" s="64"/>
      <c r="BF274" s="64"/>
      <c r="BT274" s="64"/>
    </row>
    <row r="275" spans="7:72" x14ac:dyDescent="0.25">
      <c r="G275" s="64"/>
      <c r="T275" s="64"/>
      <c r="AD275" s="64"/>
      <c r="AM275" s="64"/>
      <c r="AW275" s="64"/>
      <c r="BF275" s="64"/>
      <c r="BT275" s="64"/>
    </row>
    <row r="276" spans="7:72" x14ac:dyDescent="0.25">
      <c r="G276" s="64"/>
      <c r="T276" s="64"/>
      <c r="AD276" s="64"/>
      <c r="AM276" s="64"/>
      <c r="AW276" s="64"/>
      <c r="BF276" s="64"/>
      <c r="BT276" s="64"/>
    </row>
    <row r="277" spans="7:72" x14ac:dyDescent="0.25">
      <c r="G277" s="64"/>
      <c r="T277" s="64"/>
      <c r="AD277" s="64"/>
      <c r="AM277" s="64"/>
      <c r="AW277" s="64"/>
      <c r="BF277" s="64"/>
      <c r="BT277" s="64"/>
    </row>
    <row r="278" spans="7:72" x14ac:dyDescent="0.25">
      <c r="G278" s="64"/>
      <c r="T278" s="64"/>
      <c r="AD278" s="64"/>
      <c r="AM278" s="64"/>
      <c r="AW278" s="64"/>
      <c r="BF278" s="64"/>
      <c r="BT278" s="64"/>
    </row>
    <row r="279" spans="7:72" x14ac:dyDescent="0.25">
      <c r="G279" s="64"/>
      <c r="T279" s="64"/>
      <c r="AD279" s="64"/>
      <c r="AM279" s="64"/>
      <c r="AW279" s="64"/>
      <c r="BF279" s="64"/>
      <c r="BT279" s="64"/>
    </row>
    <row r="280" spans="7:72" x14ac:dyDescent="0.25">
      <c r="G280" s="64"/>
      <c r="T280" s="64"/>
      <c r="AD280" s="64"/>
      <c r="AM280" s="64"/>
      <c r="AW280" s="64"/>
      <c r="BF280" s="64"/>
      <c r="BT280" s="64"/>
    </row>
    <row r="281" spans="7:72" x14ac:dyDescent="0.25">
      <c r="G281" s="64"/>
      <c r="T281" s="64"/>
      <c r="AD281" s="64"/>
      <c r="AM281" s="64"/>
      <c r="AW281" s="64"/>
      <c r="BF281" s="64"/>
      <c r="BT281" s="64"/>
    </row>
    <row r="282" spans="7:72" x14ac:dyDescent="0.25">
      <c r="G282" s="64"/>
      <c r="T282" s="64"/>
      <c r="AD282" s="64"/>
      <c r="AM282" s="64"/>
      <c r="AW282" s="64"/>
      <c r="BF282" s="64"/>
      <c r="BT282" s="64"/>
    </row>
    <row r="283" spans="7:72" x14ac:dyDescent="0.25">
      <c r="G283" s="64"/>
      <c r="T283" s="64"/>
      <c r="AD283" s="64"/>
      <c r="AM283" s="64"/>
      <c r="AW283" s="64"/>
      <c r="BF283" s="64"/>
      <c r="BT283" s="64"/>
    </row>
    <row r="284" spans="7:72" x14ac:dyDescent="0.25">
      <c r="G284" s="64"/>
      <c r="T284" s="64"/>
      <c r="AD284" s="64"/>
      <c r="AM284" s="64"/>
      <c r="AW284" s="64"/>
      <c r="BF284" s="64"/>
      <c r="BT284" s="64"/>
    </row>
    <row r="285" spans="7:72" x14ac:dyDescent="0.25">
      <c r="G285" s="64"/>
      <c r="T285" s="64"/>
      <c r="AD285" s="64"/>
      <c r="AM285" s="64"/>
      <c r="AW285" s="64"/>
      <c r="BF285" s="64"/>
      <c r="BT285" s="64"/>
    </row>
    <row r="286" spans="7:72" x14ac:dyDescent="0.25">
      <c r="G286" s="64"/>
      <c r="T286" s="64"/>
      <c r="AD286" s="64"/>
      <c r="AM286" s="64"/>
      <c r="AW286" s="64"/>
      <c r="BF286" s="64"/>
      <c r="BT286" s="64"/>
    </row>
    <row r="287" spans="7:72" x14ac:dyDescent="0.25">
      <c r="G287" s="64"/>
      <c r="T287" s="64"/>
      <c r="AD287" s="64"/>
      <c r="AM287" s="64"/>
      <c r="AW287" s="64"/>
      <c r="BF287" s="64"/>
      <c r="BT287" s="64"/>
    </row>
    <row r="288" spans="7:72" x14ac:dyDescent="0.25">
      <c r="G288" s="64"/>
      <c r="T288" s="64"/>
      <c r="AD288" s="64"/>
      <c r="AM288" s="64"/>
      <c r="AW288" s="64"/>
      <c r="BF288" s="64"/>
      <c r="BT288" s="64"/>
    </row>
    <row r="289" spans="7:72" x14ac:dyDescent="0.25">
      <c r="G289" s="64"/>
      <c r="T289" s="64"/>
      <c r="AD289" s="64"/>
      <c r="AM289" s="64"/>
      <c r="AW289" s="64"/>
      <c r="BF289" s="64"/>
      <c r="BT289" s="64"/>
    </row>
    <row r="290" spans="7:72" x14ac:dyDescent="0.25">
      <c r="G290" s="64"/>
      <c r="T290" s="64"/>
      <c r="AD290" s="64"/>
      <c r="AM290" s="64"/>
      <c r="AW290" s="64"/>
      <c r="BF290" s="64"/>
      <c r="BT290" s="64"/>
    </row>
    <row r="291" spans="7:72" x14ac:dyDescent="0.25">
      <c r="G291" s="64"/>
      <c r="T291" s="64"/>
      <c r="AD291" s="64"/>
      <c r="AM291" s="64"/>
      <c r="AW291" s="64"/>
      <c r="BF291" s="64"/>
      <c r="BT291" s="64"/>
    </row>
    <row r="292" spans="7:72" x14ac:dyDescent="0.25">
      <c r="G292" s="64"/>
      <c r="T292" s="64"/>
      <c r="AD292" s="64"/>
      <c r="AM292" s="64"/>
      <c r="AW292" s="64"/>
      <c r="BF292" s="64"/>
      <c r="BT292" s="64"/>
    </row>
    <row r="293" spans="7:72" x14ac:dyDescent="0.25">
      <c r="G293" s="64"/>
      <c r="T293" s="64"/>
      <c r="AD293" s="64"/>
      <c r="AM293" s="64"/>
      <c r="AW293" s="64"/>
      <c r="BF293" s="64"/>
      <c r="BT293" s="64"/>
    </row>
    <row r="294" spans="7:72" x14ac:dyDescent="0.25">
      <c r="G294" s="64"/>
      <c r="T294" s="64"/>
      <c r="AD294" s="64"/>
      <c r="AM294" s="64"/>
      <c r="AW294" s="64"/>
      <c r="BF294" s="64"/>
      <c r="BT294" s="64"/>
    </row>
    <row r="295" spans="7:72" x14ac:dyDescent="0.25">
      <c r="G295" s="64"/>
      <c r="T295" s="64"/>
      <c r="AD295" s="64"/>
      <c r="AM295" s="64"/>
      <c r="AW295" s="64"/>
      <c r="BF295" s="64"/>
      <c r="BT295" s="64"/>
    </row>
    <row r="296" spans="7:72" x14ac:dyDescent="0.25">
      <c r="G296" s="64"/>
      <c r="T296" s="64"/>
      <c r="AD296" s="64"/>
      <c r="AM296" s="64"/>
      <c r="AW296" s="64"/>
      <c r="BF296" s="64"/>
      <c r="BT296" s="64"/>
    </row>
    <row r="297" spans="7:72" x14ac:dyDescent="0.25">
      <c r="G297" s="64"/>
      <c r="T297" s="64"/>
      <c r="AD297" s="64"/>
      <c r="AM297" s="64"/>
      <c r="AW297" s="64"/>
      <c r="BF297" s="64"/>
      <c r="BT297" s="64"/>
    </row>
    <row r="298" spans="7:72" x14ac:dyDescent="0.25">
      <c r="G298" s="64"/>
      <c r="T298" s="64"/>
      <c r="AD298" s="64"/>
      <c r="AM298" s="64"/>
      <c r="AW298" s="64"/>
      <c r="BF298" s="64"/>
      <c r="BT298" s="64"/>
    </row>
    <row r="299" spans="7:72" x14ac:dyDescent="0.25">
      <c r="G299" s="64"/>
      <c r="T299" s="64"/>
      <c r="AD299" s="64"/>
      <c r="AM299" s="64"/>
      <c r="AW299" s="64"/>
      <c r="BF299" s="64"/>
      <c r="BT299" s="64"/>
    </row>
    <row r="300" spans="7:72" x14ac:dyDescent="0.25">
      <c r="G300" s="64"/>
      <c r="T300" s="64"/>
      <c r="AD300" s="64"/>
      <c r="AM300" s="64"/>
      <c r="AW300" s="64"/>
      <c r="BF300" s="64"/>
      <c r="BT300" s="64"/>
    </row>
    <row r="301" spans="7:72" x14ac:dyDescent="0.25">
      <c r="G301" s="64"/>
      <c r="T301" s="64"/>
      <c r="AD301" s="64"/>
      <c r="AM301" s="64"/>
      <c r="AW301" s="64"/>
      <c r="BF301" s="64"/>
      <c r="BT301" s="64"/>
    </row>
    <row r="302" spans="7:72" x14ac:dyDescent="0.25">
      <c r="G302" s="64"/>
      <c r="T302" s="64"/>
      <c r="AD302" s="64"/>
      <c r="AM302" s="64"/>
      <c r="AW302" s="64"/>
      <c r="BF302" s="64"/>
      <c r="BT302" s="64"/>
    </row>
    <row r="303" spans="7:72" x14ac:dyDescent="0.25">
      <c r="G303" s="64"/>
      <c r="T303" s="64"/>
      <c r="AD303" s="64"/>
      <c r="AM303" s="64"/>
      <c r="AW303" s="64"/>
      <c r="BF303" s="64"/>
      <c r="BT303" s="64"/>
    </row>
    <row r="304" spans="7:72" x14ac:dyDescent="0.25">
      <c r="G304" s="64"/>
      <c r="T304" s="64"/>
      <c r="AD304" s="64"/>
      <c r="AM304" s="64"/>
      <c r="AW304" s="64"/>
      <c r="BF304" s="64"/>
      <c r="BT304" s="64"/>
    </row>
    <row r="305" spans="7:72" x14ac:dyDescent="0.25">
      <c r="G305" s="64"/>
      <c r="T305" s="64"/>
      <c r="AD305" s="64"/>
      <c r="AM305" s="64"/>
      <c r="AW305" s="64"/>
      <c r="BF305" s="64"/>
      <c r="BT305" s="64"/>
    </row>
    <row r="306" spans="7:72" x14ac:dyDescent="0.25">
      <c r="G306" s="64"/>
      <c r="T306" s="64"/>
      <c r="AD306" s="64"/>
      <c r="AM306" s="64"/>
      <c r="AW306" s="64"/>
      <c r="BF306" s="64"/>
      <c r="BT306" s="64"/>
    </row>
    <row r="307" spans="7:72" x14ac:dyDescent="0.25">
      <c r="G307" s="64"/>
      <c r="T307" s="64"/>
      <c r="AD307" s="64"/>
      <c r="AM307" s="64"/>
      <c r="AW307" s="64"/>
      <c r="BF307" s="64"/>
      <c r="BT307" s="64"/>
    </row>
    <row r="308" spans="7:72" x14ac:dyDescent="0.25">
      <c r="G308" s="64"/>
      <c r="T308" s="64"/>
      <c r="AD308" s="64"/>
      <c r="AM308" s="64"/>
      <c r="AW308" s="64"/>
      <c r="BF308" s="64"/>
      <c r="BT308" s="64"/>
    </row>
    <row r="309" spans="7:72" x14ac:dyDescent="0.25">
      <c r="G309" s="64"/>
      <c r="T309" s="64"/>
      <c r="AD309" s="64"/>
      <c r="AM309" s="64"/>
      <c r="AW309" s="64"/>
      <c r="BF309" s="64"/>
      <c r="BT309" s="64"/>
    </row>
    <row r="310" spans="7:72" x14ac:dyDescent="0.25">
      <c r="G310" s="64"/>
      <c r="T310" s="64"/>
      <c r="AD310" s="64"/>
      <c r="AM310" s="64"/>
      <c r="AW310" s="64"/>
      <c r="BF310" s="64"/>
      <c r="BT310" s="64"/>
    </row>
    <row r="311" spans="7:72" x14ac:dyDescent="0.25">
      <c r="G311" s="64"/>
      <c r="T311" s="64"/>
      <c r="AD311" s="64"/>
      <c r="AM311" s="64"/>
      <c r="AW311" s="64"/>
      <c r="BF311" s="64"/>
      <c r="BT311" s="64"/>
    </row>
    <row r="312" spans="7:72" x14ac:dyDescent="0.25">
      <c r="G312" s="64"/>
      <c r="T312" s="64"/>
      <c r="AD312" s="64"/>
      <c r="AM312" s="64"/>
      <c r="AW312" s="64"/>
      <c r="BF312" s="64"/>
      <c r="BT312" s="64"/>
    </row>
    <row r="313" spans="7:72" x14ac:dyDescent="0.25">
      <c r="G313" s="64"/>
      <c r="T313" s="64"/>
      <c r="AD313" s="64"/>
      <c r="AM313" s="64"/>
      <c r="AW313" s="64"/>
      <c r="BF313" s="64"/>
      <c r="BT313" s="64"/>
    </row>
    <row r="314" spans="7:72" x14ac:dyDescent="0.25">
      <c r="G314" s="64"/>
      <c r="T314" s="64"/>
      <c r="AD314" s="64"/>
      <c r="AM314" s="64"/>
      <c r="AW314" s="64"/>
      <c r="BF314" s="64"/>
      <c r="BT314" s="64"/>
    </row>
    <row r="315" spans="7:72" x14ac:dyDescent="0.25">
      <c r="G315" s="64"/>
      <c r="T315" s="64"/>
      <c r="AD315" s="64"/>
      <c r="AM315" s="64"/>
      <c r="AW315" s="64"/>
      <c r="BF315" s="64"/>
      <c r="BT315" s="64"/>
    </row>
    <row r="316" spans="7:72" x14ac:dyDescent="0.25">
      <c r="G316" s="64"/>
      <c r="T316" s="64"/>
      <c r="AD316" s="64"/>
      <c r="AM316" s="64"/>
      <c r="AW316" s="64"/>
      <c r="BF316" s="64"/>
      <c r="BT316" s="64"/>
    </row>
    <row r="317" spans="7:72" x14ac:dyDescent="0.25">
      <c r="G317" s="64"/>
      <c r="T317" s="64"/>
      <c r="AD317" s="64"/>
      <c r="AM317" s="64"/>
      <c r="AW317" s="64"/>
      <c r="BF317" s="64"/>
      <c r="BT317" s="64"/>
    </row>
    <row r="318" spans="7:72" x14ac:dyDescent="0.25">
      <c r="G318" s="64"/>
      <c r="T318" s="64"/>
      <c r="AD318" s="64"/>
      <c r="AM318" s="64"/>
      <c r="AW318" s="64"/>
      <c r="BF318" s="64"/>
      <c r="BT318" s="64"/>
    </row>
    <row r="319" spans="7:72" x14ac:dyDescent="0.25">
      <c r="G319" s="64"/>
      <c r="T319" s="64"/>
      <c r="AD319" s="64"/>
      <c r="AM319" s="64"/>
      <c r="AW319" s="64"/>
      <c r="BF319" s="64"/>
      <c r="BT319" s="64"/>
    </row>
    <row r="320" spans="7:72" x14ac:dyDescent="0.25">
      <c r="G320" s="64"/>
      <c r="T320" s="64"/>
      <c r="AD320" s="64"/>
      <c r="AM320" s="64"/>
      <c r="AW320" s="64"/>
      <c r="BF320" s="64"/>
      <c r="BT320" s="64"/>
    </row>
    <row r="321" spans="7:72" x14ac:dyDescent="0.25">
      <c r="G321" s="64"/>
      <c r="T321" s="64"/>
      <c r="AD321" s="64"/>
      <c r="AM321" s="64"/>
      <c r="AW321" s="64"/>
      <c r="BF321" s="64"/>
      <c r="BT321" s="64"/>
    </row>
    <row r="322" spans="7:72" x14ac:dyDescent="0.25">
      <c r="G322" s="64"/>
      <c r="T322" s="64"/>
      <c r="AD322" s="64"/>
      <c r="AM322" s="64"/>
      <c r="AW322" s="64"/>
      <c r="BF322" s="64"/>
      <c r="BT322" s="64"/>
    </row>
    <row r="323" spans="7:72" x14ac:dyDescent="0.25">
      <c r="G323" s="64"/>
      <c r="T323" s="64"/>
      <c r="AD323" s="64"/>
      <c r="AM323" s="64"/>
      <c r="AW323" s="64"/>
      <c r="BF323" s="64"/>
      <c r="BT323" s="64"/>
    </row>
    <row r="324" spans="7:72" x14ac:dyDescent="0.25">
      <c r="G324" s="64"/>
      <c r="T324" s="64"/>
      <c r="AD324" s="64"/>
      <c r="AM324" s="64"/>
      <c r="AW324" s="64"/>
      <c r="BF324" s="64"/>
      <c r="BT324" s="64"/>
    </row>
    <row r="325" spans="7:72" x14ac:dyDescent="0.25">
      <c r="G325" s="64"/>
      <c r="T325" s="64"/>
      <c r="AD325" s="64"/>
      <c r="AM325" s="64"/>
      <c r="AW325" s="64"/>
      <c r="BF325" s="64"/>
      <c r="BT325" s="64"/>
    </row>
    <row r="326" spans="7:72" x14ac:dyDescent="0.25">
      <c r="G326" s="64"/>
      <c r="T326" s="64"/>
      <c r="AD326" s="64"/>
      <c r="AM326" s="64"/>
      <c r="AW326" s="64"/>
      <c r="BF326" s="64"/>
      <c r="BT326" s="64"/>
    </row>
    <row r="327" spans="7:72" x14ac:dyDescent="0.25">
      <c r="G327" s="64"/>
      <c r="T327" s="64"/>
      <c r="AD327" s="64"/>
      <c r="AM327" s="64"/>
      <c r="AW327" s="64"/>
      <c r="BF327" s="64"/>
      <c r="BT327" s="64"/>
    </row>
    <row r="328" spans="7:72" x14ac:dyDescent="0.25">
      <c r="G328" s="64"/>
      <c r="T328" s="64"/>
      <c r="AD328" s="64"/>
      <c r="AM328" s="64"/>
      <c r="AW328" s="64"/>
      <c r="BF328" s="64"/>
      <c r="BT328" s="64"/>
    </row>
    <row r="329" spans="7:72" x14ac:dyDescent="0.25">
      <c r="G329" s="64"/>
      <c r="T329" s="64"/>
      <c r="AD329" s="64"/>
      <c r="AM329" s="64"/>
      <c r="AW329" s="64"/>
      <c r="BF329" s="64"/>
      <c r="BT329" s="64"/>
    </row>
    <row r="330" spans="7:72" x14ac:dyDescent="0.25">
      <c r="G330" s="64"/>
      <c r="T330" s="64"/>
      <c r="AD330" s="64"/>
      <c r="AM330" s="64"/>
      <c r="AW330" s="64"/>
      <c r="BF330" s="64"/>
      <c r="BT330" s="64"/>
    </row>
    <row r="331" spans="7:72" x14ac:dyDescent="0.25">
      <c r="G331" s="64"/>
      <c r="T331" s="64"/>
      <c r="AD331" s="64"/>
      <c r="AM331" s="64"/>
      <c r="AW331" s="64"/>
      <c r="BF331" s="64"/>
      <c r="BT331" s="64"/>
    </row>
    <row r="332" spans="7:72" x14ac:dyDescent="0.25">
      <c r="G332" s="64"/>
      <c r="T332" s="64"/>
      <c r="AD332" s="64"/>
      <c r="AM332" s="64"/>
      <c r="AW332" s="64"/>
      <c r="BF332" s="64"/>
      <c r="BT332" s="64"/>
    </row>
    <row r="333" spans="7:72" x14ac:dyDescent="0.25">
      <c r="G333" s="64"/>
      <c r="T333" s="64"/>
      <c r="AD333" s="64"/>
      <c r="AM333" s="64"/>
      <c r="AW333" s="64"/>
      <c r="BF333" s="64"/>
      <c r="BT333" s="64"/>
    </row>
    <row r="334" spans="7:72" x14ac:dyDescent="0.25">
      <c r="G334" s="64"/>
      <c r="T334" s="64"/>
      <c r="AD334" s="64"/>
      <c r="AM334" s="64"/>
      <c r="AW334" s="64"/>
      <c r="BF334" s="64"/>
      <c r="BT334" s="64"/>
    </row>
    <row r="335" spans="7:72" x14ac:dyDescent="0.25">
      <c r="G335" s="64"/>
      <c r="T335" s="64"/>
      <c r="AD335" s="64"/>
      <c r="AM335" s="64"/>
      <c r="AW335" s="64"/>
      <c r="BF335" s="64"/>
      <c r="BT335" s="64"/>
    </row>
    <row r="336" spans="7:72" x14ac:dyDescent="0.25">
      <c r="G336" s="64"/>
      <c r="T336" s="64"/>
      <c r="AD336" s="64"/>
      <c r="AM336" s="64"/>
      <c r="AW336" s="64"/>
      <c r="BF336" s="64"/>
      <c r="BT336" s="64"/>
    </row>
    <row r="337" spans="7:72" x14ac:dyDescent="0.25">
      <c r="G337" s="64"/>
      <c r="T337" s="64"/>
      <c r="AD337" s="64"/>
      <c r="AM337" s="64"/>
      <c r="AW337" s="64"/>
      <c r="BF337" s="64"/>
      <c r="BT337" s="64"/>
    </row>
    <row r="338" spans="7:72" x14ac:dyDescent="0.25">
      <c r="G338" s="64"/>
      <c r="T338" s="64"/>
      <c r="AD338" s="64"/>
      <c r="AM338" s="64"/>
      <c r="AW338" s="64"/>
      <c r="BF338" s="64"/>
      <c r="BT338" s="64"/>
    </row>
    <row r="339" spans="7:72" x14ac:dyDescent="0.25">
      <c r="G339" s="64"/>
      <c r="T339" s="64"/>
      <c r="AD339" s="64"/>
      <c r="AM339" s="64"/>
      <c r="AW339" s="64"/>
      <c r="BF339" s="64"/>
      <c r="BT339" s="64"/>
    </row>
    <row r="340" spans="7:72" x14ac:dyDescent="0.25">
      <c r="G340" s="64"/>
      <c r="T340" s="64"/>
      <c r="AD340" s="64"/>
      <c r="AM340" s="64"/>
      <c r="AW340" s="64"/>
      <c r="BF340" s="64"/>
      <c r="BT340" s="64"/>
    </row>
    <row r="341" spans="7:72" x14ac:dyDescent="0.25">
      <c r="G341" s="64"/>
      <c r="T341" s="64"/>
      <c r="AD341" s="64"/>
      <c r="AM341" s="64"/>
      <c r="AW341" s="64"/>
      <c r="BF341" s="64"/>
      <c r="BT341" s="64"/>
    </row>
    <row r="342" spans="7:72" x14ac:dyDescent="0.25">
      <c r="G342" s="64"/>
      <c r="T342" s="64"/>
      <c r="AD342" s="64"/>
      <c r="AM342" s="64"/>
      <c r="AW342" s="64"/>
      <c r="BF342" s="64"/>
      <c r="BT342" s="64"/>
    </row>
    <row r="343" spans="7:72" x14ac:dyDescent="0.25">
      <c r="G343" s="64"/>
      <c r="T343" s="64"/>
      <c r="AD343" s="64"/>
      <c r="AM343" s="64"/>
      <c r="AW343" s="64"/>
      <c r="BF343" s="64"/>
      <c r="BT343" s="64"/>
    </row>
    <row r="344" spans="7:72" x14ac:dyDescent="0.25">
      <c r="G344" s="64"/>
      <c r="T344" s="64"/>
      <c r="AD344" s="64"/>
      <c r="AM344" s="64"/>
      <c r="AW344" s="64"/>
      <c r="BF344" s="64"/>
      <c r="BT344" s="64"/>
    </row>
    <row r="345" spans="7:72" x14ac:dyDescent="0.25">
      <c r="G345" s="64"/>
      <c r="T345" s="64"/>
      <c r="AD345" s="64"/>
      <c r="AM345" s="64"/>
      <c r="AW345" s="64"/>
      <c r="BF345" s="64"/>
      <c r="BT345" s="64"/>
    </row>
    <row r="346" spans="7:72" x14ac:dyDescent="0.25">
      <c r="G346" s="64"/>
      <c r="T346" s="64"/>
      <c r="AD346" s="64"/>
      <c r="AM346" s="64"/>
      <c r="AW346" s="64"/>
      <c r="BF346" s="64"/>
      <c r="BT346" s="64"/>
    </row>
    <row r="347" spans="7:72" x14ac:dyDescent="0.25">
      <c r="G347" s="64"/>
      <c r="T347" s="64"/>
      <c r="AD347" s="64"/>
      <c r="AM347" s="64"/>
      <c r="AW347" s="64"/>
      <c r="BF347" s="64"/>
      <c r="BT347" s="64"/>
    </row>
    <row r="348" spans="7:72" x14ac:dyDescent="0.25">
      <c r="G348" s="64"/>
      <c r="T348" s="64"/>
      <c r="AD348" s="64"/>
      <c r="AM348" s="64"/>
      <c r="AW348" s="64"/>
      <c r="BF348" s="64"/>
      <c r="BT348" s="64"/>
    </row>
    <row r="349" spans="7:72" x14ac:dyDescent="0.25">
      <c r="G349" s="64"/>
      <c r="T349" s="64"/>
      <c r="AD349" s="64"/>
      <c r="AM349" s="64"/>
      <c r="AW349" s="64"/>
      <c r="BF349" s="64"/>
      <c r="BT349" s="64"/>
    </row>
    <row r="350" spans="7:72" x14ac:dyDescent="0.25">
      <c r="G350" s="64"/>
      <c r="T350" s="64"/>
      <c r="AD350" s="64"/>
      <c r="AM350" s="64"/>
      <c r="AW350" s="64"/>
      <c r="BF350" s="64"/>
      <c r="BT350" s="64"/>
    </row>
    <row r="351" spans="7:72" x14ac:dyDescent="0.25">
      <c r="G351" s="64"/>
      <c r="T351" s="64"/>
      <c r="AD351" s="64"/>
      <c r="AM351" s="64"/>
      <c r="AW351" s="64"/>
      <c r="BF351" s="64"/>
      <c r="BT351" s="64"/>
    </row>
    <row r="352" spans="7:72" x14ac:dyDescent="0.25">
      <c r="G352" s="64"/>
      <c r="T352" s="64"/>
      <c r="AD352" s="64"/>
      <c r="AM352" s="64"/>
      <c r="AW352" s="64"/>
      <c r="BF352" s="64"/>
      <c r="BT352" s="64"/>
    </row>
    <row r="353" spans="7:72" x14ac:dyDescent="0.25">
      <c r="G353" s="64"/>
      <c r="T353" s="64"/>
      <c r="AD353" s="64"/>
      <c r="AM353" s="64"/>
      <c r="AW353" s="64"/>
      <c r="BF353" s="64"/>
      <c r="BT353" s="64"/>
    </row>
    <row r="354" spans="7:72" x14ac:dyDescent="0.25">
      <c r="G354" s="64"/>
      <c r="T354" s="64"/>
      <c r="AD354" s="64"/>
      <c r="AM354" s="64"/>
      <c r="AW354" s="64"/>
      <c r="BF354" s="64"/>
      <c r="BT354" s="64"/>
    </row>
    <row r="355" spans="7:72" x14ac:dyDescent="0.25">
      <c r="G355" s="64"/>
      <c r="T355" s="64"/>
      <c r="AD355" s="64"/>
      <c r="AM355" s="64"/>
      <c r="AW355" s="64"/>
      <c r="BF355" s="64"/>
      <c r="BT355" s="64"/>
    </row>
    <row r="356" spans="7:72" x14ac:dyDescent="0.25">
      <c r="G356" s="64"/>
      <c r="T356" s="64"/>
      <c r="AD356" s="64"/>
      <c r="AM356" s="64"/>
      <c r="AW356" s="64"/>
      <c r="BF356" s="64"/>
      <c r="BT356" s="64"/>
    </row>
    <row r="357" spans="7:72" x14ac:dyDescent="0.25">
      <c r="G357" s="64"/>
      <c r="T357" s="64"/>
      <c r="AD357" s="64"/>
      <c r="AM357" s="64"/>
      <c r="AW357" s="64"/>
      <c r="BF357" s="64"/>
      <c r="BT357" s="64"/>
    </row>
    <row r="358" spans="7:72" x14ac:dyDescent="0.25">
      <c r="G358" s="64"/>
      <c r="T358" s="64"/>
      <c r="AD358" s="64"/>
      <c r="AM358" s="64"/>
      <c r="AW358" s="64"/>
      <c r="BF358" s="64"/>
      <c r="BT358" s="64"/>
    </row>
    <row r="359" spans="7:72" x14ac:dyDescent="0.25">
      <c r="G359" s="64"/>
      <c r="T359" s="64"/>
      <c r="AD359" s="64"/>
      <c r="AM359" s="64"/>
      <c r="AW359" s="64"/>
      <c r="BF359" s="64"/>
      <c r="BT359" s="64"/>
    </row>
    <row r="360" spans="7:72" x14ac:dyDescent="0.25">
      <c r="G360" s="64"/>
      <c r="T360" s="64"/>
      <c r="AD360" s="64"/>
      <c r="AM360" s="64"/>
      <c r="AW360" s="64"/>
      <c r="BF360" s="64"/>
      <c r="BT360" s="64"/>
    </row>
    <row r="361" spans="7:72" x14ac:dyDescent="0.25">
      <c r="G361" s="64"/>
      <c r="T361" s="64"/>
      <c r="AD361" s="64"/>
      <c r="AM361" s="64"/>
      <c r="AW361" s="64"/>
      <c r="BF361" s="64"/>
      <c r="BT361" s="64"/>
    </row>
    <row r="362" spans="7:72" x14ac:dyDescent="0.25">
      <c r="G362" s="64"/>
      <c r="T362" s="64"/>
      <c r="AD362" s="64"/>
      <c r="AM362" s="64"/>
      <c r="AW362" s="64"/>
      <c r="BF362" s="64"/>
      <c r="BT362" s="64"/>
    </row>
    <row r="363" spans="7:72" x14ac:dyDescent="0.25">
      <c r="G363" s="64"/>
      <c r="T363" s="64"/>
      <c r="AD363" s="64"/>
      <c r="AM363" s="64"/>
      <c r="AW363" s="64"/>
      <c r="BF363" s="64"/>
      <c r="BT363" s="64"/>
    </row>
    <row r="364" spans="7:72" x14ac:dyDescent="0.25">
      <c r="G364" s="64"/>
      <c r="T364" s="64"/>
      <c r="AD364" s="64"/>
      <c r="AM364" s="64"/>
      <c r="AW364" s="64"/>
      <c r="BF364" s="64"/>
      <c r="BT364" s="64"/>
    </row>
    <row r="365" spans="7:72" x14ac:dyDescent="0.25">
      <c r="G365" s="64"/>
      <c r="T365" s="64"/>
      <c r="AD365" s="64"/>
      <c r="AM365" s="64"/>
      <c r="AW365" s="64"/>
      <c r="BF365" s="64"/>
      <c r="BT365" s="64"/>
    </row>
    <row r="366" spans="7:72" x14ac:dyDescent="0.25">
      <c r="G366" s="64"/>
      <c r="T366" s="64"/>
      <c r="AD366" s="64"/>
      <c r="AM366" s="64"/>
      <c r="AW366" s="64"/>
      <c r="BF366" s="64"/>
      <c r="BT366" s="64"/>
    </row>
    <row r="367" spans="7:72" x14ac:dyDescent="0.25">
      <c r="G367" s="64"/>
      <c r="T367" s="64"/>
      <c r="AD367" s="64"/>
      <c r="AM367" s="64"/>
      <c r="AW367" s="64"/>
      <c r="BF367" s="64"/>
      <c r="BT367" s="64"/>
    </row>
    <row r="368" spans="7:72" x14ac:dyDescent="0.25">
      <c r="G368" s="64"/>
      <c r="T368" s="64"/>
      <c r="AD368" s="64"/>
      <c r="AM368" s="64"/>
      <c r="AW368" s="64"/>
      <c r="BF368" s="64"/>
      <c r="BT368" s="64"/>
    </row>
    <row r="369" spans="7:72" x14ac:dyDescent="0.25">
      <c r="G369" s="64"/>
      <c r="T369" s="64"/>
      <c r="AD369" s="64"/>
      <c r="AM369" s="64"/>
      <c r="AW369" s="64"/>
      <c r="BF369" s="64"/>
      <c r="BT369" s="64"/>
    </row>
    <row r="370" spans="7:72" x14ac:dyDescent="0.25">
      <c r="G370" s="64"/>
      <c r="T370" s="64"/>
      <c r="AD370" s="64"/>
      <c r="AM370" s="64"/>
      <c r="AW370" s="64"/>
      <c r="BF370" s="64"/>
      <c r="BT370" s="64"/>
    </row>
    <row r="371" spans="7:72" x14ac:dyDescent="0.25">
      <c r="G371" s="64"/>
      <c r="T371" s="64"/>
      <c r="AD371" s="64"/>
      <c r="AM371" s="64"/>
      <c r="AW371" s="64"/>
      <c r="BF371" s="64"/>
      <c r="BT371" s="64"/>
    </row>
    <row r="372" spans="7:72" x14ac:dyDescent="0.25">
      <c r="G372" s="64"/>
      <c r="T372" s="64"/>
      <c r="AD372" s="64"/>
      <c r="AM372" s="64"/>
      <c r="AW372" s="64"/>
      <c r="BF372" s="64"/>
      <c r="BT372" s="64"/>
    </row>
    <row r="373" spans="7:72" x14ac:dyDescent="0.25">
      <c r="G373" s="64"/>
      <c r="T373" s="64"/>
      <c r="AD373" s="64"/>
      <c r="AM373" s="64"/>
      <c r="AW373" s="64"/>
      <c r="BF373" s="64"/>
      <c r="BT373" s="64"/>
    </row>
    <row r="374" spans="7:72" x14ac:dyDescent="0.25">
      <c r="G374" s="64"/>
      <c r="T374" s="64"/>
      <c r="AD374" s="64"/>
      <c r="AM374" s="64"/>
      <c r="AW374" s="64"/>
      <c r="BF374" s="64"/>
      <c r="BT374" s="64"/>
    </row>
    <row r="375" spans="7:72" x14ac:dyDescent="0.25">
      <c r="G375" s="64"/>
      <c r="T375" s="64"/>
      <c r="AD375" s="64"/>
      <c r="AM375" s="64"/>
      <c r="AW375" s="64"/>
      <c r="BF375" s="64"/>
      <c r="BT375" s="64"/>
    </row>
    <row r="376" spans="7:72" x14ac:dyDescent="0.25">
      <c r="G376" s="64"/>
      <c r="T376" s="64"/>
      <c r="AD376" s="64"/>
      <c r="AM376" s="64"/>
      <c r="AW376" s="64"/>
      <c r="BF376" s="64"/>
      <c r="BT376" s="64"/>
    </row>
    <row r="377" spans="7:72" x14ac:dyDescent="0.25">
      <c r="G377" s="64"/>
      <c r="T377" s="64"/>
      <c r="AD377" s="64"/>
      <c r="AM377" s="64"/>
      <c r="AW377" s="64"/>
      <c r="BF377" s="64"/>
      <c r="BT377" s="64"/>
    </row>
    <row r="378" spans="7:72" x14ac:dyDescent="0.25">
      <c r="G378" s="64"/>
      <c r="T378" s="64"/>
      <c r="AD378" s="64"/>
      <c r="AM378" s="64"/>
      <c r="AW378" s="64"/>
      <c r="BF378" s="64"/>
      <c r="BT378" s="64"/>
    </row>
    <row r="379" spans="7:72" x14ac:dyDescent="0.25">
      <c r="G379" s="64"/>
      <c r="T379" s="64"/>
      <c r="AD379" s="64"/>
      <c r="AM379" s="64"/>
      <c r="AW379" s="64"/>
      <c r="BF379" s="64"/>
      <c r="BT379" s="64"/>
    </row>
    <row r="380" spans="7:72" x14ac:dyDescent="0.25">
      <c r="G380" s="64"/>
      <c r="T380" s="64"/>
      <c r="AD380" s="64"/>
      <c r="AM380" s="64"/>
      <c r="AW380" s="64"/>
      <c r="BF380" s="64"/>
      <c r="BT380" s="64"/>
    </row>
    <row r="381" spans="7:72" x14ac:dyDescent="0.25">
      <c r="G381" s="64"/>
      <c r="T381" s="64"/>
      <c r="AD381" s="64"/>
      <c r="AM381" s="64"/>
      <c r="AW381" s="64"/>
      <c r="BF381" s="64"/>
      <c r="BT381" s="64"/>
    </row>
    <row r="382" spans="7:72" x14ac:dyDescent="0.25">
      <c r="G382" s="64"/>
      <c r="T382" s="64"/>
      <c r="AD382" s="64"/>
      <c r="AM382" s="64"/>
      <c r="AW382" s="64"/>
      <c r="BF382" s="64"/>
      <c r="BT382" s="64"/>
    </row>
    <row r="383" spans="7:72" x14ac:dyDescent="0.25">
      <c r="G383" s="64"/>
      <c r="T383" s="64"/>
      <c r="AD383" s="64"/>
      <c r="AM383" s="64"/>
      <c r="AW383" s="64"/>
      <c r="BF383" s="64"/>
      <c r="BT383" s="64"/>
    </row>
    <row r="384" spans="7:72" x14ac:dyDescent="0.25">
      <c r="G384" s="64"/>
      <c r="T384" s="64"/>
      <c r="AD384" s="64"/>
      <c r="AM384" s="64"/>
      <c r="AW384" s="64"/>
      <c r="BF384" s="64"/>
      <c r="BT384" s="64"/>
    </row>
    <row r="385" spans="7:72" x14ac:dyDescent="0.25">
      <c r="G385" s="64"/>
      <c r="T385" s="64"/>
      <c r="AD385" s="64"/>
      <c r="AM385" s="64"/>
      <c r="AW385" s="64"/>
      <c r="BF385" s="64"/>
      <c r="BT385" s="64"/>
    </row>
    <row r="386" spans="7:72" x14ac:dyDescent="0.25">
      <c r="G386" s="64"/>
      <c r="T386" s="64"/>
      <c r="AD386" s="64"/>
      <c r="AM386" s="64"/>
      <c r="AW386" s="64"/>
      <c r="BF386" s="64"/>
      <c r="BT386" s="64"/>
    </row>
    <row r="387" spans="7:72" x14ac:dyDescent="0.25">
      <c r="G387" s="64"/>
      <c r="T387" s="64"/>
      <c r="AD387" s="64"/>
      <c r="AM387" s="64"/>
      <c r="AW387" s="64"/>
      <c r="BF387" s="64"/>
      <c r="BT387" s="64"/>
    </row>
    <row r="388" spans="7:72" x14ac:dyDescent="0.25">
      <c r="G388" s="64"/>
      <c r="T388" s="64"/>
      <c r="AD388" s="64"/>
      <c r="AM388" s="64"/>
      <c r="AW388" s="64"/>
      <c r="BF388" s="64"/>
      <c r="BT388" s="64"/>
    </row>
    <row r="389" spans="7:72" x14ac:dyDescent="0.25">
      <c r="G389" s="64"/>
      <c r="T389" s="64"/>
      <c r="AD389" s="64"/>
      <c r="AM389" s="64"/>
      <c r="AW389" s="64"/>
      <c r="BF389" s="64"/>
      <c r="BT389" s="64"/>
    </row>
    <row r="390" spans="7:72" x14ac:dyDescent="0.25">
      <c r="G390" s="64"/>
      <c r="T390" s="64"/>
      <c r="AD390" s="64"/>
      <c r="AM390" s="64"/>
      <c r="AW390" s="64"/>
      <c r="BF390" s="64"/>
      <c r="BT390" s="64"/>
    </row>
    <row r="391" spans="7:72" x14ac:dyDescent="0.25">
      <c r="G391" s="64"/>
      <c r="T391" s="64"/>
      <c r="AD391" s="64"/>
      <c r="AM391" s="64"/>
      <c r="AW391" s="64"/>
      <c r="BF391" s="64"/>
      <c r="BT391" s="64"/>
    </row>
    <row r="392" spans="7:72" x14ac:dyDescent="0.25">
      <c r="G392" s="64"/>
      <c r="T392" s="64"/>
      <c r="AD392" s="64"/>
      <c r="AM392" s="64"/>
      <c r="AW392" s="64"/>
      <c r="BF392" s="64"/>
      <c r="BT392" s="64"/>
    </row>
    <row r="393" spans="7:72" x14ac:dyDescent="0.25">
      <c r="G393" s="64"/>
      <c r="T393" s="64"/>
      <c r="AD393" s="64"/>
      <c r="AM393" s="64"/>
      <c r="AW393" s="64"/>
      <c r="BF393" s="64"/>
      <c r="BT393" s="64"/>
    </row>
    <row r="394" spans="7:72" x14ac:dyDescent="0.25">
      <c r="G394" s="64"/>
      <c r="T394" s="64"/>
      <c r="AD394" s="64"/>
      <c r="AM394" s="64"/>
      <c r="AW394" s="64"/>
      <c r="BF394" s="64"/>
      <c r="BT394" s="64"/>
    </row>
    <row r="395" spans="7:72" x14ac:dyDescent="0.25">
      <c r="G395" s="64"/>
      <c r="T395" s="64"/>
      <c r="AD395" s="64"/>
      <c r="AM395" s="64"/>
      <c r="AW395" s="64"/>
      <c r="BF395" s="64"/>
      <c r="BT395" s="64"/>
    </row>
    <row r="396" spans="7:72" x14ac:dyDescent="0.25">
      <c r="G396" s="64"/>
      <c r="T396" s="64"/>
      <c r="AD396" s="64"/>
      <c r="AM396" s="64"/>
      <c r="AW396" s="64"/>
      <c r="BF396" s="64"/>
      <c r="BT396" s="64"/>
    </row>
    <row r="397" spans="7:72" x14ac:dyDescent="0.25">
      <c r="G397" s="64"/>
      <c r="T397" s="64"/>
      <c r="AD397" s="64"/>
      <c r="AM397" s="64"/>
      <c r="AW397" s="64"/>
      <c r="BF397" s="64"/>
      <c r="BT397" s="64"/>
    </row>
    <row r="398" spans="7:72" x14ac:dyDescent="0.25">
      <c r="G398" s="64"/>
      <c r="T398" s="64"/>
      <c r="AD398" s="64"/>
      <c r="AM398" s="64"/>
      <c r="AW398" s="64"/>
      <c r="BF398" s="64"/>
      <c r="BT398" s="6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CI398"/>
  <sheetViews>
    <sheetView zoomScale="50" zoomScaleNormal="50" workbookViewId="0">
      <selection activeCell="F3" sqref="F3"/>
    </sheetView>
  </sheetViews>
  <sheetFormatPr defaultColWidth="8.75" defaultRowHeight="15.75" x14ac:dyDescent="0.25"/>
  <cols>
    <col min="1" max="1" width="13.25" style="62" customWidth="1"/>
    <col min="2" max="2" width="12.25" style="62" customWidth="1"/>
    <col min="3" max="9" width="8.75" style="62"/>
    <col min="10" max="10" width="8.75" style="108"/>
    <col min="11" max="24" width="8.75" style="62"/>
    <col min="25" max="25" width="13.25" style="62" customWidth="1"/>
    <col min="26" max="44" width="8.75" style="62"/>
    <col min="45" max="45" width="13.125" style="62" customWidth="1"/>
    <col min="46" max="16384" width="8.75" style="62"/>
  </cols>
  <sheetData>
    <row r="1" spans="2:87" x14ac:dyDescent="0.25">
      <c r="B1" s="34" t="s">
        <v>587</v>
      </c>
      <c r="C1" s="62" t="s">
        <v>21</v>
      </c>
      <c r="D1" s="62" t="s">
        <v>402</v>
      </c>
      <c r="G1" s="64"/>
      <c r="I1" s="127" t="s">
        <v>629</v>
      </c>
      <c r="U1" s="64"/>
      <c r="W1" s="34" t="s">
        <v>630</v>
      </c>
      <c r="AE1" s="64"/>
      <c r="AG1" s="34" t="s">
        <v>631</v>
      </c>
      <c r="AN1" s="64"/>
      <c r="AP1" s="34" t="s">
        <v>632</v>
      </c>
      <c r="AX1" s="64"/>
      <c r="AZ1" s="34" t="s">
        <v>633</v>
      </c>
      <c r="BG1" s="64"/>
      <c r="BI1" s="34" t="s">
        <v>634</v>
      </c>
      <c r="BU1" s="64"/>
      <c r="BW1" s="34" t="s">
        <v>635</v>
      </c>
    </row>
    <row r="2" spans="2:87" x14ac:dyDescent="0.25">
      <c r="B2" s="62" t="s">
        <v>405</v>
      </c>
      <c r="C2" s="62" t="s">
        <v>406</v>
      </c>
      <c r="G2" s="64"/>
      <c r="I2" s="108"/>
      <c r="U2" s="64"/>
      <c r="W2" s="5" t="s">
        <v>327</v>
      </c>
      <c r="X2" s="6">
        <v>527278</v>
      </c>
      <c r="AE2" s="64"/>
      <c r="AG2" s="5" t="s">
        <v>327</v>
      </c>
      <c r="AH2" s="6">
        <v>5214833</v>
      </c>
      <c r="AN2" s="64"/>
      <c r="AP2" s="5" t="s">
        <v>327</v>
      </c>
      <c r="AQ2" s="6">
        <v>5214833</v>
      </c>
      <c r="AX2" s="64"/>
      <c r="AZ2" s="5" t="s">
        <v>327</v>
      </c>
      <c r="BA2" s="6">
        <v>5214833</v>
      </c>
      <c r="BG2" s="64"/>
      <c r="BI2" s="5" t="s">
        <v>327</v>
      </c>
      <c r="BJ2" s="6">
        <v>5214833</v>
      </c>
      <c r="BU2" s="64"/>
      <c r="BW2" s="5" t="s">
        <v>327</v>
      </c>
      <c r="BX2" s="6">
        <v>5214833</v>
      </c>
    </row>
    <row r="3" spans="2:87" x14ac:dyDescent="0.25">
      <c r="B3" s="62" t="s">
        <v>0</v>
      </c>
      <c r="C3" s="62">
        <v>900</v>
      </c>
      <c r="G3" s="64"/>
      <c r="I3" s="108"/>
      <c r="U3" s="64"/>
      <c r="W3" s="59" t="s">
        <v>64</v>
      </c>
      <c r="X3" s="6" t="s">
        <v>680</v>
      </c>
      <c r="AE3" s="64"/>
      <c r="AG3" s="59" t="s">
        <v>64</v>
      </c>
      <c r="AH3" s="6" t="s">
        <v>684</v>
      </c>
      <c r="AN3" s="64"/>
      <c r="AP3" s="59" t="s">
        <v>64</v>
      </c>
      <c r="AQ3" s="6" t="s">
        <v>684</v>
      </c>
      <c r="AX3" s="64"/>
      <c r="AZ3" s="59" t="s">
        <v>64</v>
      </c>
      <c r="BA3" s="6" t="s">
        <v>684</v>
      </c>
      <c r="BG3" s="64"/>
      <c r="BI3" s="59" t="s">
        <v>64</v>
      </c>
      <c r="BJ3" s="6" t="s">
        <v>684</v>
      </c>
      <c r="BU3" s="64"/>
      <c r="BW3" s="59" t="s">
        <v>64</v>
      </c>
      <c r="BX3" s="6" t="s">
        <v>684</v>
      </c>
    </row>
    <row r="4" spans="2:87" x14ac:dyDescent="0.25">
      <c r="B4" s="62" t="s">
        <v>416</v>
      </c>
      <c r="C4" s="62">
        <v>5214833</v>
      </c>
      <c r="G4" s="64"/>
      <c r="I4" s="108"/>
      <c r="U4" s="64"/>
      <c r="AE4" s="64"/>
      <c r="AN4" s="64"/>
      <c r="AX4" s="64"/>
      <c r="BG4" s="64"/>
      <c r="BU4" s="64"/>
    </row>
    <row r="5" spans="2:87" x14ac:dyDescent="0.25">
      <c r="B5" s="62" t="s">
        <v>421</v>
      </c>
      <c r="C5" s="35">
        <v>0.94699999999999995</v>
      </c>
      <c r="G5" s="64"/>
      <c r="I5" s="108"/>
      <c r="U5" s="64"/>
      <c r="AE5" s="64"/>
      <c r="AN5" s="64"/>
      <c r="AX5" s="64"/>
      <c r="BG5" s="64"/>
      <c r="BU5" s="64"/>
    </row>
    <row r="6" spans="2:87" x14ac:dyDescent="0.25">
      <c r="B6" s="78" t="s">
        <v>422</v>
      </c>
      <c r="C6" s="79">
        <f>1-C5</f>
        <v>5.3000000000000047E-2</v>
      </c>
      <c r="G6" s="64"/>
      <c r="I6" s="108"/>
      <c r="P6" s="34" t="s">
        <v>328</v>
      </c>
      <c r="U6" s="64"/>
      <c r="X6" s="4" t="s">
        <v>233</v>
      </c>
      <c r="AE6" s="64"/>
      <c r="AH6" s="4" t="s">
        <v>244</v>
      </c>
      <c r="AN6" s="64"/>
      <c r="AQ6" s="4" t="s">
        <v>326</v>
      </c>
      <c r="AX6" s="64"/>
      <c r="BA6" s="4" t="s">
        <v>255</v>
      </c>
      <c r="BG6" s="64"/>
      <c r="BJ6" s="4" t="s">
        <v>346</v>
      </c>
      <c r="BR6" s="62" t="s">
        <v>3</v>
      </c>
      <c r="BS6" s="62" t="s">
        <v>475</v>
      </c>
      <c r="BU6" s="64"/>
      <c r="BX6" s="4" t="s">
        <v>482</v>
      </c>
      <c r="CF6" s="62" t="s">
        <v>3</v>
      </c>
      <c r="CG6" s="62" t="s">
        <v>483</v>
      </c>
      <c r="CH6" s="62" t="s">
        <v>484</v>
      </c>
      <c r="CI6" s="62" t="s">
        <v>475</v>
      </c>
    </row>
    <row r="7" spans="2:87" x14ac:dyDescent="0.25">
      <c r="B7" s="62" t="s">
        <v>429</v>
      </c>
      <c r="C7" s="35">
        <v>0.51</v>
      </c>
      <c r="D7" s="76">
        <v>0.52200000000000002</v>
      </c>
      <c r="E7" s="76"/>
      <c r="G7" s="64"/>
      <c r="K7" s="30" t="s">
        <v>21</v>
      </c>
      <c r="L7" s="62" t="s">
        <v>512</v>
      </c>
      <c r="M7" s="142" t="s">
        <v>402</v>
      </c>
      <c r="P7" s="108"/>
      <c r="Q7" s="30" t="s">
        <v>21</v>
      </c>
      <c r="R7" s="62" t="s">
        <v>512</v>
      </c>
      <c r="S7" s="142" t="s">
        <v>402</v>
      </c>
      <c r="U7" s="64"/>
      <c r="X7" s="24" t="s">
        <v>369</v>
      </c>
      <c r="AE7" s="64"/>
      <c r="AH7" s="24" t="s">
        <v>247</v>
      </c>
      <c r="AN7" s="64"/>
      <c r="AQ7" s="24" t="s">
        <v>247</v>
      </c>
      <c r="AX7" s="64"/>
      <c r="BA7" s="24" t="s">
        <v>370</v>
      </c>
      <c r="BG7" s="64"/>
      <c r="BJ7" s="24" t="s">
        <v>330</v>
      </c>
      <c r="BP7" s="43" t="s">
        <v>472</v>
      </c>
      <c r="BQ7" s="24" t="s">
        <v>347</v>
      </c>
      <c r="BR7" s="62">
        <f>BL9</f>
        <v>347656</v>
      </c>
      <c r="BS7" s="35">
        <f>BR7/$BJ$2</f>
        <v>6.6666756154990972E-2</v>
      </c>
      <c r="BU7" s="64"/>
      <c r="BX7" s="24" t="s">
        <v>453</v>
      </c>
      <c r="CD7" s="43" t="s">
        <v>472</v>
      </c>
      <c r="CE7" s="24" t="s">
        <v>347</v>
      </c>
      <c r="CF7" s="62">
        <f>SUM(BZ9:BZ10)</f>
        <v>110091</v>
      </c>
      <c r="CG7" s="35">
        <f>CF7/$BX$2</f>
        <v>2.1111126665034143E-2</v>
      </c>
      <c r="CH7" s="35">
        <f>CG7*(-1)</f>
        <v>-2.1111126665034143E-2</v>
      </c>
      <c r="CI7" s="35">
        <v>6.6666756154990972E-2</v>
      </c>
    </row>
    <row r="8" spans="2:87" x14ac:dyDescent="0.25">
      <c r="B8" s="62" t="s">
        <v>191</v>
      </c>
      <c r="C8" s="35">
        <v>0.214</v>
      </c>
      <c r="D8" s="76">
        <v>0.32300000000000001</v>
      </c>
      <c r="E8" s="76"/>
      <c r="G8" s="64"/>
      <c r="J8" s="108" t="s">
        <v>45</v>
      </c>
      <c r="K8" s="57">
        <v>0.30463589783446277</v>
      </c>
      <c r="L8" s="62">
        <v>3.006986575949679E-2</v>
      </c>
      <c r="M8" s="57">
        <v>0.4636029800014988</v>
      </c>
      <c r="P8" s="108" t="s">
        <v>60</v>
      </c>
      <c r="Q8" s="57">
        <v>3.4484195115854877E-2</v>
      </c>
      <c r="R8" s="62">
        <v>1.1921325802686561E-2</v>
      </c>
      <c r="S8" s="23">
        <v>7.8862295762369611E-2</v>
      </c>
      <c r="U8" s="64"/>
      <c r="Z8" s="62" t="s">
        <v>3</v>
      </c>
      <c r="AA8" s="62" t="s">
        <v>4</v>
      </c>
      <c r="AE8" s="64"/>
      <c r="AJ8" s="62" t="s">
        <v>3</v>
      </c>
      <c r="AK8" s="62" t="s">
        <v>4</v>
      </c>
      <c r="AN8" s="64"/>
      <c r="AS8" s="62" t="s">
        <v>3</v>
      </c>
      <c r="AT8" s="62" t="s">
        <v>4</v>
      </c>
      <c r="AX8" s="64"/>
      <c r="BC8" s="62" t="s">
        <v>3</v>
      </c>
      <c r="BD8" s="62" t="s">
        <v>4</v>
      </c>
      <c r="BG8" s="64"/>
      <c r="BL8" s="62" t="s">
        <v>3</v>
      </c>
      <c r="BM8" s="62" t="s">
        <v>4</v>
      </c>
      <c r="BP8" s="43" t="s">
        <v>473</v>
      </c>
      <c r="BQ8" s="24" t="s">
        <v>348</v>
      </c>
      <c r="BR8" s="62">
        <f>BL17</f>
        <v>643163</v>
      </c>
      <c r="BS8" s="35">
        <f t="shared" ref="BS8:BS20" si="0">BR8/$BJ$2</f>
        <v>0.12333338383031633</v>
      </c>
      <c r="BU8" s="64"/>
      <c r="BZ8" s="62" t="s">
        <v>3</v>
      </c>
      <c r="CA8" s="62" t="s">
        <v>4</v>
      </c>
      <c r="CD8" s="43" t="s">
        <v>473</v>
      </c>
      <c r="CE8" s="24" t="s">
        <v>348</v>
      </c>
      <c r="CF8" s="62">
        <f>SUM(BZ22:BZ23)</f>
        <v>191211</v>
      </c>
      <c r="CG8" s="35">
        <f t="shared" ref="CG8:CG20" si="1">CF8/$BX$2</f>
        <v>3.6666754237384018E-2</v>
      </c>
      <c r="CH8" s="35">
        <f t="shared" ref="CH8:CH20" si="2">CG8*(-1)</f>
        <v>-3.6666754237384018E-2</v>
      </c>
      <c r="CI8" s="35">
        <v>0.12333338383031633</v>
      </c>
    </row>
    <row r="9" spans="2:87" x14ac:dyDescent="0.25">
      <c r="B9" s="62" t="s">
        <v>444</v>
      </c>
      <c r="C9" s="77">
        <v>3.04</v>
      </c>
      <c r="D9" s="77">
        <v>5.77</v>
      </c>
      <c r="E9" s="77"/>
      <c r="G9" s="64"/>
      <c r="J9" s="108" t="s">
        <v>654</v>
      </c>
      <c r="K9" s="57">
        <v>0.16128870628319472</v>
      </c>
      <c r="L9" s="62">
        <v>2.4029406335862181E-2</v>
      </c>
      <c r="M9" s="57">
        <v>0.3145452263411691</v>
      </c>
      <c r="P9" s="108" t="s">
        <v>63</v>
      </c>
      <c r="Q9" s="57">
        <v>4.4446234208527967E-2</v>
      </c>
      <c r="R9" s="62">
        <v>1.3464178668001432E-2</v>
      </c>
      <c r="S9" s="57">
        <v>8.9827356531953367E-2</v>
      </c>
      <c r="U9" s="64"/>
      <c r="X9" s="62" t="s">
        <v>6</v>
      </c>
      <c r="Y9" s="62" t="s">
        <v>225</v>
      </c>
      <c r="Z9" s="62">
        <v>144856</v>
      </c>
      <c r="AA9" s="65">
        <v>27.5</v>
      </c>
      <c r="AE9" s="64"/>
      <c r="AH9" s="62" t="s">
        <v>6</v>
      </c>
      <c r="AI9" s="62" t="s">
        <v>235</v>
      </c>
      <c r="AJ9" s="62">
        <v>1668747</v>
      </c>
      <c r="AK9" s="65">
        <v>32</v>
      </c>
      <c r="AN9" s="64"/>
      <c r="AQ9" s="62" t="s">
        <v>6</v>
      </c>
      <c r="AR9" s="62" t="s">
        <v>313</v>
      </c>
      <c r="AS9" s="62">
        <v>197005</v>
      </c>
      <c r="AT9" s="62">
        <v>3.8</v>
      </c>
      <c r="AX9" s="64"/>
      <c r="BA9" s="62" t="s">
        <v>6</v>
      </c>
      <c r="BB9" s="62" t="s">
        <v>252</v>
      </c>
      <c r="BC9" s="62">
        <v>4867177</v>
      </c>
      <c r="BD9" s="62">
        <v>93.3</v>
      </c>
      <c r="BG9" s="64"/>
      <c r="BJ9" s="62" t="s">
        <v>6</v>
      </c>
      <c r="BK9" s="62" t="s">
        <v>331</v>
      </c>
      <c r="BL9" s="62">
        <v>347656</v>
      </c>
      <c r="BM9" s="62">
        <v>6.7</v>
      </c>
      <c r="BP9" s="43" t="s">
        <v>474</v>
      </c>
      <c r="BQ9" s="24" t="s">
        <v>349</v>
      </c>
      <c r="BR9" s="62">
        <f>BL25</f>
        <v>851756</v>
      </c>
      <c r="BS9" s="35">
        <f t="shared" si="0"/>
        <v>0.16333332246689394</v>
      </c>
      <c r="BU9" s="64"/>
      <c r="BX9" s="62" t="s">
        <v>6</v>
      </c>
      <c r="BY9" s="62" t="s">
        <v>454</v>
      </c>
      <c r="BZ9" s="62">
        <v>5794</v>
      </c>
      <c r="CA9" s="62">
        <v>0.1</v>
      </c>
      <c r="CD9" s="43" t="s">
        <v>474</v>
      </c>
      <c r="CE9" s="24" t="s">
        <v>349</v>
      </c>
      <c r="CF9" s="62">
        <f>SUM(BZ35:BZ36)</f>
        <v>330273</v>
      </c>
      <c r="CG9" s="35">
        <f t="shared" si="1"/>
        <v>6.3333379995102426E-2</v>
      </c>
      <c r="CH9" s="35">
        <f t="shared" si="2"/>
        <v>-6.3333379995102426E-2</v>
      </c>
      <c r="CI9" s="35">
        <v>0.16333332246689394</v>
      </c>
    </row>
    <row r="10" spans="2:87" x14ac:dyDescent="0.25">
      <c r="B10" s="62" t="s">
        <v>693</v>
      </c>
      <c r="C10" s="77">
        <v>0.308</v>
      </c>
      <c r="D10" s="77">
        <v>0.93</v>
      </c>
      <c r="E10" s="77"/>
      <c r="G10" s="64"/>
      <c r="J10" s="108" t="s">
        <v>48</v>
      </c>
      <c r="K10" s="56">
        <v>0.24998921344436295</v>
      </c>
      <c r="L10" s="62">
        <v>2.8289756307362544E-2</v>
      </c>
      <c r="M10" s="57">
        <v>0.33041787413096407</v>
      </c>
      <c r="P10" s="108" t="s">
        <v>53</v>
      </c>
      <c r="Q10" s="57">
        <v>5.4794423390175921E-2</v>
      </c>
      <c r="R10" s="62">
        <v>1.4868464999023299E-2</v>
      </c>
      <c r="S10" s="57">
        <v>7.0136527242600152E-2</v>
      </c>
      <c r="U10" s="64"/>
      <c r="Y10" s="62" t="s">
        <v>226</v>
      </c>
      <c r="Z10" s="62">
        <v>127474</v>
      </c>
      <c r="AA10" s="65">
        <v>24.2</v>
      </c>
      <c r="AE10" s="64"/>
      <c r="AI10" s="62" t="s">
        <v>236</v>
      </c>
      <c r="AJ10" s="62">
        <v>591014</v>
      </c>
      <c r="AK10" s="65">
        <v>11.3</v>
      </c>
      <c r="AN10" s="64"/>
      <c r="AR10" s="62" t="s">
        <v>314</v>
      </c>
      <c r="AS10" s="62">
        <v>365038</v>
      </c>
      <c r="AT10" s="62">
        <v>7</v>
      </c>
      <c r="AX10" s="64"/>
      <c r="BB10" s="62" t="s">
        <v>253</v>
      </c>
      <c r="BC10" s="62">
        <v>168034</v>
      </c>
      <c r="BD10" s="62">
        <v>3.2</v>
      </c>
      <c r="BG10" s="64"/>
      <c r="BK10" s="62" t="s">
        <v>332</v>
      </c>
      <c r="BL10" s="62">
        <v>4867177</v>
      </c>
      <c r="BM10" s="62">
        <v>93.3</v>
      </c>
      <c r="BP10" s="65" t="s">
        <v>450</v>
      </c>
      <c r="BQ10" s="24" t="s">
        <v>350</v>
      </c>
      <c r="BR10" s="62">
        <f>BL33</f>
        <v>3070957</v>
      </c>
      <c r="BS10" s="23">
        <f t="shared" si="0"/>
        <v>0.58888884840607547</v>
      </c>
      <c r="BU10" s="64"/>
      <c r="BY10" s="62" t="s">
        <v>455</v>
      </c>
      <c r="BZ10" s="62">
        <v>104297</v>
      </c>
      <c r="CA10" s="62">
        <v>2</v>
      </c>
      <c r="CD10" s="65" t="s">
        <v>450</v>
      </c>
      <c r="CE10" s="24" t="s">
        <v>350</v>
      </c>
      <c r="CF10" s="62">
        <f>SUM(BZ48:BZ49)</f>
        <v>1245766</v>
      </c>
      <c r="CG10" s="35">
        <f t="shared" si="1"/>
        <v>0.23888895387445772</v>
      </c>
      <c r="CH10" s="23">
        <f t="shared" si="2"/>
        <v>-0.23888895387445772</v>
      </c>
      <c r="CI10" s="23">
        <v>0.58888884840607547</v>
      </c>
    </row>
    <row r="11" spans="2:87" x14ac:dyDescent="0.25">
      <c r="B11" s="62" t="s">
        <v>438</v>
      </c>
      <c r="C11" s="35">
        <v>0.82222239267627129</v>
      </c>
      <c r="G11" s="64"/>
      <c r="J11" s="141" t="s">
        <v>119</v>
      </c>
      <c r="K11" s="57">
        <v>0.17142589460500299</v>
      </c>
      <c r="L11" s="62">
        <v>1.677394435238614E-2</v>
      </c>
      <c r="M11" s="57">
        <v>0.33700000000000002</v>
      </c>
      <c r="P11" s="108" t="s">
        <v>54</v>
      </c>
      <c r="Q11" s="57">
        <v>8.3915957319700349E-2</v>
      </c>
      <c r="R11" s="62">
        <v>1.8114433321711733E-2</v>
      </c>
      <c r="S11" s="57">
        <v>5.0069729986300791E-2</v>
      </c>
      <c r="U11" s="64"/>
      <c r="Y11" s="62" t="s">
        <v>227</v>
      </c>
      <c r="Z11" s="62">
        <v>17383</v>
      </c>
      <c r="AA11" s="62">
        <v>3.3</v>
      </c>
      <c r="AE11" s="64"/>
      <c r="AI11" s="62" t="s">
        <v>237</v>
      </c>
      <c r="AJ11" s="62">
        <v>220182</v>
      </c>
      <c r="AK11" s="62">
        <v>4.2</v>
      </c>
      <c r="AN11" s="64"/>
      <c r="AR11" s="62" t="s">
        <v>315</v>
      </c>
      <c r="AS11" s="62">
        <v>144856</v>
      </c>
      <c r="AT11" s="62">
        <v>2.8</v>
      </c>
      <c r="AX11" s="64"/>
      <c r="BB11" s="62" t="s">
        <v>254</v>
      </c>
      <c r="BC11" s="62">
        <v>179622</v>
      </c>
      <c r="BD11" s="62">
        <v>3.4</v>
      </c>
      <c r="BG11" s="64"/>
      <c r="BK11" s="62" t="s">
        <v>43</v>
      </c>
      <c r="BL11" s="62">
        <v>5214833</v>
      </c>
      <c r="BM11" s="62">
        <v>100</v>
      </c>
      <c r="BP11" s="65" t="s">
        <v>449</v>
      </c>
      <c r="BQ11" s="24" t="s">
        <v>351</v>
      </c>
      <c r="BR11" s="62">
        <f>BL41</f>
        <v>3401230</v>
      </c>
      <c r="BS11" s="23">
        <f t="shared" si="0"/>
        <v>0.65222222840117794</v>
      </c>
      <c r="BU11" s="64"/>
      <c r="BY11" s="62" t="s">
        <v>456</v>
      </c>
      <c r="BZ11" s="62">
        <v>121679</v>
      </c>
      <c r="CA11" s="62">
        <v>2.2999999999999998</v>
      </c>
      <c r="CD11" s="65" t="s">
        <v>449</v>
      </c>
      <c r="CE11" s="24" t="s">
        <v>351</v>
      </c>
      <c r="CF11" s="62">
        <f>SUM(BZ61:BZ62)</f>
        <v>1390622</v>
      </c>
      <c r="CG11" s="35">
        <f t="shared" si="1"/>
        <v>0.26666664109857402</v>
      </c>
      <c r="CH11" s="23">
        <f t="shared" si="2"/>
        <v>-0.26666664109857402</v>
      </c>
      <c r="CI11" s="23">
        <v>0.65222222840117794</v>
      </c>
    </row>
    <row r="12" spans="2:87" x14ac:dyDescent="0.25">
      <c r="B12" s="62" t="s">
        <v>516</v>
      </c>
      <c r="C12" s="88">
        <v>6095.34</v>
      </c>
      <c r="D12" s="62">
        <v>5300</v>
      </c>
      <c r="G12" s="64"/>
      <c r="J12" s="108" t="s">
        <v>50</v>
      </c>
      <c r="K12" s="56">
        <v>0.11111537244599556</v>
      </c>
      <c r="L12" s="62">
        <v>2.0532630301024844E-2</v>
      </c>
      <c r="M12" s="57">
        <v>0.27268793526705104</v>
      </c>
      <c r="P12" s="141" t="s">
        <v>259</v>
      </c>
      <c r="Q12" s="23">
        <v>8.4744969446646445E-2</v>
      </c>
      <c r="R12" s="126">
        <v>1.8195451754028851E-2</v>
      </c>
      <c r="S12" s="57">
        <v>8.1821435191737416E-2</v>
      </c>
      <c r="U12" s="64"/>
      <c r="Y12" s="62" t="s">
        <v>228</v>
      </c>
      <c r="Z12" s="62">
        <v>46354</v>
      </c>
      <c r="AA12" s="65">
        <v>8.8000000000000007</v>
      </c>
      <c r="AE12" s="64"/>
      <c r="AI12" s="62" t="s">
        <v>238</v>
      </c>
      <c r="AJ12" s="62">
        <v>52148</v>
      </c>
      <c r="AK12" s="62">
        <v>1</v>
      </c>
      <c r="AN12" s="64"/>
      <c r="AR12" s="62" t="s">
        <v>316</v>
      </c>
      <c r="AS12" s="62">
        <v>86914</v>
      </c>
      <c r="AT12" s="62">
        <v>1.7</v>
      </c>
      <c r="AX12" s="64"/>
      <c r="BB12" s="62" t="s">
        <v>43</v>
      </c>
      <c r="BC12" s="62">
        <v>5214833</v>
      </c>
      <c r="BD12" s="62">
        <v>100</v>
      </c>
      <c r="BG12" s="64"/>
      <c r="BP12" s="65" t="s">
        <v>448</v>
      </c>
      <c r="BQ12" s="24" t="s">
        <v>352</v>
      </c>
      <c r="BR12" s="62">
        <f>BL49</f>
        <v>2143876</v>
      </c>
      <c r="BS12" s="23">
        <f t="shared" si="0"/>
        <v>0.41111115159392447</v>
      </c>
      <c r="BU12" s="64"/>
      <c r="BY12" s="62" t="s">
        <v>457</v>
      </c>
      <c r="BZ12" s="62">
        <v>52148</v>
      </c>
      <c r="CA12" s="62">
        <v>1</v>
      </c>
      <c r="CD12" s="65" t="s">
        <v>448</v>
      </c>
      <c r="CE12" s="24" t="s">
        <v>352</v>
      </c>
      <c r="CF12" s="62">
        <f>SUM(BZ74:BZ75)</f>
        <v>764842</v>
      </c>
      <c r="CG12" s="35">
        <f t="shared" si="1"/>
        <v>0.1466666334281462</v>
      </c>
      <c r="CH12" s="23">
        <f t="shared" si="2"/>
        <v>-0.1466666334281462</v>
      </c>
      <c r="CI12" s="23">
        <v>0.41111115159392447</v>
      </c>
    </row>
    <row r="13" spans="2:87" x14ac:dyDescent="0.25">
      <c r="B13" s="62" t="s">
        <v>432</v>
      </c>
      <c r="C13" s="88">
        <f>C12/87.18</f>
        <v>69.916724019270475</v>
      </c>
      <c r="D13" s="62">
        <v>61</v>
      </c>
      <c r="G13" s="64"/>
      <c r="J13" s="108" t="s">
        <v>51</v>
      </c>
      <c r="K13" s="56">
        <v>9.9994822497972147E-2</v>
      </c>
      <c r="L13" s="62">
        <v>1.9599548973937241E-2</v>
      </c>
      <c r="M13" s="57">
        <v>0.26481777328727685</v>
      </c>
      <c r="P13" s="141" t="s">
        <v>164</v>
      </c>
      <c r="Q13" s="23">
        <v>9.3023069135160785E-2</v>
      </c>
      <c r="R13" s="62">
        <v>1.8977031092604787E-2</v>
      </c>
      <c r="S13" s="23">
        <v>8.2623335966029221E-2</v>
      </c>
      <c r="U13" s="64"/>
      <c r="Y13" s="62" t="s">
        <v>229</v>
      </c>
      <c r="Z13" s="62">
        <v>11589</v>
      </c>
      <c r="AA13" s="62">
        <v>2.2000000000000002</v>
      </c>
      <c r="AE13" s="64"/>
      <c r="AI13" s="62" t="s">
        <v>239</v>
      </c>
      <c r="AJ13" s="62">
        <v>34766</v>
      </c>
      <c r="AK13" s="62">
        <v>0.7</v>
      </c>
      <c r="AN13" s="64"/>
      <c r="AR13" s="62" t="s">
        <v>317</v>
      </c>
      <c r="AS13" s="62">
        <v>365038</v>
      </c>
      <c r="AT13" s="62">
        <v>7</v>
      </c>
      <c r="AX13" s="64"/>
      <c r="BG13" s="64"/>
      <c r="BP13" s="43" t="s">
        <v>476</v>
      </c>
      <c r="BQ13" s="24" t="s">
        <v>353</v>
      </c>
      <c r="BR13" s="62">
        <f>BL57</f>
        <v>1274737</v>
      </c>
      <c r="BS13" s="35">
        <f t="shared" si="0"/>
        <v>0.24444445296714198</v>
      </c>
      <c r="BU13" s="64"/>
      <c r="BY13" s="62" t="s">
        <v>458</v>
      </c>
      <c r="BZ13" s="62">
        <v>63737</v>
      </c>
      <c r="CA13" s="62">
        <v>1.2</v>
      </c>
      <c r="CD13" s="43" t="s">
        <v>476</v>
      </c>
      <c r="CE13" s="24" t="s">
        <v>353</v>
      </c>
      <c r="CF13" s="62">
        <f>SUM(BZ87:BZ88)</f>
        <v>341862</v>
      </c>
      <c r="CG13" s="35">
        <f t="shared" si="1"/>
        <v>6.5555694688593097E-2</v>
      </c>
      <c r="CH13" s="35">
        <f t="shared" si="2"/>
        <v>-6.5555694688593097E-2</v>
      </c>
      <c r="CI13" s="35">
        <v>0.24444445296714198</v>
      </c>
    </row>
    <row r="14" spans="2:87" x14ac:dyDescent="0.25">
      <c r="B14" s="62" t="s">
        <v>843</v>
      </c>
      <c r="C14" s="35">
        <v>4.3955939750947297E-2</v>
      </c>
      <c r="D14" s="35">
        <v>3.6999999999999998E-2</v>
      </c>
      <c r="E14" s="35"/>
      <c r="G14" s="64"/>
      <c r="J14" s="108" t="s">
        <v>52</v>
      </c>
      <c r="K14" s="57">
        <v>0.10563391408448136</v>
      </c>
      <c r="L14" s="62">
        <v>2.008140818707678E-2</v>
      </c>
      <c r="M14" s="57">
        <v>0.22435422164453778</v>
      </c>
      <c r="P14" s="108" t="s">
        <v>52</v>
      </c>
      <c r="Q14" s="57">
        <v>0.10563391408448136</v>
      </c>
      <c r="R14" s="62">
        <v>2.008140818707678E-2</v>
      </c>
      <c r="S14" s="57">
        <v>0.22435422164453778</v>
      </c>
      <c r="U14" s="64"/>
      <c r="Y14" s="62" t="s">
        <v>230</v>
      </c>
      <c r="Z14" s="62">
        <v>63737</v>
      </c>
      <c r="AA14" s="65">
        <v>12.1</v>
      </c>
      <c r="AE14" s="64"/>
      <c r="AI14" s="62" t="s">
        <v>240</v>
      </c>
      <c r="AJ14" s="62">
        <v>23177</v>
      </c>
      <c r="AK14" s="62">
        <v>0.4</v>
      </c>
      <c r="AN14" s="64"/>
      <c r="AR14" s="62" t="s">
        <v>318</v>
      </c>
      <c r="AS14" s="62">
        <v>434569</v>
      </c>
      <c r="AT14" s="62">
        <v>8.3000000000000007</v>
      </c>
      <c r="AX14" s="64"/>
      <c r="BG14" s="64"/>
      <c r="BP14" s="65" t="s">
        <v>447</v>
      </c>
      <c r="BQ14" s="24" t="s">
        <v>354</v>
      </c>
      <c r="BR14" s="62">
        <f>BL65</f>
        <v>1471742</v>
      </c>
      <c r="BS14" s="23">
        <f t="shared" si="0"/>
        <v>0.28222226867092387</v>
      </c>
      <c r="BU14" s="64"/>
      <c r="BY14" s="62" t="s">
        <v>43</v>
      </c>
      <c r="BZ14" s="62">
        <v>347656</v>
      </c>
      <c r="CA14" s="62">
        <v>6.7</v>
      </c>
      <c r="CD14" s="65" t="s">
        <v>447</v>
      </c>
      <c r="CE14" s="24" t="s">
        <v>354</v>
      </c>
      <c r="CF14" s="62">
        <f>SUM(BZ100:BZ101)</f>
        <v>486717</v>
      </c>
      <c r="CG14" s="35">
        <f t="shared" si="1"/>
        <v>9.3333190152014453E-2</v>
      </c>
      <c r="CH14" s="23">
        <f t="shared" si="2"/>
        <v>-9.3333190152014453E-2</v>
      </c>
      <c r="CI14" s="23">
        <v>0.28222226867092387</v>
      </c>
    </row>
    <row r="15" spans="2:87" x14ac:dyDescent="0.25">
      <c r="G15" s="64"/>
      <c r="J15" s="108" t="s">
        <v>53</v>
      </c>
      <c r="K15" s="57">
        <v>5.4794423390175921E-2</v>
      </c>
      <c r="L15" s="62">
        <v>1.4868464999023299E-2</v>
      </c>
      <c r="M15" s="57">
        <v>7.0136527242600152E-2</v>
      </c>
      <c r="P15" s="108" t="s">
        <v>55</v>
      </c>
      <c r="Q15" s="57">
        <v>0.11940275439800832</v>
      </c>
      <c r="R15" s="62">
        <v>2.1185106452854634E-2</v>
      </c>
      <c r="S15" s="57">
        <v>0.11694161191872102</v>
      </c>
      <c r="U15" s="64"/>
      <c r="Y15" s="62" t="s">
        <v>231</v>
      </c>
      <c r="Z15" s="62">
        <v>11589</v>
      </c>
      <c r="AA15" s="62">
        <v>2.2000000000000002</v>
      </c>
      <c r="AE15" s="64"/>
      <c r="AI15" s="62" t="s">
        <v>241</v>
      </c>
      <c r="AJ15" s="62">
        <v>1541273</v>
      </c>
      <c r="AK15" s="65">
        <v>29.6</v>
      </c>
      <c r="AN15" s="64"/>
      <c r="AR15" s="62" t="s">
        <v>319</v>
      </c>
      <c r="AS15" s="62">
        <v>944464</v>
      </c>
      <c r="AT15" s="62">
        <v>18.100000000000001</v>
      </c>
      <c r="AX15" s="64"/>
      <c r="BG15" s="64"/>
      <c r="BJ15" s="24" t="s">
        <v>333</v>
      </c>
      <c r="BP15" s="43" t="s">
        <v>477</v>
      </c>
      <c r="BQ15" s="24" t="s">
        <v>355</v>
      </c>
      <c r="BR15" s="62">
        <f>BL73</f>
        <v>179622</v>
      </c>
      <c r="BS15" s="35">
        <f t="shared" si="0"/>
        <v>3.4444439543893354E-2</v>
      </c>
      <c r="BU15" s="64"/>
      <c r="BX15" s="62" t="s">
        <v>69</v>
      </c>
      <c r="BY15" s="62" t="s">
        <v>70</v>
      </c>
      <c r="BZ15" s="62">
        <v>4867177</v>
      </c>
      <c r="CA15" s="62">
        <v>93.3</v>
      </c>
      <c r="CD15" s="43" t="s">
        <v>477</v>
      </c>
      <c r="CE15" s="24" t="s">
        <v>355</v>
      </c>
      <c r="CF15" s="62">
        <f>SUM(BZ113:BZ114)</f>
        <v>46354</v>
      </c>
      <c r="CG15" s="35">
        <f t="shared" si="1"/>
        <v>8.8888752525728056E-3</v>
      </c>
      <c r="CH15" s="35">
        <f t="shared" si="2"/>
        <v>-8.8888752525728056E-3</v>
      </c>
      <c r="CI15" s="35">
        <v>3.4444439543893354E-2</v>
      </c>
    </row>
    <row r="16" spans="2:87" x14ac:dyDescent="0.25">
      <c r="G16" s="64"/>
      <c r="J16" s="108" t="s">
        <v>54</v>
      </c>
      <c r="K16" s="57">
        <v>8.3915957319700349E-2</v>
      </c>
      <c r="L16" s="62">
        <v>1.8114433321711733E-2</v>
      </c>
      <c r="M16" s="57">
        <v>5.0069729986300791E-2</v>
      </c>
      <c r="P16" s="108" t="s">
        <v>56</v>
      </c>
      <c r="Q16" s="57">
        <v>0.14814791140656461</v>
      </c>
      <c r="R16" s="62">
        <v>2.3209440941655213E-2</v>
      </c>
      <c r="S16" s="57">
        <v>0.28533999859497072</v>
      </c>
      <c r="U16" s="64"/>
      <c r="Y16" s="62" t="s">
        <v>232</v>
      </c>
      <c r="Z16" s="62">
        <v>28971</v>
      </c>
      <c r="AA16" s="62">
        <v>5.5</v>
      </c>
      <c r="AE16" s="64"/>
      <c r="AI16" s="62" t="s">
        <v>242</v>
      </c>
      <c r="AJ16" s="62">
        <v>23177</v>
      </c>
      <c r="AK16" s="62">
        <v>0.4</v>
      </c>
      <c r="AN16" s="64"/>
      <c r="AR16" s="62" t="s">
        <v>320</v>
      </c>
      <c r="AS16" s="62">
        <v>121679</v>
      </c>
      <c r="AT16" s="62">
        <v>2.2999999999999998</v>
      </c>
      <c r="AX16" s="64"/>
      <c r="BG16" s="64"/>
      <c r="BL16" s="62" t="s">
        <v>3</v>
      </c>
      <c r="BM16" s="62" t="s">
        <v>4</v>
      </c>
      <c r="BP16" s="43" t="s">
        <v>478</v>
      </c>
      <c r="BQ16" s="24" t="s">
        <v>356</v>
      </c>
      <c r="BR16" s="62">
        <f>BL81</f>
        <v>197005</v>
      </c>
      <c r="BS16" s="35">
        <f t="shared" si="0"/>
        <v>3.7777815703781886E-2</v>
      </c>
      <c r="BU16" s="64"/>
      <c r="BX16" s="62" t="s">
        <v>43</v>
      </c>
      <c r="BZ16" s="62">
        <v>5214833</v>
      </c>
      <c r="CA16" s="62">
        <v>100</v>
      </c>
      <c r="CD16" s="43" t="s">
        <v>478</v>
      </c>
      <c r="CE16" s="24" t="s">
        <v>356</v>
      </c>
      <c r="CF16" s="62">
        <f>SUM(BZ126:BZ127)</f>
        <v>63737</v>
      </c>
      <c r="CG16" s="35">
        <f t="shared" si="1"/>
        <v>1.2222251412461339E-2</v>
      </c>
      <c r="CH16" s="35">
        <f t="shared" si="2"/>
        <v>-1.2222251412461339E-2</v>
      </c>
      <c r="CI16" s="35">
        <v>3.7777815703781886E-2</v>
      </c>
    </row>
    <row r="17" spans="7:87" x14ac:dyDescent="0.25">
      <c r="G17" s="64"/>
      <c r="J17" s="141" t="s">
        <v>164</v>
      </c>
      <c r="K17" s="23">
        <v>9.3023069135160785E-2</v>
      </c>
      <c r="L17" s="62">
        <v>1.8977031092604787E-2</v>
      </c>
      <c r="M17" s="23">
        <v>8.2623335966029221E-2</v>
      </c>
      <c r="P17" s="108" t="s">
        <v>654</v>
      </c>
      <c r="Q17" s="57">
        <v>0.16128870628319472</v>
      </c>
      <c r="R17" s="62">
        <v>2.4029406335862181E-2</v>
      </c>
      <c r="S17" s="57">
        <v>0.3145452263411691</v>
      </c>
      <c r="U17" s="64"/>
      <c r="Y17" s="62" t="s">
        <v>218</v>
      </c>
      <c r="Z17" s="62">
        <v>11589</v>
      </c>
      <c r="AA17" s="62">
        <v>2.2000000000000002</v>
      </c>
      <c r="AE17" s="64"/>
      <c r="AI17" s="62" t="s">
        <v>243</v>
      </c>
      <c r="AJ17" s="62">
        <v>869139</v>
      </c>
      <c r="AK17" s="65">
        <v>16.7</v>
      </c>
      <c r="AN17" s="64"/>
      <c r="AR17" s="62" t="s">
        <v>321</v>
      </c>
      <c r="AS17" s="62">
        <v>695311</v>
      </c>
      <c r="AT17" s="62">
        <v>13.3</v>
      </c>
      <c r="AX17" s="64"/>
      <c r="BG17" s="64"/>
      <c r="BJ17" s="62" t="s">
        <v>6</v>
      </c>
      <c r="BK17" s="62" t="s">
        <v>331</v>
      </c>
      <c r="BL17" s="62">
        <v>643163</v>
      </c>
      <c r="BM17" s="62">
        <v>12.3</v>
      </c>
      <c r="BP17" s="65" t="s">
        <v>451</v>
      </c>
      <c r="BQ17" s="24" t="s">
        <v>357</v>
      </c>
      <c r="BR17" s="62">
        <f>BL89</f>
        <v>4844000</v>
      </c>
      <c r="BS17" s="23">
        <f t="shared" si="0"/>
        <v>0.92888880621872261</v>
      </c>
      <c r="BU17" s="64"/>
      <c r="CD17" s="65" t="s">
        <v>451</v>
      </c>
      <c r="CE17" s="24" t="s">
        <v>357</v>
      </c>
      <c r="CF17" s="62">
        <f>SUM(BZ139:BZ140)</f>
        <v>1124087</v>
      </c>
      <c r="CG17" s="35">
        <f t="shared" si="1"/>
        <v>0.21555570427662785</v>
      </c>
      <c r="CH17" s="23">
        <f t="shared" si="2"/>
        <v>-0.21555570427662785</v>
      </c>
      <c r="CI17" s="23">
        <v>0.92888880621872261</v>
      </c>
    </row>
    <row r="18" spans="7:87" x14ac:dyDescent="0.25">
      <c r="G18" s="64"/>
      <c r="J18" s="108" t="s">
        <v>55</v>
      </c>
      <c r="K18" s="57">
        <v>0.11940275439800832</v>
      </c>
      <c r="L18" s="62">
        <v>2.1185106452854634E-2</v>
      </c>
      <c r="M18" s="57">
        <v>0.11694161191872102</v>
      </c>
      <c r="P18" s="141" t="s">
        <v>119</v>
      </c>
      <c r="Q18" s="57">
        <v>0.17142589460500299</v>
      </c>
      <c r="R18" s="62">
        <v>1.677394435238614E-2</v>
      </c>
      <c r="S18" s="57">
        <v>0.33700000000000002</v>
      </c>
      <c r="U18" s="64"/>
      <c r="Y18" s="62" t="s">
        <v>43</v>
      </c>
      <c r="Z18" s="62">
        <v>463541</v>
      </c>
      <c r="AA18" s="62">
        <v>87.9</v>
      </c>
      <c r="AE18" s="64"/>
      <c r="AI18" s="62" t="s">
        <v>218</v>
      </c>
      <c r="AJ18" s="62">
        <v>191211</v>
      </c>
      <c r="AK18" s="62">
        <v>3.7</v>
      </c>
      <c r="AN18" s="64"/>
      <c r="AR18" s="62" t="s">
        <v>322</v>
      </c>
      <c r="AS18" s="62">
        <v>782225</v>
      </c>
      <c r="AT18" s="62">
        <v>15</v>
      </c>
      <c r="AX18" s="64"/>
      <c r="BG18" s="64"/>
      <c r="BK18" s="62" t="s">
        <v>332</v>
      </c>
      <c r="BL18" s="62">
        <v>4571670</v>
      </c>
      <c r="BM18" s="62">
        <v>87.7</v>
      </c>
      <c r="BP18" s="43" t="s">
        <v>479</v>
      </c>
      <c r="BQ18" s="24" t="s">
        <v>358</v>
      </c>
      <c r="BR18" s="62">
        <f>BL97</f>
        <v>805402</v>
      </c>
      <c r="BS18" s="35">
        <f t="shared" si="0"/>
        <v>0.15444444721432116</v>
      </c>
      <c r="BU18" s="64"/>
      <c r="CD18" s="43" t="s">
        <v>479</v>
      </c>
      <c r="CE18" s="24" t="s">
        <v>358</v>
      </c>
      <c r="CF18" s="62">
        <f>SUM(BZ152:BZ153)</f>
        <v>208593</v>
      </c>
      <c r="CG18" s="35">
        <f t="shared" si="1"/>
        <v>3.9999938636577623E-2</v>
      </c>
      <c r="CH18" s="35">
        <f t="shared" si="2"/>
        <v>-3.9999938636577623E-2</v>
      </c>
      <c r="CI18" s="35">
        <v>0.15444444721432116</v>
      </c>
    </row>
    <row r="19" spans="7:87" x14ac:dyDescent="0.25">
      <c r="G19" s="64"/>
      <c r="J19" s="108" t="s">
        <v>56</v>
      </c>
      <c r="K19" s="57">
        <v>0.14814791140656461</v>
      </c>
      <c r="L19" s="62">
        <v>2.3209440941655213E-2</v>
      </c>
      <c r="M19" s="57">
        <v>0.28533999859497072</v>
      </c>
      <c r="P19" s="108" t="s">
        <v>286</v>
      </c>
      <c r="Q19" s="57">
        <v>0.30463589783446277</v>
      </c>
      <c r="R19" s="62">
        <v>3.006986575949679E-2</v>
      </c>
      <c r="S19" s="57">
        <v>0.4636029800014988</v>
      </c>
      <c r="U19" s="64"/>
      <c r="X19" s="62" t="s">
        <v>69</v>
      </c>
      <c r="Y19" s="62" t="s">
        <v>70</v>
      </c>
      <c r="Z19" s="62">
        <v>63737</v>
      </c>
      <c r="AA19" s="62">
        <v>12.1</v>
      </c>
      <c r="AE19" s="64"/>
      <c r="AI19" s="62" t="s">
        <v>43</v>
      </c>
      <c r="AJ19" s="62">
        <v>5214833</v>
      </c>
      <c r="AK19" s="62">
        <v>100</v>
      </c>
      <c r="AN19" s="64"/>
      <c r="AR19" s="62" t="s">
        <v>323</v>
      </c>
      <c r="AS19" s="62">
        <v>1054555</v>
      </c>
      <c r="AT19" s="62">
        <v>20.2</v>
      </c>
      <c r="AX19" s="64"/>
      <c r="BG19" s="64"/>
      <c r="BK19" s="62" t="s">
        <v>43</v>
      </c>
      <c r="BL19" s="62">
        <v>5214833</v>
      </c>
      <c r="BM19" s="62">
        <v>100</v>
      </c>
      <c r="BP19" s="62" t="s">
        <v>480</v>
      </c>
      <c r="BQ19" s="24" t="s">
        <v>359</v>
      </c>
      <c r="BR19" s="62">
        <f>BL105</f>
        <v>168034</v>
      </c>
      <c r="BS19" s="35">
        <f t="shared" si="0"/>
        <v>3.2222316611097611E-2</v>
      </c>
      <c r="BU19" s="64"/>
      <c r="CD19" s="62" t="s">
        <v>480</v>
      </c>
      <c r="CE19" s="24" t="s">
        <v>359</v>
      </c>
      <c r="CF19" s="62">
        <f>SUM(BZ165:BZ166)</f>
        <v>75326</v>
      </c>
      <c r="CG19" s="35">
        <f t="shared" si="1"/>
        <v>1.4444566105952003E-2</v>
      </c>
      <c r="CH19" s="35">
        <f t="shared" si="2"/>
        <v>-1.4444566105952003E-2</v>
      </c>
      <c r="CI19" s="35">
        <v>3.2222316611097611E-2</v>
      </c>
    </row>
    <row r="20" spans="7:87" x14ac:dyDescent="0.25">
      <c r="G20" s="64"/>
      <c r="J20" s="108" t="s">
        <v>57</v>
      </c>
      <c r="K20" s="56">
        <v>0.22223287566157859</v>
      </c>
      <c r="L20" s="62">
        <v>2.7162126068083034E-2</v>
      </c>
      <c r="M20" s="57">
        <v>0.25457267048150523</v>
      </c>
      <c r="P20" s="108" t="s">
        <v>62</v>
      </c>
      <c r="Q20" s="56">
        <v>0</v>
      </c>
      <c r="R20" s="62">
        <v>0</v>
      </c>
      <c r="S20" s="57">
        <v>0.16441678188154343</v>
      </c>
      <c r="U20" s="64"/>
      <c r="X20" s="62" t="s">
        <v>43</v>
      </c>
      <c r="Z20" s="62">
        <v>527278</v>
      </c>
      <c r="AA20" s="62">
        <v>100</v>
      </c>
      <c r="AE20" s="64"/>
      <c r="AN20" s="64"/>
      <c r="AR20" s="62" t="s">
        <v>366</v>
      </c>
      <c r="AS20" s="62">
        <v>17383</v>
      </c>
      <c r="AT20" s="62">
        <v>0.3</v>
      </c>
      <c r="AX20" s="64"/>
      <c r="BG20" s="64"/>
      <c r="BP20" s="62" t="s">
        <v>481</v>
      </c>
      <c r="BQ20" s="24" t="s">
        <v>360</v>
      </c>
      <c r="BR20" s="62">
        <f>BL113</f>
        <v>133268</v>
      </c>
      <c r="BS20" s="35">
        <f t="shared" si="0"/>
        <v>2.5555564291320547E-2</v>
      </c>
      <c r="BU20" s="64"/>
      <c r="BX20" s="24" t="s">
        <v>459</v>
      </c>
      <c r="CD20" s="62" t="s">
        <v>481</v>
      </c>
      <c r="CE20" s="24" t="s">
        <v>360</v>
      </c>
      <c r="CF20" s="62">
        <f>SUM(BZ178:BZ179)</f>
        <v>46354</v>
      </c>
      <c r="CG20" s="35">
        <f t="shared" si="1"/>
        <v>8.8888752525728056E-3</v>
      </c>
      <c r="CH20" s="35">
        <f t="shared" si="2"/>
        <v>-8.8888752525728056E-3</v>
      </c>
      <c r="CI20" s="35">
        <v>2.5555564291320547E-2</v>
      </c>
    </row>
    <row r="21" spans="7:87" x14ac:dyDescent="0.25">
      <c r="G21" s="64"/>
      <c r="J21" s="108" t="s">
        <v>58</v>
      </c>
      <c r="K21" s="56">
        <v>0.22223287566157859</v>
      </c>
      <c r="L21" s="62">
        <v>2.7162126068083034E-2</v>
      </c>
      <c r="M21" s="57">
        <v>0.19291913224158527</v>
      </c>
      <c r="P21" s="108" t="s">
        <v>51</v>
      </c>
      <c r="Q21" s="56">
        <v>9.9994822497972147E-2</v>
      </c>
      <c r="R21" s="62">
        <v>1.9599548973937241E-2</v>
      </c>
      <c r="S21" s="57">
        <v>0.26481777328727685</v>
      </c>
      <c r="U21" s="64"/>
      <c r="AE21" s="64"/>
      <c r="AN21" s="64"/>
      <c r="AR21" s="62" t="s">
        <v>324</v>
      </c>
      <c r="AS21" s="62">
        <v>5794</v>
      </c>
      <c r="AT21" s="62">
        <v>0.1</v>
      </c>
      <c r="AX21" s="64"/>
      <c r="BG21" s="64"/>
      <c r="BU21" s="64"/>
      <c r="BZ21" s="62" t="s">
        <v>3</v>
      </c>
      <c r="CA21" s="62" t="s">
        <v>4</v>
      </c>
    </row>
    <row r="22" spans="7:87" x14ac:dyDescent="0.25">
      <c r="G22" s="64"/>
      <c r="J22" s="108" t="s">
        <v>59</v>
      </c>
      <c r="K22" s="56">
        <v>0.3000017258340093</v>
      </c>
      <c r="L22" s="62">
        <v>2.9939543750218629E-2</v>
      </c>
      <c r="M22" s="57">
        <v>0.20858742293958196</v>
      </c>
      <c r="P22" s="108" t="s">
        <v>50</v>
      </c>
      <c r="Q22" s="56">
        <v>0.11111537244599556</v>
      </c>
      <c r="R22" s="62">
        <v>2.0532630301024844E-2</v>
      </c>
      <c r="S22" s="57">
        <v>0.27268793526705104</v>
      </c>
      <c r="U22" s="64"/>
      <c r="AE22" s="64"/>
      <c r="AN22" s="64"/>
      <c r="AR22" s="62" t="s">
        <v>43</v>
      </c>
      <c r="AS22" s="62">
        <v>5214833</v>
      </c>
      <c r="AT22" s="62">
        <v>100</v>
      </c>
      <c r="AX22" s="64"/>
      <c r="BG22" s="64"/>
      <c r="BU22" s="64"/>
      <c r="BX22" s="62" t="s">
        <v>6</v>
      </c>
      <c r="BY22" s="62" t="s">
        <v>454</v>
      </c>
      <c r="BZ22" s="62">
        <v>17383</v>
      </c>
      <c r="CA22" s="62">
        <v>0.3</v>
      </c>
    </row>
    <row r="23" spans="7:87" x14ac:dyDescent="0.25">
      <c r="G23" s="64"/>
      <c r="J23" s="108" t="s">
        <v>60</v>
      </c>
      <c r="K23" s="57">
        <v>3.4484195115854877E-2</v>
      </c>
      <c r="L23" s="62">
        <v>1.1921325802686561E-2</v>
      </c>
      <c r="M23" s="23">
        <v>7.8862295762369611E-2</v>
      </c>
      <c r="P23" s="108" t="s">
        <v>57</v>
      </c>
      <c r="Q23" s="56">
        <v>0.22223287566157859</v>
      </c>
      <c r="R23" s="62">
        <v>2.7162126068083034E-2</v>
      </c>
      <c r="S23" s="57">
        <v>0.25457267048150523</v>
      </c>
      <c r="U23" s="64"/>
      <c r="AE23" s="64"/>
      <c r="AN23" s="64"/>
      <c r="AX23" s="64"/>
      <c r="BG23" s="64"/>
      <c r="BJ23" s="24" t="s">
        <v>334</v>
      </c>
      <c r="BU23" s="64"/>
      <c r="BY23" s="62" t="s">
        <v>455</v>
      </c>
      <c r="BZ23" s="62">
        <v>173828</v>
      </c>
      <c r="CA23" s="62">
        <v>3.3</v>
      </c>
    </row>
    <row r="24" spans="7:87" ht="16.5" thickBot="1" x14ac:dyDescent="0.3">
      <c r="G24" s="64"/>
      <c r="J24" s="108" t="s">
        <v>88</v>
      </c>
      <c r="K24" s="56">
        <v>0.3000017258340093</v>
      </c>
      <c r="L24" s="62">
        <v>2.6132995057948145E-2</v>
      </c>
      <c r="M24" s="57">
        <v>8.8901423056172532E-2</v>
      </c>
      <c r="P24" s="108" t="s">
        <v>58</v>
      </c>
      <c r="Q24" s="56">
        <v>0.22223287566157859</v>
      </c>
      <c r="R24" s="62">
        <v>2.7162126068083034E-2</v>
      </c>
      <c r="S24" s="57">
        <v>0.19291913224158527</v>
      </c>
      <c r="U24" s="64"/>
      <c r="AE24" s="64"/>
      <c r="AN24" s="64"/>
      <c r="AX24" s="64"/>
      <c r="BG24" s="64"/>
      <c r="BL24" s="62" t="s">
        <v>3</v>
      </c>
      <c r="BM24" s="62" t="s">
        <v>4</v>
      </c>
      <c r="BU24" s="64"/>
      <c r="BY24" s="62" t="s">
        <v>456</v>
      </c>
      <c r="BZ24" s="62">
        <v>231770</v>
      </c>
      <c r="CA24" s="62">
        <v>4.4000000000000004</v>
      </c>
    </row>
    <row r="25" spans="7:87" ht="16.5" thickBot="1" x14ac:dyDescent="0.3">
      <c r="G25" s="64"/>
      <c r="J25" s="141" t="s">
        <v>259</v>
      </c>
      <c r="K25" s="23">
        <v>8.4744969446646445E-2</v>
      </c>
      <c r="L25" s="126">
        <v>1.8195451754028851E-2</v>
      </c>
      <c r="M25" s="57">
        <v>8.1821435191737416E-2</v>
      </c>
      <c r="P25" s="108" t="s">
        <v>48</v>
      </c>
      <c r="Q25" s="56">
        <v>0.24998921344436295</v>
      </c>
      <c r="R25" s="62">
        <v>2.8289756307362544E-2</v>
      </c>
      <c r="S25" s="57">
        <v>0.33041787413096407</v>
      </c>
      <c r="U25" s="64"/>
      <c r="Y25" s="90" t="s">
        <v>225</v>
      </c>
      <c r="Z25" s="91">
        <v>144856</v>
      </c>
      <c r="AA25" s="92">
        <f>Z25/$X$2</f>
        <v>0.27472414931023104</v>
      </c>
      <c r="AE25" s="64"/>
      <c r="AI25" s="90" t="s">
        <v>235</v>
      </c>
      <c r="AJ25" s="91">
        <v>1668747</v>
      </c>
      <c r="AK25" s="92">
        <f>AJ25/$AH$2</f>
        <v>0.32000008437470578</v>
      </c>
      <c r="AN25" s="64"/>
      <c r="AX25" s="64"/>
      <c r="BG25" s="64"/>
      <c r="BJ25" s="62" t="s">
        <v>6</v>
      </c>
      <c r="BK25" s="62" t="s">
        <v>331</v>
      </c>
      <c r="BL25" s="62">
        <v>851756</v>
      </c>
      <c r="BM25" s="62">
        <v>16.3</v>
      </c>
      <c r="BU25" s="64"/>
      <c r="BY25" s="62" t="s">
        <v>457</v>
      </c>
      <c r="BZ25" s="62">
        <v>133268</v>
      </c>
      <c r="CA25" s="62">
        <v>2.6</v>
      </c>
    </row>
    <row r="26" spans="7:87" x14ac:dyDescent="0.25">
      <c r="G26" s="64"/>
      <c r="J26" s="108" t="s">
        <v>61</v>
      </c>
      <c r="K26" s="56">
        <v>0.4285749506903353</v>
      </c>
      <c r="L26" s="62">
        <v>3.233164828755599E-2</v>
      </c>
      <c r="M26" s="57">
        <v>0.30681236094856507</v>
      </c>
      <c r="P26" s="108" t="s">
        <v>59</v>
      </c>
      <c r="Q26" s="56">
        <v>0.3000017258340093</v>
      </c>
      <c r="R26" s="62">
        <v>2.9939543750218629E-2</v>
      </c>
      <c r="S26" s="57">
        <v>0.20858742293958196</v>
      </c>
      <c r="U26" s="64"/>
      <c r="Y26" s="93" t="s">
        <v>226</v>
      </c>
      <c r="Z26" s="70">
        <v>127474</v>
      </c>
      <c r="AA26" s="94">
        <f t="shared" ref="AA26:AA28" si="3">Z26/$X$2</f>
        <v>0.24175861689658965</v>
      </c>
      <c r="AE26" s="64"/>
      <c r="AI26" s="93" t="s">
        <v>446</v>
      </c>
      <c r="AJ26" s="70">
        <v>1541273</v>
      </c>
      <c r="AK26" s="94">
        <f t="shared" ref="AK26:AK28" si="4">AJ26/$AH$2</f>
        <v>0.29555558154978306</v>
      </c>
      <c r="AN26" s="64"/>
      <c r="AR26" s="90" t="s">
        <v>318</v>
      </c>
      <c r="AS26" s="91">
        <v>434569</v>
      </c>
      <c r="AT26" s="92">
        <f>AS26/$AQ$2</f>
        <v>8.3333253433043777E-2</v>
      </c>
      <c r="AX26" s="64"/>
      <c r="BG26" s="64"/>
      <c r="BK26" s="62" t="s">
        <v>332</v>
      </c>
      <c r="BL26" s="62">
        <v>4363077</v>
      </c>
      <c r="BM26" s="62">
        <v>83.7</v>
      </c>
      <c r="BU26" s="64"/>
      <c r="BY26" s="62" t="s">
        <v>458</v>
      </c>
      <c r="BZ26" s="62">
        <v>86914</v>
      </c>
      <c r="CA26" s="62">
        <v>1.7</v>
      </c>
    </row>
    <row r="27" spans="7:87" x14ac:dyDescent="0.25">
      <c r="G27" s="64"/>
      <c r="J27" s="108" t="s">
        <v>62</v>
      </c>
      <c r="K27" s="56">
        <v>0</v>
      </c>
      <c r="L27" s="62">
        <v>0</v>
      </c>
      <c r="M27" s="57">
        <v>0.16441678188154343</v>
      </c>
      <c r="P27" s="108" t="s">
        <v>88</v>
      </c>
      <c r="Q27" s="56">
        <v>0.3000017258340093</v>
      </c>
      <c r="R27" s="62">
        <v>2.6132995057948145E-2</v>
      </c>
      <c r="S27" s="57">
        <v>8.8901423056172532E-2</v>
      </c>
      <c r="U27" s="64"/>
      <c r="Y27" s="93" t="s">
        <v>361</v>
      </c>
      <c r="Z27" s="70">
        <f>SUM(Z13:Z14)</f>
        <v>75326</v>
      </c>
      <c r="AA27" s="94">
        <f t="shared" si="3"/>
        <v>0.14285822659014788</v>
      </c>
      <c r="AE27" s="64"/>
      <c r="AI27" s="93" t="s">
        <v>243</v>
      </c>
      <c r="AJ27" s="70">
        <v>869139</v>
      </c>
      <c r="AK27" s="94">
        <f t="shared" si="4"/>
        <v>0.16666669862678249</v>
      </c>
      <c r="AN27" s="64"/>
      <c r="AR27" s="93" t="s">
        <v>321</v>
      </c>
      <c r="AS27" s="70">
        <v>695311</v>
      </c>
      <c r="AT27" s="94">
        <f>AS27/$AQ$2</f>
        <v>0.13333332054928701</v>
      </c>
      <c r="AX27" s="64"/>
      <c r="BG27" s="64"/>
      <c r="BK27" s="62" t="s">
        <v>43</v>
      </c>
      <c r="BL27" s="62">
        <v>5214833</v>
      </c>
      <c r="BM27" s="62">
        <v>100</v>
      </c>
      <c r="BU27" s="64"/>
      <c r="BY27" s="62" t="s">
        <v>43</v>
      </c>
      <c r="BZ27" s="62">
        <v>643163</v>
      </c>
      <c r="CA27" s="62">
        <v>12.3</v>
      </c>
    </row>
    <row r="28" spans="7:87" x14ac:dyDescent="0.25">
      <c r="G28" s="64"/>
      <c r="J28" s="108" t="s">
        <v>63</v>
      </c>
      <c r="K28" s="57">
        <v>4.4446234208527967E-2</v>
      </c>
      <c r="L28" s="62">
        <v>1.3464178668001432E-2</v>
      </c>
      <c r="M28" s="57">
        <v>8.9827356531953367E-2</v>
      </c>
      <c r="P28" s="108" t="s">
        <v>61</v>
      </c>
      <c r="Q28" s="56">
        <v>0.4285749506903353</v>
      </c>
      <c r="R28" s="62">
        <v>3.233164828755599E-2</v>
      </c>
      <c r="S28" s="57">
        <v>0.30681236094856507</v>
      </c>
      <c r="U28" s="64"/>
      <c r="Y28" s="93" t="s">
        <v>228</v>
      </c>
      <c r="Z28" s="70">
        <v>46354</v>
      </c>
      <c r="AA28" s="94">
        <f t="shared" si="3"/>
        <v>8.7911879501894635E-2</v>
      </c>
      <c r="AE28" s="64"/>
      <c r="AI28" s="93" t="s">
        <v>236</v>
      </c>
      <c r="AJ28" s="70">
        <v>591014</v>
      </c>
      <c r="AK28" s="94">
        <f t="shared" si="4"/>
        <v>0.11333325535065072</v>
      </c>
      <c r="AN28" s="64"/>
      <c r="AR28" s="93" t="s">
        <v>722</v>
      </c>
      <c r="AS28" s="70">
        <v>782225</v>
      </c>
      <c r="AT28" s="94">
        <f t="shared" ref="AT28:AT29" si="5">AS28/$AQ$2</f>
        <v>0.15000000958803475</v>
      </c>
      <c r="AX28" s="64"/>
      <c r="BG28" s="64"/>
      <c r="BU28" s="64"/>
      <c r="BX28" s="62" t="s">
        <v>69</v>
      </c>
      <c r="BY28" s="62" t="s">
        <v>70</v>
      </c>
      <c r="BZ28" s="62">
        <v>4571670</v>
      </c>
      <c r="CA28" s="62">
        <v>87.7</v>
      </c>
    </row>
    <row r="29" spans="7:87" ht="16.5" thickBot="1" x14ac:dyDescent="0.3">
      <c r="G29" s="64"/>
      <c r="J29" s="143" t="s">
        <v>307</v>
      </c>
      <c r="K29" s="51">
        <v>0.214</v>
      </c>
      <c r="L29" s="68">
        <v>2.6772483303602636E-2</v>
      </c>
      <c r="U29" s="64"/>
      <c r="Y29" s="95" t="s">
        <v>445</v>
      </c>
      <c r="Z29" s="96"/>
      <c r="AA29" s="97">
        <f>1-SUM(AA25:AA28)</f>
        <v>0.25274712770113683</v>
      </c>
      <c r="AE29" s="64"/>
      <c r="AI29" s="95" t="s">
        <v>217</v>
      </c>
      <c r="AJ29" s="96"/>
      <c r="AK29" s="97">
        <f>1-SUM(AK25:AK28)</f>
        <v>0.10444438009807788</v>
      </c>
      <c r="AN29" s="64"/>
      <c r="AR29" s="93" t="s">
        <v>319</v>
      </c>
      <c r="AS29" s="70">
        <v>944464</v>
      </c>
      <c r="AT29" s="94">
        <f t="shared" si="5"/>
        <v>0.18111107297203957</v>
      </c>
      <c r="AX29" s="64"/>
      <c r="BG29" s="64"/>
      <c r="BU29" s="64"/>
      <c r="BX29" s="62" t="s">
        <v>43</v>
      </c>
      <c r="BZ29" s="62">
        <v>5214833</v>
      </c>
      <c r="CA29" s="62">
        <v>100</v>
      </c>
    </row>
    <row r="30" spans="7:87" ht="16.5" thickBot="1" x14ac:dyDescent="0.3">
      <c r="G30" s="64"/>
      <c r="U30" s="64"/>
      <c r="AE30" s="64"/>
      <c r="AN30" s="64"/>
      <c r="AR30" s="95" t="s">
        <v>323</v>
      </c>
      <c r="AS30" s="96">
        <v>1054555</v>
      </c>
      <c r="AT30" s="97">
        <f>AS30/$AQ$2</f>
        <v>0.20222219963707372</v>
      </c>
      <c r="AX30" s="64"/>
      <c r="BG30" s="64"/>
      <c r="BU30" s="64"/>
    </row>
    <row r="31" spans="7:87" x14ac:dyDescent="0.25">
      <c r="G31" s="64"/>
      <c r="U31" s="64"/>
      <c r="AE31" s="64"/>
      <c r="AN31" s="64"/>
      <c r="AX31" s="64"/>
      <c r="BG31" s="64"/>
      <c r="BJ31" s="24" t="s">
        <v>335</v>
      </c>
      <c r="BU31" s="64"/>
    </row>
    <row r="32" spans="7:87" ht="16.5" thickBot="1" x14ac:dyDescent="0.3">
      <c r="G32" s="64"/>
      <c r="U32" s="64"/>
      <c r="AE32" s="64"/>
      <c r="AN32" s="64"/>
      <c r="AX32" s="64"/>
      <c r="BG32" s="64"/>
      <c r="BL32" s="62" t="s">
        <v>3</v>
      </c>
      <c r="BM32" s="62" t="s">
        <v>4</v>
      </c>
      <c r="BU32" s="64"/>
    </row>
    <row r="33" spans="7:79" x14ac:dyDescent="0.25">
      <c r="G33" s="64"/>
      <c r="M33" s="90"/>
      <c r="N33" s="144" t="s">
        <v>21</v>
      </c>
      <c r="O33" s="91" t="s">
        <v>512</v>
      </c>
      <c r="P33" s="145" t="s">
        <v>402</v>
      </c>
      <c r="U33" s="64"/>
      <c r="AE33" s="64"/>
      <c r="AN33" s="64"/>
      <c r="AX33" s="64"/>
      <c r="BG33" s="64"/>
      <c r="BJ33" s="62" t="s">
        <v>6</v>
      </c>
      <c r="BK33" s="62" t="s">
        <v>331</v>
      </c>
      <c r="BL33" s="62">
        <v>3070957</v>
      </c>
      <c r="BM33" s="62">
        <v>58.9</v>
      </c>
      <c r="BU33" s="64"/>
      <c r="BX33" s="24" t="s">
        <v>460</v>
      </c>
    </row>
    <row r="34" spans="7:79" x14ac:dyDescent="0.25">
      <c r="G34" s="64"/>
      <c r="M34" s="146" t="s">
        <v>52</v>
      </c>
      <c r="N34" s="57">
        <v>0.10563391408448136</v>
      </c>
      <c r="O34" s="70">
        <v>2.008140818707678E-2</v>
      </c>
      <c r="P34" s="147">
        <v>0.22435422164453778</v>
      </c>
      <c r="U34" s="64"/>
      <c r="AE34" s="64"/>
      <c r="AN34" s="64"/>
      <c r="AX34" s="64"/>
      <c r="BG34" s="64"/>
      <c r="BK34" s="62" t="s">
        <v>332</v>
      </c>
      <c r="BL34" s="62">
        <v>2143876</v>
      </c>
      <c r="BM34" s="62">
        <v>41.1</v>
      </c>
      <c r="BU34" s="64"/>
      <c r="BZ34" s="62" t="s">
        <v>3</v>
      </c>
      <c r="CA34" s="62" t="s">
        <v>4</v>
      </c>
    </row>
    <row r="35" spans="7:79" x14ac:dyDescent="0.25">
      <c r="G35" s="64"/>
      <c r="M35" s="146" t="s">
        <v>55</v>
      </c>
      <c r="N35" s="57">
        <v>0.11940275439800832</v>
      </c>
      <c r="O35" s="70">
        <v>2.1185106452854634E-2</v>
      </c>
      <c r="P35" s="147">
        <v>0.11694161191872102</v>
      </c>
      <c r="U35" s="64"/>
      <c r="AE35" s="64"/>
      <c r="AN35" s="64"/>
      <c r="AX35" s="64"/>
      <c r="BG35" s="64"/>
      <c r="BK35" s="62" t="s">
        <v>43</v>
      </c>
      <c r="BL35" s="62">
        <v>5214833</v>
      </c>
      <c r="BM35" s="62">
        <v>100</v>
      </c>
      <c r="BU35" s="64"/>
      <c r="BX35" s="62" t="s">
        <v>6</v>
      </c>
      <c r="BY35" s="62" t="s">
        <v>454</v>
      </c>
      <c r="BZ35" s="62">
        <v>63737</v>
      </c>
      <c r="CA35" s="62">
        <v>1.2</v>
      </c>
    </row>
    <row r="36" spans="7:79" x14ac:dyDescent="0.25">
      <c r="G36" s="64"/>
      <c r="M36" s="146" t="s">
        <v>56</v>
      </c>
      <c r="N36" s="57">
        <v>0.14814791140656461</v>
      </c>
      <c r="O36" s="70">
        <v>2.3209440941655213E-2</v>
      </c>
      <c r="P36" s="147">
        <v>0.28533999859497072</v>
      </c>
      <c r="U36" s="64"/>
      <c r="AE36" s="64"/>
      <c r="AN36" s="64"/>
      <c r="AX36" s="64"/>
      <c r="BG36" s="64"/>
      <c r="BU36" s="64"/>
      <c r="BY36" s="62" t="s">
        <v>455</v>
      </c>
      <c r="BZ36" s="62">
        <v>266536</v>
      </c>
      <c r="CA36" s="62">
        <v>5.0999999999999996</v>
      </c>
    </row>
    <row r="37" spans="7:79" x14ac:dyDescent="0.25">
      <c r="G37" s="64"/>
      <c r="M37" s="148" t="s">
        <v>119</v>
      </c>
      <c r="N37" s="57">
        <v>0.17142589460500299</v>
      </c>
      <c r="O37" s="70">
        <v>1.677394435238614E-2</v>
      </c>
      <c r="P37" s="147">
        <v>0.33700000000000002</v>
      </c>
      <c r="U37" s="64"/>
      <c r="AE37" s="64"/>
      <c r="AN37" s="64"/>
      <c r="AX37" s="64"/>
      <c r="BG37" s="64"/>
      <c r="BU37" s="64"/>
      <c r="BY37" s="62" t="s">
        <v>456</v>
      </c>
      <c r="BZ37" s="62">
        <v>243359</v>
      </c>
      <c r="CA37" s="62">
        <v>4.7</v>
      </c>
    </row>
    <row r="38" spans="7:79" ht="16.5" thickBot="1" x14ac:dyDescent="0.3">
      <c r="G38" s="64"/>
      <c r="M38" s="149" t="s">
        <v>45</v>
      </c>
      <c r="N38" s="150">
        <v>0.30463589783446277</v>
      </c>
      <c r="O38" s="96">
        <v>3.006986575949679E-2</v>
      </c>
      <c r="P38" s="151">
        <v>0.4636029800014988</v>
      </c>
      <c r="U38" s="64"/>
      <c r="AE38" s="64"/>
      <c r="AN38" s="64"/>
      <c r="AX38" s="64"/>
      <c r="BG38" s="64"/>
      <c r="BU38" s="64"/>
      <c r="BY38" s="62" t="s">
        <v>457</v>
      </c>
      <c r="BZ38" s="62">
        <v>173828</v>
      </c>
      <c r="CA38" s="62">
        <v>3.3</v>
      </c>
    </row>
    <row r="39" spans="7:79" x14ac:dyDescent="0.25">
      <c r="G39" s="64"/>
      <c r="U39" s="64"/>
      <c r="AE39" s="64"/>
      <c r="AN39" s="64"/>
      <c r="AX39" s="64"/>
      <c r="BG39" s="64"/>
      <c r="BJ39" s="24" t="s">
        <v>336</v>
      </c>
      <c r="BU39" s="64"/>
      <c r="BY39" s="62" t="s">
        <v>458</v>
      </c>
      <c r="BZ39" s="62">
        <v>104297</v>
      </c>
      <c r="CA39" s="62">
        <v>2</v>
      </c>
    </row>
    <row r="40" spans="7:79" x14ac:dyDescent="0.25">
      <c r="G40" s="64"/>
      <c r="U40" s="64"/>
      <c r="AE40" s="64"/>
      <c r="AN40" s="64"/>
      <c r="AX40" s="64"/>
      <c r="BG40" s="64"/>
      <c r="BL40" s="62" t="s">
        <v>3</v>
      </c>
      <c r="BM40" s="62" t="s">
        <v>4</v>
      </c>
      <c r="BU40" s="64"/>
      <c r="BY40" s="62" t="s">
        <v>43</v>
      </c>
      <c r="BZ40" s="62">
        <v>851756</v>
      </c>
      <c r="CA40" s="62">
        <v>16.3</v>
      </c>
    </row>
    <row r="41" spans="7:79" x14ac:dyDescent="0.25">
      <c r="G41" s="64"/>
      <c r="U41" s="64"/>
      <c r="AE41" s="64"/>
      <c r="AN41" s="64"/>
      <c r="AX41" s="64"/>
      <c r="BG41" s="64"/>
      <c r="BJ41" s="62" t="s">
        <v>6</v>
      </c>
      <c r="BK41" s="62" t="s">
        <v>331</v>
      </c>
      <c r="BL41" s="62">
        <v>3401230</v>
      </c>
      <c r="BM41" s="62">
        <v>65.2</v>
      </c>
      <c r="BU41" s="64"/>
      <c r="BX41" s="62" t="s">
        <v>69</v>
      </c>
      <c r="BY41" s="62" t="s">
        <v>70</v>
      </c>
      <c r="BZ41" s="62">
        <v>4363077</v>
      </c>
      <c r="CA41" s="62">
        <v>83.7</v>
      </c>
    </row>
    <row r="42" spans="7:79" x14ac:dyDescent="0.25">
      <c r="G42" s="64"/>
      <c r="U42" s="64"/>
      <c r="AE42" s="64"/>
      <c r="AN42" s="64"/>
      <c r="AX42" s="64"/>
      <c r="BG42" s="64"/>
      <c r="BK42" s="62" t="s">
        <v>332</v>
      </c>
      <c r="BL42" s="62">
        <v>1813603</v>
      </c>
      <c r="BM42" s="62">
        <v>34.799999999999997</v>
      </c>
      <c r="BU42" s="64"/>
      <c r="BX42" s="62" t="s">
        <v>43</v>
      </c>
      <c r="BZ42" s="62">
        <v>5214833</v>
      </c>
      <c r="CA42" s="62">
        <v>100</v>
      </c>
    </row>
    <row r="43" spans="7:79" x14ac:dyDescent="0.25">
      <c r="G43" s="64"/>
      <c r="U43" s="64"/>
      <c r="AE43" s="64"/>
      <c r="AN43" s="64"/>
      <c r="AX43" s="64"/>
      <c r="BG43" s="64"/>
      <c r="BK43" s="62" t="s">
        <v>43</v>
      </c>
      <c r="BL43" s="62">
        <v>5214833</v>
      </c>
      <c r="BM43" s="62">
        <v>100</v>
      </c>
      <c r="BU43" s="64"/>
    </row>
    <row r="44" spans="7:79" x14ac:dyDescent="0.25">
      <c r="G44" s="64"/>
      <c r="U44" s="64"/>
      <c r="AE44" s="64"/>
      <c r="AN44" s="64"/>
      <c r="AX44" s="64"/>
      <c r="BG44" s="64"/>
      <c r="BU44" s="64"/>
    </row>
    <row r="45" spans="7:79" x14ac:dyDescent="0.25">
      <c r="G45" s="64"/>
      <c r="U45" s="64"/>
      <c r="AE45" s="64"/>
      <c r="AN45" s="64"/>
      <c r="AX45" s="64"/>
      <c r="BG45" s="64"/>
      <c r="BU45" s="64"/>
    </row>
    <row r="46" spans="7:79" x14ac:dyDescent="0.25">
      <c r="G46" s="64"/>
      <c r="K46" s="142" t="s">
        <v>402</v>
      </c>
      <c r="U46" s="64"/>
      <c r="AE46" s="64"/>
      <c r="AN46" s="64"/>
      <c r="AX46" s="64"/>
      <c r="BG46" s="64"/>
      <c r="BU46" s="64"/>
      <c r="BX46" s="24" t="s">
        <v>461</v>
      </c>
    </row>
    <row r="47" spans="7:79" x14ac:dyDescent="0.25">
      <c r="G47" s="64"/>
      <c r="J47" s="107" t="s">
        <v>236</v>
      </c>
      <c r="K47" s="57">
        <v>0.4636029800014988</v>
      </c>
      <c r="U47" s="64"/>
      <c r="AE47" s="64"/>
      <c r="AN47" s="64"/>
      <c r="AX47" s="64"/>
      <c r="BG47" s="64"/>
      <c r="BJ47" s="24" t="s">
        <v>337</v>
      </c>
      <c r="BU47" s="64"/>
      <c r="BZ47" s="62" t="s">
        <v>3</v>
      </c>
      <c r="CA47" s="62" t="s">
        <v>4</v>
      </c>
    </row>
    <row r="48" spans="7:79" x14ac:dyDescent="0.25">
      <c r="G48" s="64"/>
      <c r="J48" s="107" t="s">
        <v>47</v>
      </c>
      <c r="K48" s="57">
        <v>0.3145452263411691</v>
      </c>
      <c r="U48" s="64"/>
      <c r="AE48" s="64"/>
      <c r="AN48" s="64"/>
      <c r="AX48" s="64"/>
      <c r="BG48" s="64"/>
      <c r="BL48" s="62" t="s">
        <v>3</v>
      </c>
      <c r="BM48" s="62" t="s">
        <v>4</v>
      </c>
      <c r="BU48" s="64"/>
      <c r="BX48" s="62" t="s">
        <v>6</v>
      </c>
      <c r="BY48" s="62" t="s">
        <v>454</v>
      </c>
      <c r="BZ48" s="62">
        <v>330273</v>
      </c>
      <c r="CA48" s="62">
        <v>6.3</v>
      </c>
    </row>
    <row r="49" spans="7:79" x14ac:dyDescent="0.25">
      <c r="G49" s="64"/>
      <c r="J49" s="107" t="s">
        <v>48</v>
      </c>
      <c r="K49" s="57">
        <v>0.33041787413096407</v>
      </c>
      <c r="U49" s="64"/>
      <c r="AE49" s="64"/>
      <c r="AN49" s="64"/>
      <c r="AX49" s="64"/>
      <c r="BG49" s="64"/>
      <c r="BJ49" s="62" t="s">
        <v>6</v>
      </c>
      <c r="BK49" s="62" t="s">
        <v>331</v>
      </c>
      <c r="BL49" s="62">
        <v>2143876</v>
      </c>
      <c r="BM49" s="62">
        <v>41.1</v>
      </c>
      <c r="BU49" s="64"/>
      <c r="BY49" s="62" t="s">
        <v>455</v>
      </c>
      <c r="BZ49" s="62">
        <v>915493</v>
      </c>
      <c r="CA49" s="62">
        <v>17.600000000000001</v>
      </c>
    </row>
    <row r="50" spans="7:79" x14ac:dyDescent="0.25">
      <c r="G50" s="64"/>
      <c r="J50" s="107" t="s">
        <v>119</v>
      </c>
      <c r="K50" s="57">
        <v>0.33700000000000002</v>
      </c>
      <c r="U50" s="64"/>
      <c r="AE50" s="64"/>
      <c r="AN50" s="64"/>
      <c r="AX50" s="64"/>
      <c r="BG50" s="64"/>
      <c r="BK50" s="62" t="s">
        <v>332</v>
      </c>
      <c r="BL50" s="62">
        <v>3070957</v>
      </c>
      <c r="BM50" s="62">
        <v>58.9</v>
      </c>
      <c r="BU50" s="64"/>
      <c r="BY50" s="62" t="s">
        <v>456</v>
      </c>
      <c r="BZ50" s="62">
        <v>967641</v>
      </c>
      <c r="CA50" s="62">
        <v>18.600000000000001</v>
      </c>
    </row>
    <row r="51" spans="7:79" x14ac:dyDescent="0.25">
      <c r="G51" s="64"/>
      <c r="J51" s="107" t="s">
        <v>50</v>
      </c>
      <c r="K51" s="57">
        <v>0.27268793526705104</v>
      </c>
      <c r="U51" s="64"/>
      <c r="AE51" s="64"/>
      <c r="AN51" s="64"/>
      <c r="AX51" s="64"/>
      <c r="BG51" s="64"/>
      <c r="BK51" s="62" t="s">
        <v>43</v>
      </c>
      <c r="BL51" s="62">
        <v>5214833</v>
      </c>
      <c r="BM51" s="62">
        <v>100</v>
      </c>
      <c r="BU51" s="64"/>
      <c r="BY51" s="62" t="s">
        <v>457</v>
      </c>
      <c r="BZ51" s="62">
        <v>492512</v>
      </c>
      <c r="CA51" s="62">
        <v>9.4</v>
      </c>
    </row>
    <row r="52" spans="7:79" x14ac:dyDescent="0.25">
      <c r="G52" s="64"/>
      <c r="J52" s="107" t="s">
        <v>51</v>
      </c>
      <c r="K52" s="57">
        <v>0.26481777328727685</v>
      </c>
      <c r="U52" s="64"/>
      <c r="AE52" s="64"/>
      <c r="AN52" s="64"/>
      <c r="AX52" s="64"/>
      <c r="BG52" s="64"/>
      <c r="BU52" s="64"/>
      <c r="BY52" s="62" t="s">
        <v>458</v>
      </c>
      <c r="BZ52" s="62">
        <v>365038</v>
      </c>
      <c r="CA52" s="62">
        <v>7</v>
      </c>
    </row>
    <row r="53" spans="7:79" x14ac:dyDescent="0.25">
      <c r="G53" s="64"/>
      <c r="J53" s="107" t="s">
        <v>52</v>
      </c>
      <c r="K53" s="57">
        <v>0.22435422164453778</v>
      </c>
      <c r="U53" s="64"/>
      <c r="AE53" s="64"/>
      <c r="AN53" s="64"/>
      <c r="AX53" s="64"/>
      <c r="BG53" s="64"/>
      <c r="BU53" s="64"/>
      <c r="BY53" s="62" t="s">
        <v>43</v>
      </c>
      <c r="BZ53" s="62">
        <v>3070957</v>
      </c>
      <c r="CA53" s="62">
        <v>58.9</v>
      </c>
    </row>
    <row r="54" spans="7:79" x14ac:dyDescent="0.25">
      <c r="G54" s="64"/>
      <c r="J54" s="107" t="s">
        <v>53</v>
      </c>
      <c r="K54" s="57">
        <v>7.0136527242600152E-2</v>
      </c>
      <c r="U54" s="64"/>
      <c r="AE54" s="64"/>
      <c r="AN54" s="64"/>
      <c r="AX54" s="64"/>
      <c r="BG54" s="64"/>
      <c r="BU54" s="64"/>
      <c r="BX54" s="62" t="s">
        <v>69</v>
      </c>
      <c r="BY54" s="62" t="s">
        <v>70</v>
      </c>
      <c r="BZ54" s="62">
        <v>2143876</v>
      </c>
      <c r="CA54" s="62">
        <v>41.1</v>
      </c>
    </row>
    <row r="55" spans="7:79" x14ac:dyDescent="0.25">
      <c r="G55" s="64"/>
      <c r="J55" s="107" t="s">
        <v>54</v>
      </c>
      <c r="K55" s="57">
        <v>5.0069729986300791E-2</v>
      </c>
      <c r="U55" s="64"/>
      <c r="AE55" s="64"/>
      <c r="AN55" s="64"/>
      <c r="AX55" s="64"/>
      <c r="BG55" s="64"/>
      <c r="BJ55" s="24" t="s">
        <v>338</v>
      </c>
      <c r="BU55" s="64"/>
      <c r="BX55" s="62" t="s">
        <v>43</v>
      </c>
      <c r="BZ55" s="62">
        <v>5214833</v>
      </c>
      <c r="CA55" s="62">
        <v>100</v>
      </c>
    </row>
    <row r="56" spans="7:79" x14ac:dyDescent="0.25">
      <c r="G56" s="64"/>
      <c r="J56" s="107" t="s">
        <v>164</v>
      </c>
      <c r="K56" s="23">
        <v>8.2623335966029221E-2</v>
      </c>
      <c r="U56" s="64"/>
      <c r="AE56" s="64"/>
      <c r="AN56" s="64"/>
      <c r="AX56" s="64"/>
      <c r="BG56" s="64"/>
      <c r="BL56" s="62" t="s">
        <v>3</v>
      </c>
      <c r="BM56" s="62" t="s">
        <v>4</v>
      </c>
      <c r="BU56" s="64"/>
    </row>
    <row r="57" spans="7:79" x14ac:dyDescent="0.25">
      <c r="G57" s="64"/>
      <c r="J57" s="107" t="s">
        <v>55</v>
      </c>
      <c r="K57" s="57">
        <v>0.11694161191872102</v>
      </c>
      <c r="U57" s="64"/>
      <c r="AE57" s="64"/>
      <c r="AN57" s="64"/>
      <c r="AX57" s="64"/>
      <c r="BG57" s="64"/>
      <c r="BJ57" s="62" t="s">
        <v>6</v>
      </c>
      <c r="BK57" s="62" t="s">
        <v>331</v>
      </c>
      <c r="BL57" s="62">
        <v>1274737</v>
      </c>
      <c r="BM57" s="62">
        <v>24.4</v>
      </c>
      <c r="BU57" s="64"/>
    </row>
    <row r="58" spans="7:79" x14ac:dyDescent="0.25">
      <c r="G58" s="64"/>
      <c r="J58" s="107" t="s">
        <v>56</v>
      </c>
      <c r="K58" s="57">
        <v>0.28533999859497072</v>
      </c>
      <c r="U58" s="64"/>
      <c r="AE58" s="64"/>
      <c r="AN58" s="64"/>
      <c r="AX58" s="64"/>
      <c r="BG58" s="64"/>
      <c r="BK58" s="62" t="s">
        <v>332</v>
      </c>
      <c r="BL58" s="62">
        <v>3940096</v>
      </c>
      <c r="BM58" s="62">
        <v>75.599999999999994</v>
      </c>
      <c r="BU58" s="64"/>
    </row>
    <row r="59" spans="7:79" x14ac:dyDescent="0.25">
      <c r="G59" s="64"/>
      <c r="J59" s="107" t="s">
        <v>57</v>
      </c>
      <c r="K59" s="57">
        <v>0.25457267048150523</v>
      </c>
      <c r="U59" s="64"/>
      <c r="AE59" s="64"/>
      <c r="AN59" s="64"/>
      <c r="AX59" s="64"/>
      <c r="BG59" s="64"/>
      <c r="BK59" s="62" t="s">
        <v>43</v>
      </c>
      <c r="BL59" s="62">
        <v>5214833</v>
      </c>
      <c r="BM59" s="62">
        <v>100</v>
      </c>
      <c r="BU59" s="64"/>
      <c r="BX59" s="62" t="s">
        <v>462</v>
      </c>
    </row>
    <row r="60" spans="7:79" x14ac:dyDescent="0.25">
      <c r="G60" s="64"/>
      <c r="J60" s="107" t="s">
        <v>58</v>
      </c>
      <c r="K60" s="57">
        <v>0.19291913224158527</v>
      </c>
      <c r="U60" s="64"/>
      <c r="AE60" s="64"/>
      <c r="AN60" s="64"/>
      <c r="AX60" s="64"/>
      <c r="BG60" s="64"/>
      <c r="BU60" s="64"/>
      <c r="BZ60" s="62" t="s">
        <v>3</v>
      </c>
      <c r="CA60" s="62" t="s">
        <v>4</v>
      </c>
    </row>
    <row r="61" spans="7:79" x14ac:dyDescent="0.25">
      <c r="G61" s="64"/>
      <c r="J61" s="107" t="s">
        <v>59</v>
      </c>
      <c r="K61" s="57">
        <v>0.20858742293958196</v>
      </c>
      <c r="U61" s="64"/>
      <c r="AE61" s="64"/>
      <c r="AN61" s="64"/>
      <c r="AX61" s="64"/>
      <c r="BG61" s="64"/>
      <c r="BU61" s="64"/>
      <c r="BX61" s="62" t="s">
        <v>6</v>
      </c>
      <c r="BY61" s="62" t="s">
        <v>454</v>
      </c>
      <c r="BZ61" s="62">
        <v>295507</v>
      </c>
      <c r="CA61" s="62">
        <v>5.7</v>
      </c>
    </row>
    <row r="62" spans="7:79" x14ac:dyDescent="0.25">
      <c r="G62" s="64"/>
      <c r="J62" s="107" t="s">
        <v>60</v>
      </c>
      <c r="K62" s="23">
        <v>7.8862295762369611E-2</v>
      </c>
      <c r="U62" s="64"/>
      <c r="AE62" s="64"/>
      <c r="AN62" s="64"/>
      <c r="AX62" s="64"/>
      <c r="BG62" s="64"/>
      <c r="BU62" s="64"/>
      <c r="BY62" s="62" t="s">
        <v>455</v>
      </c>
      <c r="BZ62" s="62">
        <v>1095115</v>
      </c>
      <c r="CA62" s="62">
        <v>21</v>
      </c>
    </row>
    <row r="63" spans="7:79" x14ac:dyDescent="0.25">
      <c r="G63" s="64"/>
      <c r="J63" s="107" t="s">
        <v>88</v>
      </c>
      <c r="K63" s="57">
        <v>8.8901423056172532E-2</v>
      </c>
      <c r="U63" s="64"/>
      <c r="AE63" s="64"/>
      <c r="AN63" s="64"/>
      <c r="AX63" s="64"/>
      <c r="BG63" s="64"/>
      <c r="BJ63" s="24" t="s">
        <v>339</v>
      </c>
      <c r="BU63" s="64"/>
      <c r="BY63" s="62" t="s">
        <v>456</v>
      </c>
      <c r="BZ63" s="62">
        <v>996613</v>
      </c>
      <c r="CA63" s="62">
        <v>19.100000000000001</v>
      </c>
    </row>
    <row r="64" spans="7:79" x14ac:dyDescent="0.25">
      <c r="G64" s="64"/>
      <c r="J64" s="107" t="s">
        <v>259</v>
      </c>
      <c r="K64" s="57">
        <v>8.1821435191737416E-2</v>
      </c>
      <c r="U64" s="64"/>
      <c r="AE64" s="64"/>
      <c r="AN64" s="64"/>
      <c r="AX64" s="64"/>
      <c r="BG64" s="64"/>
      <c r="BL64" s="62" t="s">
        <v>3</v>
      </c>
      <c r="BM64" s="62" t="s">
        <v>4</v>
      </c>
      <c r="BU64" s="64"/>
      <c r="BY64" s="62" t="s">
        <v>457</v>
      </c>
      <c r="BZ64" s="62">
        <v>498306</v>
      </c>
      <c r="CA64" s="62">
        <v>9.6</v>
      </c>
    </row>
    <row r="65" spans="7:79" x14ac:dyDescent="0.25">
      <c r="G65" s="64"/>
      <c r="J65" s="107" t="s">
        <v>61</v>
      </c>
      <c r="K65" s="57">
        <v>0.30681236094856507</v>
      </c>
      <c r="U65" s="64"/>
      <c r="AE65" s="64"/>
      <c r="AN65" s="64"/>
      <c r="AX65" s="64"/>
      <c r="BG65" s="64"/>
      <c r="BJ65" s="62" t="s">
        <v>6</v>
      </c>
      <c r="BK65" s="62" t="s">
        <v>331</v>
      </c>
      <c r="BL65" s="62">
        <v>1471742</v>
      </c>
      <c r="BM65" s="62">
        <v>28.2</v>
      </c>
      <c r="BU65" s="64"/>
      <c r="BY65" s="62" t="s">
        <v>458</v>
      </c>
      <c r="BZ65" s="62">
        <v>515689</v>
      </c>
      <c r="CA65" s="62">
        <v>9.9</v>
      </c>
    </row>
    <row r="66" spans="7:79" x14ac:dyDescent="0.25">
      <c r="G66" s="64"/>
      <c r="J66" s="107" t="s">
        <v>62</v>
      </c>
      <c r="K66" s="57">
        <v>0.16441678188154343</v>
      </c>
      <c r="U66" s="64"/>
      <c r="AE66" s="64"/>
      <c r="AN66" s="64"/>
      <c r="AX66" s="64"/>
      <c r="BG66" s="64"/>
      <c r="BK66" s="62" t="s">
        <v>332</v>
      </c>
      <c r="BL66" s="62">
        <v>3743091</v>
      </c>
      <c r="BM66" s="62">
        <v>71.8</v>
      </c>
      <c r="BU66" s="64"/>
      <c r="BY66" s="62" t="s">
        <v>43</v>
      </c>
      <c r="BZ66" s="62">
        <v>3401230</v>
      </c>
      <c r="CA66" s="62">
        <v>65.2</v>
      </c>
    </row>
    <row r="67" spans="7:79" x14ac:dyDescent="0.25">
      <c r="G67" s="64"/>
      <c r="J67" s="107" t="s">
        <v>63</v>
      </c>
      <c r="K67" s="57">
        <v>8.9827356531953367E-2</v>
      </c>
      <c r="U67" s="64"/>
      <c r="AE67" s="64"/>
      <c r="AN67" s="64"/>
      <c r="AX67" s="64"/>
      <c r="BG67" s="64"/>
      <c r="BK67" s="62" t="s">
        <v>43</v>
      </c>
      <c r="BL67" s="62">
        <v>5214833</v>
      </c>
      <c r="BM67" s="62">
        <v>100</v>
      </c>
      <c r="BU67" s="64"/>
      <c r="BX67" s="62" t="s">
        <v>69</v>
      </c>
      <c r="BY67" s="62" t="s">
        <v>70</v>
      </c>
      <c r="BZ67" s="62">
        <v>1813603</v>
      </c>
      <c r="CA67" s="62">
        <v>34.799999999999997</v>
      </c>
    </row>
    <row r="68" spans="7:79" x14ac:dyDescent="0.25">
      <c r="G68" s="64"/>
      <c r="U68" s="64"/>
      <c r="AE68" s="64"/>
      <c r="AN68" s="64"/>
      <c r="AX68" s="64"/>
      <c r="BG68" s="64"/>
      <c r="BU68" s="64"/>
      <c r="BX68" s="62" t="s">
        <v>43</v>
      </c>
      <c r="BZ68" s="62">
        <v>5214833</v>
      </c>
      <c r="CA68" s="62">
        <v>100</v>
      </c>
    </row>
    <row r="69" spans="7:79" x14ac:dyDescent="0.25">
      <c r="G69" s="64"/>
      <c r="U69" s="64"/>
      <c r="AE69" s="64"/>
      <c r="AN69" s="64"/>
      <c r="AX69" s="64"/>
      <c r="BG69" s="64"/>
      <c r="BU69" s="64"/>
    </row>
    <row r="70" spans="7:79" x14ac:dyDescent="0.25">
      <c r="G70" s="64"/>
      <c r="U70" s="64"/>
      <c r="AE70" s="64"/>
      <c r="AN70" s="64"/>
      <c r="AX70" s="64"/>
      <c r="BG70" s="64"/>
      <c r="BU70" s="64"/>
    </row>
    <row r="71" spans="7:79" x14ac:dyDescent="0.25">
      <c r="G71" s="64"/>
      <c r="U71" s="64"/>
      <c r="AE71" s="64"/>
      <c r="AN71" s="64"/>
      <c r="AX71" s="64"/>
      <c r="BG71" s="64"/>
      <c r="BJ71" s="24" t="s">
        <v>340</v>
      </c>
      <c r="BU71" s="64"/>
    </row>
    <row r="72" spans="7:79" x14ac:dyDescent="0.25">
      <c r="G72" s="64"/>
      <c r="U72" s="64"/>
      <c r="AE72" s="64"/>
      <c r="AN72" s="64"/>
      <c r="AX72" s="64"/>
      <c r="BG72" s="64"/>
      <c r="BL72" s="62" t="s">
        <v>3</v>
      </c>
      <c r="BM72" s="62" t="s">
        <v>4</v>
      </c>
      <c r="BU72" s="64"/>
      <c r="BX72" s="62" t="s">
        <v>463</v>
      </c>
    </row>
    <row r="73" spans="7:79" x14ac:dyDescent="0.25">
      <c r="G73" s="64"/>
      <c r="U73" s="64"/>
      <c r="AE73" s="64"/>
      <c r="AN73" s="64"/>
      <c r="AX73" s="64"/>
      <c r="BG73" s="64"/>
      <c r="BJ73" s="62" t="s">
        <v>6</v>
      </c>
      <c r="BK73" s="62" t="s">
        <v>331</v>
      </c>
      <c r="BL73" s="62">
        <v>179622</v>
      </c>
      <c r="BM73" s="62">
        <v>3.4</v>
      </c>
      <c r="BU73" s="64"/>
      <c r="BZ73" s="62" t="s">
        <v>3</v>
      </c>
      <c r="CA73" s="62" t="s">
        <v>4</v>
      </c>
    </row>
    <row r="74" spans="7:79" x14ac:dyDescent="0.25">
      <c r="G74" s="64"/>
      <c r="U74" s="64"/>
      <c r="AE74" s="64"/>
      <c r="AN74" s="64"/>
      <c r="AX74" s="64"/>
      <c r="BG74" s="64"/>
      <c r="BK74" s="62" t="s">
        <v>332</v>
      </c>
      <c r="BL74" s="62">
        <v>5035211</v>
      </c>
      <c r="BM74" s="62">
        <v>96.6</v>
      </c>
      <c r="BU74" s="64"/>
      <c r="BX74" s="62" t="s">
        <v>6</v>
      </c>
      <c r="BY74" s="62" t="s">
        <v>454</v>
      </c>
      <c r="BZ74" s="62">
        <v>127474</v>
      </c>
      <c r="CA74" s="62">
        <v>2.4</v>
      </c>
    </row>
    <row r="75" spans="7:79" x14ac:dyDescent="0.25">
      <c r="G75" s="64"/>
      <c r="U75" s="64"/>
      <c r="AE75" s="64"/>
      <c r="AN75" s="64"/>
      <c r="AX75" s="64"/>
      <c r="BG75" s="64"/>
      <c r="BK75" s="62" t="s">
        <v>43</v>
      </c>
      <c r="BL75" s="62">
        <v>5214833</v>
      </c>
      <c r="BM75" s="62">
        <v>100</v>
      </c>
      <c r="BU75" s="64"/>
      <c r="BY75" s="62" t="s">
        <v>455</v>
      </c>
      <c r="BZ75" s="62">
        <v>637368</v>
      </c>
      <c r="CA75" s="62">
        <v>12.2</v>
      </c>
    </row>
    <row r="76" spans="7:79" x14ac:dyDescent="0.25">
      <c r="G76" s="64"/>
      <c r="U76" s="64"/>
      <c r="AE76" s="64"/>
      <c r="AN76" s="64"/>
      <c r="AX76" s="64"/>
      <c r="BG76" s="64"/>
      <c r="BU76" s="64"/>
      <c r="BY76" s="62" t="s">
        <v>456</v>
      </c>
      <c r="BZ76" s="62">
        <v>614191</v>
      </c>
      <c r="CA76" s="62">
        <v>11.8</v>
      </c>
    </row>
    <row r="77" spans="7:79" x14ac:dyDescent="0.25">
      <c r="G77" s="64"/>
      <c r="U77" s="64"/>
      <c r="AE77" s="64"/>
      <c r="AN77" s="64"/>
      <c r="AX77" s="64"/>
      <c r="BG77" s="64"/>
      <c r="BU77" s="64"/>
      <c r="BY77" s="62" t="s">
        <v>457</v>
      </c>
      <c r="BZ77" s="62">
        <v>492512</v>
      </c>
      <c r="CA77" s="62">
        <v>9.4</v>
      </c>
    </row>
    <row r="78" spans="7:79" x14ac:dyDescent="0.25">
      <c r="G78" s="64"/>
      <c r="U78" s="64"/>
      <c r="AE78" s="64"/>
      <c r="AN78" s="64"/>
      <c r="AX78" s="64"/>
      <c r="BG78" s="64"/>
      <c r="BU78" s="64"/>
      <c r="BY78" s="62" t="s">
        <v>458</v>
      </c>
      <c r="BZ78" s="62">
        <v>272330</v>
      </c>
      <c r="CA78" s="62">
        <v>5.2</v>
      </c>
    </row>
    <row r="79" spans="7:79" x14ac:dyDescent="0.25">
      <c r="G79" s="64"/>
      <c r="U79" s="64"/>
      <c r="AE79" s="64"/>
      <c r="AN79" s="64"/>
      <c r="AX79" s="64"/>
      <c r="BG79" s="64"/>
      <c r="BJ79" s="24" t="s">
        <v>341</v>
      </c>
      <c r="BU79" s="64"/>
      <c r="BY79" s="62" t="s">
        <v>43</v>
      </c>
      <c r="BZ79" s="62">
        <v>2143876</v>
      </c>
      <c r="CA79" s="62">
        <v>41.1</v>
      </c>
    </row>
    <row r="80" spans="7:79" x14ac:dyDescent="0.25">
      <c r="G80" s="64"/>
      <c r="U80" s="64"/>
      <c r="AE80" s="64"/>
      <c r="AN80" s="64"/>
      <c r="AX80" s="64"/>
      <c r="BG80" s="64"/>
      <c r="BL80" s="62" t="s">
        <v>3</v>
      </c>
      <c r="BM80" s="62" t="s">
        <v>4</v>
      </c>
      <c r="BU80" s="64"/>
      <c r="BX80" s="62" t="s">
        <v>69</v>
      </c>
      <c r="BY80" s="62" t="s">
        <v>70</v>
      </c>
      <c r="BZ80" s="62">
        <v>3070957</v>
      </c>
      <c r="CA80" s="62">
        <v>58.9</v>
      </c>
    </row>
    <row r="81" spans="7:79" x14ac:dyDescent="0.25">
      <c r="G81" s="64"/>
      <c r="U81" s="64"/>
      <c r="AE81" s="64"/>
      <c r="AN81" s="64"/>
      <c r="AX81" s="64"/>
      <c r="BG81" s="64"/>
      <c r="BJ81" s="62" t="s">
        <v>6</v>
      </c>
      <c r="BK81" s="62" t="s">
        <v>331</v>
      </c>
      <c r="BL81" s="62">
        <v>197005</v>
      </c>
      <c r="BM81" s="62">
        <v>3.8</v>
      </c>
      <c r="BU81" s="64"/>
      <c r="BX81" s="62" t="s">
        <v>43</v>
      </c>
      <c r="BZ81" s="62">
        <v>5214833</v>
      </c>
      <c r="CA81" s="62">
        <v>100</v>
      </c>
    </row>
    <row r="82" spans="7:79" x14ac:dyDescent="0.25">
      <c r="G82" s="64"/>
      <c r="U82" s="64"/>
      <c r="AE82" s="64"/>
      <c r="AN82" s="64"/>
      <c r="AX82" s="64"/>
      <c r="BG82" s="64"/>
      <c r="BK82" s="62" t="s">
        <v>332</v>
      </c>
      <c r="BL82" s="62">
        <v>5017828</v>
      </c>
      <c r="BM82" s="62">
        <v>96.2</v>
      </c>
      <c r="BU82" s="64"/>
    </row>
    <row r="83" spans="7:79" x14ac:dyDescent="0.25">
      <c r="G83" s="64"/>
      <c r="U83" s="64"/>
      <c r="AE83" s="64"/>
      <c r="AN83" s="64"/>
      <c r="AX83" s="64"/>
      <c r="BG83" s="64"/>
      <c r="BK83" s="62" t="s">
        <v>43</v>
      </c>
      <c r="BL83" s="62">
        <v>5214833</v>
      </c>
      <c r="BM83" s="62">
        <v>100</v>
      </c>
      <c r="BU83" s="64"/>
    </row>
    <row r="84" spans="7:79" x14ac:dyDescent="0.25">
      <c r="G84" s="64"/>
      <c r="U84" s="64"/>
      <c r="AE84" s="64"/>
      <c r="AN84" s="64"/>
      <c r="AX84" s="64"/>
      <c r="BG84" s="64"/>
      <c r="BU84" s="64"/>
    </row>
    <row r="85" spans="7:79" x14ac:dyDescent="0.25">
      <c r="G85" s="64"/>
      <c r="U85" s="64"/>
      <c r="AE85" s="64"/>
      <c r="AN85" s="64"/>
      <c r="AX85" s="64"/>
      <c r="BG85" s="64"/>
      <c r="BU85" s="64"/>
      <c r="BX85" s="62" t="s">
        <v>464</v>
      </c>
    </row>
    <row r="86" spans="7:79" x14ac:dyDescent="0.25">
      <c r="G86" s="64"/>
      <c r="U86" s="64"/>
      <c r="AE86" s="64"/>
      <c r="AN86" s="64"/>
      <c r="AX86" s="64"/>
      <c r="BG86" s="64"/>
      <c r="BU86" s="64"/>
      <c r="BZ86" s="62" t="s">
        <v>3</v>
      </c>
      <c r="CA86" s="62" t="s">
        <v>4</v>
      </c>
    </row>
    <row r="87" spans="7:79" x14ac:dyDescent="0.25">
      <c r="G87" s="64"/>
      <c r="U87" s="64"/>
      <c r="AE87" s="64"/>
      <c r="AN87" s="64"/>
      <c r="AX87" s="64"/>
      <c r="BG87" s="64"/>
      <c r="BJ87" s="62" t="s">
        <v>342</v>
      </c>
      <c r="BU87" s="64"/>
      <c r="BX87" s="62" t="s">
        <v>6</v>
      </c>
      <c r="BY87" s="62" t="s">
        <v>454</v>
      </c>
      <c r="BZ87" s="62">
        <v>104297</v>
      </c>
      <c r="CA87" s="62">
        <v>2</v>
      </c>
    </row>
    <row r="88" spans="7:79" x14ac:dyDescent="0.25">
      <c r="G88" s="64"/>
      <c r="U88" s="64"/>
      <c r="AE88" s="64"/>
      <c r="AN88" s="64"/>
      <c r="AX88" s="64"/>
      <c r="BG88" s="64"/>
      <c r="BL88" s="62" t="s">
        <v>3</v>
      </c>
      <c r="BM88" s="62" t="s">
        <v>4</v>
      </c>
      <c r="BU88" s="64"/>
      <c r="BY88" s="62" t="s">
        <v>455</v>
      </c>
      <c r="BZ88" s="62">
        <v>237565</v>
      </c>
      <c r="CA88" s="62">
        <v>4.5999999999999996</v>
      </c>
    </row>
    <row r="89" spans="7:79" x14ac:dyDescent="0.25">
      <c r="G89" s="64"/>
      <c r="U89" s="64"/>
      <c r="AE89" s="64"/>
      <c r="AN89" s="64"/>
      <c r="AX89" s="64"/>
      <c r="BG89" s="64"/>
      <c r="BJ89" s="62" t="s">
        <v>6</v>
      </c>
      <c r="BK89" s="62" t="s">
        <v>331</v>
      </c>
      <c r="BL89" s="62">
        <v>4844000</v>
      </c>
      <c r="BM89" s="62">
        <v>92.9</v>
      </c>
      <c r="BU89" s="64"/>
      <c r="BY89" s="62" t="s">
        <v>456</v>
      </c>
      <c r="BZ89" s="62">
        <v>370833</v>
      </c>
      <c r="CA89" s="62">
        <v>7.1</v>
      </c>
    </row>
    <row r="90" spans="7:79" x14ac:dyDescent="0.25">
      <c r="G90" s="64"/>
      <c r="U90" s="64"/>
      <c r="AE90" s="64"/>
      <c r="AN90" s="64"/>
      <c r="AX90" s="64"/>
      <c r="BG90" s="64"/>
      <c r="BK90" s="62" t="s">
        <v>332</v>
      </c>
      <c r="BL90" s="62">
        <v>370833</v>
      </c>
      <c r="BM90" s="62">
        <v>7.1</v>
      </c>
      <c r="BU90" s="64"/>
      <c r="BY90" s="62" t="s">
        <v>457</v>
      </c>
      <c r="BZ90" s="62">
        <v>376627</v>
      </c>
      <c r="CA90" s="62">
        <v>7.2</v>
      </c>
    </row>
    <row r="91" spans="7:79" x14ac:dyDescent="0.25">
      <c r="G91" s="64"/>
      <c r="U91" s="64"/>
      <c r="AE91" s="64"/>
      <c r="AN91" s="64"/>
      <c r="AX91" s="64"/>
      <c r="BG91" s="64"/>
      <c r="BK91" s="62" t="s">
        <v>43</v>
      </c>
      <c r="BL91" s="62">
        <v>5214833</v>
      </c>
      <c r="BM91" s="62">
        <v>100</v>
      </c>
      <c r="BU91" s="64"/>
      <c r="BY91" s="62" t="s">
        <v>458</v>
      </c>
      <c r="BZ91" s="62">
        <v>185416</v>
      </c>
      <c r="CA91" s="62">
        <v>3.6</v>
      </c>
    </row>
    <row r="92" spans="7:79" x14ac:dyDescent="0.25">
      <c r="G92" s="64"/>
      <c r="U92" s="64"/>
      <c r="AE92" s="64"/>
      <c r="AN92" s="64"/>
      <c r="AX92" s="64"/>
      <c r="BG92" s="64"/>
      <c r="BU92" s="64"/>
      <c r="BY92" s="62" t="s">
        <v>43</v>
      </c>
      <c r="BZ92" s="62">
        <v>1274737</v>
      </c>
      <c r="CA92" s="62">
        <v>24.4</v>
      </c>
    </row>
    <row r="93" spans="7:79" x14ac:dyDescent="0.25">
      <c r="G93" s="64"/>
      <c r="U93" s="64"/>
      <c r="AE93" s="64"/>
      <c r="AN93" s="64"/>
      <c r="AX93" s="64"/>
      <c r="BG93" s="64"/>
      <c r="BU93" s="64"/>
      <c r="BX93" s="62" t="s">
        <v>69</v>
      </c>
      <c r="BY93" s="62" t="s">
        <v>70</v>
      </c>
      <c r="BZ93" s="62">
        <v>3940096</v>
      </c>
      <c r="CA93" s="62">
        <v>75.599999999999994</v>
      </c>
    </row>
    <row r="94" spans="7:79" x14ac:dyDescent="0.25">
      <c r="G94" s="64"/>
      <c r="U94" s="64"/>
      <c r="AE94" s="64"/>
      <c r="AN94" s="64"/>
      <c r="AX94" s="64"/>
      <c r="BG94" s="64"/>
      <c r="BU94" s="64"/>
      <c r="BX94" s="62" t="s">
        <v>43</v>
      </c>
      <c r="BZ94" s="62">
        <v>5214833</v>
      </c>
      <c r="CA94" s="62">
        <v>100</v>
      </c>
    </row>
    <row r="95" spans="7:79" x14ac:dyDescent="0.25">
      <c r="G95" s="64"/>
      <c r="U95" s="64"/>
      <c r="AE95" s="64"/>
      <c r="AN95" s="64"/>
      <c r="AX95" s="64"/>
      <c r="BG95" s="64"/>
      <c r="BJ95" s="62" t="s">
        <v>343</v>
      </c>
      <c r="BU95" s="64"/>
    </row>
    <row r="96" spans="7:79" x14ac:dyDescent="0.25">
      <c r="G96" s="64"/>
      <c r="U96" s="64"/>
      <c r="AE96" s="64"/>
      <c r="AN96" s="64"/>
      <c r="AX96" s="64"/>
      <c r="BG96" s="64"/>
      <c r="BL96" s="62" t="s">
        <v>3</v>
      </c>
      <c r="BM96" s="62" t="s">
        <v>4</v>
      </c>
      <c r="BU96" s="64"/>
    </row>
    <row r="97" spans="7:79" x14ac:dyDescent="0.25">
      <c r="G97" s="64"/>
      <c r="U97" s="64"/>
      <c r="AE97" s="64"/>
      <c r="AN97" s="64"/>
      <c r="AX97" s="64"/>
      <c r="BG97" s="64"/>
      <c r="BJ97" s="62" t="s">
        <v>6</v>
      </c>
      <c r="BK97" s="62" t="s">
        <v>331</v>
      </c>
      <c r="BL97" s="62">
        <v>805402</v>
      </c>
      <c r="BM97" s="62">
        <v>15.4</v>
      </c>
      <c r="BU97" s="64"/>
    </row>
    <row r="98" spans="7:79" x14ac:dyDescent="0.25">
      <c r="G98" s="64"/>
      <c r="U98" s="64"/>
      <c r="AE98" s="64"/>
      <c r="AN98" s="64"/>
      <c r="AX98" s="64"/>
      <c r="BG98" s="64"/>
      <c r="BK98" s="62" t="s">
        <v>332</v>
      </c>
      <c r="BL98" s="62">
        <v>4409431</v>
      </c>
      <c r="BM98" s="62">
        <v>84.6</v>
      </c>
      <c r="BU98" s="64"/>
      <c r="BX98" s="62" t="s">
        <v>465</v>
      </c>
    </row>
    <row r="99" spans="7:79" x14ac:dyDescent="0.25">
      <c r="G99" s="64"/>
      <c r="U99" s="64"/>
      <c r="AE99" s="64"/>
      <c r="AN99" s="64"/>
      <c r="AX99" s="64"/>
      <c r="BG99" s="64"/>
      <c r="BK99" s="62" t="s">
        <v>43</v>
      </c>
      <c r="BL99" s="62">
        <v>5214833</v>
      </c>
      <c r="BM99" s="62">
        <v>100</v>
      </c>
      <c r="BU99" s="64"/>
      <c r="BZ99" s="62" t="s">
        <v>3</v>
      </c>
      <c r="CA99" s="62" t="s">
        <v>4</v>
      </c>
    </row>
    <row r="100" spans="7:79" x14ac:dyDescent="0.25">
      <c r="G100" s="64"/>
      <c r="U100" s="64"/>
      <c r="AE100" s="64"/>
      <c r="AN100" s="64"/>
      <c r="AX100" s="64"/>
      <c r="BG100" s="64"/>
      <c r="BU100" s="64"/>
      <c r="BX100" s="62" t="s">
        <v>6</v>
      </c>
      <c r="BY100" s="62" t="s">
        <v>454</v>
      </c>
      <c r="BZ100" s="62">
        <v>75325</v>
      </c>
      <c r="CA100" s="62">
        <v>1.4</v>
      </c>
    </row>
    <row r="101" spans="7:79" x14ac:dyDescent="0.25">
      <c r="G101" s="64"/>
      <c r="U101" s="64"/>
      <c r="AE101" s="64"/>
      <c r="AN101" s="64"/>
      <c r="AX101" s="64"/>
      <c r="BG101" s="64"/>
      <c r="BU101" s="64"/>
      <c r="BY101" s="62" t="s">
        <v>455</v>
      </c>
      <c r="BZ101" s="62">
        <v>411392</v>
      </c>
      <c r="CA101" s="62">
        <v>7.9</v>
      </c>
    </row>
    <row r="102" spans="7:79" x14ac:dyDescent="0.25">
      <c r="G102" s="64"/>
      <c r="U102" s="64"/>
      <c r="AE102" s="64"/>
      <c r="AN102" s="64"/>
      <c r="AX102" s="64"/>
      <c r="BG102" s="64"/>
      <c r="BU102" s="64"/>
      <c r="BY102" s="62" t="s">
        <v>456</v>
      </c>
      <c r="BZ102" s="62">
        <v>440364</v>
      </c>
      <c r="CA102" s="62">
        <v>8.4</v>
      </c>
    </row>
    <row r="103" spans="7:79" x14ac:dyDescent="0.25">
      <c r="G103" s="64"/>
      <c r="U103" s="64"/>
      <c r="AE103" s="64"/>
      <c r="AN103" s="64"/>
      <c r="AX103" s="64"/>
      <c r="BG103" s="64"/>
      <c r="BJ103" s="62" t="s">
        <v>344</v>
      </c>
      <c r="BU103" s="64"/>
      <c r="BY103" s="62" t="s">
        <v>457</v>
      </c>
      <c r="BZ103" s="62">
        <v>370833</v>
      </c>
      <c r="CA103" s="62">
        <v>7.1</v>
      </c>
    </row>
    <row r="104" spans="7:79" x14ac:dyDescent="0.25">
      <c r="G104" s="64"/>
      <c r="U104" s="64"/>
      <c r="AE104" s="64"/>
      <c r="AN104" s="64"/>
      <c r="AX104" s="64"/>
      <c r="BG104" s="64"/>
      <c r="BL104" s="62" t="s">
        <v>3</v>
      </c>
      <c r="BM104" s="62" t="s">
        <v>4</v>
      </c>
      <c r="BU104" s="64"/>
      <c r="BY104" s="62" t="s">
        <v>458</v>
      </c>
      <c r="BZ104" s="62">
        <v>173828</v>
      </c>
      <c r="CA104" s="62">
        <v>3.3</v>
      </c>
    </row>
    <row r="105" spans="7:79" x14ac:dyDescent="0.25">
      <c r="G105" s="64"/>
      <c r="U105" s="64"/>
      <c r="AE105" s="64"/>
      <c r="AN105" s="64"/>
      <c r="AX105" s="64"/>
      <c r="BG105" s="64"/>
      <c r="BJ105" s="62" t="s">
        <v>6</v>
      </c>
      <c r="BK105" s="62" t="s">
        <v>331</v>
      </c>
      <c r="BL105" s="62">
        <v>168034</v>
      </c>
      <c r="BM105" s="62">
        <v>3.2</v>
      </c>
      <c r="BU105" s="64"/>
      <c r="BY105" s="62" t="s">
        <v>43</v>
      </c>
      <c r="BZ105" s="62">
        <v>1471742</v>
      </c>
      <c r="CA105" s="62">
        <v>28.2</v>
      </c>
    </row>
    <row r="106" spans="7:79" x14ac:dyDescent="0.25">
      <c r="G106" s="64"/>
      <c r="U106" s="64"/>
      <c r="AE106" s="64"/>
      <c r="AN106" s="64"/>
      <c r="AX106" s="64"/>
      <c r="BG106" s="64"/>
      <c r="BK106" s="62" t="s">
        <v>332</v>
      </c>
      <c r="BL106" s="62">
        <v>5046799</v>
      </c>
      <c r="BM106" s="62">
        <v>96.8</v>
      </c>
      <c r="BU106" s="64"/>
      <c r="BX106" s="62" t="s">
        <v>69</v>
      </c>
      <c r="BY106" s="62" t="s">
        <v>70</v>
      </c>
      <c r="BZ106" s="62">
        <v>3743091</v>
      </c>
      <c r="CA106" s="62">
        <v>71.8</v>
      </c>
    </row>
    <row r="107" spans="7:79" x14ac:dyDescent="0.25">
      <c r="G107" s="64"/>
      <c r="U107" s="64"/>
      <c r="AE107" s="64"/>
      <c r="AN107" s="64"/>
      <c r="AX107" s="64"/>
      <c r="BG107" s="64"/>
      <c r="BK107" s="62" t="s">
        <v>43</v>
      </c>
      <c r="BL107" s="62">
        <v>5214833</v>
      </c>
      <c r="BM107" s="62">
        <v>100</v>
      </c>
      <c r="BU107" s="64"/>
      <c r="BX107" s="62" t="s">
        <v>43</v>
      </c>
      <c r="BZ107" s="62">
        <v>5214833</v>
      </c>
      <c r="CA107" s="62">
        <v>100</v>
      </c>
    </row>
    <row r="108" spans="7:79" x14ac:dyDescent="0.25">
      <c r="G108" s="64"/>
      <c r="U108" s="64"/>
      <c r="AE108" s="64"/>
      <c r="AN108" s="64"/>
      <c r="AX108" s="64"/>
      <c r="BG108" s="64"/>
      <c r="BU108" s="64"/>
    </row>
    <row r="109" spans="7:79" x14ac:dyDescent="0.25">
      <c r="G109" s="64"/>
      <c r="U109" s="64"/>
      <c r="AE109" s="64"/>
      <c r="AN109" s="64"/>
      <c r="AX109" s="64"/>
      <c r="BG109" s="64"/>
      <c r="BU109" s="64"/>
    </row>
    <row r="110" spans="7:79" x14ac:dyDescent="0.25">
      <c r="G110" s="64"/>
      <c r="U110" s="64"/>
      <c r="AE110" s="64"/>
      <c r="AN110" s="64"/>
      <c r="AX110" s="64"/>
      <c r="BG110" s="64"/>
      <c r="BU110" s="64"/>
    </row>
    <row r="111" spans="7:79" x14ac:dyDescent="0.25">
      <c r="G111" s="64"/>
      <c r="U111" s="64"/>
      <c r="AE111" s="64"/>
      <c r="AN111" s="64"/>
      <c r="AX111" s="64"/>
      <c r="BG111" s="64"/>
      <c r="BJ111" s="62" t="s">
        <v>345</v>
      </c>
      <c r="BU111" s="64"/>
      <c r="BX111" s="62" t="s">
        <v>466</v>
      </c>
    </row>
    <row r="112" spans="7:79" x14ac:dyDescent="0.25">
      <c r="G112" s="64"/>
      <c r="U112" s="64"/>
      <c r="AE112" s="64"/>
      <c r="AN112" s="64"/>
      <c r="AX112" s="64"/>
      <c r="BG112" s="64"/>
      <c r="BL112" s="62" t="s">
        <v>3</v>
      </c>
      <c r="BM112" s="62" t="s">
        <v>4</v>
      </c>
      <c r="BU112" s="64"/>
      <c r="BZ112" s="62" t="s">
        <v>3</v>
      </c>
      <c r="CA112" s="62" t="s">
        <v>4</v>
      </c>
    </row>
    <row r="113" spans="7:79" x14ac:dyDescent="0.25">
      <c r="G113" s="64"/>
      <c r="U113" s="64"/>
      <c r="AE113" s="64"/>
      <c r="AN113" s="64"/>
      <c r="AX113" s="64"/>
      <c r="BG113" s="64"/>
      <c r="BJ113" s="62" t="s">
        <v>6</v>
      </c>
      <c r="BK113" s="62" t="s">
        <v>331</v>
      </c>
      <c r="BL113" s="62">
        <v>133268</v>
      </c>
      <c r="BM113" s="62">
        <v>2.6</v>
      </c>
      <c r="BU113" s="64"/>
      <c r="BX113" s="62" t="s">
        <v>6</v>
      </c>
      <c r="BY113" s="62" t="s">
        <v>454</v>
      </c>
      <c r="BZ113" s="62">
        <v>5794</v>
      </c>
      <c r="CA113" s="62">
        <v>0.1</v>
      </c>
    </row>
    <row r="114" spans="7:79" x14ac:dyDescent="0.25">
      <c r="G114" s="64"/>
      <c r="U114" s="64"/>
      <c r="AE114" s="64"/>
      <c r="AN114" s="64"/>
      <c r="AX114" s="64"/>
      <c r="BG114" s="64"/>
      <c r="BK114" s="62" t="s">
        <v>332</v>
      </c>
      <c r="BL114" s="62">
        <v>5081565</v>
      </c>
      <c r="BM114" s="62">
        <v>97.4</v>
      </c>
      <c r="BU114" s="64"/>
      <c r="BY114" s="62" t="s">
        <v>455</v>
      </c>
      <c r="BZ114" s="62">
        <v>40560</v>
      </c>
      <c r="CA114" s="62">
        <v>0.8</v>
      </c>
    </row>
    <row r="115" spans="7:79" x14ac:dyDescent="0.25">
      <c r="G115" s="64"/>
      <c r="U115" s="64"/>
      <c r="AE115" s="64"/>
      <c r="AN115" s="64"/>
      <c r="AX115" s="64"/>
      <c r="BG115" s="64"/>
      <c r="BK115" s="62" t="s">
        <v>43</v>
      </c>
      <c r="BL115" s="62">
        <v>5214833</v>
      </c>
      <c r="BM115" s="62">
        <v>100</v>
      </c>
      <c r="BU115" s="64"/>
      <c r="BY115" s="62" t="s">
        <v>456</v>
      </c>
      <c r="BZ115" s="62">
        <v>75325</v>
      </c>
      <c r="CA115" s="62">
        <v>1.4</v>
      </c>
    </row>
    <row r="116" spans="7:79" x14ac:dyDescent="0.25">
      <c r="G116" s="64"/>
      <c r="U116" s="64"/>
      <c r="AE116" s="64"/>
      <c r="AN116" s="64"/>
      <c r="AX116" s="64"/>
      <c r="BG116" s="64"/>
      <c r="BU116" s="64"/>
      <c r="BY116" s="62" t="s">
        <v>457</v>
      </c>
      <c r="BZ116" s="62">
        <v>40560</v>
      </c>
      <c r="CA116" s="62">
        <v>0.8</v>
      </c>
    </row>
    <row r="117" spans="7:79" x14ac:dyDescent="0.25">
      <c r="G117" s="64"/>
      <c r="U117" s="64"/>
      <c r="AE117" s="64"/>
      <c r="AN117" s="64"/>
      <c r="AX117" s="64"/>
      <c r="BG117" s="64"/>
      <c r="BU117" s="64"/>
      <c r="BY117" s="62" t="s">
        <v>458</v>
      </c>
      <c r="BZ117" s="62">
        <v>17383</v>
      </c>
      <c r="CA117" s="62">
        <v>0.3</v>
      </c>
    </row>
    <row r="118" spans="7:79" x14ac:dyDescent="0.25">
      <c r="G118" s="64"/>
      <c r="U118" s="64"/>
      <c r="AE118" s="64"/>
      <c r="AN118" s="64"/>
      <c r="AX118" s="64"/>
      <c r="BG118" s="64"/>
      <c r="BU118" s="64"/>
      <c r="BY118" s="62" t="s">
        <v>43</v>
      </c>
      <c r="BZ118" s="62">
        <v>179622</v>
      </c>
      <c r="CA118" s="62">
        <v>3.4</v>
      </c>
    </row>
    <row r="119" spans="7:79" x14ac:dyDescent="0.25">
      <c r="G119" s="64"/>
      <c r="U119" s="64"/>
      <c r="AE119" s="64"/>
      <c r="AN119" s="64"/>
      <c r="AX119" s="64"/>
      <c r="BG119" s="64"/>
      <c r="BU119" s="64"/>
      <c r="BX119" s="62" t="s">
        <v>69</v>
      </c>
      <c r="BY119" s="62" t="s">
        <v>70</v>
      </c>
      <c r="BZ119" s="62">
        <v>5035211</v>
      </c>
      <c r="CA119" s="62">
        <v>96.6</v>
      </c>
    </row>
    <row r="120" spans="7:79" x14ac:dyDescent="0.25">
      <c r="G120" s="64"/>
      <c r="U120" s="64"/>
      <c r="AE120" s="64"/>
      <c r="AN120" s="64"/>
      <c r="AX120" s="64"/>
      <c r="BG120" s="64"/>
      <c r="BU120" s="64"/>
      <c r="BX120" s="62" t="s">
        <v>43</v>
      </c>
      <c r="BZ120" s="62">
        <v>5214833</v>
      </c>
      <c r="CA120" s="62">
        <v>100</v>
      </c>
    </row>
    <row r="121" spans="7:79" x14ac:dyDescent="0.25">
      <c r="G121" s="64"/>
      <c r="U121" s="64"/>
      <c r="AE121" s="64"/>
      <c r="AN121" s="64"/>
      <c r="AX121" s="64"/>
      <c r="BG121" s="64"/>
      <c r="BU121" s="64"/>
    </row>
    <row r="122" spans="7:79" x14ac:dyDescent="0.25">
      <c r="G122" s="64"/>
      <c r="U122" s="64"/>
      <c r="AE122" s="64"/>
      <c r="AN122" s="64"/>
      <c r="AX122" s="64"/>
      <c r="BG122" s="64"/>
      <c r="BU122" s="64"/>
    </row>
    <row r="123" spans="7:79" x14ac:dyDescent="0.25">
      <c r="G123" s="64"/>
      <c r="U123" s="64"/>
      <c r="AE123" s="64"/>
      <c r="AN123" s="64"/>
      <c r="AX123" s="64"/>
      <c r="BG123" s="64"/>
      <c r="BU123" s="64"/>
    </row>
    <row r="124" spans="7:79" x14ac:dyDescent="0.25">
      <c r="G124" s="64"/>
      <c r="U124" s="64"/>
      <c r="AE124" s="64"/>
      <c r="AN124" s="64"/>
      <c r="AX124" s="64"/>
      <c r="BG124" s="64"/>
      <c r="BU124" s="64"/>
      <c r="BX124" s="62" t="s">
        <v>467</v>
      </c>
    </row>
    <row r="125" spans="7:79" x14ac:dyDescent="0.25">
      <c r="G125" s="64"/>
      <c r="U125" s="64"/>
      <c r="AE125" s="64"/>
      <c r="AN125" s="64"/>
      <c r="AX125" s="64"/>
      <c r="BG125" s="64"/>
      <c r="BU125" s="64"/>
      <c r="BZ125" s="62" t="s">
        <v>3</v>
      </c>
      <c r="CA125" s="62" t="s">
        <v>4</v>
      </c>
    </row>
    <row r="126" spans="7:79" x14ac:dyDescent="0.25">
      <c r="G126" s="64"/>
      <c r="U126" s="64"/>
      <c r="AE126" s="64"/>
      <c r="AN126" s="64"/>
      <c r="AX126" s="64"/>
      <c r="BG126" s="64"/>
      <c r="BU126" s="64"/>
      <c r="BX126" s="62" t="s">
        <v>6</v>
      </c>
      <c r="BY126" s="62" t="s">
        <v>454</v>
      </c>
      <c r="BZ126" s="62">
        <v>17383</v>
      </c>
      <c r="CA126" s="62">
        <v>0.3</v>
      </c>
    </row>
    <row r="127" spans="7:79" x14ac:dyDescent="0.25">
      <c r="G127" s="64"/>
      <c r="U127" s="64"/>
      <c r="AE127" s="64"/>
      <c r="AN127" s="64"/>
      <c r="AX127" s="64"/>
      <c r="BG127" s="64"/>
      <c r="BU127" s="64"/>
      <c r="BY127" s="62" t="s">
        <v>455</v>
      </c>
      <c r="BZ127" s="62">
        <v>46354</v>
      </c>
      <c r="CA127" s="62">
        <v>0.9</v>
      </c>
    </row>
    <row r="128" spans="7:79" x14ac:dyDescent="0.25">
      <c r="G128" s="64"/>
      <c r="U128" s="64"/>
      <c r="AE128" s="64"/>
      <c r="AN128" s="64"/>
      <c r="AX128" s="64"/>
      <c r="BG128" s="64"/>
      <c r="BU128" s="64"/>
      <c r="BY128" s="62" t="s">
        <v>456</v>
      </c>
      <c r="BZ128" s="62">
        <v>69531</v>
      </c>
      <c r="CA128" s="62">
        <v>1.3</v>
      </c>
    </row>
    <row r="129" spans="7:79" x14ac:dyDescent="0.25">
      <c r="G129" s="64"/>
      <c r="U129" s="64"/>
      <c r="AE129" s="64"/>
      <c r="AN129" s="64"/>
      <c r="AX129" s="64"/>
      <c r="BG129" s="64"/>
      <c r="BU129" s="64"/>
      <c r="BY129" s="62" t="s">
        <v>457</v>
      </c>
      <c r="BZ129" s="62">
        <v>46354</v>
      </c>
      <c r="CA129" s="62">
        <v>0.9</v>
      </c>
    </row>
    <row r="130" spans="7:79" x14ac:dyDescent="0.25">
      <c r="G130" s="64"/>
      <c r="U130" s="64"/>
      <c r="AE130" s="64"/>
      <c r="AN130" s="64"/>
      <c r="AX130" s="64"/>
      <c r="BG130" s="64"/>
      <c r="BU130" s="64"/>
      <c r="BY130" s="62" t="s">
        <v>458</v>
      </c>
      <c r="BZ130" s="62">
        <v>17383</v>
      </c>
      <c r="CA130" s="62">
        <v>0.3</v>
      </c>
    </row>
    <row r="131" spans="7:79" x14ac:dyDescent="0.25">
      <c r="G131" s="64"/>
      <c r="U131" s="64"/>
      <c r="AE131" s="64"/>
      <c r="AN131" s="64"/>
      <c r="AX131" s="64"/>
      <c r="BG131" s="64"/>
      <c r="BU131" s="64"/>
      <c r="BY131" s="62" t="s">
        <v>43</v>
      </c>
      <c r="BZ131" s="62">
        <v>197005</v>
      </c>
      <c r="CA131" s="62">
        <v>3.8</v>
      </c>
    </row>
    <row r="132" spans="7:79" x14ac:dyDescent="0.25">
      <c r="G132" s="64"/>
      <c r="U132" s="64"/>
      <c r="AE132" s="64"/>
      <c r="AN132" s="64"/>
      <c r="AX132" s="64"/>
      <c r="BG132" s="64"/>
      <c r="BU132" s="64"/>
      <c r="BX132" s="62" t="s">
        <v>69</v>
      </c>
      <c r="BY132" s="62" t="s">
        <v>70</v>
      </c>
      <c r="BZ132" s="62">
        <v>5017828</v>
      </c>
      <c r="CA132" s="62">
        <v>96.2</v>
      </c>
    </row>
    <row r="133" spans="7:79" x14ac:dyDescent="0.25">
      <c r="G133" s="64"/>
      <c r="U133" s="64"/>
      <c r="AE133" s="64"/>
      <c r="AN133" s="64"/>
      <c r="AX133" s="64"/>
      <c r="BG133" s="64"/>
      <c r="BU133" s="64"/>
      <c r="BX133" s="62" t="s">
        <v>43</v>
      </c>
      <c r="BZ133" s="62">
        <v>5214833</v>
      </c>
      <c r="CA133" s="62">
        <v>100</v>
      </c>
    </row>
    <row r="134" spans="7:79" x14ac:dyDescent="0.25">
      <c r="G134" s="64"/>
      <c r="U134" s="64"/>
      <c r="AE134" s="64"/>
      <c r="AN134" s="64"/>
      <c r="AX134" s="64"/>
      <c r="BG134" s="64"/>
      <c r="BU134" s="64"/>
    </row>
    <row r="135" spans="7:79" x14ac:dyDescent="0.25">
      <c r="G135" s="64"/>
      <c r="U135" s="64"/>
      <c r="AE135" s="64"/>
      <c r="AN135" s="64"/>
      <c r="AX135" s="64"/>
      <c r="BG135" s="64"/>
      <c r="BU135" s="64"/>
    </row>
    <row r="136" spans="7:79" x14ac:dyDescent="0.25">
      <c r="G136" s="64"/>
      <c r="U136" s="64"/>
      <c r="AE136" s="64"/>
      <c r="AN136" s="64"/>
      <c r="AX136" s="64"/>
      <c r="BG136" s="64"/>
      <c r="BU136" s="64"/>
    </row>
    <row r="137" spans="7:79" x14ac:dyDescent="0.25">
      <c r="G137" s="64"/>
      <c r="U137" s="64"/>
      <c r="AE137" s="64"/>
      <c r="AN137" s="64"/>
      <c r="AX137" s="64"/>
      <c r="BG137" s="64"/>
      <c r="BU137" s="64"/>
      <c r="BX137" s="62" t="s">
        <v>468</v>
      </c>
    </row>
    <row r="138" spans="7:79" x14ac:dyDescent="0.25">
      <c r="G138" s="64"/>
      <c r="U138" s="64"/>
      <c r="AE138" s="64"/>
      <c r="AN138" s="64"/>
      <c r="AX138" s="64"/>
      <c r="BG138" s="64"/>
      <c r="BU138" s="64"/>
      <c r="BZ138" s="62" t="s">
        <v>3</v>
      </c>
      <c r="CA138" s="62" t="s">
        <v>4</v>
      </c>
    </row>
    <row r="139" spans="7:79" x14ac:dyDescent="0.25">
      <c r="G139" s="64"/>
      <c r="U139" s="64"/>
      <c r="AE139" s="64"/>
      <c r="AN139" s="64"/>
      <c r="AX139" s="64"/>
      <c r="BG139" s="64"/>
      <c r="BU139" s="64"/>
      <c r="BX139" s="62" t="s">
        <v>6</v>
      </c>
      <c r="BY139" s="62" t="s">
        <v>454</v>
      </c>
      <c r="BZ139" s="62">
        <v>168034</v>
      </c>
      <c r="CA139" s="62">
        <v>3.2</v>
      </c>
    </row>
    <row r="140" spans="7:79" x14ac:dyDescent="0.25">
      <c r="G140" s="64"/>
      <c r="U140" s="64"/>
      <c r="AE140" s="64"/>
      <c r="AN140" s="64"/>
      <c r="AX140" s="64"/>
      <c r="BG140" s="64"/>
      <c r="BU140" s="64"/>
      <c r="BY140" s="62" t="s">
        <v>455</v>
      </c>
      <c r="BZ140" s="62">
        <v>956053</v>
      </c>
      <c r="CA140" s="62">
        <v>18.3</v>
      </c>
    </row>
    <row r="141" spans="7:79" x14ac:dyDescent="0.25">
      <c r="G141" s="64"/>
      <c r="U141" s="64"/>
      <c r="AE141" s="64"/>
      <c r="AN141" s="64"/>
      <c r="AX141" s="64"/>
      <c r="BG141" s="64"/>
      <c r="BU141" s="64"/>
      <c r="BY141" s="62" t="s">
        <v>456</v>
      </c>
      <c r="BZ141" s="62">
        <v>1668747</v>
      </c>
      <c r="CA141" s="62">
        <v>32</v>
      </c>
    </row>
    <row r="142" spans="7:79" x14ac:dyDescent="0.25">
      <c r="G142" s="64"/>
      <c r="U142" s="64"/>
      <c r="AE142" s="64"/>
      <c r="AN142" s="64"/>
      <c r="AX142" s="64"/>
      <c r="BG142" s="64"/>
      <c r="BU142" s="64"/>
      <c r="BY142" s="62" t="s">
        <v>457</v>
      </c>
      <c r="BZ142" s="62">
        <v>1935282</v>
      </c>
      <c r="CA142" s="62">
        <v>37.1</v>
      </c>
    </row>
    <row r="143" spans="7:79" x14ac:dyDescent="0.25">
      <c r="G143" s="64"/>
      <c r="U143" s="64"/>
      <c r="AE143" s="64"/>
      <c r="AN143" s="64"/>
      <c r="AX143" s="64"/>
      <c r="BG143" s="64"/>
      <c r="BU143" s="64"/>
      <c r="BY143" s="62" t="s">
        <v>458</v>
      </c>
      <c r="BZ143" s="62">
        <v>115885</v>
      </c>
      <c r="CA143" s="62">
        <v>2.2000000000000002</v>
      </c>
    </row>
    <row r="144" spans="7:79" x14ac:dyDescent="0.25">
      <c r="G144" s="64"/>
      <c r="U144" s="64"/>
      <c r="AE144" s="64"/>
      <c r="AN144" s="64"/>
      <c r="AX144" s="64"/>
      <c r="BG144" s="64"/>
      <c r="BU144" s="64"/>
      <c r="BY144" s="62" t="s">
        <v>43</v>
      </c>
      <c r="BZ144" s="62">
        <v>4844000</v>
      </c>
      <c r="CA144" s="62">
        <v>92.9</v>
      </c>
    </row>
    <row r="145" spans="7:79" x14ac:dyDescent="0.25">
      <c r="G145" s="64"/>
      <c r="U145" s="64"/>
      <c r="AE145" s="64"/>
      <c r="AN145" s="64"/>
      <c r="AX145" s="64"/>
      <c r="BG145" s="64"/>
      <c r="BU145" s="64"/>
      <c r="BX145" s="62" t="s">
        <v>69</v>
      </c>
      <c r="BY145" s="62" t="s">
        <v>70</v>
      </c>
      <c r="BZ145" s="62">
        <v>370833</v>
      </c>
      <c r="CA145" s="62">
        <v>7.1</v>
      </c>
    </row>
    <row r="146" spans="7:79" x14ac:dyDescent="0.25">
      <c r="G146" s="64"/>
      <c r="U146" s="64"/>
      <c r="AE146" s="64"/>
      <c r="AN146" s="64"/>
      <c r="AX146" s="64"/>
      <c r="BG146" s="64"/>
      <c r="BU146" s="64"/>
      <c r="BX146" s="62" t="s">
        <v>43</v>
      </c>
      <c r="BZ146" s="62">
        <v>5214833</v>
      </c>
      <c r="CA146" s="62">
        <v>100</v>
      </c>
    </row>
    <row r="147" spans="7:79" x14ac:dyDescent="0.25">
      <c r="G147" s="64"/>
      <c r="U147" s="64"/>
      <c r="AE147" s="64"/>
      <c r="AN147" s="64"/>
      <c r="AX147" s="64"/>
      <c r="BG147" s="64"/>
      <c r="BU147" s="64"/>
    </row>
    <row r="148" spans="7:79" x14ac:dyDescent="0.25">
      <c r="G148" s="64"/>
      <c r="U148" s="64"/>
      <c r="AE148" s="64"/>
      <c r="AN148" s="64"/>
      <c r="AX148" s="64"/>
      <c r="BG148" s="64"/>
      <c r="BU148" s="64"/>
    </row>
    <row r="149" spans="7:79" x14ac:dyDescent="0.25">
      <c r="G149" s="64"/>
      <c r="U149" s="64"/>
      <c r="AE149" s="64"/>
      <c r="AN149" s="64"/>
      <c r="AX149" s="64"/>
      <c r="BG149" s="64"/>
      <c r="BU149" s="64"/>
    </row>
    <row r="150" spans="7:79" x14ac:dyDescent="0.25">
      <c r="G150" s="64"/>
      <c r="U150" s="64"/>
      <c r="AE150" s="64"/>
      <c r="AN150" s="64"/>
      <c r="AX150" s="64"/>
      <c r="BG150" s="64"/>
      <c r="BU150" s="64"/>
      <c r="BX150" s="62" t="s">
        <v>469</v>
      </c>
    </row>
    <row r="151" spans="7:79" x14ac:dyDescent="0.25">
      <c r="G151" s="64"/>
      <c r="U151" s="64"/>
      <c r="AE151" s="64"/>
      <c r="AN151" s="64"/>
      <c r="AX151" s="64"/>
      <c r="BG151" s="64"/>
      <c r="BU151" s="64"/>
      <c r="BZ151" s="62" t="s">
        <v>3</v>
      </c>
      <c r="CA151" s="62" t="s">
        <v>4</v>
      </c>
    </row>
    <row r="152" spans="7:79" x14ac:dyDescent="0.25">
      <c r="G152" s="64"/>
      <c r="U152" s="64"/>
      <c r="AE152" s="64"/>
      <c r="AN152" s="64"/>
      <c r="AX152" s="64"/>
      <c r="BG152" s="64"/>
      <c r="BU152" s="64"/>
      <c r="BX152" s="62" t="s">
        <v>6</v>
      </c>
      <c r="BY152" s="62" t="s">
        <v>454</v>
      </c>
      <c r="BZ152" s="62">
        <v>28971</v>
      </c>
      <c r="CA152" s="62">
        <v>0.6</v>
      </c>
    </row>
    <row r="153" spans="7:79" x14ac:dyDescent="0.25">
      <c r="G153" s="64"/>
      <c r="U153" s="64"/>
      <c r="AE153" s="64"/>
      <c r="AN153" s="64"/>
      <c r="AX153" s="64"/>
      <c r="BG153" s="64"/>
      <c r="BU153" s="64"/>
      <c r="BY153" s="62" t="s">
        <v>455</v>
      </c>
      <c r="BZ153" s="62">
        <v>179622</v>
      </c>
      <c r="CA153" s="62">
        <v>3.4</v>
      </c>
    </row>
    <row r="154" spans="7:79" x14ac:dyDescent="0.25">
      <c r="G154" s="64"/>
      <c r="U154" s="64"/>
      <c r="AE154" s="64"/>
      <c r="AN154" s="64"/>
      <c r="AX154" s="64"/>
      <c r="BG154" s="64"/>
      <c r="BU154" s="64"/>
      <c r="BY154" s="62" t="s">
        <v>456</v>
      </c>
      <c r="BZ154" s="62">
        <v>272330</v>
      </c>
      <c r="CA154" s="62">
        <v>5.2</v>
      </c>
    </row>
    <row r="155" spans="7:79" x14ac:dyDescent="0.25">
      <c r="G155" s="64"/>
      <c r="U155" s="64"/>
      <c r="AE155" s="64"/>
      <c r="AN155" s="64"/>
      <c r="AX155" s="64"/>
      <c r="BG155" s="64"/>
      <c r="BU155" s="64"/>
      <c r="BY155" s="62" t="s">
        <v>457</v>
      </c>
      <c r="BZ155" s="62">
        <v>272330</v>
      </c>
      <c r="CA155" s="62">
        <v>5.2</v>
      </c>
    </row>
    <row r="156" spans="7:79" x14ac:dyDescent="0.25">
      <c r="G156" s="64"/>
      <c r="U156" s="64"/>
      <c r="AE156" s="64"/>
      <c r="AN156" s="64"/>
      <c r="AX156" s="64"/>
      <c r="BG156" s="64"/>
      <c r="BU156" s="64"/>
      <c r="BY156" s="62" t="s">
        <v>458</v>
      </c>
      <c r="BZ156" s="62">
        <v>52148</v>
      </c>
      <c r="CA156" s="62">
        <v>1</v>
      </c>
    </row>
    <row r="157" spans="7:79" x14ac:dyDescent="0.25">
      <c r="G157" s="64"/>
      <c r="U157" s="64"/>
      <c r="AE157" s="64"/>
      <c r="AN157" s="64"/>
      <c r="AX157" s="64"/>
      <c r="BG157" s="64"/>
      <c r="BU157" s="64"/>
      <c r="BY157" s="62" t="s">
        <v>43</v>
      </c>
      <c r="BZ157" s="62">
        <v>805402</v>
      </c>
      <c r="CA157" s="62">
        <v>15.4</v>
      </c>
    </row>
    <row r="158" spans="7:79" x14ac:dyDescent="0.25">
      <c r="G158" s="64"/>
      <c r="U158" s="64"/>
      <c r="AE158" s="64"/>
      <c r="AN158" s="64"/>
      <c r="AX158" s="64"/>
      <c r="BG158" s="64"/>
      <c r="BU158" s="64"/>
      <c r="BX158" s="62" t="s">
        <v>69</v>
      </c>
      <c r="BY158" s="62" t="s">
        <v>70</v>
      </c>
      <c r="BZ158" s="62">
        <v>4409431</v>
      </c>
      <c r="CA158" s="62">
        <v>84.6</v>
      </c>
    </row>
    <row r="159" spans="7:79" x14ac:dyDescent="0.25">
      <c r="G159" s="64"/>
      <c r="U159" s="64"/>
      <c r="AE159" s="64"/>
      <c r="AN159" s="64"/>
      <c r="AX159" s="64"/>
      <c r="BG159" s="64"/>
      <c r="BU159" s="64"/>
      <c r="BX159" s="62" t="s">
        <v>43</v>
      </c>
      <c r="BZ159" s="62">
        <v>5214833</v>
      </c>
      <c r="CA159" s="62">
        <v>100</v>
      </c>
    </row>
    <row r="160" spans="7:79" x14ac:dyDescent="0.25">
      <c r="G160" s="64"/>
      <c r="U160" s="64"/>
      <c r="AE160" s="64"/>
      <c r="AN160" s="64"/>
      <c r="AX160" s="64"/>
      <c r="BG160" s="64"/>
      <c r="BU160" s="64"/>
    </row>
    <row r="161" spans="7:79" x14ac:dyDescent="0.25">
      <c r="G161" s="64"/>
      <c r="U161" s="64"/>
      <c r="AE161" s="64"/>
      <c r="AN161" s="64"/>
      <c r="AX161" s="64"/>
      <c r="BG161" s="64"/>
      <c r="BU161" s="64"/>
    </row>
    <row r="162" spans="7:79" x14ac:dyDescent="0.25">
      <c r="G162" s="64"/>
      <c r="U162" s="64"/>
      <c r="AE162" s="64"/>
      <c r="AN162" s="64"/>
      <c r="AX162" s="64"/>
      <c r="BG162" s="64"/>
      <c r="BU162" s="64"/>
    </row>
    <row r="163" spans="7:79" x14ac:dyDescent="0.25">
      <c r="G163" s="64"/>
      <c r="U163" s="64"/>
      <c r="AE163" s="64"/>
      <c r="AN163" s="64"/>
      <c r="AX163" s="64"/>
      <c r="BG163" s="64"/>
      <c r="BU163" s="64"/>
      <c r="BX163" s="62" t="s">
        <v>470</v>
      </c>
    </row>
    <row r="164" spans="7:79" x14ac:dyDescent="0.25">
      <c r="G164" s="64"/>
      <c r="U164" s="64"/>
      <c r="AE164" s="64"/>
      <c r="AN164" s="64"/>
      <c r="AX164" s="64"/>
      <c r="BG164" s="64"/>
      <c r="BU164" s="64"/>
      <c r="BZ164" s="62" t="s">
        <v>3</v>
      </c>
      <c r="CA164" s="62" t="s">
        <v>4</v>
      </c>
    </row>
    <row r="165" spans="7:79" x14ac:dyDescent="0.25">
      <c r="G165" s="64"/>
      <c r="U165" s="64"/>
      <c r="AE165" s="64"/>
      <c r="AN165" s="64"/>
      <c r="AX165" s="64"/>
      <c r="BG165" s="64"/>
      <c r="BU165" s="64"/>
      <c r="BX165" s="62" t="s">
        <v>6</v>
      </c>
      <c r="BY165" s="62" t="s">
        <v>454</v>
      </c>
      <c r="BZ165" s="62">
        <v>11589</v>
      </c>
      <c r="CA165" s="62">
        <v>0.2</v>
      </c>
    </row>
    <row r="166" spans="7:79" x14ac:dyDescent="0.25">
      <c r="G166" s="64"/>
      <c r="U166" s="64"/>
      <c r="AE166" s="64"/>
      <c r="AN166" s="64"/>
      <c r="AX166" s="64"/>
      <c r="BG166" s="64"/>
      <c r="BU166" s="64"/>
      <c r="BY166" s="62" t="s">
        <v>455</v>
      </c>
      <c r="BZ166" s="62">
        <v>63737</v>
      </c>
      <c r="CA166" s="62">
        <v>1.2</v>
      </c>
    </row>
    <row r="167" spans="7:79" x14ac:dyDescent="0.25">
      <c r="G167" s="64"/>
      <c r="U167" s="64"/>
      <c r="AE167" s="64"/>
      <c r="AN167" s="64"/>
      <c r="AX167" s="64"/>
      <c r="BG167" s="64"/>
      <c r="BU167" s="64"/>
      <c r="BY167" s="62" t="s">
        <v>456</v>
      </c>
      <c r="BZ167" s="62">
        <v>46354</v>
      </c>
      <c r="CA167" s="62">
        <v>0.9</v>
      </c>
    </row>
    <row r="168" spans="7:79" x14ac:dyDescent="0.25">
      <c r="G168" s="64"/>
      <c r="U168" s="64"/>
      <c r="AE168" s="64"/>
      <c r="AN168" s="64"/>
      <c r="AX168" s="64"/>
      <c r="BG168" s="64"/>
      <c r="BU168" s="64"/>
      <c r="BY168" s="62" t="s">
        <v>457</v>
      </c>
      <c r="BZ168" s="62">
        <v>34766</v>
      </c>
      <c r="CA168" s="62">
        <v>0.7</v>
      </c>
    </row>
    <row r="169" spans="7:79" x14ac:dyDescent="0.25">
      <c r="G169" s="64"/>
      <c r="U169" s="64"/>
      <c r="AE169" s="64"/>
      <c r="AN169" s="64"/>
      <c r="AX169" s="64"/>
      <c r="BG169" s="64"/>
      <c r="BU169" s="64"/>
      <c r="BY169" s="62" t="s">
        <v>458</v>
      </c>
      <c r="BZ169" s="62">
        <v>11589</v>
      </c>
      <c r="CA169" s="62">
        <v>0.2</v>
      </c>
    </row>
    <row r="170" spans="7:79" x14ac:dyDescent="0.25">
      <c r="G170" s="64"/>
      <c r="U170" s="64"/>
      <c r="AE170" s="64"/>
      <c r="AN170" s="64"/>
      <c r="AX170" s="64"/>
      <c r="BG170" s="64"/>
      <c r="BU170" s="64"/>
      <c r="BY170" s="62" t="s">
        <v>43</v>
      </c>
      <c r="BZ170" s="62">
        <v>168034</v>
      </c>
      <c r="CA170" s="62">
        <v>3.2</v>
      </c>
    </row>
    <row r="171" spans="7:79" x14ac:dyDescent="0.25">
      <c r="G171" s="64"/>
      <c r="U171" s="64"/>
      <c r="AE171" s="64"/>
      <c r="AN171" s="64"/>
      <c r="AX171" s="64"/>
      <c r="BG171" s="64"/>
      <c r="BU171" s="64"/>
      <c r="BX171" s="62" t="s">
        <v>69</v>
      </c>
      <c r="BY171" s="62" t="s">
        <v>70</v>
      </c>
      <c r="BZ171" s="62">
        <v>5046799</v>
      </c>
      <c r="CA171" s="62">
        <v>96.8</v>
      </c>
    </row>
    <row r="172" spans="7:79" x14ac:dyDescent="0.25">
      <c r="G172" s="64"/>
      <c r="U172" s="64"/>
      <c r="AE172" s="64"/>
      <c r="AN172" s="64"/>
      <c r="AX172" s="64"/>
      <c r="BG172" s="64"/>
      <c r="BU172" s="64"/>
      <c r="BX172" s="62" t="s">
        <v>43</v>
      </c>
      <c r="BZ172" s="62">
        <v>5214833</v>
      </c>
      <c r="CA172" s="62">
        <v>100</v>
      </c>
    </row>
    <row r="173" spans="7:79" x14ac:dyDescent="0.25">
      <c r="G173" s="64"/>
      <c r="U173" s="64"/>
      <c r="AE173" s="64"/>
      <c r="AN173" s="64"/>
      <c r="AX173" s="64"/>
      <c r="BG173" s="64"/>
      <c r="BU173" s="64"/>
    </row>
    <row r="174" spans="7:79" x14ac:dyDescent="0.25">
      <c r="G174" s="64"/>
      <c r="U174" s="64"/>
      <c r="AE174" s="64"/>
      <c r="AN174" s="64"/>
      <c r="AX174" s="64"/>
      <c r="BG174" s="64"/>
      <c r="BU174" s="64"/>
    </row>
    <row r="175" spans="7:79" x14ac:dyDescent="0.25">
      <c r="G175" s="64"/>
      <c r="U175" s="64"/>
      <c r="AE175" s="64"/>
      <c r="AN175" s="64"/>
      <c r="AX175" s="64"/>
      <c r="BG175" s="64"/>
      <c r="BU175" s="64"/>
    </row>
    <row r="176" spans="7:79" x14ac:dyDescent="0.25">
      <c r="G176" s="64"/>
      <c r="U176" s="64"/>
      <c r="AE176" s="64"/>
      <c r="AN176" s="64"/>
      <c r="AX176" s="64"/>
      <c r="BG176" s="64"/>
      <c r="BU176" s="64"/>
      <c r="BX176" s="62" t="s">
        <v>471</v>
      </c>
    </row>
    <row r="177" spans="7:79" x14ac:dyDescent="0.25">
      <c r="G177" s="64"/>
      <c r="U177" s="64"/>
      <c r="AE177" s="64"/>
      <c r="AN177" s="64"/>
      <c r="AX177" s="64"/>
      <c r="BG177" s="64"/>
      <c r="BU177" s="64"/>
      <c r="BZ177" s="62" t="s">
        <v>3</v>
      </c>
      <c r="CA177" s="62" t="s">
        <v>4</v>
      </c>
    </row>
    <row r="178" spans="7:79" x14ac:dyDescent="0.25">
      <c r="G178" s="64"/>
      <c r="U178" s="64"/>
      <c r="AE178" s="64"/>
      <c r="AN178" s="64"/>
      <c r="AX178" s="64"/>
      <c r="BG178" s="64"/>
      <c r="BU178" s="64"/>
      <c r="BX178" s="62" t="s">
        <v>6</v>
      </c>
      <c r="BY178" s="62" t="s">
        <v>454</v>
      </c>
      <c r="BZ178" s="62">
        <v>5794</v>
      </c>
      <c r="CA178" s="62">
        <v>0.1</v>
      </c>
    </row>
    <row r="179" spans="7:79" x14ac:dyDescent="0.25">
      <c r="G179" s="64"/>
      <c r="U179" s="64"/>
      <c r="AE179" s="64"/>
      <c r="AN179" s="64"/>
      <c r="AX179" s="64"/>
      <c r="BG179" s="64"/>
      <c r="BU179" s="64"/>
      <c r="BY179" s="62" t="s">
        <v>455</v>
      </c>
      <c r="BZ179" s="62">
        <v>40560</v>
      </c>
      <c r="CA179" s="62">
        <v>0.8</v>
      </c>
    </row>
    <row r="180" spans="7:79" x14ac:dyDescent="0.25">
      <c r="G180" s="64"/>
      <c r="U180" s="64"/>
      <c r="AE180" s="64"/>
      <c r="AN180" s="64"/>
      <c r="AX180" s="64"/>
      <c r="BG180" s="64"/>
      <c r="BU180" s="64"/>
      <c r="BY180" s="62" t="s">
        <v>456</v>
      </c>
      <c r="BZ180" s="62">
        <v>40560</v>
      </c>
      <c r="CA180" s="62">
        <v>0.8</v>
      </c>
    </row>
    <row r="181" spans="7:79" x14ac:dyDescent="0.25">
      <c r="G181" s="64"/>
      <c r="U181" s="64"/>
      <c r="AE181" s="64"/>
      <c r="AN181" s="64"/>
      <c r="AX181" s="64"/>
      <c r="BG181" s="64"/>
      <c r="BU181" s="64"/>
      <c r="BY181" s="62" t="s">
        <v>457</v>
      </c>
      <c r="BZ181" s="62">
        <v>40560</v>
      </c>
      <c r="CA181" s="62">
        <v>0.8</v>
      </c>
    </row>
    <row r="182" spans="7:79" x14ac:dyDescent="0.25">
      <c r="G182" s="64"/>
      <c r="U182" s="64"/>
      <c r="AE182" s="64"/>
      <c r="AN182" s="64"/>
      <c r="AX182" s="64"/>
      <c r="BG182" s="64"/>
      <c r="BU182" s="64"/>
      <c r="BY182" s="62" t="s">
        <v>458</v>
      </c>
      <c r="BZ182" s="62">
        <v>5794</v>
      </c>
      <c r="CA182" s="62">
        <v>0.1</v>
      </c>
    </row>
    <row r="183" spans="7:79" x14ac:dyDescent="0.25">
      <c r="G183" s="64"/>
      <c r="U183" s="64"/>
      <c r="AE183" s="64"/>
      <c r="AN183" s="64"/>
      <c r="AX183" s="64"/>
      <c r="BG183" s="64"/>
      <c r="BU183" s="64"/>
      <c r="BY183" s="62" t="s">
        <v>43</v>
      </c>
      <c r="BZ183" s="62">
        <v>133268</v>
      </c>
      <c r="CA183" s="62">
        <v>2.6</v>
      </c>
    </row>
    <row r="184" spans="7:79" x14ac:dyDescent="0.25">
      <c r="G184" s="64"/>
      <c r="U184" s="64"/>
      <c r="AE184" s="64"/>
      <c r="AN184" s="64"/>
      <c r="AX184" s="64"/>
      <c r="BG184" s="64"/>
      <c r="BU184" s="64"/>
      <c r="BX184" s="62" t="s">
        <v>69</v>
      </c>
      <c r="BY184" s="62" t="s">
        <v>70</v>
      </c>
      <c r="BZ184" s="62">
        <v>5081565</v>
      </c>
      <c r="CA184" s="62">
        <v>97.4</v>
      </c>
    </row>
    <row r="185" spans="7:79" x14ac:dyDescent="0.25">
      <c r="G185" s="64"/>
      <c r="U185" s="64"/>
      <c r="AE185" s="64"/>
      <c r="AN185" s="64"/>
      <c r="AX185" s="64"/>
      <c r="BG185" s="64"/>
      <c r="BU185" s="64"/>
      <c r="BX185" s="62" t="s">
        <v>43</v>
      </c>
      <c r="BZ185" s="62">
        <v>5214833</v>
      </c>
      <c r="CA185" s="62">
        <v>100</v>
      </c>
    </row>
    <row r="186" spans="7:79" x14ac:dyDescent="0.25">
      <c r="G186" s="64"/>
      <c r="U186" s="64"/>
      <c r="AE186" s="64"/>
      <c r="AN186" s="64"/>
      <c r="AX186" s="64"/>
      <c r="BG186" s="64"/>
      <c r="BU186" s="64"/>
    </row>
    <row r="187" spans="7:79" x14ac:dyDescent="0.25">
      <c r="G187" s="64"/>
      <c r="U187" s="64"/>
      <c r="AE187" s="64"/>
      <c r="AN187" s="64"/>
      <c r="AX187" s="64"/>
      <c r="BG187" s="64"/>
      <c r="BU187" s="64"/>
    </row>
    <row r="188" spans="7:79" x14ac:dyDescent="0.25">
      <c r="G188" s="64"/>
      <c r="U188" s="64"/>
      <c r="AE188" s="64"/>
      <c r="AN188" s="64"/>
      <c r="AX188" s="64"/>
      <c r="BG188" s="64"/>
      <c r="BU188" s="64"/>
    </row>
    <row r="189" spans="7:79" x14ac:dyDescent="0.25">
      <c r="G189" s="64"/>
      <c r="U189" s="64"/>
      <c r="AE189" s="64"/>
      <c r="AN189" s="64"/>
      <c r="AX189" s="64"/>
      <c r="BG189" s="64"/>
      <c r="BU189" s="64"/>
    </row>
    <row r="190" spans="7:79" x14ac:dyDescent="0.25">
      <c r="G190" s="64"/>
      <c r="U190" s="64"/>
      <c r="AE190" s="64"/>
      <c r="AN190" s="64"/>
      <c r="AX190" s="64"/>
      <c r="BG190" s="64"/>
      <c r="BU190" s="64"/>
    </row>
    <row r="191" spans="7:79" x14ac:dyDescent="0.25">
      <c r="G191" s="64"/>
      <c r="U191" s="64"/>
      <c r="AE191" s="64"/>
      <c r="AN191" s="64"/>
      <c r="AX191" s="64"/>
      <c r="BG191" s="64"/>
      <c r="BU191" s="64"/>
    </row>
    <row r="192" spans="7:79" x14ac:dyDescent="0.25">
      <c r="G192" s="64"/>
      <c r="U192" s="64"/>
      <c r="AE192" s="64"/>
      <c r="AN192" s="64"/>
      <c r="AX192" s="64"/>
      <c r="BG192" s="64"/>
      <c r="BU192" s="64"/>
    </row>
    <row r="193" spans="7:73" x14ac:dyDescent="0.25">
      <c r="G193" s="64"/>
      <c r="U193" s="64"/>
      <c r="AE193" s="64"/>
      <c r="AN193" s="64"/>
      <c r="AX193" s="64"/>
      <c r="BG193" s="64"/>
      <c r="BU193" s="64"/>
    </row>
    <row r="194" spans="7:73" x14ac:dyDescent="0.25">
      <c r="G194" s="64"/>
      <c r="U194" s="64"/>
      <c r="AE194" s="64"/>
      <c r="AN194" s="64"/>
      <c r="AX194" s="64"/>
      <c r="BG194" s="64"/>
      <c r="BU194" s="64"/>
    </row>
    <row r="195" spans="7:73" x14ac:dyDescent="0.25">
      <c r="G195" s="64"/>
      <c r="U195" s="64"/>
      <c r="AE195" s="64"/>
      <c r="AN195" s="64"/>
      <c r="AX195" s="64"/>
      <c r="BG195" s="64"/>
      <c r="BU195" s="64"/>
    </row>
    <row r="196" spans="7:73" x14ac:dyDescent="0.25">
      <c r="G196" s="64"/>
      <c r="U196" s="64"/>
      <c r="AE196" s="64"/>
      <c r="AN196" s="64"/>
      <c r="AX196" s="64"/>
      <c r="BG196" s="64"/>
      <c r="BU196" s="64"/>
    </row>
    <row r="197" spans="7:73" x14ac:dyDescent="0.25">
      <c r="G197" s="64"/>
      <c r="U197" s="64"/>
      <c r="AE197" s="64"/>
      <c r="AN197" s="64"/>
      <c r="AX197" s="64"/>
      <c r="BG197" s="64"/>
      <c r="BU197" s="64"/>
    </row>
    <row r="198" spans="7:73" x14ac:dyDescent="0.25">
      <c r="G198" s="64"/>
      <c r="U198" s="64"/>
      <c r="AE198" s="64"/>
      <c r="AN198" s="64"/>
      <c r="AX198" s="64"/>
      <c r="BG198" s="64"/>
      <c r="BU198" s="64"/>
    </row>
    <row r="199" spans="7:73" x14ac:dyDescent="0.25">
      <c r="G199" s="64"/>
      <c r="U199" s="64"/>
      <c r="AE199" s="64"/>
      <c r="AN199" s="64"/>
      <c r="AX199" s="64"/>
      <c r="BG199" s="64"/>
      <c r="BU199" s="64"/>
    </row>
    <row r="200" spans="7:73" x14ac:dyDescent="0.25">
      <c r="G200" s="64"/>
      <c r="U200" s="64"/>
      <c r="AE200" s="64"/>
      <c r="AN200" s="64"/>
      <c r="AX200" s="64"/>
      <c r="BG200" s="64"/>
      <c r="BU200" s="64"/>
    </row>
    <row r="201" spans="7:73" x14ac:dyDescent="0.25">
      <c r="G201" s="64"/>
      <c r="U201" s="64"/>
      <c r="AE201" s="64"/>
      <c r="AN201" s="64"/>
      <c r="AX201" s="64"/>
      <c r="BG201" s="64"/>
      <c r="BU201" s="64"/>
    </row>
    <row r="202" spans="7:73" x14ac:dyDescent="0.25">
      <c r="G202" s="64"/>
      <c r="U202" s="64"/>
      <c r="AE202" s="64"/>
      <c r="AN202" s="64"/>
      <c r="AX202" s="64"/>
      <c r="BG202" s="64"/>
      <c r="BU202" s="64"/>
    </row>
    <row r="203" spans="7:73" x14ac:dyDescent="0.25">
      <c r="G203" s="64"/>
      <c r="U203" s="64"/>
      <c r="AE203" s="64"/>
      <c r="AN203" s="64"/>
      <c r="AX203" s="64"/>
      <c r="BG203" s="64"/>
      <c r="BU203" s="64"/>
    </row>
    <row r="204" spans="7:73" x14ac:dyDescent="0.25">
      <c r="G204" s="64"/>
      <c r="U204" s="64"/>
      <c r="AE204" s="64"/>
      <c r="AN204" s="64"/>
      <c r="AX204" s="64"/>
      <c r="BG204" s="64"/>
      <c r="BU204" s="64"/>
    </row>
    <row r="205" spans="7:73" x14ac:dyDescent="0.25">
      <c r="G205" s="64"/>
      <c r="U205" s="64"/>
      <c r="AE205" s="64"/>
      <c r="AN205" s="64"/>
      <c r="AX205" s="64"/>
      <c r="BG205" s="64"/>
      <c r="BU205" s="64"/>
    </row>
    <row r="206" spans="7:73" x14ac:dyDescent="0.25">
      <c r="G206" s="64"/>
      <c r="U206" s="64"/>
      <c r="AE206" s="64"/>
      <c r="AN206" s="64"/>
      <c r="AX206" s="64"/>
      <c r="BG206" s="64"/>
      <c r="BU206" s="64"/>
    </row>
    <row r="207" spans="7:73" x14ac:dyDescent="0.25">
      <c r="G207" s="64"/>
      <c r="U207" s="64"/>
      <c r="AE207" s="64"/>
      <c r="AN207" s="64"/>
      <c r="AX207" s="64"/>
      <c r="BG207" s="64"/>
      <c r="BU207" s="64"/>
    </row>
    <row r="208" spans="7:73" x14ac:dyDescent="0.25">
      <c r="G208" s="64"/>
      <c r="U208" s="64"/>
      <c r="AE208" s="64"/>
      <c r="AN208" s="64"/>
      <c r="AX208" s="64"/>
      <c r="BG208" s="64"/>
      <c r="BU208" s="64"/>
    </row>
    <row r="209" spans="7:73" x14ac:dyDescent="0.25">
      <c r="G209" s="64"/>
      <c r="U209" s="64"/>
      <c r="AE209" s="64"/>
      <c r="AN209" s="64"/>
      <c r="AX209" s="64"/>
      <c r="BG209" s="64"/>
      <c r="BU209" s="64"/>
    </row>
    <row r="210" spans="7:73" x14ac:dyDescent="0.25">
      <c r="G210" s="64"/>
      <c r="U210" s="64"/>
      <c r="AE210" s="64"/>
      <c r="AN210" s="64"/>
      <c r="AX210" s="64"/>
      <c r="BG210" s="64"/>
      <c r="BU210" s="64"/>
    </row>
    <row r="211" spans="7:73" x14ac:dyDescent="0.25">
      <c r="G211" s="64"/>
      <c r="U211" s="64"/>
      <c r="AE211" s="64"/>
      <c r="AN211" s="64"/>
      <c r="AX211" s="64"/>
      <c r="BG211" s="64"/>
      <c r="BU211" s="64"/>
    </row>
    <row r="212" spans="7:73" x14ac:dyDescent="0.25">
      <c r="G212" s="64"/>
      <c r="U212" s="64"/>
      <c r="AE212" s="64"/>
      <c r="AN212" s="64"/>
      <c r="AX212" s="64"/>
      <c r="BG212" s="64"/>
      <c r="BU212" s="64"/>
    </row>
    <row r="213" spans="7:73" x14ac:dyDescent="0.25">
      <c r="G213" s="64"/>
      <c r="U213" s="64"/>
      <c r="AE213" s="64"/>
      <c r="AN213" s="64"/>
      <c r="AX213" s="64"/>
      <c r="BG213" s="64"/>
      <c r="BU213" s="64"/>
    </row>
    <row r="214" spans="7:73" x14ac:dyDescent="0.25">
      <c r="G214" s="64"/>
      <c r="U214" s="64"/>
      <c r="AE214" s="64"/>
      <c r="AN214" s="64"/>
      <c r="AX214" s="64"/>
      <c r="BG214" s="64"/>
      <c r="BU214" s="64"/>
    </row>
    <row r="215" spans="7:73" x14ac:dyDescent="0.25">
      <c r="G215" s="64"/>
      <c r="U215" s="64"/>
      <c r="AE215" s="64"/>
      <c r="AN215" s="64"/>
      <c r="AX215" s="64"/>
      <c r="BG215" s="64"/>
      <c r="BU215" s="64"/>
    </row>
    <row r="216" spans="7:73" x14ac:dyDescent="0.25">
      <c r="G216" s="64"/>
      <c r="U216" s="64"/>
      <c r="AE216" s="64"/>
      <c r="AN216" s="64"/>
      <c r="AX216" s="64"/>
      <c r="BG216" s="64"/>
      <c r="BU216" s="64"/>
    </row>
    <row r="217" spans="7:73" x14ac:dyDescent="0.25">
      <c r="G217" s="64"/>
      <c r="U217" s="64"/>
      <c r="AE217" s="64"/>
      <c r="AN217" s="64"/>
      <c r="AX217" s="64"/>
      <c r="BG217" s="64"/>
      <c r="BU217" s="64"/>
    </row>
    <row r="218" spans="7:73" x14ac:dyDescent="0.25">
      <c r="G218" s="64"/>
      <c r="U218" s="64"/>
      <c r="AE218" s="64"/>
      <c r="AN218" s="64"/>
      <c r="AX218" s="64"/>
      <c r="BG218" s="64"/>
      <c r="BU218" s="64"/>
    </row>
    <row r="219" spans="7:73" x14ac:dyDescent="0.25">
      <c r="G219" s="64"/>
      <c r="U219" s="64"/>
      <c r="AE219" s="64"/>
      <c r="AN219" s="64"/>
      <c r="AX219" s="64"/>
      <c r="BG219" s="64"/>
      <c r="BU219" s="64"/>
    </row>
    <row r="220" spans="7:73" x14ac:dyDescent="0.25">
      <c r="G220" s="64"/>
      <c r="U220" s="64"/>
      <c r="AE220" s="64"/>
      <c r="AN220" s="64"/>
      <c r="AX220" s="64"/>
      <c r="BG220" s="64"/>
      <c r="BU220" s="64"/>
    </row>
    <row r="221" spans="7:73" x14ac:dyDescent="0.25">
      <c r="G221" s="64"/>
      <c r="U221" s="64"/>
      <c r="AE221" s="64"/>
      <c r="AN221" s="64"/>
      <c r="AX221" s="64"/>
      <c r="BG221" s="64"/>
      <c r="BU221" s="64"/>
    </row>
    <row r="222" spans="7:73" x14ac:dyDescent="0.25">
      <c r="G222" s="64"/>
      <c r="U222" s="64"/>
      <c r="AE222" s="64"/>
      <c r="AN222" s="64"/>
      <c r="AX222" s="64"/>
      <c r="BG222" s="64"/>
      <c r="BU222" s="64"/>
    </row>
    <row r="223" spans="7:73" x14ac:dyDescent="0.25">
      <c r="G223" s="64"/>
      <c r="U223" s="64"/>
      <c r="AE223" s="64"/>
      <c r="AN223" s="64"/>
      <c r="AX223" s="64"/>
      <c r="BG223" s="64"/>
      <c r="BU223" s="64"/>
    </row>
    <row r="224" spans="7:73" x14ac:dyDescent="0.25">
      <c r="G224" s="64"/>
      <c r="U224" s="64"/>
      <c r="AE224" s="64"/>
      <c r="AN224" s="64"/>
      <c r="AX224" s="64"/>
      <c r="BG224" s="64"/>
      <c r="BU224" s="64"/>
    </row>
    <row r="225" spans="7:73" x14ac:dyDescent="0.25">
      <c r="G225" s="64"/>
      <c r="U225" s="64"/>
      <c r="AE225" s="64"/>
      <c r="AN225" s="64"/>
      <c r="AX225" s="64"/>
      <c r="BG225" s="64"/>
      <c r="BU225" s="64"/>
    </row>
    <row r="226" spans="7:73" x14ac:dyDescent="0.25">
      <c r="G226" s="64"/>
      <c r="U226" s="64"/>
      <c r="AE226" s="64"/>
      <c r="AN226" s="64"/>
      <c r="AX226" s="64"/>
      <c r="BG226" s="64"/>
      <c r="BU226" s="64"/>
    </row>
    <row r="227" spans="7:73" x14ac:dyDescent="0.25">
      <c r="G227" s="64"/>
      <c r="U227" s="64"/>
      <c r="AE227" s="64"/>
      <c r="AN227" s="64"/>
      <c r="AX227" s="64"/>
      <c r="BG227" s="64"/>
      <c r="BU227" s="64"/>
    </row>
    <row r="228" spans="7:73" x14ac:dyDescent="0.25">
      <c r="G228" s="64"/>
      <c r="U228" s="64"/>
      <c r="AE228" s="64"/>
      <c r="AN228" s="64"/>
      <c r="AX228" s="64"/>
      <c r="BG228" s="64"/>
      <c r="BU228" s="64"/>
    </row>
    <row r="229" spans="7:73" x14ac:dyDescent="0.25">
      <c r="G229" s="64"/>
      <c r="U229" s="64"/>
      <c r="AE229" s="64"/>
      <c r="AN229" s="64"/>
      <c r="AX229" s="64"/>
      <c r="BG229" s="64"/>
      <c r="BU229" s="64"/>
    </row>
    <row r="230" spans="7:73" x14ac:dyDescent="0.25">
      <c r="G230" s="64"/>
      <c r="U230" s="64"/>
      <c r="AE230" s="64"/>
      <c r="AN230" s="64"/>
      <c r="AX230" s="64"/>
      <c r="BG230" s="64"/>
      <c r="BU230" s="64"/>
    </row>
    <row r="231" spans="7:73" x14ac:dyDescent="0.25">
      <c r="G231" s="64"/>
      <c r="U231" s="64"/>
      <c r="AE231" s="64"/>
      <c r="AN231" s="64"/>
      <c r="AX231" s="64"/>
      <c r="BG231" s="64"/>
      <c r="BU231" s="64"/>
    </row>
    <row r="232" spans="7:73" x14ac:dyDescent="0.25">
      <c r="G232" s="64"/>
      <c r="U232" s="64"/>
      <c r="AE232" s="64"/>
      <c r="AN232" s="64"/>
      <c r="AX232" s="64"/>
      <c r="BG232" s="64"/>
      <c r="BU232" s="64"/>
    </row>
    <row r="233" spans="7:73" x14ac:dyDescent="0.25">
      <c r="G233" s="64"/>
      <c r="U233" s="64"/>
      <c r="AE233" s="64"/>
      <c r="AN233" s="64"/>
      <c r="AX233" s="64"/>
      <c r="BG233" s="64"/>
      <c r="BU233" s="64"/>
    </row>
    <row r="234" spans="7:73" x14ac:dyDescent="0.25">
      <c r="G234" s="64"/>
      <c r="U234" s="64"/>
      <c r="AE234" s="64"/>
      <c r="AN234" s="64"/>
      <c r="AX234" s="64"/>
      <c r="BG234" s="64"/>
      <c r="BU234" s="64"/>
    </row>
    <row r="235" spans="7:73" x14ac:dyDescent="0.25">
      <c r="G235" s="64"/>
      <c r="U235" s="64"/>
      <c r="AE235" s="64"/>
      <c r="AN235" s="64"/>
      <c r="AX235" s="64"/>
      <c r="BG235" s="64"/>
      <c r="BU235" s="64"/>
    </row>
    <row r="236" spans="7:73" x14ac:dyDescent="0.25">
      <c r="G236" s="64"/>
      <c r="U236" s="64"/>
      <c r="AE236" s="64"/>
      <c r="AN236" s="64"/>
      <c r="AX236" s="64"/>
      <c r="BG236" s="64"/>
      <c r="BU236" s="64"/>
    </row>
    <row r="237" spans="7:73" x14ac:dyDescent="0.25">
      <c r="G237" s="64"/>
      <c r="U237" s="64"/>
      <c r="AE237" s="64"/>
      <c r="AN237" s="64"/>
      <c r="AX237" s="64"/>
      <c r="BG237" s="64"/>
      <c r="BU237" s="64"/>
    </row>
    <row r="238" spans="7:73" x14ac:dyDescent="0.25">
      <c r="G238" s="64"/>
      <c r="U238" s="64"/>
      <c r="AE238" s="64"/>
      <c r="AN238" s="64"/>
      <c r="AX238" s="64"/>
      <c r="BG238" s="64"/>
      <c r="BU238" s="64"/>
    </row>
    <row r="239" spans="7:73" x14ac:dyDescent="0.25">
      <c r="G239" s="64"/>
      <c r="U239" s="64"/>
      <c r="AE239" s="64"/>
      <c r="AN239" s="64"/>
      <c r="AX239" s="64"/>
      <c r="BG239" s="64"/>
      <c r="BU239" s="64"/>
    </row>
    <row r="240" spans="7:73" x14ac:dyDescent="0.25">
      <c r="G240" s="64"/>
      <c r="U240" s="64"/>
      <c r="AE240" s="64"/>
      <c r="AN240" s="64"/>
      <c r="AX240" s="64"/>
      <c r="BG240" s="64"/>
      <c r="BU240" s="64"/>
    </row>
    <row r="241" spans="7:73" x14ac:dyDescent="0.25">
      <c r="G241" s="64"/>
      <c r="U241" s="64"/>
      <c r="AE241" s="64"/>
      <c r="AN241" s="64"/>
      <c r="AX241" s="64"/>
      <c r="BG241" s="64"/>
      <c r="BU241" s="64"/>
    </row>
    <row r="242" spans="7:73" x14ac:dyDescent="0.25">
      <c r="G242" s="64"/>
      <c r="U242" s="64"/>
      <c r="AE242" s="64"/>
      <c r="AN242" s="64"/>
      <c r="AX242" s="64"/>
      <c r="BG242" s="64"/>
      <c r="BU242" s="64"/>
    </row>
    <row r="243" spans="7:73" x14ac:dyDescent="0.25">
      <c r="G243" s="64"/>
      <c r="U243" s="64"/>
      <c r="AE243" s="64"/>
      <c r="AN243" s="64"/>
      <c r="AX243" s="64"/>
      <c r="BG243" s="64"/>
      <c r="BU243" s="64"/>
    </row>
    <row r="244" spans="7:73" x14ac:dyDescent="0.25">
      <c r="G244" s="64"/>
      <c r="U244" s="64"/>
      <c r="AE244" s="64"/>
      <c r="AN244" s="64"/>
      <c r="AX244" s="64"/>
      <c r="BG244" s="64"/>
      <c r="BU244" s="64"/>
    </row>
    <row r="245" spans="7:73" x14ac:dyDescent="0.25">
      <c r="G245" s="64"/>
      <c r="U245" s="64"/>
      <c r="AE245" s="64"/>
      <c r="AN245" s="64"/>
      <c r="AX245" s="64"/>
      <c r="BG245" s="64"/>
      <c r="BU245" s="64"/>
    </row>
    <row r="246" spans="7:73" x14ac:dyDescent="0.25">
      <c r="G246" s="64"/>
      <c r="U246" s="64"/>
      <c r="AE246" s="64"/>
      <c r="AN246" s="64"/>
      <c r="AX246" s="64"/>
      <c r="BG246" s="64"/>
      <c r="BU246" s="64"/>
    </row>
    <row r="247" spans="7:73" x14ac:dyDescent="0.25">
      <c r="G247" s="64"/>
      <c r="U247" s="64"/>
      <c r="AE247" s="64"/>
      <c r="AN247" s="64"/>
      <c r="AX247" s="64"/>
      <c r="BG247" s="64"/>
      <c r="BU247" s="64"/>
    </row>
    <row r="248" spans="7:73" x14ac:dyDescent="0.25">
      <c r="G248" s="64"/>
      <c r="U248" s="64"/>
      <c r="AE248" s="64"/>
      <c r="AN248" s="64"/>
      <c r="AX248" s="64"/>
      <c r="BG248" s="64"/>
      <c r="BU248" s="64"/>
    </row>
    <row r="249" spans="7:73" x14ac:dyDescent="0.25">
      <c r="G249" s="64"/>
      <c r="U249" s="64"/>
      <c r="AE249" s="64"/>
      <c r="AN249" s="64"/>
      <c r="AX249" s="64"/>
      <c r="BG249" s="64"/>
      <c r="BU249" s="64"/>
    </row>
    <row r="250" spans="7:73" x14ac:dyDescent="0.25">
      <c r="G250" s="64"/>
      <c r="U250" s="64"/>
      <c r="AE250" s="64"/>
      <c r="AN250" s="64"/>
      <c r="AX250" s="64"/>
      <c r="BG250" s="64"/>
      <c r="BU250" s="64"/>
    </row>
    <row r="251" spans="7:73" x14ac:dyDescent="0.25">
      <c r="G251" s="64"/>
      <c r="U251" s="64"/>
      <c r="AE251" s="64"/>
      <c r="AN251" s="64"/>
      <c r="AX251" s="64"/>
      <c r="BG251" s="64"/>
      <c r="BU251" s="64"/>
    </row>
    <row r="252" spans="7:73" x14ac:dyDescent="0.25">
      <c r="G252" s="64"/>
      <c r="U252" s="64"/>
      <c r="AE252" s="64"/>
      <c r="AN252" s="64"/>
      <c r="AX252" s="64"/>
      <c r="BG252" s="64"/>
      <c r="BU252" s="64"/>
    </row>
    <row r="253" spans="7:73" x14ac:dyDescent="0.25">
      <c r="G253" s="64"/>
      <c r="U253" s="64"/>
      <c r="AE253" s="64"/>
      <c r="AN253" s="64"/>
      <c r="AX253" s="64"/>
      <c r="BG253" s="64"/>
      <c r="BU253" s="64"/>
    </row>
    <row r="254" spans="7:73" x14ac:dyDescent="0.25">
      <c r="G254" s="64"/>
      <c r="U254" s="64"/>
      <c r="AE254" s="64"/>
      <c r="AN254" s="64"/>
      <c r="AX254" s="64"/>
      <c r="BG254" s="64"/>
      <c r="BU254" s="64"/>
    </row>
    <row r="255" spans="7:73" x14ac:dyDescent="0.25">
      <c r="G255" s="64"/>
      <c r="U255" s="64"/>
      <c r="AE255" s="64"/>
      <c r="AN255" s="64"/>
      <c r="AX255" s="64"/>
      <c r="BG255" s="64"/>
      <c r="BU255" s="64"/>
    </row>
    <row r="256" spans="7:73" x14ac:dyDescent="0.25">
      <c r="G256" s="64"/>
      <c r="U256" s="64"/>
      <c r="AE256" s="64"/>
      <c r="AN256" s="64"/>
      <c r="AX256" s="64"/>
      <c r="BG256" s="64"/>
      <c r="BU256" s="64"/>
    </row>
    <row r="257" spans="7:73" x14ac:dyDescent="0.25">
      <c r="G257" s="64"/>
      <c r="U257" s="64"/>
      <c r="AE257" s="64"/>
      <c r="AN257" s="64"/>
      <c r="AX257" s="64"/>
      <c r="BG257" s="64"/>
      <c r="BU257" s="64"/>
    </row>
    <row r="258" spans="7:73" x14ac:dyDescent="0.25">
      <c r="G258" s="64"/>
      <c r="U258" s="64"/>
      <c r="AE258" s="64"/>
      <c r="AN258" s="64"/>
      <c r="AX258" s="64"/>
      <c r="BG258" s="64"/>
      <c r="BU258" s="64"/>
    </row>
    <row r="259" spans="7:73" x14ac:dyDescent="0.25">
      <c r="G259" s="64"/>
      <c r="U259" s="64"/>
      <c r="AE259" s="64"/>
      <c r="AN259" s="64"/>
      <c r="AX259" s="64"/>
      <c r="BG259" s="64"/>
      <c r="BU259" s="64"/>
    </row>
    <row r="260" spans="7:73" x14ac:dyDescent="0.25">
      <c r="G260" s="64"/>
      <c r="U260" s="64"/>
      <c r="AE260" s="64"/>
      <c r="AN260" s="64"/>
      <c r="AX260" s="64"/>
      <c r="BG260" s="64"/>
      <c r="BU260" s="64"/>
    </row>
    <row r="261" spans="7:73" x14ac:dyDescent="0.25">
      <c r="G261" s="64"/>
      <c r="U261" s="64"/>
      <c r="AE261" s="64"/>
      <c r="AN261" s="64"/>
      <c r="AX261" s="64"/>
      <c r="BG261" s="64"/>
      <c r="BU261" s="64"/>
    </row>
    <row r="262" spans="7:73" x14ac:dyDescent="0.25">
      <c r="G262" s="64"/>
      <c r="U262" s="64"/>
      <c r="AE262" s="64"/>
      <c r="AN262" s="64"/>
      <c r="AX262" s="64"/>
      <c r="BG262" s="64"/>
      <c r="BU262" s="64"/>
    </row>
    <row r="263" spans="7:73" x14ac:dyDescent="0.25">
      <c r="G263" s="64"/>
      <c r="U263" s="64"/>
      <c r="AE263" s="64"/>
      <c r="AN263" s="64"/>
      <c r="AX263" s="64"/>
      <c r="BG263" s="64"/>
      <c r="BU263" s="64"/>
    </row>
    <row r="264" spans="7:73" x14ac:dyDescent="0.25">
      <c r="G264" s="64"/>
      <c r="U264" s="64"/>
      <c r="AE264" s="64"/>
      <c r="AN264" s="64"/>
      <c r="AX264" s="64"/>
      <c r="BG264" s="64"/>
      <c r="BU264" s="64"/>
    </row>
    <row r="265" spans="7:73" x14ac:dyDescent="0.25">
      <c r="G265" s="64"/>
      <c r="U265" s="64"/>
      <c r="AE265" s="64"/>
      <c r="AN265" s="64"/>
      <c r="AX265" s="64"/>
      <c r="BG265" s="64"/>
      <c r="BU265" s="64"/>
    </row>
    <row r="266" spans="7:73" x14ac:dyDescent="0.25">
      <c r="G266" s="64"/>
      <c r="U266" s="64"/>
      <c r="AE266" s="64"/>
      <c r="AN266" s="64"/>
      <c r="AX266" s="64"/>
      <c r="BG266" s="64"/>
      <c r="BU266" s="64"/>
    </row>
    <row r="267" spans="7:73" x14ac:dyDescent="0.25">
      <c r="G267" s="64"/>
      <c r="U267" s="64"/>
      <c r="AE267" s="64"/>
      <c r="AN267" s="64"/>
      <c r="AX267" s="64"/>
      <c r="BG267" s="64"/>
      <c r="BU267" s="64"/>
    </row>
    <row r="268" spans="7:73" x14ac:dyDescent="0.25">
      <c r="G268" s="64"/>
      <c r="U268" s="64"/>
      <c r="AE268" s="64"/>
      <c r="AN268" s="64"/>
      <c r="AX268" s="64"/>
      <c r="BG268" s="64"/>
      <c r="BU268" s="64"/>
    </row>
    <row r="269" spans="7:73" x14ac:dyDescent="0.25">
      <c r="G269" s="64"/>
      <c r="U269" s="64"/>
      <c r="AE269" s="64"/>
      <c r="AN269" s="64"/>
      <c r="AX269" s="64"/>
      <c r="BG269" s="64"/>
      <c r="BU269" s="64"/>
    </row>
    <row r="270" spans="7:73" x14ac:dyDescent="0.25">
      <c r="G270" s="64"/>
      <c r="U270" s="64"/>
      <c r="AE270" s="64"/>
      <c r="AN270" s="64"/>
      <c r="AX270" s="64"/>
      <c r="BG270" s="64"/>
      <c r="BU270" s="64"/>
    </row>
    <row r="271" spans="7:73" x14ac:dyDescent="0.25">
      <c r="G271" s="64"/>
      <c r="U271" s="64"/>
      <c r="AE271" s="64"/>
      <c r="AN271" s="64"/>
      <c r="AX271" s="64"/>
      <c r="BG271" s="64"/>
      <c r="BU271" s="64"/>
    </row>
    <row r="272" spans="7:73" x14ac:dyDescent="0.25">
      <c r="G272" s="64"/>
      <c r="U272" s="64"/>
      <c r="AE272" s="64"/>
      <c r="AN272" s="64"/>
      <c r="AX272" s="64"/>
      <c r="BG272" s="64"/>
      <c r="BU272" s="64"/>
    </row>
    <row r="273" spans="7:73" x14ac:dyDescent="0.25">
      <c r="G273" s="64"/>
      <c r="U273" s="64"/>
      <c r="AE273" s="64"/>
      <c r="AN273" s="64"/>
      <c r="AX273" s="64"/>
      <c r="BG273" s="64"/>
      <c r="BU273" s="64"/>
    </row>
    <row r="274" spans="7:73" x14ac:dyDescent="0.25">
      <c r="G274" s="64"/>
      <c r="U274" s="64"/>
      <c r="AE274" s="64"/>
      <c r="AN274" s="64"/>
      <c r="AX274" s="64"/>
      <c r="BG274" s="64"/>
      <c r="BU274" s="64"/>
    </row>
    <row r="275" spans="7:73" x14ac:dyDescent="0.25">
      <c r="G275" s="64"/>
      <c r="U275" s="64"/>
      <c r="AE275" s="64"/>
      <c r="AN275" s="64"/>
      <c r="AX275" s="64"/>
      <c r="BG275" s="64"/>
      <c r="BU275" s="64"/>
    </row>
    <row r="276" spans="7:73" x14ac:dyDescent="0.25">
      <c r="G276" s="64"/>
      <c r="U276" s="64"/>
      <c r="AE276" s="64"/>
      <c r="AN276" s="64"/>
      <c r="AX276" s="64"/>
      <c r="BG276" s="64"/>
      <c r="BU276" s="64"/>
    </row>
    <row r="277" spans="7:73" x14ac:dyDescent="0.25">
      <c r="G277" s="64"/>
      <c r="U277" s="64"/>
      <c r="AE277" s="64"/>
      <c r="AN277" s="64"/>
      <c r="AX277" s="64"/>
      <c r="BG277" s="64"/>
      <c r="BU277" s="64"/>
    </row>
    <row r="278" spans="7:73" x14ac:dyDescent="0.25">
      <c r="G278" s="64"/>
      <c r="U278" s="64"/>
      <c r="AE278" s="64"/>
      <c r="AN278" s="64"/>
      <c r="AX278" s="64"/>
      <c r="BG278" s="64"/>
      <c r="BU278" s="64"/>
    </row>
    <row r="279" spans="7:73" x14ac:dyDescent="0.25">
      <c r="G279" s="64"/>
      <c r="U279" s="64"/>
      <c r="AE279" s="64"/>
      <c r="AN279" s="64"/>
      <c r="AX279" s="64"/>
      <c r="BG279" s="64"/>
      <c r="BU279" s="64"/>
    </row>
    <row r="280" spans="7:73" x14ac:dyDescent="0.25">
      <c r="G280" s="64"/>
      <c r="U280" s="64"/>
      <c r="AE280" s="64"/>
      <c r="AN280" s="64"/>
      <c r="AX280" s="64"/>
      <c r="BG280" s="64"/>
      <c r="BU280" s="64"/>
    </row>
    <row r="281" spans="7:73" x14ac:dyDescent="0.25">
      <c r="G281" s="64"/>
      <c r="U281" s="64"/>
      <c r="AE281" s="64"/>
      <c r="AN281" s="64"/>
      <c r="AX281" s="64"/>
      <c r="BG281" s="64"/>
      <c r="BU281" s="64"/>
    </row>
    <row r="282" spans="7:73" x14ac:dyDescent="0.25">
      <c r="G282" s="64"/>
      <c r="U282" s="64"/>
      <c r="AE282" s="64"/>
      <c r="AN282" s="64"/>
      <c r="AX282" s="64"/>
      <c r="BG282" s="64"/>
      <c r="BU282" s="64"/>
    </row>
    <row r="283" spans="7:73" x14ac:dyDescent="0.25">
      <c r="G283" s="64"/>
      <c r="U283" s="64"/>
      <c r="AE283" s="64"/>
      <c r="AN283" s="64"/>
      <c r="AX283" s="64"/>
      <c r="BG283" s="64"/>
      <c r="BU283" s="64"/>
    </row>
    <row r="284" spans="7:73" x14ac:dyDescent="0.25">
      <c r="G284" s="64"/>
      <c r="U284" s="64"/>
      <c r="AE284" s="64"/>
      <c r="AN284" s="64"/>
      <c r="AX284" s="64"/>
      <c r="BG284" s="64"/>
      <c r="BU284" s="64"/>
    </row>
    <row r="285" spans="7:73" x14ac:dyDescent="0.25">
      <c r="G285" s="64"/>
      <c r="U285" s="64"/>
      <c r="AE285" s="64"/>
      <c r="AN285" s="64"/>
      <c r="AX285" s="64"/>
      <c r="BG285" s="64"/>
      <c r="BU285" s="64"/>
    </row>
    <row r="286" spans="7:73" x14ac:dyDescent="0.25">
      <c r="G286" s="64"/>
      <c r="U286" s="64"/>
      <c r="AE286" s="64"/>
      <c r="AN286" s="64"/>
      <c r="AX286" s="64"/>
      <c r="BG286" s="64"/>
      <c r="BU286" s="64"/>
    </row>
    <row r="287" spans="7:73" x14ac:dyDescent="0.25">
      <c r="G287" s="64"/>
      <c r="U287" s="64"/>
      <c r="AE287" s="64"/>
      <c r="AN287" s="64"/>
      <c r="AX287" s="64"/>
      <c r="BG287" s="64"/>
      <c r="BU287" s="64"/>
    </row>
    <row r="288" spans="7:73" x14ac:dyDescent="0.25">
      <c r="G288" s="64"/>
      <c r="U288" s="64"/>
      <c r="AE288" s="64"/>
      <c r="AN288" s="64"/>
      <c r="AX288" s="64"/>
      <c r="BG288" s="64"/>
      <c r="BU288" s="64"/>
    </row>
    <row r="289" spans="7:73" x14ac:dyDescent="0.25">
      <c r="G289" s="64"/>
      <c r="U289" s="64"/>
      <c r="AE289" s="64"/>
      <c r="AN289" s="64"/>
      <c r="AX289" s="64"/>
      <c r="BG289" s="64"/>
      <c r="BU289" s="64"/>
    </row>
    <row r="290" spans="7:73" x14ac:dyDescent="0.25">
      <c r="G290" s="64"/>
      <c r="U290" s="64"/>
      <c r="AE290" s="64"/>
      <c r="AN290" s="64"/>
      <c r="AX290" s="64"/>
      <c r="BG290" s="64"/>
      <c r="BU290" s="64"/>
    </row>
    <row r="291" spans="7:73" x14ac:dyDescent="0.25">
      <c r="G291" s="64"/>
      <c r="U291" s="64"/>
      <c r="AE291" s="64"/>
      <c r="AN291" s="64"/>
      <c r="AX291" s="64"/>
      <c r="BG291" s="64"/>
      <c r="BU291" s="64"/>
    </row>
    <row r="292" spans="7:73" x14ac:dyDescent="0.25">
      <c r="G292" s="64"/>
      <c r="U292" s="64"/>
      <c r="AE292" s="64"/>
      <c r="AN292" s="64"/>
      <c r="AX292" s="64"/>
      <c r="BG292" s="64"/>
      <c r="BU292" s="64"/>
    </row>
    <row r="293" spans="7:73" x14ac:dyDescent="0.25">
      <c r="G293" s="64"/>
      <c r="U293" s="64"/>
      <c r="AE293" s="64"/>
      <c r="AN293" s="64"/>
      <c r="AX293" s="64"/>
      <c r="BG293" s="64"/>
      <c r="BU293" s="64"/>
    </row>
    <row r="294" spans="7:73" x14ac:dyDescent="0.25">
      <c r="G294" s="64"/>
      <c r="U294" s="64"/>
      <c r="AE294" s="64"/>
      <c r="AN294" s="64"/>
      <c r="AX294" s="64"/>
      <c r="BG294" s="64"/>
      <c r="BU294" s="64"/>
    </row>
    <row r="295" spans="7:73" x14ac:dyDescent="0.25">
      <c r="G295" s="64"/>
      <c r="U295" s="64"/>
      <c r="AE295" s="64"/>
      <c r="AN295" s="64"/>
      <c r="AX295" s="64"/>
      <c r="BG295" s="64"/>
      <c r="BU295" s="64"/>
    </row>
    <row r="296" spans="7:73" x14ac:dyDescent="0.25">
      <c r="G296" s="64"/>
      <c r="U296" s="64"/>
      <c r="AE296" s="64"/>
      <c r="AN296" s="64"/>
      <c r="AX296" s="64"/>
      <c r="BG296" s="64"/>
      <c r="BU296" s="64"/>
    </row>
    <row r="297" spans="7:73" x14ac:dyDescent="0.25">
      <c r="G297" s="64"/>
      <c r="U297" s="64"/>
      <c r="AE297" s="64"/>
      <c r="AN297" s="64"/>
      <c r="AX297" s="64"/>
      <c r="BG297" s="64"/>
      <c r="BU297" s="64"/>
    </row>
    <row r="298" spans="7:73" x14ac:dyDescent="0.25">
      <c r="G298" s="64"/>
      <c r="U298" s="64"/>
      <c r="AE298" s="64"/>
      <c r="AN298" s="64"/>
      <c r="AX298" s="64"/>
      <c r="BG298" s="64"/>
      <c r="BU298" s="64"/>
    </row>
    <row r="299" spans="7:73" x14ac:dyDescent="0.25">
      <c r="G299" s="64"/>
      <c r="U299" s="64"/>
      <c r="AE299" s="64"/>
      <c r="AN299" s="64"/>
      <c r="AX299" s="64"/>
      <c r="BG299" s="64"/>
      <c r="BU299" s="64"/>
    </row>
    <row r="300" spans="7:73" x14ac:dyDescent="0.25">
      <c r="G300" s="64"/>
      <c r="U300" s="64"/>
      <c r="AE300" s="64"/>
      <c r="AN300" s="64"/>
      <c r="AX300" s="64"/>
      <c r="BG300" s="64"/>
      <c r="BU300" s="64"/>
    </row>
    <row r="301" spans="7:73" x14ac:dyDescent="0.25">
      <c r="G301" s="64"/>
      <c r="U301" s="64"/>
      <c r="AE301" s="64"/>
      <c r="AN301" s="64"/>
      <c r="AX301" s="64"/>
      <c r="BG301" s="64"/>
      <c r="BU301" s="64"/>
    </row>
    <row r="302" spans="7:73" x14ac:dyDescent="0.25">
      <c r="G302" s="64"/>
      <c r="U302" s="64"/>
      <c r="AE302" s="64"/>
      <c r="AN302" s="64"/>
      <c r="AX302" s="64"/>
      <c r="BG302" s="64"/>
      <c r="BU302" s="64"/>
    </row>
    <row r="303" spans="7:73" x14ac:dyDescent="0.25">
      <c r="G303" s="64"/>
      <c r="U303" s="64"/>
      <c r="AE303" s="64"/>
      <c r="AN303" s="64"/>
      <c r="AX303" s="64"/>
      <c r="BG303" s="64"/>
      <c r="BU303" s="64"/>
    </row>
    <row r="304" spans="7:73" x14ac:dyDescent="0.25">
      <c r="G304" s="64"/>
      <c r="U304" s="64"/>
      <c r="AE304" s="64"/>
      <c r="AN304" s="64"/>
      <c r="AX304" s="64"/>
      <c r="BG304" s="64"/>
      <c r="BU304" s="64"/>
    </row>
    <row r="305" spans="7:73" x14ac:dyDescent="0.25">
      <c r="G305" s="64"/>
      <c r="U305" s="64"/>
      <c r="AE305" s="64"/>
      <c r="AN305" s="64"/>
      <c r="AX305" s="64"/>
      <c r="BG305" s="64"/>
      <c r="BU305" s="64"/>
    </row>
    <row r="306" spans="7:73" x14ac:dyDescent="0.25">
      <c r="G306" s="64"/>
      <c r="U306" s="64"/>
      <c r="AE306" s="64"/>
      <c r="AN306" s="64"/>
      <c r="AX306" s="64"/>
      <c r="BG306" s="64"/>
      <c r="BU306" s="64"/>
    </row>
    <row r="307" spans="7:73" x14ac:dyDescent="0.25">
      <c r="G307" s="64"/>
      <c r="U307" s="64"/>
      <c r="AE307" s="64"/>
      <c r="AN307" s="64"/>
      <c r="AX307" s="64"/>
      <c r="BG307" s="64"/>
      <c r="BU307" s="64"/>
    </row>
    <row r="308" spans="7:73" x14ac:dyDescent="0.25">
      <c r="G308" s="64"/>
      <c r="U308" s="64"/>
      <c r="AE308" s="64"/>
      <c r="AN308" s="64"/>
      <c r="AX308" s="64"/>
      <c r="BG308" s="64"/>
      <c r="BU308" s="64"/>
    </row>
    <row r="309" spans="7:73" x14ac:dyDescent="0.25">
      <c r="G309" s="64"/>
      <c r="U309" s="64"/>
      <c r="AE309" s="64"/>
      <c r="AN309" s="64"/>
      <c r="AX309" s="64"/>
      <c r="BG309" s="64"/>
      <c r="BU309" s="64"/>
    </row>
    <row r="310" spans="7:73" x14ac:dyDescent="0.25">
      <c r="G310" s="64"/>
      <c r="U310" s="64"/>
      <c r="AE310" s="64"/>
      <c r="AN310" s="64"/>
      <c r="AX310" s="64"/>
      <c r="BG310" s="64"/>
      <c r="BU310" s="64"/>
    </row>
    <row r="311" spans="7:73" x14ac:dyDescent="0.25">
      <c r="G311" s="64"/>
      <c r="U311" s="64"/>
      <c r="AE311" s="64"/>
      <c r="AN311" s="64"/>
      <c r="AX311" s="64"/>
      <c r="BG311" s="64"/>
      <c r="BU311" s="64"/>
    </row>
    <row r="312" spans="7:73" x14ac:dyDescent="0.25">
      <c r="G312" s="64"/>
      <c r="U312" s="64"/>
      <c r="AE312" s="64"/>
      <c r="AN312" s="64"/>
      <c r="AX312" s="64"/>
      <c r="BG312" s="64"/>
      <c r="BU312" s="64"/>
    </row>
    <row r="313" spans="7:73" x14ac:dyDescent="0.25">
      <c r="G313" s="64"/>
      <c r="U313" s="64"/>
      <c r="AE313" s="64"/>
      <c r="AN313" s="64"/>
      <c r="AX313" s="64"/>
      <c r="BG313" s="64"/>
      <c r="BU313" s="64"/>
    </row>
    <row r="314" spans="7:73" x14ac:dyDescent="0.25">
      <c r="G314" s="64"/>
      <c r="U314" s="64"/>
      <c r="AE314" s="64"/>
      <c r="AN314" s="64"/>
      <c r="AX314" s="64"/>
      <c r="BG314" s="64"/>
      <c r="BU314" s="64"/>
    </row>
    <row r="315" spans="7:73" x14ac:dyDescent="0.25">
      <c r="G315" s="64"/>
      <c r="U315" s="64"/>
      <c r="AE315" s="64"/>
      <c r="AN315" s="64"/>
      <c r="AX315" s="64"/>
      <c r="BG315" s="64"/>
      <c r="BU315" s="64"/>
    </row>
    <row r="316" spans="7:73" x14ac:dyDescent="0.25">
      <c r="G316" s="64"/>
      <c r="U316" s="64"/>
      <c r="AE316" s="64"/>
      <c r="AN316" s="64"/>
      <c r="AX316" s="64"/>
      <c r="BG316" s="64"/>
      <c r="BU316" s="64"/>
    </row>
    <row r="317" spans="7:73" x14ac:dyDescent="0.25">
      <c r="G317" s="64"/>
      <c r="U317" s="64"/>
      <c r="AE317" s="64"/>
      <c r="AN317" s="64"/>
      <c r="AX317" s="64"/>
      <c r="BG317" s="64"/>
      <c r="BU317" s="64"/>
    </row>
    <row r="318" spans="7:73" x14ac:dyDescent="0.25">
      <c r="G318" s="64"/>
      <c r="U318" s="64"/>
      <c r="AE318" s="64"/>
      <c r="AN318" s="64"/>
      <c r="AX318" s="64"/>
      <c r="BG318" s="64"/>
      <c r="BU318" s="64"/>
    </row>
    <row r="319" spans="7:73" x14ac:dyDescent="0.25">
      <c r="G319" s="64"/>
      <c r="U319" s="64"/>
      <c r="AE319" s="64"/>
      <c r="AN319" s="64"/>
      <c r="AX319" s="64"/>
      <c r="BG319" s="64"/>
      <c r="BU319" s="64"/>
    </row>
    <row r="320" spans="7:73" x14ac:dyDescent="0.25">
      <c r="G320" s="64"/>
      <c r="U320" s="64"/>
      <c r="AE320" s="64"/>
      <c r="AN320" s="64"/>
      <c r="AX320" s="64"/>
      <c r="BG320" s="64"/>
      <c r="BU320" s="64"/>
    </row>
    <row r="321" spans="7:73" x14ac:dyDescent="0.25">
      <c r="G321" s="64"/>
      <c r="U321" s="64"/>
      <c r="AE321" s="64"/>
      <c r="AN321" s="64"/>
      <c r="AX321" s="64"/>
      <c r="BG321" s="64"/>
      <c r="BU321" s="64"/>
    </row>
    <row r="322" spans="7:73" x14ac:dyDescent="0.25">
      <c r="G322" s="64"/>
      <c r="U322" s="64"/>
      <c r="AE322" s="64"/>
      <c r="AN322" s="64"/>
      <c r="AX322" s="64"/>
      <c r="BG322" s="64"/>
      <c r="BU322" s="64"/>
    </row>
    <row r="323" spans="7:73" x14ac:dyDescent="0.25">
      <c r="G323" s="64"/>
      <c r="U323" s="64"/>
      <c r="AE323" s="64"/>
      <c r="AN323" s="64"/>
      <c r="AX323" s="64"/>
      <c r="BG323" s="64"/>
      <c r="BU323" s="64"/>
    </row>
    <row r="324" spans="7:73" x14ac:dyDescent="0.25">
      <c r="G324" s="64"/>
      <c r="U324" s="64"/>
      <c r="AE324" s="64"/>
      <c r="AN324" s="64"/>
      <c r="AX324" s="64"/>
      <c r="BG324" s="64"/>
      <c r="BU324" s="64"/>
    </row>
    <row r="325" spans="7:73" x14ac:dyDescent="0.25">
      <c r="G325" s="64"/>
      <c r="U325" s="64"/>
      <c r="AE325" s="64"/>
      <c r="AN325" s="64"/>
      <c r="AX325" s="64"/>
      <c r="BG325" s="64"/>
      <c r="BU325" s="64"/>
    </row>
    <row r="326" spans="7:73" x14ac:dyDescent="0.25">
      <c r="G326" s="64"/>
      <c r="U326" s="64"/>
      <c r="AE326" s="64"/>
      <c r="AN326" s="64"/>
      <c r="AX326" s="64"/>
      <c r="BG326" s="64"/>
      <c r="BU326" s="64"/>
    </row>
    <row r="327" spans="7:73" x14ac:dyDescent="0.25">
      <c r="G327" s="64"/>
      <c r="U327" s="64"/>
      <c r="AE327" s="64"/>
      <c r="AN327" s="64"/>
      <c r="AX327" s="64"/>
      <c r="BG327" s="64"/>
      <c r="BU327" s="64"/>
    </row>
    <row r="328" spans="7:73" x14ac:dyDescent="0.25">
      <c r="G328" s="64"/>
      <c r="U328" s="64"/>
      <c r="AE328" s="64"/>
      <c r="AN328" s="64"/>
      <c r="AX328" s="64"/>
      <c r="BG328" s="64"/>
      <c r="BU328" s="64"/>
    </row>
    <row r="329" spans="7:73" x14ac:dyDescent="0.25">
      <c r="G329" s="64"/>
      <c r="U329" s="64"/>
      <c r="AE329" s="64"/>
      <c r="AN329" s="64"/>
      <c r="AX329" s="64"/>
      <c r="BG329" s="64"/>
      <c r="BU329" s="64"/>
    </row>
    <row r="330" spans="7:73" x14ac:dyDescent="0.25">
      <c r="G330" s="64"/>
      <c r="U330" s="64"/>
      <c r="AE330" s="64"/>
      <c r="AN330" s="64"/>
      <c r="AX330" s="64"/>
      <c r="BG330" s="64"/>
      <c r="BU330" s="64"/>
    </row>
    <row r="331" spans="7:73" x14ac:dyDescent="0.25">
      <c r="G331" s="64"/>
      <c r="U331" s="64"/>
      <c r="AE331" s="64"/>
      <c r="AN331" s="64"/>
      <c r="AX331" s="64"/>
      <c r="BG331" s="64"/>
      <c r="BU331" s="64"/>
    </row>
    <row r="332" spans="7:73" x14ac:dyDescent="0.25">
      <c r="G332" s="64"/>
      <c r="U332" s="64"/>
      <c r="AE332" s="64"/>
      <c r="AN332" s="64"/>
      <c r="AX332" s="64"/>
      <c r="BG332" s="64"/>
      <c r="BU332" s="64"/>
    </row>
    <row r="333" spans="7:73" x14ac:dyDescent="0.25">
      <c r="G333" s="64"/>
      <c r="U333" s="64"/>
      <c r="AE333" s="64"/>
      <c r="AN333" s="64"/>
      <c r="AX333" s="64"/>
      <c r="BG333" s="64"/>
      <c r="BU333" s="64"/>
    </row>
    <row r="334" spans="7:73" x14ac:dyDescent="0.25">
      <c r="G334" s="64"/>
      <c r="U334" s="64"/>
      <c r="AE334" s="64"/>
      <c r="AN334" s="64"/>
      <c r="AX334" s="64"/>
      <c r="BG334" s="64"/>
      <c r="BU334" s="64"/>
    </row>
    <row r="335" spans="7:73" x14ac:dyDescent="0.25">
      <c r="G335" s="64"/>
      <c r="U335" s="64"/>
      <c r="AE335" s="64"/>
      <c r="AN335" s="64"/>
      <c r="AX335" s="64"/>
      <c r="BG335" s="64"/>
      <c r="BU335" s="64"/>
    </row>
    <row r="336" spans="7:73" x14ac:dyDescent="0.25">
      <c r="G336" s="64"/>
      <c r="U336" s="64"/>
      <c r="AE336" s="64"/>
      <c r="AN336" s="64"/>
      <c r="AX336" s="64"/>
      <c r="BG336" s="64"/>
      <c r="BU336" s="64"/>
    </row>
    <row r="337" spans="7:73" x14ac:dyDescent="0.25">
      <c r="G337" s="64"/>
      <c r="U337" s="64"/>
      <c r="AE337" s="64"/>
      <c r="AN337" s="64"/>
      <c r="AX337" s="64"/>
      <c r="BG337" s="64"/>
      <c r="BU337" s="64"/>
    </row>
    <row r="338" spans="7:73" x14ac:dyDescent="0.25">
      <c r="G338" s="64"/>
      <c r="U338" s="64"/>
      <c r="AE338" s="64"/>
      <c r="AN338" s="64"/>
      <c r="AX338" s="64"/>
      <c r="BG338" s="64"/>
      <c r="BU338" s="64"/>
    </row>
    <row r="339" spans="7:73" x14ac:dyDescent="0.25">
      <c r="G339" s="64"/>
      <c r="U339" s="64"/>
      <c r="AE339" s="64"/>
      <c r="AN339" s="64"/>
      <c r="AX339" s="64"/>
      <c r="BG339" s="64"/>
      <c r="BU339" s="64"/>
    </row>
    <row r="340" spans="7:73" x14ac:dyDescent="0.25">
      <c r="G340" s="64"/>
      <c r="U340" s="64"/>
      <c r="AE340" s="64"/>
      <c r="AN340" s="64"/>
      <c r="AX340" s="64"/>
      <c r="BG340" s="64"/>
      <c r="BU340" s="64"/>
    </row>
    <row r="341" spans="7:73" x14ac:dyDescent="0.25">
      <c r="G341" s="64"/>
      <c r="U341" s="64"/>
      <c r="AE341" s="64"/>
      <c r="AN341" s="64"/>
      <c r="AX341" s="64"/>
      <c r="BG341" s="64"/>
      <c r="BU341" s="64"/>
    </row>
    <row r="342" spans="7:73" x14ac:dyDescent="0.25">
      <c r="G342" s="64"/>
      <c r="U342" s="64"/>
      <c r="AE342" s="64"/>
      <c r="AN342" s="64"/>
      <c r="AX342" s="64"/>
      <c r="BG342" s="64"/>
      <c r="BU342" s="64"/>
    </row>
    <row r="343" spans="7:73" x14ac:dyDescent="0.25">
      <c r="G343" s="64"/>
      <c r="U343" s="64"/>
      <c r="AE343" s="64"/>
      <c r="AN343" s="64"/>
      <c r="AX343" s="64"/>
      <c r="BG343" s="64"/>
      <c r="BU343" s="64"/>
    </row>
    <row r="344" spans="7:73" x14ac:dyDescent="0.25">
      <c r="G344" s="64"/>
      <c r="U344" s="64"/>
      <c r="AE344" s="64"/>
      <c r="AN344" s="64"/>
      <c r="AX344" s="64"/>
      <c r="BG344" s="64"/>
      <c r="BU344" s="64"/>
    </row>
    <row r="345" spans="7:73" x14ac:dyDescent="0.25">
      <c r="G345" s="64"/>
      <c r="U345" s="64"/>
      <c r="AE345" s="64"/>
      <c r="AN345" s="64"/>
      <c r="AX345" s="64"/>
      <c r="BG345" s="64"/>
      <c r="BU345" s="64"/>
    </row>
    <row r="346" spans="7:73" x14ac:dyDescent="0.25">
      <c r="G346" s="64"/>
      <c r="U346" s="64"/>
      <c r="AE346" s="64"/>
      <c r="AN346" s="64"/>
      <c r="AX346" s="64"/>
      <c r="BG346" s="64"/>
      <c r="BU346" s="64"/>
    </row>
    <row r="347" spans="7:73" x14ac:dyDescent="0.25">
      <c r="G347" s="64"/>
      <c r="U347" s="64"/>
      <c r="AE347" s="64"/>
      <c r="AN347" s="64"/>
      <c r="AX347" s="64"/>
      <c r="BG347" s="64"/>
      <c r="BU347" s="64"/>
    </row>
    <row r="348" spans="7:73" x14ac:dyDescent="0.25">
      <c r="G348" s="64"/>
      <c r="U348" s="64"/>
      <c r="AE348" s="64"/>
      <c r="AN348" s="64"/>
      <c r="AX348" s="64"/>
      <c r="BG348" s="64"/>
      <c r="BU348" s="64"/>
    </row>
    <row r="349" spans="7:73" x14ac:dyDescent="0.25">
      <c r="G349" s="64"/>
      <c r="U349" s="64"/>
      <c r="AE349" s="64"/>
      <c r="AN349" s="64"/>
      <c r="AX349" s="64"/>
      <c r="BG349" s="64"/>
      <c r="BU349" s="64"/>
    </row>
    <row r="350" spans="7:73" x14ac:dyDescent="0.25">
      <c r="G350" s="64"/>
      <c r="U350" s="64"/>
      <c r="AE350" s="64"/>
      <c r="AN350" s="64"/>
      <c r="AX350" s="64"/>
      <c r="BG350" s="64"/>
      <c r="BU350" s="64"/>
    </row>
    <row r="351" spans="7:73" x14ac:dyDescent="0.25">
      <c r="G351" s="64"/>
      <c r="U351" s="64"/>
      <c r="AE351" s="64"/>
      <c r="AN351" s="64"/>
      <c r="AX351" s="64"/>
      <c r="BG351" s="64"/>
      <c r="BU351" s="64"/>
    </row>
    <row r="352" spans="7:73" x14ac:dyDescent="0.25">
      <c r="G352" s="64"/>
      <c r="U352" s="64"/>
      <c r="AE352" s="64"/>
      <c r="AN352" s="64"/>
      <c r="AX352" s="64"/>
      <c r="BG352" s="64"/>
      <c r="BU352" s="64"/>
    </row>
    <row r="353" spans="7:73" x14ac:dyDescent="0.25">
      <c r="G353" s="64"/>
      <c r="U353" s="64"/>
      <c r="AE353" s="64"/>
      <c r="AN353" s="64"/>
      <c r="AX353" s="64"/>
      <c r="BG353" s="64"/>
      <c r="BU353" s="64"/>
    </row>
    <row r="354" spans="7:73" x14ac:dyDescent="0.25">
      <c r="G354" s="64"/>
      <c r="U354" s="64"/>
      <c r="AE354" s="64"/>
      <c r="AN354" s="64"/>
      <c r="AX354" s="64"/>
      <c r="BG354" s="64"/>
      <c r="BU354" s="64"/>
    </row>
    <row r="355" spans="7:73" x14ac:dyDescent="0.25">
      <c r="G355" s="64"/>
      <c r="U355" s="64"/>
      <c r="AE355" s="64"/>
      <c r="AN355" s="64"/>
      <c r="AX355" s="64"/>
      <c r="BG355" s="64"/>
      <c r="BU355" s="64"/>
    </row>
    <row r="356" spans="7:73" x14ac:dyDescent="0.25">
      <c r="G356" s="64"/>
      <c r="U356" s="64"/>
      <c r="AE356" s="64"/>
      <c r="AN356" s="64"/>
      <c r="AX356" s="64"/>
      <c r="BG356" s="64"/>
      <c r="BU356" s="64"/>
    </row>
    <row r="357" spans="7:73" x14ac:dyDescent="0.25">
      <c r="G357" s="64"/>
      <c r="U357" s="64"/>
      <c r="AE357" s="64"/>
      <c r="AN357" s="64"/>
      <c r="AX357" s="64"/>
      <c r="BG357" s="64"/>
      <c r="BU357" s="64"/>
    </row>
    <row r="358" spans="7:73" x14ac:dyDescent="0.25">
      <c r="G358" s="64"/>
      <c r="U358" s="64"/>
      <c r="AE358" s="64"/>
      <c r="AN358" s="64"/>
      <c r="AX358" s="64"/>
      <c r="BG358" s="64"/>
      <c r="BU358" s="64"/>
    </row>
    <row r="359" spans="7:73" x14ac:dyDescent="0.25">
      <c r="G359" s="64"/>
      <c r="U359" s="64"/>
      <c r="AE359" s="64"/>
      <c r="AN359" s="64"/>
      <c r="AX359" s="64"/>
      <c r="BG359" s="64"/>
      <c r="BU359" s="64"/>
    </row>
    <row r="360" spans="7:73" x14ac:dyDescent="0.25">
      <c r="G360" s="64"/>
      <c r="U360" s="64"/>
      <c r="AE360" s="64"/>
      <c r="AN360" s="64"/>
      <c r="AX360" s="64"/>
      <c r="BG360" s="64"/>
      <c r="BU360" s="64"/>
    </row>
    <row r="361" spans="7:73" x14ac:dyDescent="0.25">
      <c r="G361" s="64"/>
      <c r="U361" s="64"/>
      <c r="AE361" s="64"/>
      <c r="AN361" s="64"/>
      <c r="AX361" s="64"/>
      <c r="BG361" s="64"/>
      <c r="BU361" s="64"/>
    </row>
    <row r="362" spans="7:73" x14ac:dyDescent="0.25">
      <c r="G362" s="64"/>
      <c r="U362" s="64"/>
      <c r="AE362" s="64"/>
      <c r="AN362" s="64"/>
      <c r="AX362" s="64"/>
      <c r="BG362" s="64"/>
      <c r="BU362" s="64"/>
    </row>
    <row r="363" spans="7:73" x14ac:dyDescent="0.25">
      <c r="G363" s="64"/>
      <c r="U363" s="64"/>
      <c r="AE363" s="64"/>
      <c r="AN363" s="64"/>
      <c r="AX363" s="64"/>
      <c r="BG363" s="64"/>
      <c r="BU363" s="64"/>
    </row>
    <row r="364" spans="7:73" x14ac:dyDescent="0.25">
      <c r="G364" s="64"/>
      <c r="U364" s="64"/>
      <c r="AE364" s="64"/>
      <c r="AN364" s="64"/>
      <c r="AX364" s="64"/>
      <c r="BG364" s="64"/>
      <c r="BU364" s="64"/>
    </row>
    <row r="365" spans="7:73" x14ac:dyDescent="0.25">
      <c r="G365" s="64"/>
      <c r="U365" s="64"/>
      <c r="AE365" s="64"/>
      <c r="AN365" s="64"/>
      <c r="AX365" s="64"/>
      <c r="BG365" s="64"/>
      <c r="BU365" s="64"/>
    </row>
    <row r="366" spans="7:73" x14ac:dyDescent="0.25">
      <c r="G366" s="64"/>
      <c r="U366" s="64"/>
      <c r="AE366" s="64"/>
      <c r="AN366" s="64"/>
      <c r="AX366" s="64"/>
      <c r="BG366" s="64"/>
      <c r="BU366" s="64"/>
    </row>
    <row r="367" spans="7:73" x14ac:dyDescent="0.25">
      <c r="G367" s="64"/>
      <c r="U367" s="64"/>
      <c r="AE367" s="64"/>
      <c r="AN367" s="64"/>
      <c r="AX367" s="64"/>
      <c r="BG367" s="64"/>
      <c r="BU367" s="64"/>
    </row>
    <row r="368" spans="7:73" x14ac:dyDescent="0.25">
      <c r="G368" s="64"/>
      <c r="U368" s="64"/>
      <c r="AE368" s="64"/>
      <c r="AN368" s="64"/>
      <c r="AX368" s="64"/>
      <c r="BG368" s="64"/>
      <c r="BU368" s="64"/>
    </row>
    <row r="369" spans="7:73" x14ac:dyDescent="0.25">
      <c r="G369" s="64"/>
      <c r="U369" s="64"/>
      <c r="AE369" s="64"/>
      <c r="AN369" s="64"/>
      <c r="AX369" s="64"/>
      <c r="BG369" s="64"/>
      <c r="BU369" s="64"/>
    </row>
    <row r="370" spans="7:73" x14ac:dyDescent="0.25">
      <c r="G370" s="64"/>
      <c r="U370" s="64"/>
      <c r="AE370" s="64"/>
      <c r="AN370" s="64"/>
      <c r="AX370" s="64"/>
      <c r="BG370" s="64"/>
      <c r="BU370" s="64"/>
    </row>
    <row r="371" spans="7:73" x14ac:dyDescent="0.25">
      <c r="G371" s="64"/>
      <c r="U371" s="64"/>
      <c r="AE371" s="64"/>
      <c r="AN371" s="64"/>
      <c r="AX371" s="64"/>
      <c r="BG371" s="64"/>
      <c r="BU371" s="64"/>
    </row>
    <row r="372" spans="7:73" x14ac:dyDescent="0.25">
      <c r="G372" s="64"/>
      <c r="U372" s="64"/>
      <c r="AE372" s="64"/>
      <c r="AN372" s="64"/>
      <c r="AX372" s="64"/>
      <c r="BG372" s="64"/>
      <c r="BU372" s="64"/>
    </row>
    <row r="373" spans="7:73" x14ac:dyDescent="0.25">
      <c r="G373" s="64"/>
      <c r="U373" s="64"/>
      <c r="AE373" s="64"/>
      <c r="AN373" s="64"/>
      <c r="AX373" s="64"/>
      <c r="BG373" s="64"/>
      <c r="BU373" s="64"/>
    </row>
    <row r="374" spans="7:73" x14ac:dyDescent="0.25">
      <c r="G374" s="64"/>
      <c r="U374" s="64"/>
      <c r="AE374" s="64"/>
      <c r="AN374" s="64"/>
      <c r="AX374" s="64"/>
      <c r="BG374" s="64"/>
      <c r="BU374" s="64"/>
    </row>
    <row r="375" spans="7:73" x14ac:dyDescent="0.25">
      <c r="G375" s="64"/>
      <c r="U375" s="64"/>
      <c r="AE375" s="64"/>
      <c r="AN375" s="64"/>
      <c r="AX375" s="64"/>
      <c r="BG375" s="64"/>
      <c r="BU375" s="64"/>
    </row>
    <row r="376" spans="7:73" x14ac:dyDescent="0.25">
      <c r="G376" s="64"/>
      <c r="U376" s="64"/>
      <c r="AE376" s="64"/>
      <c r="AN376" s="64"/>
      <c r="AX376" s="64"/>
      <c r="BG376" s="64"/>
      <c r="BU376" s="64"/>
    </row>
    <row r="377" spans="7:73" x14ac:dyDescent="0.25">
      <c r="G377" s="64"/>
      <c r="U377" s="64"/>
      <c r="AE377" s="64"/>
      <c r="AN377" s="64"/>
      <c r="AX377" s="64"/>
      <c r="BG377" s="64"/>
      <c r="BU377" s="64"/>
    </row>
    <row r="378" spans="7:73" x14ac:dyDescent="0.25">
      <c r="G378" s="64"/>
      <c r="U378" s="64"/>
      <c r="AE378" s="64"/>
      <c r="AN378" s="64"/>
      <c r="AX378" s="64"/>
      <c r="BG378" s="64"/>
      <c r="BU378" s="64"/>
    </row>
    <row r="379" spans="7:73" x14ac:dyDescent="0.25">
      <c r="G379" s="64"/>
      <c r="U379" s="64"/>
      <c r="AE379" s="64"/>
      <c r="AN379" s="64"/>
      <c r="AX379" s="64"/>
      <c r="BG379" s="64"/>
      <c r="BU379" s="64"/>
    </row>
    <row r="380" spans="7:73" x14ac:dyDescent="0.25">
      <c r="G380" s="64"/>
      <c r="U380" s="64"/>
      <c r="AE380" s="64"/>
      <c r="AN380" s="64"/>
      <c r="AX380" s="64"/>
      <c r="BG380" s="64"/>
      <c r="BU380" s="64"/>
    </row>
    <row r="381" spans="7:73" x14ac:dyDescent="0.25">
      <c r="G381" s="64"/>
      <c r="U381" s="64"/>
      <c r="AE381" s="64"/>
      <c r="AN381" s="64"/>
      <c r="AX381" s="64"/>
      <c r="BG381" s="64"/>
      <c r="BU381" s="64"/>
    </row>
    <row r="382" spans="7:73" x14ac:dyDescent="0.25">
      <c r="G382" s="64"/>
      <c r="U382" s="64"/>
      <c r="AE382" s="64"/>
      <c r="AN382" s="64"/>
      <c r="AX382" s="64"/>
      <c r="BG382" s="64"/>
      <c r="BU382" s="64"/>
    </row>
    <row r="383" spans="7:73" x14ac:dyDescent="0.25">
      <c r="G383" s="64"/>
      <c r="U383" s="64"/>
      <c r="AE383" s="64"/>
      <c r="AN383" s="64"/>
      <c r="AX383" s="64"/>
      <c r="BG383" s="64"/>
      <c r="BU383" s="64"/>
    </row>
    <row r="384" spans="7:73" x14ac:dyDescent="0.25">
      <c r="G384" s="64"/>
      <c r="U384" s="64"/>
      <c r="AE384" s="64"/>
      <c r="AN384" s="64"/>
      <c r="AX384" s="64"/>
      <c r="BG384" s="64"/>
      <c r="BU384" s="64"/>
    </row>
    <row r="385" spans="7:73" x14ac:dyDescent="0.25">
      <c r="G385" s="64"/>
      <c r="U385" s="64"/>
      <c r="AE385" s="64"/>
      <c r="AN385" s="64"/>
      <c r="AX385" s="64"/>
      <c r="BG385" s="64"/>
      <c r="BU385" s="64"/>
    </row>
    <row r="386" spans="7:73" x14ac:dyDescent="0.25">
      <c r="G386" s="64"/>
      <c r="U386" s="64"/>
      <c r="AE386" s="64"/>
      <c r="AN386" s="64"/>
      <c r="AX386" s="64"/>
      <c r="BG386" s="64"/>
      <c r="BU386" s="64"/>
    </row>
    <row r="387" spans="7:73" x14ac:dyDescent="0.25">
      <c r="G387" s="64"/>
      <c r="U387" s="64"/>
      <c r="AE387" s="64"/>
      <c r="AN387" s="64"/>
      <c r="AX387" s="64"/>
      <c r="BG387" s="64"/>
      <c r="BU387" s="64"/>
    </row>
    <row r="388" spans="7:73" x14ac:dyDescent="0.25">
      <c r="G388" s="64"/>
      <c r="U388" s="64"/>
      <c r="AE388" s="64"/>
      <c r="AN388" s="64"/>
      <c r="AX388" s="64"/>
      <c r="BG388" s="64"/>
      <c r="BU388" s="64"/>
    </row>
    <row r="389" spans="7:73" x14ac:dyDescent="0.25">
      <c r="G389" s="64"/>
      <c r="U389" s="64"/>
      <c r="AE389" s="64"/>
      <c r="AN389" s="64"/>
      <c r="AX389" s="64"/>
      <c r="BG389" s="64"/>
      <c r="BU389" s="64"/>
    </row>
    <row r="390" spans="7:73" x14ac:dyDescent="0.25">
      <c r="G390" s="64"/>
      <c r="U390" s="64"/>
      <c r="AE390" s="64"/>
      <c r="AN390" s="64"/>
      <c r="AX390" s="64"/>
      <c r="BG390" s="64"/>
      <c r="BU390" s="64"/>
    </row>
    <row r="391" spans="7:73" x14ac:dyDescent="0.25">
      <c r="G391" s="64"/>
      <c r="U391" s="64"/>
      <c r="AE391" s="64"/>
      <c r="AN391" s="64"/>
      <c r="AX391" s="64"/>
      <c r="BG391" s="64"/>
      <c r="BU391" s="64"/>
    </row>
    <row r="392" spans="7:73" x14ac:dyDescent="0.25">
      <c r="G392" s="64"/>
      <c r="U392" s="64"/>
      <c r="AE392" s="64"/>
      <c r="AN392" s="64"/>
      <c r="AX392" s="64"/>
      <c r="BG392" s="64"/>
      <c r="BU392" s="64"/>
    </row>
    <row r="393" spans="7:73" x14ac:dyDescent="0.25">
      <c r="G393" s="64"/>
      <c r="U393" s="64"/>
      <c r="AE393" s="64"/>
      <c r="AN393" s="64"/>
      <c r="AX393" s="64"/>
      <c r="BG393" s="64"/>
      <c r="BU393" s="64"/>
    </row>
    <row r="394" spans="7:73" x14ac:dyDescent="0.25">
      <c r="G394" s="64"/>
      <c r="U394" s="64"/>
      <c r="AE394" s="64"/>
      <c r="AN394" s="64"/>
      <c r="AX394" s="64"/>
      <c r="BG394" s="64"/>
      <c r="BU394" s="64"/>
    </row>
    <row r="395" spans="7:73" x14ac:dyDescent="0.25">
      <c r="G395" s="64"/>
      <c r="U395" s="64"/>
      <c r="AE395" s="64"/>
      <c r="AN395" s="64"/>
      <c r="AX395" s="64"/>
      <c r="BG395" s="64"/>
      <c r="BU395" s="64"/>
    </row>
    <row r="396" spans="7:73" x14ac:dyDescent="0.25">
      <c r="G396" s="64"/>
      <c r="U396" s="64"/>
      <c r="AE396" s="64"/>
      <c r="AN396" s="64"/>
      <c r="AX396" s="64"/>
      <c r="BG396" s="64"/>
      <c r="BU396" s="64"/>
    </row>
    <row r="397" spans="7:73" x14ac:dyDescent="0.25">
      <c r="G397" s="64"/>
      <c r="U397" s="64"/>
      <c r="AE397" s="64"/>
      <c r="AN397" s="64"/>
      <c r="AX397" s="64"/>
      <c r="BG397" s="64"/>
      <c r="BU397" s="64"/>
    </row>
    <row r="398" spans="7:73" x14ac:dyDescent="0.25">
      <c r="G398" s="64"/>
      <c r="U398" s="64"/>
      <c r="AE398" s="64"/>
      <c r="AN398" s="64"/>
      <c r="AX398" s="64"/>
      <c r="BG398" s="64"/>
      <c r="BU398" s="64"/>
    </row>
  </sheetData>
  <conditionalFormatting sqref="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CI398"/>
  <sheetViews>
    <sheetView zoomScale="70" zoomScaleNormal="70" workbookViewId="0">
      <selection activeCell="G8" sqref="G8"/>
    </sheetView>
  </sheetViews>
  <sheetFormatPr defaultColWidth="8.75" defaultRowHeight="15.75" x14ac:dyDescent="0.25"/>
  <cols>
    <col min="1" max="10" width="8.75" style="62"/>
    <col min="11" max="11" width="8.75" style="62" customWidth="1"/>
    <col min="12" max="16384" width="8.75" style="62"/>
  </cols>
  <sheetData>
    <row r="1" spans="2:87" x14ac:dyDescent="0.25">
      <c r="B1" s="34" t="s">
        <v>588</v>
      </c>
      <c r="C1" s="62" t="s">
        <v>22</v>
      </c>
      <c r="D1" s="62" t="s">
        <v>402</v>
      </c>
      <c r="G1" s="64"/>
      <c r="I1" s="127" t="s">
        <v>639</v>
      </c>
      <c r="J1" s="108"/>
      <c r="U1" s="64"/>
      <c r="W1" s="34" t="s">
        <v>640</v>
      </c>
      <c r="AE1" s="64"/>
      <c r="AG1" s="34" t="s">
        <v>641</v>
      </c>
      <c r="AN1" s="64"/>
      <c r="AP1" s="34" t="s">
        <v>642</v>
      </c>
      <c r="AX1" s="64"/>
      <c r="AZ1" s="34" t="s">
        <v>643</v>
      </c>
      <c r="BG1" s="64"/>
      <c r="BI1" s="34" t="s">
        <v>644</v>
      </c>
      <c r="BU1" s="64"/>
      <c r="BW1" s="34" t="s">
        <v>645</v>
      </c>
    </row>
    <row r="2" spans="2:87" x14ac:dyDescent="0.25">
      <c r="B2" s="62" t="s">
        <v>405</v>
      </c>
      <c r="C2" s="62" t="s">
        <v>443</v>
      </c>
      <c r="G2" s="64"/>
      <c r="I2" s="108"/>
      <c r="J2" s="108"/>
      <c r="U2" s="64"/>
      <c r="W2" s="5" t="s">
        <v>327</v>
      </c>
      <c r="X2" s="6">
        <v>548745</v>
      </c>
      <c r="AE2" s="64"/>
      <c r="AG2" s="5" t="s">
        <v>327</v>
      </c>
      <c r="AH2" s="6">
        <v>5640592</v>
      </c>
      <c r="AN2" s="64"/>
      <c r="AP2" s="5" t="s">
        <v>327</v>
      </c>
      <c r="AQ2" s="6">
        <v>5640592</v>
      </c>
      <c r="AX2" s="64"/>
      <c r="AZ2" s="5" t="s">
        <v>327</v>
      </c>
      <c r="BA2" s="6">
        <v>5640592</v>
      </c>
      <c r="BG2" s="64"/>
      <c r="BI2" s="5" t="s">
        <v>327</v>
      </c>
      <c r="BJ2" s="6">
        <v>5640592</v>
      </c>
      <c r="BU2" s="64"/>
      <c r="BW2" s="5" t="s">
        <v>327</v>
      </c>
      <c r="BX2" s="6">
        <v>5640592</v>
      </c>
    </row>
    <row r="3" spans="2:87" x14ac:dyDescent="0.25">
      <c r="B3" s="62" t="s">
        <v>0</v>
      </c>
      <c r="C3" s="62">
        <v>884</v>
      </c>
      <c r="G3" s="64"/>
      <c r="I3" s="108"/>
      <c r="J3" s="108"/>
      <c r="U3" s="64"/>
      <c r="W3" s="59" t="s">
        <v>64</v>
      </c>
      <c r="X3" s="6" t="s">
        <v>681</v>
      </c>
      <c r="AE3" s="64"/>
      <c r="AG3" s="59" t="s">
        <v>64</v>
      </c>
      <c r="AH3" s="6" t="s">
        <v>694</v>
      </c>
      <c r="AN3" s="64"/>
      <c r="AP3" s="59" t="s">
        <v>64</v>
      </c>
      <c r="AQ3" s="6" t="s">
        <v>694</v>
      </c>
      <c r="AX3" s="64"/>
      <c r="AZ3" s="59" t="s">
        <v>64</v>
      </c>
      <c r="BA3" s="6" t="s">
        <v>694</v>
      </c>
      <c r="BG3" s="64"/>
      <c r="BI3" s="59" t="s">
        <v>64</v>
      </c>
      <c r="BJ3" s="6" t="s">
        <v>694</v>
      </c>
      <c r="BU3" s="64"/>
      <c r="BW3" s="59" t="s">
        <v>64</v>
      </c>
      <c r="BX3" s="6" t="s">
        <v>694</v>
      </c>
    </row>
    <row r="4" spans="2:87" x14ac:dyDescent="0.25">
      <c r="B4" s="62" t="s">
        <v>416</v>
      </c>
      <c r="C4" s="62">
        <v>5640592</v>
      </c>
      <c r="G4" s="64"/>
      <c r="I4" s="108"/>
      <c r="J4" s="108"/>
      <c r="U4" s="64"/>
      <c r="AE4" s="64"/>
      <c r="AN4" s="64"/>
      <c r="AX4" s="64"/>
      <c r="BG4" s="64"/>
      <c r="BU4" s="64"/>
    </row>
    <row r="5" spans="2:87" x14ac:dyDescent="0.25">
      <c r="B5" s="62" t="s">
        <v>421</v>
      </c>
      <c r="C5" s="35">
        <v>0.91600000000000004</v>
      </c>
      <c r="G5" s="64"/>
      <c r="I5" s="108"/>
      <c r="J5" s="108"/>
      <c r="U5" s="64"/>
      <c r="AE5" s="64"/>
      <c r="AN5" s="64"/>
      <c r="AX5" s="64"/>
      <c r="BG5" s="64"/>
      <c r="BU5" s="64"/>
    </row>
    <row r="6" spans="2:87" x14ac:dyDescent="0.25">
      <c r="B6" s="78" t="s">
        <v>422</v>
      </c>
      <c r="C6" s="79">
        <f>1-C5</f>
        <v>8.3999999999999964E-2</v>
      </c>
      <c r="G6" s="64"/>
      <c r="I6" s="108"/>
      <c r="P6" s="34" t="s">
        <v>328</v>
      </c>
      <c r="U6" s="64"/>
      <c r="X6" s="4" t="s">
        <v>233</v>
      </c>
      <c r="AE6" s="64"/>
      <c r="AH6" s="4" t="s">
        <v>244</v>
      </c>
      <c r="AN6" s="64"/>
      <c r="AQ6" s="4" t="s">
        <v>326</v>
      </c>
      <c r="AX6" s="64"/>
      <c r="BA6" s="4" t="s">
        <v>255</v>
      </c>
      <c r="BG6" s="64"/>
      <c r="BJ6" s="4" t="s">
        <v>346</v>
      </c>
      <c r="BU6" s="64"/>
      <c r="BX6" s="4" t="s">
        <v>482</v>
      </c>
    </row>
    <row r="7" spans="2:87" x14ac:dyDescent="0.25">
      <c r="B7" s="62" t="s">
        <v>429</v>
      </c>
      <c r="C7" s="35">
        <v>0.38500000000000001</v>
      </c>
      <c r="D7" s="76">
        <v>0.52200000000000002</v>
      </c>
      <c r="E7" s="76"/>
      <c r="G7" s="64"/>
      <c r="J7" s="107"/>
      <c r="K7" s="107" t="s">
        <v>22</v>
      </c>
      <c r="L7" s="62" t="s">
        <v>512</v>
      </c>
      <c r="M7" s="142" t="s">
        <v>402</v>
      </c>
      <c r="P7" s="107"/>
      <c r="Q7" s="107" t="s">
        <v>22</v>
      </c>
      <c r="R7" s="62" t="s">
        <v>512</v>
      </c>
      <c r="S7" s="142" t="s">
        <v>402</v>
      </c>
      <c r="U7" s="64"/>
      <c r="X7" s="24" t="s">
        <v>369</v>
      </c>
      <c r="AE7" s="64"/>
      <c r="AH7" s="24" t="s">
        <v>519</v>
      </c>
      <c r="AN7" s="64"/>
      <c r="AQ7" s="24" t="s">
        <v>572</v>
      </c>
      <c r="AX7" s="64"/>
      <c r="BA7" s="24" t="s">
        <v>695</v>
      </c>
      <c r="BG7" s="64"/>
      <c r="BJ7" s="62" t="s">
        <v>330</v>
      </c>
      <c r="BR7" s="62" t="s">
        <v>3</v>
      </c>
      <c r="BS7" s="62" t="s">
        <v>475</v>
      </c>
      <c r="BU7" s="64"/>
      <c r="BX7" s="24" t="s">
        <v>453</v>
      </c>
      <c r="CF7" s="62" t="s">
        <v>3</v>
      </c>
      <c r="CG7" s="62" t="s">
        <v>483</v>
      </c>
      <c r="CH7" s="62" t="s">
        <v>484</v>
      </c>
      <c r="CI7" s="62" t="s">
        <v>475</v>
      </c>
    </row>
    <row r="8" spans="2:87" x14ac:dyDescent="0.25">
      <c r="B8" s="62" t="s">
        <v>191</v>
      </c>
      <c r="C8" s="35">
        <v>0.26500000000000001</v>
      </c>
      <c r="D8" s="76">
        <v>0.32300000000000001</v>
      </c>
      <c r="E8" s="76"/>
      <c r="G8" s="64"/>
      <c r="J8" s="107" t="s">
        <v>45</v>
      </c>
      <c r="K8" s="163">
        <v>0.54128450919694093</v>
      </c>
      <c r="L8" s="108">
        <v>3.2848416696630051E-2</v>
      </c>
      <c r="M8" s="57">
        <v>0.4636029800014988</v>
      </c>
      <c r="P8" s="107" t="s">
        <v>54</v>
      </c>
      <c r="Q8" s="163">
        <v>1.6667297904768372E-2</v>
      </c>
      <c r="R8" s="108">
        <v>8.4394234650995523E-3</v>
      </c>
      <c r="S8" s="57">
        <v>5.0069729986300791E-2</v>
      </c>
      <c r="U8" s="64"/>
      <c r="Z8" s="62" t="s">
        <v>3</v>
      </c>
      <c r="AA8" s="62" t="s">
        <v>4</v>
      </c>
      <c r="AE8" s="64"/>
      <c r="AJ8" s="62" t="s">
        <v>3</v>
      </c>
      <c r="AK8" s="62" t="s">
        <v>4</v>
      </c>
      <c r="AN8" s="64"/>
      <c r="AS8" s="62" t="s">
        <v>3</v>
      </c>
      <c r="AT8" s="62" t="s">
        <v>4</v>
      </c>
      <c r="AX8" s="64"/>
      <c r="BC8" s="62" t="s">
        <v>3</v>
      </c>
      <c r="BD8" s="62" t="s">
        <v>4</v>
      </c>
      <c r="BG8" s="64"/>
      <c r="BL8" s="62" t="s">
        <v>3</v>
      </c>
      <c r="BM8" s="62" t="s">
        <v>4</v>
      </c>
      <c r="BP8" s="43" t="s">
        <v>472</v>
      </c>
      <c r="BQ8" s="24" t="s">
        <v>347</v>
      </c>
      <c r="BR8" s="62">
        <f>BL9</f>
        <v>172281</v>
      </c>
      <c r="BS8" s="35">
        <f>BR8/$BJ$2</f>
        <v>3.054307065641337E-2</v>
      </c>
      <c r="BU8" s="64"/>
      <c r="BZ8" s="62" t="s">
        <v>3</v>
      </c>
      <c r="CA8" s="62" t="s">
        <v>4</v>
      </c>
      <c r="CD8" s="43" t="s">
        <v>472</v>
      </c>
      <c r="CE8" s="24" t="s">
        <v>347</v>
      </c>
      <c r="CF8" s="62">
        <f>SUM(BZ9:BZ10)</f>
        <v>165900</v>
      </c>
      <c r="CG8" s="35">
        <f>CF8/$BX$2</f>
        <v>2.9411806420319E-2</v>
      </c>
      <c r="CH8" s="35">
        <f>CG8*(-1)</f>
        <v>-2.9411806420319E-2</v>
      </c>
      <c r="CI8" s="35">
        <v>3.054307065641337E-2</v>
      </c>
    </row>
    <row r="9" spans="2:87" x14ac:dyDescent="0.25">
      <c r="B9" s="62" t="s">
        <v>444</v>
      </c>
      <c r="C9" s="77">
        <v>5.17</v>
      </c>
      <c r="D9" s="77">
        <v>5.77</v>
      </c>
      <c r="E9" s="77"/>
      <c r="G9" s="64"/>
      <c r="J9" s="107" t="s">
        <v>47</v>
      </c>
      <c r="K9" s="163">
        <v>0.46874877561415196</v>
      </c>
      <c r="L9" s="108">
        <v>3.2896521971587635E-2</v>
      </c>
      <c r="M9" s="57">
        <v>0.3145452263411691</v>
      </c>
      <c r="P9" s="109" t="s">
        <v>259</v>
      </c>
      <c r="Q9" s="154">
        <v>2.0000752261486093E-2</v>
      </c>
      <c r="R9" s="156">
        <v>9.2292407566108309E-3</v>
      </c>
      <c r="S9" s="57">
        <v>8.1821435191737416E-2</v>
      </c>
      <c r="U9" s="64"/>
      <c r="X9" s="62" t="s">
        <v>6</v>
      </c>
      <c r="Y9" s="62" t="s">
        <v>225</v>
      </c>
      <c r="Z9" s="62">
        <v>51046</v>
      </c>
      <c r="AA9" s="65">
        <v>9.3000000000000007</v>
      </c>
      <c r="AE9" s="64"/>
      <c r="AH9" s="62" t="s">
        <v>6</v>
      </c>
      <c r="AI9" s="62" t="s">
        <v>235</v>
      </c>
      <c r="AJ9" s="62">
        <v>618934</v>
      </c>
      <c r="AK9" s="65">
        <v>11</v>
      </c>
      <c r="AN9" s="64"/>
      <c r="AQ9" s="62" t="s">
        <v>6</v>
      </c>
      <c r="AR9" s="62" t="s">
        <v>313</v>
      </c>
      <c r="AS9" s="62">
        <v>344561</v>
      </c>
      <c r="AT9" s="62">
        <v>6.1</v>
      </c>
      <c r="AX9" s="64"/>
      <c r="BA9" s="62" t="s">
        <v>6</v>
      </c>
      <c r="BB9" s="62" t="s">
        <v>252</v>
      </c>
      <c r="BC9" s="62">
        <v>223327</v>
      </c>
      <c r="BD9" s="62">
        <v>4</v>
      </c>
      <c r="BG9" s="64"/>
      <c r="BJ9" s="62" t="s">
        <v>6</v>
      </c>
      <c r="BK9" s="62" t="s">
        <v>331</v>
      </c>
      <c r="BL9" s="62">
        <v>172281</v>
      </c>
      <c r="BM9" s="62">
        <v>3.1</v>
      </c>
      <c r="BP9" s="43" t="s">
        <v>473</v>
      </c>
      <c r="BQ9" s="24" t="s">
        <v>348</v>
      </c>
      <c r="BR9" s="62">
        <f>BL17</f>
        <v>797595</v>
      </c>
      <c r="BS9" s="35">
        <f t="shared" ref="BS9:BS21" si="0">BR9/$BJ$2</f>
        <v>0.14140271092112316</v>
      </c>
      <c r="BU9" s="64"/>
      <c r="BX9" s="62" t="s">
        <v>6</v>
      </c>
      <c r="BY9" s="62" t="s">
        <v>454</v>
      </c>
      <c r="BZ9" s="62">
        <v>114854</v>
      </c>
      <c r="CA9" s="62">
        <v>2</v>
      </c>
      <c r="CD9" s="43" t="s">
        <v>473</v>
      </c>
      <c r="CE9" s="24" t="s">
        <v>348</v>
      </c>
      <c r="CF9" s="62">
        <f>SUM(BZ20:BZ21)</f>
        <v>733788</v>
      </c>
      <c r="CG9" s="35">
        <f t="shared" ref="CG9:CG21" si="1">CF9/$BX$2</f>
        <v>0.13009060041924678</v>
      </c>
      <c r="CH9" s="35">
        <f t="shared" ref="CH9:CH21" si="2">CG9*(-1)</f>
        <v>-0.13009060041924678</v>
      </c>
      <c r="CI9" s="35">
        <v>0.14140271092112316</v>
      </c>
    </row>
    <row r="10" spans="2:87" x14ac:dyDescent="0.25">
      <c r="B10" s="62" t="s">
        <v>693</v>
      </c>
      <c r="C10" s="77">
        <v>0.503</v>
      </c>
      <c r="D10" s="77">
        <v>0.93</v>
      </c>
      <c r="E10" s="77"/>
      <c r="G10" s="64"/>
      <c r="J10" s="107" t="s">
        <v>48</v>
      </c>
      <c r="K10" s="164">
        <v>0.5</v>
      </c>
      <c r="L10" s="108">
        <v>3.296096690581931E-2</v>
      </c>
      <c r="M10" s="57">
        <v>0.33041787413096407</v>
      </c>
      <c r="P10" s="107" t="s">
        <v>60</v>
      </c>
      <c r="Q10" s="163">
        <v>2.0408946545255664E-2</v>
      </c>
      <c r="R10" s="108">
        <v>9.3210027903465591E-3</v>
      </c>
      <c r="S10" s="23">
        <v>7.8862295762369611E-2</v>
      </c>
      <c r="U10" s="64"/>
      <c r="Y10" s="62" t="s">
        <v>226</v>
      </c>
      <c r="Z10" s="62">
        <v>146757</v>
      </c>
      <c r="AA10" s="65">
        <v>26.7</v>
      </c>
      <c r="AE10" s="64"/>
      <c r="AI10" s="62" t="s">
        <v>236</v>
      </c>
      <c r="AJ10" s="62">
        <v>376465</v>
      </c>
      <c r="AK10" s="62">
        <v>6.7</v>
      </c>
      <c r="AN10" s="64"/>
      <c r="AR10" s="62" t="s">
        <v>314</v>
      </c>
      <c r="AS10" s="62">
        <v>969876</v>
      </c>
      <c r="AT10" s="65">
        <v>17.2</v>
      </c>
      <c r="AX10" s="64"/>
      <c r="BB10" s="62" t="s">
        <v>253</v>
      </c>
      <c r="BC10" s="62">
        <v>510461</v>
      </c>
      <c r="BD10" s="62">
        <v>9</v>
      </c>
      <c r="BG10" s="64"/>
      <c r="BK10" s="62" t="s">
        <v>332</v>
      </c>
      <c r="BL10" s="62">
        <v>5468312</v>
      </c>
      <c r="BM10" s="62">
        <v>96.9</v>
      </c>
      <c r="BP10" s="43" t="s">
        <v>474</v>
      </c>
      <c r="BQ10" s="24" t="s">
        <v>349</v>
      </c>
      <c r="BR10" s="62">
        <f>BL27</f>
        <v>1269771</v>
      </c>
      <c r="BS10" s="35">
        <f t="shared" si="0"/>
        <v>0.22511307323770272</v>
      </c>
      <c r="BU10" s="64"/>
      <c r="BY10" s="62" t="s">
        <v>455</v>
      </c>
      <c r="BZ10" s="62">
        <v>51046</v>
      </c>
      <c r="CA10" s="62">
        <v>0.9</v>
      </c>
      <c r="CD10" s="43" t="s">
        <v>474</v>
      </c>
      <c r="CE10" s="24" t="s">
        <v>349</v>
      </c>
      <c r="CF10" s="62">
        <f>SUM(BZ32:BZ33)</f>
        <v>1180441</v>
      </c>
      <c r="CG10" s="35">
        <f t="shared" si="1"/>
        <v>0.2092760830778046</v>
      </c>
      <c r="CH10" s="44">
        <f t="shared" si="2"/>
        <v>-0.2092760830778046</v>
      </c>
      <c r="CI10" s="35">
        <v>0.22511307323770272</v>
      </c>
    </row>
    <row r="11" spans="2:87" x14ac:dyDescent="0.25">
      <c r="B11" s="62" t="s">
        <v>438</v>
      </c>
      <c r="C11" s="35">
        <v>0.93023353287957067</v>
      </c>
      <c r="G11" s="64"/>
      <c r="J11" s="109" t="s">
        <v>119</v>
      </c>
      <c r="K11" s="163">
        <v>0.47618958774888803</v>
      </c>
      <c r="L11" s="108">
        <v>2.3296218875621146E-2</v>
      </c>
      <c r="M11" s="57">
        <v>0.33700000000000002</v>
      </c>
      <c r="P11" s="107" t="s">
        <v>55</v>
      </c>
      <c r="Q11" s="163">
        <v>5.1281999762908904E-2</v>
      </c>
      <c r="R11" s="108">
        <v>1.4540555062195938E-2</v>
      </c>
      <c r="S11" s="57">
        <v>0.11694161191872102</v>
      </c>
      <c r="U11" s="64"/>
      <c r="Y11" s="62" t="s">
        <v>227</v>
      </c>
      <c r="Z11" s="62">
        <v>44665</v>
      </c>
      <c r="AA11" s="65">
        <v>8.1</v>
      </c>
      <c r="AE11" s="64"/>
      <c r="AI11" s="62" t="s">
        <v>237</v>
      </c>
      <c r="AJ11" s="62">
        <v>644457</v>
      </c>
      <c r="AK11" s="65">
        <v>11.4</v>
      </c>
      <c r="AN11" s="64"/>
      <c r="AR11" s="62" t="s">
        <v>315</v>
      </c>
      <c r="AS11" s="62">
        <v>31904</v>
      </c>
      <c r="AT11" s="62">
        <v>0.6</v>
      </c>
      <c r="AX11" s="64"/>
      <c r="BB11" s="62" t="s">
        <v>254</v>
      </c>
      <c r="BC11" s="62">
        <v>4906805</v>
      </c>
      <c r="BD11" s="62">
        <v>87</v>
      </c>
      <c r="BG11" s="64"/>
      <c r="BK11" s="62" t="s">
        <v>43</v>
      </c>
      <c r="BL11" s="62">
        <v>5640592</v>
      </c>
      <c r="BM11" s="62">
        <v>100</v>
      </c>
      <c r="BP11" s="65" t="s">
        <v>450</v>
      </c>
      <c r="BQ11" s="24" t="s">
        <v>350</v>
      </c>
      <c r="BR11" s="62">
        <f>BL37</f>
        <v>4358059</v>
      </c>
      <c r="BS11" s="23">
        <f t="shared" si="0"/>
        <v>0.77262439829010854</v>
      </c>
      <c r="BU11" s="64"/>
      <c r="BY11" s="62" t="s">
        <v>456</v>
      </c>
      <c r="BZ11" s="62">
        <v>6381</v>
      </c>
      <c r="CA11" s="62">
        <v>0.1</v>
      </c>
      <c r="CD11" s="65" t="s">
        <v>450</v>
      </c>
      <c r="CE11" s="24" t="s">
        <v>350</v>
      </c>
      <c r="CF11" s="62">
        <f>SUM(BZ44:BZ45)</f>
        <v>4166636</v>
      </c>
      <c r="CG11" s="35">
        <f t="shared" si="1"/>
        <v>0.73868771221176788</v>
      </c>
      <c r="CH11" s="23">
        <f t="shared" si="2"/>
        <v>-0.73868771221176788</v>
      </c>
      <c r="CI11" s="23">
        <v>0.77262439829010854</v>
      </c>
    </row>
    <row r="12" spans="2:87" x14ac:dyDescent="0.25">
      <c r="B12" s="62" t="s">
        <v>516</v>
      </c>
      <c r="C12" s="88">
        <v>2900</v>
      </c>
      <c r="D12" s="62">
        <v>5300</v>
      </c>
      <c r="G12" s="64"/>
      <c r="J12" s="107" t="s">
        <v>50</v>
      </c>
      <c r="K12" s="164">
        <v>0.53333472641598145</v>
      </c>
      <c r="L12" s="108">
        <v>3.2887632610139141E-2</v>
      </c>
      <c r="M12" s="57">
        <v>0.27268793526705104</v>
      </c>
      <c r="P12" s="107" t="s">
        <v>53</v>
      </c>
      <c r="Q12" s="163">
        <v>6.2176052203555536E-2</v>
      </c>
      <c r="R12" s="108">
        <v>1.5918501029784912E-2</v>
      </c>
      <c r="S12" s="57">
        <v>7.0136527242600152E-2</v>
      </c>
      <c r="U12" s="64"/>
      <c r="Y12" s="62" t="s">
        <v>368</v>
      </c>
      <c r="Z12" s="62">
        <v>19142</v>
      </c>
      <c r="AA12" s="62">
        <v>3.5</v>
      </c>
      <c r="AE12" s="64"/>
      <c r="AI12" s="62" t="s">
        <v>238</v>
      </c>
      <c r="AJ12" s="62">
        <v>229707</v>
      </c>
      <c r="AK12" s="62">
        <v>4.0999999999999996</v>
      </c>
      <c r="AN12" s="64"/>
      <c r="AR12" s="62" t="s">
        <v>316</v>
      </c>
      <c r="AS12" s="62">
        <v>25523</v>
      </c>
      <c r="AT12" s="62">
        <v>0.5</v>
      </c>
      <c r="AX12" s="64"/>
      <c r="BB12" s="62" t="s">
        <v>43</v>
      </c>
      <c r="BC12" s="62">
        <v>5640592</v>
      </c>
      <c r="BD12" s="62">
        <v>100</v>
      </c>
      <c r="BG12" s="64"/>
      <c r="BP12" s="65" t="s">
        <v>449</v>
      </c>
      <c r="BQ12" s="24" t="s">
        <v>351</v>
      </c>
      <c r="BR12" s="62">
        <f>BL47</f>
        <v>3675318</v>
      </c>
      <c r="BS12" s="23">
        <f t="shared" si="0"/>
        <v>0.65158373447326101</v>
      </c>
      <c r="BU12" s="64"/>
      <c r="BY12" s="62" t="s">
        <v>43</v>
      </c>
      <c r="BZ12" s="62">
        <v>172281</v>
      </c>
      <c r="CA12" s="62">
        <v>3.1</v>
      </c>
      <c r="CD12" s="65" t="s">
        <v>449</v>
      </c>
      <c r="CE12" s="24" t="s">
        <v>351</v>
      </c>
      <c r="CF12" s="62">
        <f>SUM(BZ57:BZ58)</f>
        <v>3183999</v>
      </c>
      <c r="CG12" s="35">
        <f t="shared" si="1"/>
        <v>0.56447957944839833</v>
      </c>
      <c r="CH12" s="23">
        <f t="shared" si="2"/>
        <v>-0.56447957944839833</v>
      </c>
      <c r="CI12" s="23">
        <v>0.65158373447326101</v>
      </c>
    </row>
    <row r="13" spans="2:87" x14ac:dyDescent="0.25">
      <c r="B13" s="62" t="s">
        <v>432</v>
      </c>
      <c r="C13" s="88">
        <f>C12/87.18</f>
        <v>33.264510208763475</v>
      </c>
      <c r="D13" s="62">
        <v>61</v>
      </c>
      <c r="G13" s="64"/>
      <c r="J13" s="107" t="s">
        <v>51</v>
      </c>
      <c r="K13" s="164">
        <v>0.5000195901735689</v>
      </c>
      <c r="L13" s="108">
        <v>3.2960966880520123E-2</v>
      </c>
      <c r="M13" s="57">
        <v>0.26481777328727685</v>
      </c>
      <c r="P13" s="110" t="s">
        <v>164</v>
      </c>
      <c r="Q13" s="154">
        <v>6.2780499118004651E-2</v>
      </c>
      <c r="R13" s="108">
        <v>1.5990534441301638E-2</v>
      </c>
      <c r="S13" s="23">
        <v>8.2623335966029221E-2</v>
      </c>
      <c r="U13" s="64"/>
      <c r="AA13" s="65">
        <v>7</v>
      </c>
      <c r="AE13" s="64"/>
      <c r="AI13" s="62" t="s">
        <v>239</v>
      </c>
      <c r="AJ13" s="62">
        <v>95711</v>
      </c>
      <c r="AK13" s="62">
        <v>1.7</v>
      </c>
      <c r="AN13" s="64"/>
      <c r="AR13" s="62" t="s">
        <v>318</v>
      </c>
      <c r="AS13" s="62">
        <v>829499</v>
      </c>
      <c r="AT13" s="65">
        <v>14.7</v>
      </c>
      <c r="AX13" s="64"/>
      <c r="BG13" s="64"/>
      <c r="BP13" s="65" t="s">
        <v>448</v>
      </c>
      <c r="BQ13" s="24" t="s">
        <v>352</v>
      </c>
      <c r="BR13" s="62">
        <f>BL57</f>
        <v>2756488</v>
      </c>
      <c r="BS13" s="23">
        <f t="shared" si="0"/>
        <v>0.48868771221176782</v>
      </c>
      <c r="BU13" s="64"/>
      <c r="BX13" s="62" t="s">
        <v>69</v>
      </c>
      <c r="BY13" s="62" t="s">
        <v>70</v>
      </c>
      <c r="BZ13" s="62">
        <v>5468312</v>
      </c>
      <c r="CA13" s="62">
        <v>96.9</v>
      </c>
      <c r="CD13" s="65" t="s">
        <v>448</v>
      </c>
      <c r="CE13" s="24" t="s">
        <v>352</v>
      </c>
      <c r="CF13" s="62">
        <f>SUM(BZ70:BZ71)</f>
        <v>2175840</v>
      </c>
      <c r="CG13" s="35">
        <f t="shared" si="1"/>
        <v>0.38574674431336287</v>
      </c>
      <c r="CH13" s="23">
        <f t="shared" si="2"/>
        <v>-0.38574674431336287</v>
      </c>
      <c r="CI13" s="23">
        <v>0.48868771221176782</v>
      </c>
    </row>
    <row r="14" spans="2:87" x14ac:dyDescent="0.25">
      <c r="B14" s="62" t="s">
        <v>843</v>
      </c>
      <c r="C14" s="35">
        <v>4.6511585526975201E-2</v>
      </c>
      <c r="D14" s="35">
        <v>3.6999999999999998E-2</v>
      </c>
      <c r="E14" s="35"/>
      <c r="G14" s="64"/>
      <c r="J14" s="107" t="s">
        <v>52</v>
      </c>
      <c r="K14" s="163">
        <v>0.12500097950867844</v>
      </c>
      <c r="L14" s="108">
        <v>2.18017035677909E-2</v>
      </c>
      <c r="M14" s="57">
        <v>0.22435422164453778</v>
      </c>
      <c r="P14" s="107" t="s">
        <v>52</v>
      </c>
      <c r="Q14" s="163">
        <v>0.12500097950867844</v>
      </c>
      <c r="R14" s="108">
        <v>2.18017035677909E-2</v>
      </c>
      <c r="S14" s="57">
        <v>0.22435422164453778</v>
      </c>
      <c r="U14" s="64"/>
      <c r="Y14" s="62" t="s">
        <v>229</v>
      </c>
      <c r="Z14" s="62">
        <v>31904</v>
      </c>
      <c r="AA14" s="172">
        <v>5.8</v>
      </c>
      <c r="AE14" s="64"/>
      <c r="AI14" s="62" t="s">
        <v>240</v>
      </c>
      <c r="AJ14" s="62">
        <v>19142</v>
      </c>
      <c r="AK14" s="62">
        <v>0.3</v>
      </c>
      <c r="AN14" s="64"/>
      <c r="AR14" s="62" t="s">
        <v>319</v>
      </c>
      <c r="AS14" s="62">
        <v>727407</v>
      </c>
      <c r="AT14" s="65">
        <v>12.9</v>
      </c>
      <c r="AX14" s="64"/>
      <c r="BG14" s="64"/>
      <c r="BP14" s="65" t="s">
        <v>476</v>
      </c>
      <c r="BQ14" s="24" t="s">
        <v>353</v>
      </c>
      <c r="BR14" s="62">
        <f>BL67</f>
        <v>2105651</v>
      </c>
      <c r="BS14" s="23">
        <f t="shared" si="0"/>
        <v>0.3733031922890363</v>
      </c>
      <c r="BU14" s="64"/>
      <c r="BX14" s="62" t="s">
        <v>43</v>
      </c>
      <c r="BZ14" s="62">
        <v>5640592</v>
      </c>
      <c r="CA14" s="62">
        <v>100</v>
      </c>
      <c r="CD14" s="65" t="s">
        <v>476</v>
      </c>
      <c r="CE14" s="24" t="s">
        <v>353</v>
      </c>
      <c r="CF14" s="62">
        <f>SUM(BZ83:BZ84)</f>
        <v>1837659</v>
      </c>
      <c r="CG14" s="35">
        <f t="shared" si="1"/>
        <v>0.32579186723663051</v>
      </c>
      <c r="CH14" s="23">
        <f t="shared" si="2"/>
        <v>-0.32579186723663051</v>
      </c>
      <c r="CI14" s="23">
        <v>0.3733031922890363</v>
      </c>
    </row>
    <row r="15" spans="2:87" x14ac:dyDescent="0.25">
      <c r="G15" s="64"/>
      <c r="J15" s="107" t="s">
        <v>53</v>
      </c>
      <c r="K15" s="163">
        <v>6.2176052203555536E-2</v>
      </c>
      <c r="L15" s="108">
        <v>1.5918501029784912E-2</v>
      </c>
      <c r="M15" s="57">
        <v>7.0136527242600152E-2</v>
      </c>
      <c r="P15" s="107" t="s">
        <v>47</v>
      </c>
      <c r="Q15" s="163">
        <v>0.46874877561415196</v>
      </c>
      <c r="R15" s="108">
        <v>3.2896521971587635E-2</v>
      </c>
      <c r="S15" s="57">
        <v>0.3145452263411691</v>
      </c>
      <c r="U15" s="64"/>
      <c r="Y15" s="62" t="s">
        <v>230</v>
      </c>
      <c r="Z15" s="62">
        <v>38285</v>
      </c>
      <c r="AA15" s="172">
        <v>7</v>
      </c>
      <c r="AE15" s="64"/>
      <c r="AI15" s="62" t="s">
        <v>241</v>
      </c>
      <c r="AJ15" s="62">
        <v>2092889</v>
      </c>
      <c r="AK15" s="65">
        <v>37.1</v>
      </c>
      <c r="AN15" s="64"/>
      <c r="AR15" s="62" t="s">
        <v>320</v>
      </c>
      <c r="AS15" s="62">
        <v>357323</v>
      </c>
      <c r="AT15" s="62">
        <v>6.3</v>
      </c>
      <c r="AX15" s="64"/>
      <c r="BG15" s="64"/>
      <c r="BJ15" s="62" t="s">
        <v>333</v>
      </c>
      <c r="BP15" s="43" t="s">
        <v>447</v>
      </c>
      <c r="BQ15" s="24" t="s">
        <v>354</v>
      </c>
      <c r="BR15" s="62">
        <f>BL77</f>
        <v>1410148</v>
      </c>
      <c r="BS15" s="35">
        <f t="shared" si="0"/>
        <v>0.25</v>
      </c>
      <c r="BU15" s="64"/>
      <c r="CD15" s="43" t="s">
        <v>447</v>
      </c>
      <c r="CE15" s="24" t="s">
        <v>354</v>
      </c>
      <c r="CF15" s="62">
        <f>SUM(BZ95:BZ96)</f>
        <v>1154918</v>
      </c>
      <c r="CG15" s="35">
        <f t="shared" si="1"/>
        <v>0.2047512034197829</v>
      </c>
      <c r="CH15" s="44">
        <f t="shared" si="2"/>
        <v>-0.2047512034197829</v>
      </c>
      <c r="CI15" s="35">
        <v>0.25</v>
      </c>
    </row>
    <row r="16" spans="2:87" x14ac:dyDescent="0.25">
      <c r="G16" s="64"/>
      <c r="J16" s="107" t="s">
        <v>54</v>
      </c>
      <c r="K16" s="163">
        <v>1.6667297904768372E-2</v>
      </c>
      <c r="L16" s="108">
        <v>8.4394234650995523E-3</v>
      </c>
      <c r="M16" s="57">
        <v>5.0069729986300791E-2</v>
      </c>
      <c r="P16" s="109" t="s">
        <v>119</v>
      </c>
      <c r="Q16" s="163">
        <v>0.47618958774888803</v>
      </c>
      <c r="R16" s="108">
        <v>2.3296218875621146E-2</v>
      </c>
      <c r="S16" s="57">
        <v>0.33700000000000002</v>
      </c>
      <c r="U16" s="64"/>
      <c r="Y16" s="62" t="s">
        <v>231</v>
      </c>
      <c r="Z16" s="62">
        <v>25523</v>
      </c>
      <c r="AA16" s="62">
        <v>4.7</v>
      </c>
      <c r="AE16" s="64"/>
      <c r="AI16" s="62" t="s">
        <v>242</v>
      </c>
      <c r="AJ16" s="62">
        <v>714645</v>
      </c>
      <c r="AK16" s="62">
        <v>12.7</v>
      </c>
      <c r="AN16" s="64"/>
      <c r="AR16" s="62" t="s">
        <v>321</v>
      </c>
      <c r="AS16" s="62">
        <v>376465</v>
      </c>
      <c r="AT16" s="62">
        <v>6.7</v>
      </c>
      <c r="AX16" s="64"/>
      <c r="BC16" s="85"/>
      <c r="BG16" s="64"/>
      <c r="BL16" s="62" t="s">
        <v>3</v>
      </c>
      <c r="BM16" s="62" t="s">
        <v>4</v>
      </c>
      <c r="BP16" s="43" t="s">
        <v>477</v>
      </c>
      <c r="BQ16" s="24" t="s">
        <v>355</v>
      </c>
      <c r="BR16" s="62">
        <f>BL87</f>
        <v>140377</v>
      </c>
      <c r="BS16" s="35">
        <f t="shared" si="0"/>
        <v>2.4886926762297291E-2</v>
      </c>
      <c r="BU16" s="64"/>
      <c r="CD16" s="43" t="s">
        <v>477</v>
      </c>
      <c r="CE16" s="24" t="s">
        <v>355</v>
      </c>
      <c r="CF16" s="62">
        <f>SUM(BZ108:BZ109)</f>
        <v>95711</v>
      </c>
      <c r="CG16" s="35">
        <f t="shared" si="1"/>
        <v>1.6968254395992477E-2</v>
      </c>
      <c r="CH16" s="44">
        <f t="shared" si="2"/>
        <v>-1.6968254395992477E-2</v>
      </c>
      <c r="CI16" s="35">
        <v>2.4886926762297291E-2</v>
      </c>
    </row>
    <row r="17" spans="7:87" x14ac:dyDescent="0.25">
      <c r="G17" s="64"/>
      <c r="J17" s="110" t="s">
        <v>164</v>
      </c>
      <c r="K17" s="154">
        <v>6.2780499118004651E-2</v>
      </c>
      <c r="L17" s="108">
        <v>1.5990534441301638E-2</v>
      </c>
      <c r="M17" s="23">
        <v>8.2623335966029221E-2</v>
      </c>
      <c r="P17" s="107" t="s">
        <v>45</v>
      </c>
      <c r="Q17" s="163">
        <v>0.54128450919694093</v>
      </c>
      <c r="R17" s="108">
        <v>3.2848416696630051E-2</v>
      </c>
      <c r="S17" s="57">
        <v>0.4636029800014988</v>
      </c>
      <c r="U17" s="64"/>
      <c r="Y17" s="62" t="s">
        <v>232</v>
      </c>
      <c r="Z17" s="62">
        <v>102092</v>
      </c>
      <c r="AA17" s="43">
        <v>18.600000000000001</v>
      </c>
      <c r="AE17" s="64"/>
      <c r="AI17" s="62" t="s">
        <v>243</v>
      </c>
      <c r="AJ17" s="62">
        <v>810357</v>
      </c>
      <c r="AK17" s="65">
        <v>14.4</v>
      </c>
      <c r="AN17" s="64"/>
      <c r="AR17" s="62" t="s">
        <v>322</v>
      </c>
      <c r="AS17" s="62">
        <v>510461</v>
      </c>
      <c r="AT17" s="65">
        <v>9</v>
      </c>
      <c r="AX17" s="64"/>
      <c r="BG17" s="64"/>
      <c r="BJ17" s="62" t="s">
        <v>6</v>
      </c>
      <c r="BK17" s="62" t="s">
        <v>331</v>
      </c>
      <c r="BL17" s="62">
        <v>797595</v>
      </c>
      <c r="BM17" s="62">
        <v>14.1</v>
      </c>
      <c r="BP17" s="43" t="s">
        <v>478</v>
      </c>
      <c r="BQ17" s="24" t="s">
        <v>356</v>
      </c>
      <c r="BR17" s="62">
        <f>BL97</f>
        <v>108473</v>
      </c>
      <c r="BS17" s="35">
        <f t="shared" si="0"/>
        <v>1.9230782868181213E-2</v>
      </c>
      <c r="BU17" s="64"/>
      <c r="CD17" s="43" t="s">
        <v>478</v>
      </c>
      <c r="CE17" s="24" t="s">
        <v>356</v>
      </c>
      <c r="CF17" s="62">
        <f>SUM(BZ120:BZ121)</f>
        <v>95711</v>
      </c>
      <c r="CG17" s="35">
        <f t="shared" si="1"/>
        <v>1.6968254395992477E-2</v>
      </c>
      <c r="CH17" s="44">
        <f t="shared" si="2"/>
        <v>-1.6968254395992477E-2</v>
      </c>
      <c r="CI17" s="35">
        <v>1.9230782868181213E-2</v>
      </c>
    </row>
    <row r="18" spans="7:87" x14ac:dyDescent="0.25">
      <c r="G18" s="64"/>
      <c r="J18" s="107" t="s">
        <v>55</v>
      </c>
      <c r="K18" s="163">
        <v>5.1281999762908904E-2</v>
      </c>
      <c r="L18" s="108">
        <v>1.4540555062195938E-2</v>
      </c>
      <c r="M18" s="57">
        <v>0.11694161191872102</v>
      </c>
      <c r="P18" s="107" t="s">
        <v>56</v>
      </c>
      <c r="Q18" s="164">
        <v>0</v>
      </c>
      <c r="R18" s="108">
        <v>0</v>
      </c>
      <c r="S18" s="57">
        <v>0.28533999859497072</v>
      </c>
      <c r="U18" s="64"/>
      <c r="Y18" s="62" t="s">
        <v>218</v>
      </c>
      <c r="Z18" s="62">
        <v>12762</v>
      </c>
      <c r="AA18" s="62">
        <v>2.2999999999999998</v>
      </c>
      <c r="AE18" s="64"/>
      <c r="AI18" s="62" t="s">
        <v>218</v>
      </c>
      <c r="AJ18" s="62">
        <v>38285</v>
      </c>
      <c r="AK18" s="62">
        <v>0.7</v>
      </c>
      <c r="AN18" s="64"/>
      <c r="AR18" s="62" t="s">
        <v>323</v>
      </c>
      <c r="AS18" s="62">
        <v>1327198</v>
      </c>
      <c r="AT18" s="65">
        <v>23.5</v>
      </c>
      <c r="AX18" s="64"/>
      <c r="BG18" s="64"/>
      <c r="BK18" s="62" t="s">
        <v>332</v>
      </c>
      <c r="BL18" s="62">
        <v>4830236</v>
      </c>
      <c r="BM18" s="62">
        <v>85.6</v>
      </c>
      <c r="BP18" s="65" t="s">
        <v>451</v>
      </c>
      <c r="BQ18" s="24" t="s">
        <v>357</v>
      </c>
      <c r="BR18" s="62">
        <f>BL107</f>
        <v>5270508</v>
      </c>
      <c r="BS18" s="23">
        <f t="shared" si="0"/>
        <v>0.93438915631550734</v>
      </c>
      <c r="BU18" s="64"/>
      <c r="BX18" s="24" t="s">
        <v>459</v>
      </c>
      <c r="CD18" s="65" t="s">
        <v>451</v>
      </c>
      <c r="CE18" s="24" t="s">
        <v>357</v>
      </c>
      <c r="CF18" s="62">
        <f>SUM(BZ132:BZ133)</f>
        <v>3030862</v>
      </c>
      <c r="CG18" s="35">
        <f t="shared" si="1"/>
        <v>0.53733047878662377</v>
      </c>
      <c r="CH18" s="23">
        <f t="shared" si="2"/>
        <v>-0.53733047878662377</v>
      </c>
      <c r="CI18" s="23">
        <v>0.93438915631550734</v>
      </c>
    </row>
    <row r="19" spans="7:87" x14ac:dyDescent="0.25">
      <c r="G19" s="64"/>
      <c r="J19" s="107" t="s">
        <v>56</v>
      </c>
      <c r="K19" s="164">
        <v>0</v>
      </c>
      <c r="L19" s="108">
        <v>0</v>
      </c>
      <c r="M19" s="57">
        <v>0.28533999859497072</v>
      </c>
      <c r="P19" s="107" t="s">
        <v>57</v>
      </c>
      <c r="Q19" s="164">
        <v>0</v>
      </c>
      <c r="R19" s="108">
        <v>0</v>
      </c>
      <c r="S19" s="57">
        <v>0.25457267048150523</v>
      </c>
      <c r="U19" s="64"/>
      <c r="Y19" s="62" t="s">
        <v>43</v>
      </c>
      <c r="Z19" s="62">
        <v>510461</v>
      </c>
      <c r="AA19" s="62">
        <v>93</v>
      </c>
      <c r="AE19" s="64"/>
      <c r="AI19" s="62" t="s">
        <v>43</v>
      </c>
      <c r="AJ19" s="62">
        <v>5640592</v>
      </c>
      <c r="AK19" s="62">
        <v>100</v>
      </c>
      <c r="AN19" s="64"/>
      <c r="AR19" s="62" t="s">
        <v>366</v>
      </c>
      <c r="AS19" s="62">
        <v>133996</v>
      </c>
      <c r="AT19" s="62">
        <v>2.4</v>
      </c>
      <c r="AX19" s="64"/>
      <c r="BG19" s="64"/>
      <c r="BK19" s="62" t="s">
        <v>43</v>
      </c>
      <c r="BL19" s="62">
        <v>5627831</v>
      </c>
      <c r="BM19" s="62">
        <v>99.8</v>
      </c>
      <c r="BP19" s="43" t="s">
        <v>479</v>
      </c>
      <c r="BQ19" s="24" t="s">
        <v>358</v>
      </c>
      <c r="BR19" s="62">
        <f>BL117</f>
        <v>1078348</v>
      </c>
      <c r="BS19" s="35">
        <f t="shared" si="0"/>
        <v>0.191176387159362</v>
      </c>
      <c r="BU19" s="64"/>
      <c r="BZ19" s="62" t="s">
        <v>3</v>
      </c>
      <c r="CA19" s="62" t="s">
        <v>4</v>
      </c>
      <c r="CD19" s="43" t="s">
        <v>479</v>
      </c>
      <c r="CE19" s="24" t="s">
        <v>358</v>
      </c>
      <c r="CF19" s="62">
        <f>SUM(BZ145:BZ146)</f>
        <v>912449</v>
      </c>
      <c r="CG19" s="35">
        <f t="shared" si="1"/>
        <v>0.16176475802539875</v>
      </c>
      <c r="CH19" s="35">
        <f t="shared" si="2"/>
        <v>-0.16176475802539875</v>
      </c>
      <c r="CI19" s="35">
        <v>0.191176387159362</v>
      </c>
    </row>
    <row r="20" spans="7:87" x14ac:dyDescent="0.25">
      <c r="G20" s="64"/>
      <c r="J20" s="107" t="s">
        <v>57</v>
      </c>
      <c r="K20" s="164">
        <v>0</v>
      </c>
      <c r="L20" s="108">
        <v>0</v>
      </c>
      <c r="M20" s="57">
        <v>0.25457267048150523</v>
      </c>
      <c r="P20" s="107" t="s">
        <v>58</v>
      </c>
      <c r="Q20" s="164">
        <v>0</v>
      </c>
      <c r="R20" s="108">
        <v>0</v>
      </c>
      <c r="S20" s="57">
        <v>0.19291913224158527</v>
      </c>
      <c r="U20" s="64"/>
      <c r="X20" s="62" t="s">
        <v>69</v>
      </c>
      <c r="Y20" s="62" t="s">
        <v>70</v>
      </c>
      <c r="Z20" s="62">
        <v>38285</v>
      </c>
      <c r="AA20" s="62">
        <v>7</v>
      </c>
      <c r="AE20" s="64"/>
      <c r="AN20" s="64"/>
      <c r="AR20" s="62" t="s">
        <v>325</v>
      </c>
      <c r="AS20" s="62">
        <v>6381</v>
      </c>
      <c r="AT20" s="62">
        <v>0.1</v>
      </c>
      <c r="AX20" s="64"/>
      <c r="BG20" s="64"/>
      <c r="BJ20" s="62" t="s">
        <v>69</v>
      </c>
      <c r="BK20" s="62" t="s">
        <v>70</v>
      </c>
      <c r="BL20" s="62">
        <v>12762</v>
      </c>
      <c r="BM20" s="62">
        <v>0.2</v>
      </c>
      <c r="BP20" s="62" t="s">
        <v>480</v>
      </c>
      <c r="BQ20" s="24" t="s">
        <v>359</v>
      </c>
      <c r="BR20" s="62">
        <f>BL127</f>
        <v>114854</v>
      </c>
      <c r="BS20" s="35">
        <f t="shared" si="0"/>
        <v>2.0362047104275579E-2</v>
      </c>
      <c r="BU20" s="64"/>
      <c r="BX20" s="62" t="s">
        <v>6</v>
      </c>
      <c r="BY20" s="62" t="s">
        <v>454</v>
      </c>
      <c r="BZ20" s="62">
        <v>223327</v>
      </c>
      <c r="CA20" s="62">
        <v>4</v>
      </c>
      <c r="CD20" s="62" t="s">
        <v>480</v>
      </c>
      <c r="CE20" s="24" t="s">
        <v>359</v>
      </c>
      <c r="CF20" s="62">
        <f>SUM(BZ158:BZ159)</f>
        <v>102092</v>
      </c>
      <c r="CG20" s="35">
        <f t="shared" si="1"/>
        <v>1.8099518632086843E-2</v>
      </c>
      <c r="CH20" s="35">
        <f t="shared" si="2"/>
        <v>-1.8099518632086843E-2</v>
      </c>
      <c r="CI20" s="35">
        <v>2.0362047104275579E-2</v>
      </c>
    </row>
    <row r="21" spans="7:87" x14ac:dyDescent="0.25">
      <c r="G21" s="64"/>
      <c r="J21" s="107" t="s">
        <v>58</v>
      </c>
      <c r="K21" s="164">
        <v>0</v>
      </c>
      <c r="L21" s="108">
        <v>0</v>
      </c>
      <c r="M21" s="57">
        <v>0.19291913224158527</v>
      </c>
      <c r="P21" s="107" t="s">
        <v>63</v>
      </c>
      <c r="Q21" s="164">
        <v>0</v>
      </c>
      <c r="R21" s="108">
        <v>0</v>
      </c>
      <c r="S21" s="57">
        <v>8.9827356531953367E-2</v>
      </c>
      <c r="U21" s="64"/>
      <c r="X21" s="62" t="s">
        <v>43</v>
      </c>
      <c r="Z21" s="62">
        <v>548745</v>
      </c>
      <c r="AA21" s="62">
        <v>100</v>
      </c>
      <c r="AE21" s="64"/>
      <c r="AN21" s="64"/>
      <c r="AR21" s="62" t="s">
        <v>43</v>
      </c>
      <c r="AS21" s="62">
        <v>5640592</v>
      </c>
      <c r="AT21" s="62">
        <v>100</v>
      </c>
      <c r="AX21" s="64"/>
      <c r="BG21" s="64"/>
      <c r="BJ21" s="62" t="s">
        <v>43</v>
      </c>
      <c r="BL21" s="62">
        <v>5640592</v>
      </c>
      <c r="BM21" s="62">
        <v>100</v>
      </c>
      <c r="BP21" s="62" t="s">
        <v>481</v>
      </c>
      <c r="BQ21" s="24" t="s">
        <v>360</v>
      </c>
      <c r="BR21" s="62">
        <f>BL137</f>
        <v>76569</v>
      </c>
      <c r="BS21" s="35">
        <f t="shared" si="0"/>
        <v>1.3574638974065134E-2</v>
      </c>
      <c r="BU21" s="64"/>
      <c r="BY21" s="62" t="s">
        <v>455</v>
      </c>
      <c r="BZ21" s="62">
        <v>510461</v>
      </c>
      <c r="CA21" s="62">
        <v>9</v>
      </c>
      <c r="CD21" s="62" t="s">
        <v>481</v>
      </c>
      <c r="CE21" s="24" t="s">
        <v>360</v>
      </c>
      <c r="CF21" s="62">
        <f>SUM(BZ170:BZ171)</f>
        <v>76570</v>
      </c>
      <c r="CG21" s="35">
        <f t="shared" si="1"/>
        <v>1.3574816260420891E-2</v>
      </c>
      <c r="CH21" s="35">
        <f t="shared" si="2"/>
        <v>-1.3574816260420891E-2</v>
      </c>
      <c r="CI21" s="35">
        <v>1.3574638974065134E-2</v>
      </c>
    </row>
    <row r="22" spans="7:87" x14ac:dyDescent="0.25">
      <c r="G22" s="64"/>
      <c r="J22" s="107" t="s">
        <v>59</v>
      </c>
      <c r="K22" s="164">
        <v>1</v>
      </c>
      <c r="L22" s="108">
        <v>0</v>
      </c>
      <c r="M22" s="57">
        <v>0.20858742293958196</v>
      </c>
      <c r="P22" s="107" t="s">
        <v>48</v>
      </c>
      <c r="Q22" s="164">
        <v>0.5</v>
      </c>
      <c r="R22" s="108">
        <v>3.296096690581931E-2</v>
      </c>
      <c r="S22" s="57">
        <v>0.33041787413096407</v>
      </c>
      <c r="U22" s="64"/>
      <c r="AE22" s="64"/>
      <c r="AN22" s="64"/>
      <c r="AX22" s="64"/>
      <c r="BG22" s="64"/>
      <c r="BU22" s="64"/>
      <c r="BY22" s="62" t="s">
        <v>456</v>
      </c>
      <c r="BZ22" s="62">
        <v>25523</v>
      </c>
      <c r="CA22" s="62">
        <v>0.5</v>
      </c>
    </row>
    <row r="23" spans="7:87" ht="16.5" thickBot="1" x14ac:dyDescent="0.3">
      <c r="G23" s="64"/>
      <c r="J23" s="107" t="s">
        <v>60</v>
      </c>
      <c r="K23" s="163">
        <v>2.0408946545255664E-2</v>
      </c>
      <c r="L23" s="108">
        <v>9.3210027903465591E-3</v>
      </c>
      <c r="M23" s="23">
        <v>7.8862295762369611E-2</v>
      </c>
      <c r="P23" s="107" t="s">
        <v>51</v>
      </c>
      <c r="Q23" s="164">
        <v>0.5000195901735689</v>
      </c>
      <c r="R23" s="108">
        <v>3.2960966880520123E-2</v>
      </c>
      <c r="S23" s="57">
        <v>0.26481777328727685</v>
      </c>
      <c r="U23" s="64"/>
      <c r="AE23" s="64"/>
      <c r="AN23" s="64"/>
      <c r="AX23" s="64"/>
      <c r="BG23" s="64"/>
      <c r="BU23" s="64"/>
      <c r="BY23" s="62" t="s">
        <v>458</v>
      </c>
      <c r="BZ23" s="62">
        <v>38285</v>
      </c>
      <c r="CA23" s="62">
        <v>0.7</v>
      </c>
    </row>
    <row r="24" spans="7:87" ht="16.5" thickBot="1" x14ac:dyDescent="0.3">
      <c r="G24" s="64"/>
      <c r="J24" s="107" t="s">
        <v>88</v>
      </c>
      <c r="K24" s="164">
        <v>1</v>
      </c>
      <c r="L24" s="108">
        <v>0</v>
      </c>
      <c r="M24" s="57">
        <v>8.8901423056172532E-2</v>
      </c>
      <c r="P24" s="107" t="s">
        <v>50</v>
      </c>
      <c r="Q24" s="164">
        <v>0.53333472641598145</v>
      </c>
      <c r="R24" s="108">
        <v>3.2887632610139141E-2</v>
      </c>
      <c r="S24" s="57">
        <v>0.27268793526705104</v>
      </c>
      <c r="U24" s="64"/>
      <c r="AE24" s="64"/>
      <c r="AI24" s="90" t="s">
        <v>446</v>
      </c>
      <c r="AJ24" s="91">
        <v>2092889</v>
      </c>
      <c r="AK24" s="92">
        <f>AJ24/$AH$2</f>
        <v>0.37104066381684758</v>
      </c>
      <c r="AN24" s="64"/>
      <c r="AX24" s="64"/>
      <c r="BG24" s="64"/>
      <c r="BU24" s="64"/>
      <c r="BY24" s="62" t="s">
        <v>43</v>
      </c>
      <c r="BZ24" s="62">
        <v>797595</v>
      </c>
      <c r="CA24" s="62">
        <v>14.1</v>
      </c>
    </row>
    <row r="25" spans="7:87" x14ac:dyDescent="0.25">
      <c r="G25" s="64"/>
      <c r="J25" s="109" t="s">
        <v>259</v>
      </c>
      <c r="K25" s="154">
        <v>2.0000752261486093E-2</v>
      </c>
      <c r="L25" s="156">
        <v>9.2292407566108309E-3</v>
      </c>
      <c r="M25" s="57">
        <v>8.1821435191737416E-2</v>
      </c>
      <c r="P25" s="107" t="s">
        <v>61</v>
      </c>
      <c r="Q25" s="164">
        <v>0.79999373119358075</v>
      </c>
      <c r="R25" s="108">
        <v>2.6369083458477136E-2</v>
      </c>
      <c r="S25" s="57">
        <v>0.30681236094856507</v>
      </c>
      <c r="U25" s="64"/>
      <c r="Y25" s="90" t="s">
        <v>226</v>
      </c>
      <c r="Z25" s="91">
        <v>146757</v>
      </c>
      <c r="AA25" s="92">
        <f>Z25/$X$2</f>
        <v>0.26744116119509059</v>
      </c>
      <c r="AE25" s="64"/>
      <c r="AI25" s="93" t="s">
        <v>243</v>
      </c>
      <c r="AJ25" s="70">
        <v>810357</v>
      </c>
      <c r="AK25" s="94">
        <f t="shared" ref="AK25" si="3">AJ25/$AH$2</f>
        <v>0.14366523939331191</v>
      </c>
      <c r="AN25" s="64"/>
      <c r="AX25" s="64"/>
      <c r="BG25" s="64"/>
      <c r="BJ25" s="62" t="s">
        <v>334</v>
      </c>
      <c r="BU25" s="64"/>
      <c r="BX25" s="62" t="s">
        <v>69</v>
      </c>
      <c r="BY25" s="62" t="s">
        <v>70</v>
      </c>
      <c r="BZ25" s="62">
        <v>4842997</v>
      </c>
      <c r="CA25" s="62">
        <v>85.9</v>
      </c>
    </row>
    <row r="26" spans="7:87" ht="16.5" thickBot="1" x14ac:dyDescent="0.3">
      <c r="G26" s="64"/>
      <c r="J26" s="107" t="s">
        <v>61</v>
      </c>
      <c r="K26" s="164">
        <v>0.79999373119358075</v>
      </c>
      <c r="L26" s="108">
        <v>2.6369083458477136E-2</v>
      </c>
      <c r="M26" s="57">
        <v>0.30681236094856507</v>
      </c>
      <c r="P26" s="107" t="s">
        <v>59</v>
      </c>
      <c r="Q26" s="164">
        <v>1</v>
      </c>
      <c r="R26" s="108">
        <v>0</v>
      </c>
      <c r="S26" s="57">
        <v>0.20858742293958196</v>
      </c>
      <c r="U26" s="64"/>
      <c r="Y26" s="93" t="s">
        <v>361</v>
      </c>
      <c r="Z26" s="70">
        <f>SUM(Z14:Z15)</f>
        <v>70189</v>
      </c>
      <c r="AA26" s="94">
        <f>Z26/$X$2</f>
        <v>0.12790822695423193</v>
      </c>
      <c r="AE26" s="64"/>
      <c r="AI26" s="93" t="s">
        <v>237</v>
      </c>
      <c r="AJ26" s="70">
        <v>644457</v>
      </c>
      <c r="AK26" s="94">
        <f>AJ26/$AH$2</f>
        <v>0.11425343297299291</v>
      </c>
      <c r="AN26" s="64"/>
      <c r="AX26" s="64"/>
      <c r="BG26" s="64"/>
      <c r="BL26" s="62" t="s">
        <v>3</v>
      </c>
      <c r="BM26" s="62" t="s">
        <v>4</v>
      </c>
      <c r="BU26" s="64"/>
      <c r="BX26" s="62" t="s">
        <v>43</v>
      </c>
      <c r="BZ26" s="62">
        <v>5640592</v>
      </c>
      <c r="CA26" s="62">
        <v>100</v>
      </c>
    </row>
    <row r="27" spans="7:87" x14ac:dyDescent="0.25">
      <c r="G27" s="64"/>
      <c r="J27" s="107" t="s">
        <v>62</v>
      </c>
      <c r="K27" s="164">
        <v>1</v>
      </c>
      <c r="L27" s="108">
        <v>0</v>
      </c>
      <c r="M27" s="57">
        <v>0.16441678188154343</v>
      </c>
      <c r="P27" s="107" t="s">
        <v>88</v>
      </c>
      <c r="Q27" s="164">
        <v>1</v>
      </c>
      <c r="R27" s="108">
        <v>0</v>
      </c>
      <c r="S27" s="57">
        <v>8.8901423056172532E-2</v>
      </c>
      <c r="U27" s="64"/>
      <c r="Y27" s="93" t="s">
        <v>225</v>
      </c>
      <c r="Z27" s="70">
        <v>51046</v>
      </c>
      <c r="AA27" s="94">
        <f>Z27/$X$2</f>
        <v>9.3023171053950374E-2</v>
      </c>
      <c r="AE27" s="64"/>
      <c r="AI27" s="93" t="s">
        <v>235</v>
      </c>
      <c r="AJ27" s="70">
        <v>618934</v>
      </c>
      <c r="AK27" s="94">
        <f>AJ27/$AH$2</f>
        <v>0.10972855331497119</v>
      </c>
      <c r="AN27" s="64"/>
      <c r="AR27" s="90" t="s">
        <v>321</v>
      </c>
      <c r="AS27" s="91">
        <v>376465</v>
      </c>
      <c r="AT27" s="92">
        <f t="shared" ref="AT27:AT30" si="4">AS27/$AQ$2</f>
        <v>6.674210792058706E-2</v>
      </c>
      <c r="AX27" s="64"/>
      <c r="BG27" s="64"/>
      <c r="BJ27" s="62" t="s">
        <v>6</v>
      </c>
      <c r="BK27" s="62" t="s">
        <v>331</v>
      </c>
      <c r="BL27" s="62">
        <v>1269771</v>
      </c>
      <c r="BM27" s="62">
        <v>22.5</v>
      </c>
      <c r="BU27" s="64"/>
    </row>
    <row r="28" spans="7:87" ht="16.5" thickBot="1" x14ac:dyDescent="0.3">
      <c r="G28" s="64"/>
      <c r="J28" s="107" t="s">
        <v>63</v>
      </c>
      <c r="K28" s="164">
        <v>0</v>
      </c>
      <c r="L28" s="108">
        <v>0</v>
      </c>
      <c r="M28" s="57">
        <v>8.9827356531953367E-2</v>
      </c>
      <c r="P28" s="107" t="s">
        <v>62</v>
      </c>
      <c r="Q28" s="164">
        <v>1</v>
      </c>
      <c r="R28" s="108">
        <v>0</v>
      </c>
      <c r="S28" s="57">
        <v>0.16441678188154343</v>
      </c>
      <c r="U28" s="64"/>
      <c r="Y28" s="93" t="s">
        <v>228</v>
      </c>
      <c r="Z28" s="70">
        <v>38285</v>
      </c>
      <c r="AA28" s="94">
        <f>Z28/$X$2</f>
        <v>6.9768289460496222E-2</v>
      </c>
      <c r="AE28" s="64"/>
      <c r="AI28" s="95" t="s">
        <v>217</v>
      </c>
      <c r="AJ28" s="96"/>
      <c r="AK28" s="97">
        <f>1-SUM(AK24:AK27)</f>
        <v>0.2613121105018763</v>
      </c>
      <c r="AN28" s="64"/>
      <c r="AR28" s="93" t="s">
        <v>319</v>
      </c>
      <c r="AS28" s="70">
        <v>727407</v>
      </c>
      <c r="AT28" s="94">
        <f t="shared" si="4"/>
        <v>0.12895933618315242</v>
      </c>
      <c r="AX28" s="64"/>
      <c r="BG28" s="64"/>
      <c r="BK28" s="62" t="s">
        <v>332</v>
      </c>
      <c r="BL28" s="62">
        <v>4358059</v>
      </c>
      <c r="BM28" s="62">
        <v>77.3</v>
      </c>
      <c r="BU28" s="64"/>
    </row>
    <row r="29" spans="7:87" ht="16.5" thickBot="1" x14ac:dyDescent="0.3">
      <c r="G29" s="64"/>
      <c r="J29" s="165" t="s">
        <v>188</v>
      </c>
      <c r="K29" s="155">
        <v>0.26500000000000001</v>
      </c>
      <c r="L29" s="166">
        <v>2.9083201326880227E-2</v>
      </c>
      <c r="U29" s="64"/>
      <c r="Y29" s="95" t="s">
        <v>445</v>
      </c>
      <c r="Z29" s="96"/>
      <c r="AA29" s="97">
        <f>1-SUM(AA25:AA28)</f>
        <v>0.44185915133623088</v>
      </c>
      <c r="AE29" s="64"/>
      <c r="AN29" s="64"/>
      <c r="AR29" s="93" t="s">
        <v>318</v>
      </c>
      <c r="AS29" s="70">
        <v>829499</v>
      </c>
      <c r="AT29" s="94">
        <f t="shared" si="4"/>
        <v>0.14705885481523925</v>
      </c>
      <c r="AX29" s="64"/>
      <c r="BG29" s="64"/>
      <c r="BK29" s="62" t="s">
        <v>43</v>
      </c>
      <c r="BL29" s="62">
        <v>5627831</v>
      </c>
      <c r="BM29" s="62">
        <v>99.8</v>
      </c>
      <c r="BU29" s="64"/>
    </row>
    <row r="30" spans="7:87" x14ac:dyDescent="0.25">
      <c r="G30" s="64"/>
      <c r="U30" s="64"/>
      <c r="AE30" s="64"/>
      <c r="AN30" s="64"/>
      <c r="AR30" s="93" t="s">
        <v>314</v>
      </c>
      <c r="AS30" s="70">
        <v>969876</v>
      </c>
      <c r="AT30" s="94">
        <f t="shared" si="4"/>
        <v>0.17194578157753654</v>
      </c>
      <c r="AX30" s="64"/>
      <c r="BG30" s="64"/>
      <c r="BJ30" s="62" t="s">
        <v>69</v>
      </c>
      <c r="BK30" s="62" t="s">
        <v>70</v>
      </c>
      <c r="BL30" s="62">
        <v>12762</v>
      </c>
      <c r="BM30" s="62">
        <v>0.2</v>
      </c>
      <c r="BU30" s="64"/>
      <c r="BX30" s="24" t="s">
        <v>460</v>
      </c>
    </row>
    <row r="31" spans="7:87" ht="16.5" thickBot="1" x14ac:dyDescent="0.3">
      <c r="G31" s="64"/>
      <c r="U31" s="64"/>
      <c r="AE31" s="64"/>
      <c r="AN31" s="64"/>
      <c r="AR31" s="95" t="s">
        <v>323</v>
      </c>
      <c r="AS31" s="96">
        <v>1327198</v>
      </c>
      <c r="AT31" s="97">
        <f>AS31/$AQ$2</f>
        <v>0.23529409678984051</v>
      </c>
      <c r="AX31" s="64"/>
      <c r="BG31" s="64"/>
      <c r="BJ31" s="62" t="s">
        <v>43</v>
      </c>
      <c r="BL31" s="62">
        <v>5640592</v>
      </c>
      <c r="BM31" s="62">
        <v>100</v>
      </c>
      <c r="BU31" s="64"/>
      <c r="BZ31" s="62" t="s">
        <v>3</v>
      </c>
      <c r="CA31" s="62" t="s">
        <v>4</v>
      </c>
    </row>
    <row r="32" spans="7:87" x14ac:dyDescent="0.25">
      <c r="G32" s="64"/>
      <c r="U32" s="64"/>
      <c r="AE32" s="64"/>
      <c r="AN32" s="64"/>
      <c r="AX32" s="64"/>
      <c r="BG32" s="64"/>
      <c r="BU32" s="64"/>
      <c r="BX32" s="62" t="s">
        <v>6</v>
      </c>
      <c r="BY32" s="62" t="s">
        <v>454</v>
      </c>
      <c r="BZ32" s="62">
        <v>555126</v>
      </c>
      <c r="CA32" s="62">
        <v>9.8000000000000007</v>
      </c>
    </row>
    <row r="33" spans="5:79" ht="16.5" thickBot="1" x14ac:dyDescent="0.3">
      <c r="G33" s="64"/>
      <c r="U33" s="64"/>
      <c r="AE33" s="64"/>
      <c r="AN33" s="64"/>
      <c r="AX33" s="64"/>
      <c r="BG33" s="64"/>
      <c r="BU33" s="64"/>
      <c r="BY33" s="62" t="s">
        <v>455</v>
      </c>
      <c r="BZ33" s="62">
        <v>625315</v>
      </c>
      <c r="CA33" s="62">
        <v>11.1</v>
      </c>
    </row>
    <row r="34" spans="5:79" x14ac:dyDescent="0.25">
      <c r="G34" s="64"/>
      <c r="M34" s="90"/>
      <c r="N34" s="167" t="s">
        <v>22</v>
      </c>
      <c r="O34" s="91" t="s">
        <v>512</v>
      </c>
      <c r="P34" s="145" t="s">
        <v>402</v>
      </c>
      <c r="U34" s="64"/>
      <c r="AE34" s="64"/>
      <c r="AN34" s="64"/>
      <c r="AX34" s="64"/>
      <c r="BG34" s="64"/>
      <c r="BU34" s="64"/>
      <c r="BY34" s="62" t="s">
        <v>456</v>
      </c>
      <c r="BZ34" s="62">
        <v>38285</v>
      </c>
      <c r="CA34" s="62">
        <v>0.7</v>
      </c>
    </row>
    <row r="35" spans="5:79" x14ac:dyDescent="0.25">
      <c r="G35" s="64"/>
      <c r="M35" s="168" t="s">
        <v>55</v>
      </c>
      <c r="N35" s="163">
        <v>5.1281999762908904E-2</v>
      </c>
      <c r="O35" s="157">
        <v>1.4540555062195938E-2</v>
      </c>
      <c r="P35" s="147">
        <v>0.11694161191872102</v>
      </c>
      <c r="U35" s="64"/>
      <c r="AE35" s="64"/>
      <c r="AN35" s="64"/>
      <c r="AX35" s="64"/>
      <c r="BG35" s="64"/>
      <c r="BJ35" s="62" t="s">
        <v>335</v>
      </c>
      <c r="BU35" s="64"/>
      <c r="BY35" s="62" t="s">
        <v>458</v>
      </c>
      <c r="BZ35" s="62">
        <v>51046</v>
      </c>
      <c r="CA35" s="62">
        <v>0.9</v>
      </c>
    </row>
    <row r="36" spans="5:79" x14ac:dyDescent="0.25">
      <c r="G36" s="64"/>
      <c r="M36" s="132" t="s">
        <v>164</v>
      </c>
      <c r="N36" s="158">
        <v>6.2780499118004651E-2</v>
      </c>
      <c r="O36" s="157">
        <v>1.5990534441301638E-2</v>
      </c>
      <c r="P36" s="133">
        <v>8.2623335966029221E-2</v>
      </c>
      <c r="U36" s="64"/>
      <c r="AE36" s="64"/>
      <c r="AN36" s="64"/>
      <c r="AX36" s="64"/>
      <c r="BG36" s="64"/>
      <c r="BL36" s="62" t="s">
        <v>3</v>
      </c>
      <c r="BM36" s="62" t="s">
        <v>4</v>
      </c>
      <c r="BU36" s="64"/>
      <c r="BY36" s="62" t="s">
        <v>43</v>
      </c>
      <c r="BZ36" s="62">
        <v>1269771</v>
      </c>
      <c r="CA36" s="62">
        <v>22.5</v>
      </c>
    </row>
    <row r="37" spans="5:79" x14ac:dyDescent="0.25">
      <c r="G37" s="64"/>
      <c r="M37" s="168" t="s">
        <v>52</v>
      </c>
      <c r="N37" s="163">
        <v>0.12500097950867844</v>
      </c>
      <c r="O37" s="157">
        <v>2.18017035677909E-2</v>
      </c>
      <c r="P37" s="147">
        <v>0.22435422164453778</v>
      </c>
      <c r="U37" s="64"/>
      <c r="AE37" s="64"/>
      <c r="AN37" s="64"/>
      <c r="AX37" s="64"/>
      <c r="BG37" s="64"/>
      <c r="BJ37" s="62" t="s">
        <v>6</v>
      </c>
      <c r="BK37" s="62" t="s">
        <v>331</v>
      </c>
      <c r="BL37" s="62">
        <v>4358059</v>
      </c>
      <c r="BM37" s="62">
        <v>77.3</v>
      </c>
      <c r="BU37" s="64"/>
      <c r="BX37" s="62" t="s">
        <v>69</v>
      </c>
      <c r="BY37" s="62" t="s">
        <v>70</v>
      </c>
      <c r="BZ37" s="62">
        <v>4370821</v>
      </c>
      <c r="CA37" s="62">
        <v>77.5</v>
      </c>
    </row>
    <row r="38" spans="5:79" x14ac:dyDescent="0.25">
      <c r="G38" s="64"/>
      <c r="M38" s="169" t="s">
        <v>119</v>
      </c>
      <c r="N38" s="163">
        <v>0.47618958774888803</v>
      </c>
      <c r="O38" s="157">
        <v>2.3296218875621146E-2</v>
      </c>
      <c r="P38" s="147">
        <v>0.33700000000000002</v>
      </c>
      <c r="U38" s="64"/>
      <c r="AE38" s="64"/>
      <c r="AN38" s="64"/>
      <c r="AX38" s="64"/>
      <c r="BG38" s="64"/>
      <c r="BK38" s="62" t="s">
        <v>332</v>
      </c>
      <c r="BL38" s="62">
        <v>1269771</v>
      </c>
      <c r="BM38" s="62">
        <v>22.5</v>
      </c>
      <c r="BU38" s="64"/>
      <c r="BX38" s="62" t="s">
        <v>43</v>
      </c>
      <c r="BZ38" s="62">
        <v>5640592</v>
      </c>
      <c r="CA38" s="62">
        <v>100</v>
      </c>
    </row>
    <row r="39" spans="5:79" ht="16.5" thickBot="1" x14ac:dyDescent="0.3">
      <c r="E39" s="85"/>
      <c r="G39" s="64"/>
      <c r="M39" s="170" t="s">
        <v>45</v>
      </c>
      <c r="N39" s="171">
        <v>0.54128450919694093</v>
      </c>
      <c r="O39" s="162">
        <v>3.2848416696630051E-2</v>
      </c>
      <c r="P39" s="151">
        <v>0.4636029800014988</v>
      </c>
      <c r="U39" s="64"/>
      <c r="AE39" s="64"/>
      <c r="AN39" s="64"/>
      <c r="AX39" s="64"/>
      <c r="BG39" s="64"/>
      <c r="BK39" s="62" t="s">
        <v>43</v>
      </c>
      <c r="BL39" s="62">
        <v>5627831</v>
      </c>
      <c r="BM39" s="62">
        <v>99.8</v>
      </c>
      <c r="BU39" s="64"/>
    </row>
    <row r="40" spans="5:79" x14ac:dyDescent="0.25">
      <c r="E40" s="87"/>
      <c r="G40" s="64"/>
      <c r="U40" s="64"/>
      <c r="AE40" s="64"/>
      <c r="AN40" s="64"/>
      <c r="AX40" s="64"/>
      <c r="BG40" s="64"/>
      <c r="BJ40" s="62" t="s">
        <v>69</v>
      </c>
      <c r="BK40" s="62" t="s">
        <v>70</v>
      </c>
      <c r="BL40" s="62">
        <v>12762</v>
      </c>
      <c r="BM40" s="62">
        <v>0.2</v>
      </c>
      <c r="BU40" s="64"/>
    </row>
    <row r="41" spans="5:79" x14ac:dyDescent="0.25">
      <c r="E41" s="87"/>
      <c r="G41" s="64"/>
      <c r="U41" s="64"/>
      <c r="AE41" s="64"/>
      <c r="AN41" s="64"/>
      <c r="AX41" s="64"/>
      <c r="BG41" s="64"/>
      <c r="BJ41" s="62" t="s">
        <v>43</v>
      </c>
      <c r="BL41" s="62">
        <v>5640592</v>
      </c>
      <c r="BM41" s="62">
        <v>100</v>
      </c>
      <c r="BU41" s="64"/>
    </row>
    <row r="42" spans="5:79" x14ac:dyDescent="0.25">
      <c r="G42" s="64"/>
      <c r="U42" s="64"/>
      <c r="AE42" s="64"/>
      <c r="AN42" s="64"/>
      <c r="AX42" s="64"/>
      <c r="BG42" s="64"/>
      <c r="BU42" s="64"/>
      <c r="BX42" s="24" t="s">
        <v>461</v>
      </c>
    </row>
    <row r="43" spans="5:79" x14ac:dyDescent="0.25">
      <c r="G43" s="64"/>
      <c r="U43" s="64"/>
      <c r="AE43" s="64"/>
      <c r="AN43" s="64"/>
      <c r="AX43" s="64"/>
      <c r="BG43" s="64"/>
      <c r="BU43" s="64"/>
      <c r="BZ43" s="62" t="s">
        <v>3</v>
      </c>
      <c r="CA43" s="62" t="s">
        <v>4</v>
      </c>
    </row>
    <row r="44" spans="5:79" x14ac:dyDescent="0.25">
      <c r="G44" s="64"/>
      <c r="U44" s="64"/>
      <c r="AE44" s="64"/>
      <c r="AN44" s="64"/>
      <c r="AX44" s="64"/>
      <c r="BG44" s="64"/>
      <c r="BU44" s="64"/>
      <c r="BX44" s="62" t="s">
        <v>6</v>
      </c>
      <c r="BY44" s="62" t="s">
        <v>454</v>
      </c>
      <c r="BZ44" s="62">
        <v>2475735</v>
      </c>
      <c r="CA44" s="62">
        <v>43.9</v>
      </c>
    </row>
    <row r="45" spans="5:79" x14ac:dyDescent="0.25">
      <c r="G45" s="64"/>
      <c r="U45" s="64"/>
      <c r="AE45" s="64"/>
      <c r="AN45" s="64"/>
      <c r="AX45" s="64"/>
      <c r="BG45" s="64"/>
      <c r="BJ45" s="62" t="s">
        <v>336</v>
      </c>
      <c r="BU45" s="64"/>
      <c r="BY45" s="62" t="s">
        <v>455</v>
      </c>
      <c r="BZ45" s="62">
        <v>1690901</v>
      </c>
      <c r="CA45" s="62">
        <v>30</v>
      </c>
    </row>
    <row r="46" spans="5:79" x14ac:dyDescent="0.25">
      <c r="G46" s="64"/>
      <c r="U46" s="64"/>
      <c r="AE46" s="64"/>
      <c r="AN46" s="64"/>
      <c r="AX46" s="64"/>
      <c r="BG46" s="64"/>
      <c r="BL46" s="62" t="s">
        <v>3</v>
      </c>
      <c r="BM46" s="62" t="s">
        <v>4</v>
      </c>
      <c r="BU46" s="64"/>
      <c r="BY46" s="62" t="s">
        <v>456</v>
      </c>
      <c r="BZ46" s="62">
        <v>76569</v>
      </c>
      <c r="CA46" s="62">
        <v>1.4</v>
      </c>
    </row>
    <row r="47" spans="5:79" x14ac:dyDescent="0.25">
      <c r="G47" s="64"/>
      <c r="U47" s="64"/>
      <c r="AE47" s="64"/>
      <c r="AN47" s="64"/>
      <c r="AX47" s="64"/>
      <c r="BG47" s="64"/>
      <c r="BJ47" s="62" t="s">
        <v>6</v>
      </c>
      <c r="BK47" s="62" t="s">
        <v>331</v>
      </c>
      <c r="BL47" s="62">
        <v>3675318</v>
      </c>
      <c r="BM47" s="62">
        <v>65.2</v>
      </c>
      <c r="BU47" s="64"/>
      <c r="BY47" s="62" t="s">
        <v>457</v>
      </c>
      <c r="BZ47" s="62">
        <v>6381</v>
      </c>
      <c r="CA47" s="62">
        <v>0.1</v>
      </c>
    </row>
    <row r="48" spans="5:79" x14ac:dyDescent="0.25">
      <c r="G48" s="64"/>
      <c r="U48" s="64"/>
      <c r="AE48" s="64"/>
      <c r="AN48" s="64"/>
      <c r="AX48" s="64"/>
      <c r="BG48" s="64"/>
      <c r="BK48" s="62" t="s">
        <v>332</v>
      </c>
      <c r="BL48" s="62">
        <v>1952513</v>
      </c>
      <c r="BM48" s="62">
        <v>34.6</v>
      </c>
      <c r="BU48" s="64"/>
      <c r="BY48" s="62" t="s">
        <v>458</v>
      </c>
      <c r="BZ48" s="62">
        <v>108473</v>
      </c>
      <c r="CA48" s="62">
        <v>1.9</v>
      </c>
    </row>
    <row r="49" spans="7:79" x14ac:dyDescent="0.25">
      <c r="G49" s="64"/>
      <c r="U49" s="64"/>
      <c r="AE49" s="64"/>
      <c r="AN49" s="64"/>
      <c r="AX49" s="64"/>
      <c r="BG49" s="64"/>
      <c r="BK49" s="62" t="s">
        <v>43</v>
      </c>
      <c r="BL49" s="62">
        <v>5627831</v>
      </c>
      <c r="BM49" s="62">
        <v>99.8</v>
      </c>
      <c r="BU49" s="64"/>
      <c r="BY49" s="62" t="s">
        <v>43</v>
      </c>
      <c r="BZ49" s="62">
        <v>4358059</v>
      </c>
      <c r="CA49" s="62">
        <v>77.3</v>
      </c>
    </row>
    <row r="50" spans="7:79" x14ac:dyDescent="0.25">
      <c r="G50" s="64"/>
      <c r="U50" s="64"/>
      <c r="AE50" s="64"/>
      <c r="AN50" s="64"/>
      <c r="AX50" s="64"/>
      <c r="BG50" s="64"/>
      <c r="BJ50" s="62" t="s">
        <v>69</v>
      </c>
      <c r="BK50" s="62" t="s">
        <v>70</v>
      </c>
      <c r="BL50" s="62">
        <v>12762</v>
      </c>
      <c r="BM50" s="62">
        <v>0.2</v>
      </c>
      <c r="BU50" s="64"/>
      <c r="BX50" s="62" t="s">
        <v>69</v>
      </c>
      <c r="BY50" s="62" t="s">
        <v>70</v>
      </c>
      <c r="BZ50" s="62">
        <v>1282533</v>
      </c>
      <c r="CA50" s="62">
        <v>22.7</v>
      </c>
    </row>
    <row r="51" spans="7:79" x14ac:dyDescent="0.25">
      <c r="G51" s="64"/>
      <c r="U51" s="64"/>
      <c r="AE51" s="64"/>
      <c r="AN51" s="64"/>
      <c r="AX51" s="64"/>
      <c r="BG51" s="64"/>
      <c r="BJ51" s="62" t="s">
        <v>43</v>
      </c>
      <c r="BL51" s="62">
        <v>5640592</v>
      </c>
      <c r="BM51" s="62">
        <v>100</v>
      </c>
      <c r="BU51" s="64"/>
      <c r="BX51" s="62" t="s">
        <v>43</v>
      </c>
      <c r="BZ51" s="62">
        <v>5640592</v>
      </c>
      <c r="CA51" s="62">
        <v>100</v>
      </c>
    </row>
    <row r="52" spans="7:79" x14ac:dyDescent="0.25">
      <c r="G52" s="64"/>
      <c r="U52" s="64"/>
      <c r="AE52" s="64"/>
      <c r="AN52" s="64"/>
      <c r="AX52" s="64"/>
      <c r="BG52" s="64"/>
      <c r="BU52" s="64"/>
    </row>
    <row r="53" spans="7:79" x14ac:dyDescent="0.25">
      <c r="G53" s="64"/>
      <c r="U53" s="64"/>
      <c r="AE53" s="64"/>
      <c r="AN53" s="64"/>
      <c r="AX53" s="64"/>
      <c r="BG53" s="64"/>
      <c r="BU53" s="64"/>
    </row>
    <row r="54" spans="7:79" x14ac:dyDescent="0.25">
      <c r="G54" s="64"/>
      <c r="U54" s="64"/>
      <c r="AE54" s="64"/>
      <c r="AN54" s="64"/>
      <c r="AX54" s="64"/>
      <c r="BG54" s="64"/>
      <c r="BU54" s="64"/>
    </row>
    <row r="55" spans="7:79" x14ac:dyDescent="0.25">
      <c r="G55" s="64"/>
      <c r="U55" s="64"/>
      <c r="AE55" s="64"/>
      <c r="AN55" s="64"/>
      <c r="AX55" s="64"/>
      <c r="BG55" s="64"/>
      <c r="BJ55" s="62" t="s">
        <v>337</v>
      </c>
      <c r="BU55" s="64"/>
      <c r="BX55" s="62" t="s">
        <v>462</v>
      </c>
    </row>
    <row r="56" spans="7:79" x14ac:dyDescent="0.25">
      <c r="G56" s="64"/>
      <c r="U56" s="64"/>
      <c r="AE56" s="64"/>
      <c r="AN56" s="64"/>
      <c r="AX56" s="64"/>
      <c r="BG56" s="64"/>
      <c r="BL56" s="62" t="s">
        <v>3</v>
      </c>
      <c r="BM56" s="62" t="s">
        <v>4</v>
      </c>
      <c r="BU56" s="64"/>
      <c r="BZ56" s="62" t="s">
        <v>3</v>
      </c>
      <c r="CA56" s="62" t="s">
        <v>4</v>
      </c>
    </row>
    <row r="57" spans="7:79" x14ac:dyDescent="0.25">
      <c r="G57" s="64"/>
      <c r="U57" s="64"/>
      <c r="AE57" s="64"/>
      <c r="AN57" s="64"/>
      <c r="AX57" s="64"/>
      <c r="BG57" s="64"/>
      <c r="BJ57" s="62" t="s">
        <v>6</v>
      </c>
      <c r="BK57" s="62" t="s">
        <v>331</v>
      </c>
      <c r="BL57" s="62">
        <v>2756488</v>
      </c>
      <c r="BM57" s="62">
        <v>48.9</v>
      </c>
      <c r="BU57" s="64"/>
      <c r="BX57" s="62" t="s">
        <v>6</v>
      </c>
      <c r="BY57" s="62" t="s">
        <v>454</v>
      </c>
      <c r="BZ57" s="62">
        <v>1333579</v>
      </c>
      <c r="CA57" s="62">
        <v>23.6</v>
      </c>
    </row>
    <row r="58" spans="7:79" x14ac:dyDescent="0.25">
      <c r="G58" s="64"/>
      <c r="U58" s="64"/>
      <c r="AE58" s="64"/>
      <c r="AN58" s="64"/>
      <c r="AX58" s="64"/>
      <c r="BG58" s="64"/>
      <c r="BK58" s="62" t="s">
        <v>332</v>
      </c>
      <c r="BL58" s="62">
        <v>2871342</v>
      </c>
      <c r="BM58" s="62">
        <v>50.9</v>
      </c>
      <c r="BU58" s="64"/>
      <c r="BY58" s="62" t="s">
        <v>455</v>
      </c>
      <c r="BZ58" s="62">
        <v>1850420</v>
      </c>
      <c r="CA58" s="62">
        <v>32.799999999999997</v>
      </c>
    </row>
    <row r="59" spans="7:79" x14ac:dyDescent="0.25">
      <c r="G59" s="64"/>
      <c r="U59" s="64"/>
      <c r="AE59" s="64"/>
      <c r="AN59" s="64"/>
      <c r="AX59" s="64"/>
      <c r="BG59" s="64"/>
      <c r="BK59" s="62" t="s">
        <v>43</v>
      </c>
      <c r="BL59" s="62">
        <v>5627831</v>
      </c>
      <c r="BM59" s="62">
        <v>99.8</v>
      </c>
      <c r="BU59" s="64"/>
      <c r="BY59" s="62" t="s">
        <v>456</v>
      </c>
      <c r="BZ59" s="62">
        <v>338180</v>
      </c>
      <c r="CA59" s="62">
        <v>6</v>
      </c>
    </row>
    <row r="60" spans="7:79" x14ac:dyDescent="0.25">
      <c r="G60" s="64"/>
      <c r="U60" s="64"/>
      <c r="AE60" s="64"/>
      <c r="AN60" s="64"/>
      <c r="AX60" s="64"/>
      <c r="BG60" s="64"/>
      <c r="BJ60" s="62" t="s">
        <v>69</v>
      </c>
      <c r="BK60" s="62" t="s">
        <v>70</v>
      </c>
      <c r="BL60" s="62">
        <v>12762</v>
      </c>
      <c r="BM60" s="62">
        <v>0.2</v>
      </c>
      <c r="BU60" s="64"/>
      <c r="BY60" s="62" t="s">
        <v>457</v>
      </c>
      <c r="BZ60" s="62">
        <v>6381</v>
      </c>
      <c r="CA60" s="62">
        <v>0.1</v>
      </c>
    </row>
    <row r="61" spans="7:79" x14ac:dyDescent="0.25">
      <c r="G61" s="64"/>
      <c r="U61" s="64"/>
      <c r="AE61" s="64"/>
      <c r="AN61" s="64"/>
      <c r="AX61" s="64"/>
      <c r="BG61" s="64"/>
      <c r="BJ61" s="62" t="s">
        <v>43</v>
      </c>
      <c r="BL61" s="62">
        <v>5640592</v>
      </c>
      <c r="BM61" s="62">
        <v>100</v>
      </c>
      <c r="BU61" s="64"/>
      <c r="BY61" s="62" t="s">
        <v>458</v>
      </c>
      <c r="BZ61" s="62">
        <v>146757</v>
      </c>
      <c r="CA61" s="62">
        <v>2.6</v>
      </c>
    </row>
    <row r="62" spans="7:79" x14ac:dyDescent="0.25">
      <c r="G62" s="64"/>
      <c r="U62" s="64"/>
      <c r="AE62" s="64"/>
      <c r="AN62" s="64"/>
      <c r="AX62" s="64"/>
      <c r="BG62" s="64"/>
      <c r="BU62" s="64"/>
      <c r="BY62" s="62" t="s">
        <v>43</v>
      </c>
      <c r="BZ62" s="62">
        <v>3675318</v>
      </c>
      <c r="CA62" s="62">
        <v>65.2</v>
      </c>
    </row>
    <row r="63" spans="7:79" x14ac:dyDescent="0.25">
      <c r="G63" s="64"/>
      <c r="U63" s="64"/>
      <c r="AE63" s="64"/>
      <c r="AN63" s="64"/>
      <c r="AX63" s="64"/>
      <c r="BG63" s="64"/>
      <c r="BU63" s="64"/>
      <c r="BX63" s="62" t="s">
        <v>69</v>
      </c>
      <c r="BY63" s="62" t="s">
        <v>70</v>
      </c>
      <c r="BZ63" s="62">
        <v>1965274</v>
      </c>
      <c r="CA63" s="62">
        <v>34.799999999999997</v>
      </c>
    </row>
    <row r="64" spans="7:79" x14ac:dyDescent="0.25">
      <c r="G64" s="64"/>
      <c r="U64" s="64"/>
      <c r="AE64" s="64"/>
      <c r="AN64" s="64"/>
      <c r="AX64" s="64"/>
      <c r="BG64" s="64"/>
      <c r="BU64" s="64"/>
      <c r="BX64" s="62" t="s">
        <v>43</v>
      </c>
      <c r="BZ64" s="62">
        <v>5640592</v>
      </c>
      <c r="CA64" s="62">
        <v>100</v>
      </c>
    </row>
    <row r="65" spans="7:79" x14ac:dyDescent="0.25">
      <c r="G65" s="64"/>
      <c r="U65" s="64"/>
      <c r="AE65" s="64"/>
      <c r="AN65" s="64"/>
      <c r="AX65" s="64"/>
      <c r="BG65" s="64"/>
      <c r="BJ65" s="62" t="s">
        <v>338</v>
      </c>
      <c r="BU65" s="64"/>
    </row>
    <row r="66" spans="7:79" x14ac:dyDescent="0.25">
      <c r="G66" s="64"/>
      <c r="U66" s="64"/>
      <c r="AE66" s="64"/>
      <c r="AN66" s="64"/>
      <c r="AX66" s="64"/>
      <c r="BG66" s="64"/>
      <c r="BL66" s="62" t="s">
        <v>3</v>
      </c>
      <c r="BM66" s="62" t="s">
        <v>4</v>
      </c>
      <c r="BU66" s="64"/>
    </row>
    <row r="67" spans="7:79" x14ac:dyDescent="0.25">
      <c r="G67" s="64"/>
      <c r="U67" s="64"/>
      <c r="AE67" s="64"/>
      <c r="AN67" s="64"/>
      <c r="AX67" s="64"/>
      <c r="BG67" s="64"/>
      <c r="BJ67" s="62" t="s">
        <v>6</v>
      </c>
      <c r="BK67" s="62" t="s">
        <v>331</v>
      </c>
      <c r="BL67" s="62">
        <v>2105651</v>
      </c>
      <c r="BM67" s="62">
        <v>37.299999999999997</v>
      </c>
      <c r="BU67" s="64"/>
    </row>
    <row r="68" spans="7:79" x14ac:dyDescent="0.25">
      <c r="G68" s="64"/>
      <c r="U68" s="64"/>
      <c r="AE68" s="64"/>
      <c r="AN68" s="64"/>
      <c r="AX68" s="64"/>
      <c r="BG68" s="64"/>
      <c r="BK68" s="62" t="s">
        <v>332</v>
      </c>
      <c r="BL68" s="62">
        <v>3522180</v>
      </c>
      <c r="BM68" s="62">
        <v>62.4</v>
      </c>
      <c r="BU68" s="64"/>
      <c r="BX68" s="62" t="s">
        <v>463</v>
      </c>
    </row>
    <row r="69" spans="7:79" x14ac:dyDescent="0.25">
      <c r="G69" s="64"/>
      <c r="U69" s="64"/>
      <c r="AE69" s="64"/>
      <c r="AN69" s="64"/>
      <c r="AX69" s="64"/>
      <c r="BG69" s="64"/>
      <c r="BK69" s="62" t="s">
        <v>43</v>
      </c>
      <c r="BL69" s="62">
        <v>5627831</v>
      </c>
      <c r="BM69" s="62">
        <v>99.8</v>
      </c>
      <c r="BU69" s="64"/>
      <c r="BZ69" s="62" t="s">
        <v>3</v>
      </c>
      <c r="CA69" s="62" t="s">
        <v>4</v>
      </c>
    </row>
    <row r="70" spans="7:79" x14ac:dyDescent="0.25">
      <c r="G70" s="64"/>
      <c r="U70" s="64"/>
      <c r="AE70" s="64"/>
      <c r="AN70" s="64"/>
      <c r="AX70" s="64"/>
      <c r="BG70" s="64"/>
      <c r="BJ70" s="62" t="s">
        <v>69</v>
      </c>
      <c r="BK70" s="62" t="s">
        <v>70</v>
      </c>
      <c r="BL70" s="62">
        <v>12762</v>
      </c>
      <c r="BM70" s="62">
        <v>0.2</v>
      </c>
      <c r="BU70" s="64"/>
      <c r="BX70" s="62" t="s">
        <v>6</v>
      </c>
      <c r="BY70" s="62" t="s">
        <v>454</v>
      </c>
      <c r="BZ70" s="62">
        <v>752930</v>
      </c>
      <c r="CA70" s="62">
        <v>13.3</v>
      </c>
    </row>
    <row r="71" spans="7:79" x14ac:dyDescent="0.25">
      <c r="G71" s="64"/>
      <c r="U71" s="64"/>
      <c r="AE71" s="64"/>
      <c r="AN71" s="64"/>
      <c r="AX71" s="64"/>
      <c r="BG71" s="64"/>
      <c r="BJ71" s="62" t="s">
        <v>43</v>
      </c>
      <c r="BL71" s="62">
        <v>5640592</v>
      </c>
      <c r="BM71" s="62">
        <v>100</v>
      </c>
      <c r="BU71" s="64"/>
      <c r="BY71" s="62" t="s">
        <v>455</v>
      </c>
      <c r="BZ71" s="62">
        <v>1422910</v>
      </c>
      <c r="CA71" s="62">
        <v>25.2</v>
      </c>
    </row>
    <row r="72" spans="7:79" x14ac:dyDescent="0.25">
      <c r="G72" s="64"/>
      <c r="U72" s="64"/>
      <c r="AE72" s="64"/>
      <c r="AN72" s="64"/>
      <c r="AX72" s="64"/>
      <c r="BG72" s="64"/>
      <c r="BU72" s="64"/>
      <c r="BY72" s="62" t="s">
        <v>456</v>
      </c>
      <c r="BZ72" s="62">
        <v>408369</v>
      </c>
      <c r="CA72" s="62">
        <v>7.2</v>
      </c>
    </row>
    <row r="73" spans="7:79" x14ac:dyDescent="0.25">
      <c r="G73" s="64"/>
      <c r="U73" s="64"/>
      <c r="AE73" s="64"/>
      <c r="AN73" s="64"/>
      <c r="AX73" s="64"/>
      <c r="BG73" s="64"/>
      <c r="BU73" s="64"/>
      <c r="BY73" s="62" t="s">
        <v>457</v>
      </c>
      <c r="BZ73" s="62">
        <v>6381</v>
      </c>
      <c r="CA73" s="62">
        <v>0.1</v>
      </c>
    </row>
    <row r="74" spans="7:79" x14ac:dyDescent="0.25">
      <c r="G74" s="64"/>
      <c r="U74" s="64"/>
      <c r="AE74" s="64"/>
      <c r="AN74" s="64"/>
      <c r="AX74" s="64"/>
      <c r="BG74" s="64"/>
      <c r="BU74" s="64"/>
      <c r="BY74" s="62" t="s">
        <v>458</v>
      </c>
      <c r="BZ74" s="62">
        <v>165900</v>
      </c>
      <c r="CA74" s="62">
        <v>2.9</v>
      </c>
    </row>
    <row r="75" spans="7:79" x14ac:dyDescent="0.25">
      <c r="G75" s="64"/>
      <c r="U75" s="64"/>
      <c r="AE75" s="64"/>
      <c r="AN75" s="64"/>
      <c r="AX75" s="64"/>
      <c r="BG75" s="64"/>
      <c r="BJ75" s="62" t="s">
        <v>339</v>
      </c>
      <c r="BU75" s="64"/>
      <c r="BY75" s="62" t="s">
        <v>43</v>
      </c>
      <c r="BZ75" s="62">
        <v>2756488</v>
      </c>
      <c r="CA75" s="62">
        <v>48.9</v>
      </c>
    </row>
    <row r="76" spans="7:79" x14ac:dyDescent="0.25">
      <c r="G76" s="64"/>
      <c r="U76" s="64"/>
      <c r="AE76" s="64"/>
      <c r="AN76" s="64"/>
      <c r="AX76" s="64"/>
      <c r="BG76" s="64"/>
      <c r="BL76" s="62" t="s">
        <v>3</v>
      </c>
      <c r="BM76" s="62" t="s">
        <v>4</v>
      </c>
      <c r="BU76" s="64"/>
      <c r="BX76" s="62" t="s">
        <v>69</v>
      </c>
      <c r="BY76" s="62" t="s">
        <v>70</v>
      </c>
      <c r="BZ76" s="62">
        <v>2884104</v>
      </c>
      <c r="CA76" s="62">
        <v>51.1</v>
      </c>
    </row>
    <row r="77" spans="7:79" x14ac:dyDescent="0.25">
      <c r="G77" s="64"/>
      <c r="U77" s="64"/>
      <c r="AE77" s="64"/>
      <c r="AN77" s="64"/>
      <c r="AX77" s="64"/>
      <c r="BG77" s="64"/>
      <c r="BJ77" s="62" t="s">
        <v>6</v>
      </c>
      <c r="BK77" s="62" t="s">
        <v>331</v>
      </c>
      <c r="BL77" s="62">
        <v>1410148</v>
      </c>
      <c r="BM77" s="62">
        <v>25</v>
      </c>
      <c r="BU77" s="64"/>
      <c r="BX77" s="62" t="s">
        <v>43</v>
      </c>
      <c r="BZ77" s="62">
        <v>5640592</v>
      </c>
      <c r="CA77" s="62">
        <v>100</v>
      </c>
    </row>
    <row r="78" spans="7:79" x14ac:dyDescent="0.25">
      <c r="G78" s="64"/>
      <c r="U78" s="64"/>
      <c r="AE78" s="64"/>
      <c r="AN78" s="64"/>
      <c r="AX78" s="64"/>
      <c r="BG78" s="64"/>
      <c r="BK78" s="62" t="s">
        <v>332</v>
      </c>
      <c r="BL78" s="62">
        <v>4217683</v>
      </c>
      <c r="BM78" s="62">
        <v>74.8</v>
      </c>
      <c r="BU78" s="64"/>
    </row>
    <row r="79" spans="7:79" x14ac:dyDescent="0.25">
      <c r="G79" s="64"/>
      <c r="U79" s="64"/>
      <c r="AE79" s="64"/>
      <c r="AN79" s="64"/>
      <c r="AX79" s="64"/>
      <c r="BG79" s="64"/>
      <c r="BK79" s="62" t="s">
        <v>43</v>
      </c>
      <c r="BL79" s="62">
        <v>5627831</v>
      </c>
      <c r="BM79" s="62">
        <v>99.8</v>
      </c>
      <c r="BU79" s="64"/>
    </row>
    <row r="80" spans="7:79" x14ac:dyDescent="0.25">
      <c r="G80" s="64"/>
      <c r="U80" s="64"/>
      <c r="AE80" s="64"/>
      <c r="AN80" s="64"/>
      <c r="AX80" s="64"/>
      <c r="BG80" s="64"/>
      <c r="BJ80" s="62" t="s">
        <v>69</v>
      </c>
      <c r="BK80" s="62" t="s">
        <v>70</v>
      </c>
      <c r="BL80" s="62">
        <v>12762</v>
      </c>
      <c r="BM80" s="62">
        <v>0.2</v>
      </c>
      <c r="BU80" s="64"/>
    </row>
    <row r="81" spans="7:79" x14ac:dyDescent="0.25">
      <c r="G81" s="64"/>
      <c r="U81" s="64"/>
      <c r="AE81" s="64"/>
      <c r="AN81" s="64"/>
      <c r="AX81" s="64"/>
      <c r="BG81" s="64"/>
      <c r="BJ81" s="62" t="s">
        <v>43</v>
      </c>
      <c r="BL81" s="62">
        <v>5640592</v>
      </c>
      <c r="BM81" s="62">
        <v>100</v>
      </c>
      <c r="BU81" s="64"/>
      <c r="BX81" s="62" t="s">
        <v>464</v>
      </c>
    </row>
    <row r="82" spans="7:79" x14ac:dyDescent="0.25">
      <c r="G82" s="64"/>
      <c r="U82" s="64"/>
      <c r="AE82" s="64"/>
      <c r="AN82" s="64"/>
      <c r="AX82" s="64"/>
      <c r="BG82" s="64"/>
      <c r="BU82" s="64"/>
      <c r="BZ82" s="62" t="s">
        <v>3</v>
      </c>
      <c r="CA82" s="62" t="s">
        <v>4</v>
      </c>
    </row>
    <row r="83" spans="7:79" x14ac:dyDescent="0.25">
      <c r="G83" s="64"/>
      <c r="U83" s="64"/>
      <c r="AE83" s="64"/>
      <c r="AN83" s="64"/>
      <c r="AX83" s="64"/>
      <c r="BG83" s="64"/>
      <c r="BU83" s="64"/>
      <c r="BX83" s="62" t="s">
        <v>6</v>
      </c>
      <c r="BY83" s="62" t="s">
        <v>454</v>
      </c>
      <c r="BZ83" s="62">
        <v>650838</v>
      </c>
      <c r="CA83" s="62">
        <v>11.5</v>
      </c>
    </row>
    <row r="84" spans="7:79" x14ac:dyDescent="0.25">
      <c r="G84" s="64"/>
      <c r="U84" s="64"/>
      <c r="AE84" s="64"/>
      <c r="AN84" s="64"/>
      <c r="AX84" s="64"/>
      <c r="BG84" s="64"/>
      <c r="BU84" s="64"/>
      <c r="BY84" s="62" t="s">
        <v>455</v>
      </c>
      <c r="BZ84" s="62">
        <v>1186821</v>
      </c>
      <c r="CA84" s="62">
        <v>21</v>
      </c>
    </row>
    <row r="85" spans="7:79" x14ac:dyDescent="0.25">
      <c r="G85" s="64"/>
      <c r="U85" s="64"/>
      <c r="AE85" s="64"/>
      <c r="AN85" s="64"/>
      <c r="AX85" s="64"/>
      <c r="BG85" s="64"/>
      <c r="BJ85" s="62" t="s">
        <v>340</v>
      </c>
      <c r="BU85" s="64"/>
      <c r="BY85" s="62" t="s">
        <v>456</v>
      </c>
      <c r="BZ85" s="62">
        <v>204184</v>
      </c>
      <c r="CA85" s="62">
        <v>3.6</v>
      </c>
    </row>
    <row r="86" spans="7:79" x14ac:dyDescent="0.25">
      <c r="G86" s="64"/>
      <c r="U86" s="64"/>
      <c r="AE86" s="64"/>
      <c r="AN86" s="64"/>
      <c r="AX86" s="64"/>
      <c r="BG86" s="64"/>
      <c r="BL86" s="62" t="s">
        <v>3</v>
      </c>
      <c r="BM86" s="62" t="s">
        <v>4</v>
      </c>
      <c r="BU86" s="64"/>
      <c r="BY86" s="62" t="s">
        <v>458</v>
      </c>
      <c r="BZ86" s="62">
        <v>63808</v>
      </c>
      <c r="CA86" s="62">
        <v>1.1000000000000001</v>
      </c>
    </row>
    <row r="87" spans="7:79" x14ac:dyDescent="0.25">
      <c r="G87" s="64"/>
      <c r="U87" s="64"/>
      <c r="AE87" s="64"/>
      <c r="AN87" s="64"/>
      <c r="AX87" s="64"/>
      <c r="BG87" s="64"/>
      <c r="BJ87" s="62" t="s">
        <v>6</v>
      </c>
      <c r="BK87" s="62" t="s">
        <v>331</v>
      </c>
      <c r="BL87" s="62">
        <v>140377</v>
      </c>
      <c r="BM87" s="62">
        <v>2.5</v>
      </c>
      <c r="BU87" s="64"/>
      <c r="BY87" s="62" t="s">
        <v>43</v>
      </c>
      <c r="BZ87" s="62">
        <v>2105651</v>
      </c>
      <c r="CA87" s="62">
        <v>37.299999999999997</v>
      </c>
    </row>
    <row r="88" spans="7:79" x14ac:dyDescent="0.25">
      <c r="G88" s="64"/>
      <c r="U88" s="64"/>
      <c r="AE88" s="64"/>
      <c r="AN88" s="64"/>
      <c r="AX88" s="64"/>
      <c r="BG88" s="64"/>
      <c r="BK88" s="62" t="s">
        <v>332</v>
      </c>
      <c r="BL88" s="62">
        <v>5487454</v>
      </c>
      <c r="BM88" s="62">
        <v>97.3</v>
      </c>
      <c r="BU88" s="64"/>
      <c r="BX88" s="62" t="s">
        <v>69</v>
      </c>
      <c r="BY88" s="62" t="s">
        <v>70</v>
      </c>
      <c r="BZ88" s="62">
        <v>3534941</v>
      </c>
      <c r="CA88" s="62">
        <v>62.7</v>
      </c>
    </row>
    <row r="89" spans="7:79" x14ac:dyDescent="0.25">
      <c r="G89" s="64"/>
      <c r="U89" s="64"/>
      <c r="AE89" s="64"/>
      <c r="AN89" s="64"/>
      <c r="AX89" s="64"/>
      <c r="BG89" s="64"/>
      <c r="BK89" s="62" t="s">
        <v>43</v>
      </c>
      <c r="BL89" s="62">
        <v>5627831</v>
      </c>
      <c r="BM89" s="62">
        <v>99.8</v>
      </c>
      <c r="BU89" s="64"/>
      <c r="BX89" s="62" t="s">
        <v>43</v>
      </c>
      <c r="BZ89" s="62">
        <v>5640592</v>
      </c>
      <c r="CA89" s="62">
        <v>100</v>
      </c>
    </row>
    <row r="90" spans="7:79" x14ac:dyDescent="0.25">
      <c r="G90" s="64"/>
      <c r="U90" s="64"/>
      <c r="AE90" s="64"/>
      <c r="AN90" s="64"/>
      <c r="AX90" s="64"/>
      <c r="BG90" s="64"/>
      <c r="BJ90" s="62" t="s">
        <v>69</v>
      </c>
      <c r="BK90" s="62" t="s">
        <v>70</v>
      </c>
      <c r="BL90" s="62">
        <v>12762</v>
      </c>
      <c r="BM90" s="62">
        <v>0.2</v>
      </c>
      <c r="BU90" s="64"/>
    </row>
    <row r="91" spans="7:79" x14ac:dyDescent="0.25">
      <c r="G91" s="64"/>
      <c r="U91" s="64"/>
      <c r="AE91" s="64"/>
      <c r="AN91" s="64"/>
      <c r="AX91" s="64"/>
      <c r="BG91" s="64"/>
      <c r="BJ91" s="62" t="s">
        <v>43</v>
      </c>
      <c r="BL91" s="62">
        <v>5640592</v>
      </c>
      <c r="BM91" s="62">
        <v>100</v>
      </c>
      <c r="BU91" s="64"/>
    </row>
    <row r="92" spans="7:79" x14ac:dyDescent="0.25">
      <c r="G92" s="64"/>
      <c r="U92" s="64"/>
      <c r="AE92" s="64"/>
      <c r="AN92" s="64"/>
      <c r="AX92" s="64"/>
      <c r="BG92" s="64"/>
      <c r="BU92" s="64"/>
    </row>
    <row r="93" spans="7:79" x14ac:dyDescent="0.25">
      <c r="G93" s="64"/>
      <c r="U93" s="64"/>
      <c r="AE93" s="64"/>
      <c r="AN93" s="64"/>
      <c r="AX93" s="64"/>
      <c r="BG93" s="64"/>
      <c r="BU93" s="64"/>
      <c r="BX93" s="62" t="s">
        <v>465</v>
      </c>
    </row>
    <row r="94" spans="7:79" x14ac:dyDescent="0.25">
      <c r="G94" s="64"/>
      <c r="U94" s="64"/>
      <c r="AE94" s="64"/>
      <c r="AN94" s="64"/>
      <c r="AX94" s="64"/>
      <c r="BG94" s="64"/>
      <c r="BU94" s="64"/>
      <c r="BZ94" s="62" t="s">
        <v>3</v>
      </c>
      <c r="CA94" s="62" t="s">
        <v>4</v>
      </c>
    </row>
    <row r="95" spans="7:79" x14ac:dyDescent="0.25">
      <c r="G95" s="64"/>
      <c r="U95" s="64"/>
      <c r="AE95" s="64"/>
      <c r="AN95" s="64"/>
      <c r="AX95" s="64"/>
      <c r="BG95" s="64"/>
      <c r="BJ95" s="62" t="s">
        <v>341</v>
      </c>
      <c r="BU95" s="64"/>
      <c r="BX95" s="62" t="s">
        <v>6</v>
      </c>
      <c r="BY95" s="62" t="s">
        <v>454</v>
      </c>
      <c r="BZ95" s="62">
        <v>650838</v>
      </c>
      <c r="CA95" s="62">
        <v>11.5</v>
      </c>
    </row>
    <row r="96" spans="7:79" x14ac:dyDescent="0.25">
      <c r="G96" s="64"/>
      <c r="U96" s="64"/>
      <c r="AE96" s="64"/>
      <c r="AN96" s="64"/>
      <c r="AX96" s="64"/>
      <c r="BG96" s="64"/>
      <c r="BL96" s="62" t="s">
        <v>3</v>
      </c>
      <c r="BM96" s="62" t="s">
        <v>4</v>
      </c>
      <c r="BU96" s="64"/>
      <c r="BY96" s="62" t="s">
        <v>455</v>
      </c>
      <c r="BZ96" s="62">
        <v>504080</v>
      </c>
      <c r="CA96" s="62">
        <v>8.9</v>
      </c>
    </row>
    <row r="97" spans="7:79" x14ac:dyDescent="0.25">
      <c r="G97" s="64"/>
      <c r="U97" s="64"/>
      <c r="AE97" s="64"/>
      <c r="AN97" s="64"/>
      <c r="AX97" s="64"/>
      <c r="BG97" s="64"/>
      <c r="BJ97" s="62" t="s">
        <v>6</v>
      </c>
      <c r="BK97" s="62" t="s">
        <v>331</v>
      </c>
      <c r="BL97" s="62">
        <v>108473</v>
      </c>
      <c r="BM97" s="62">
        <v>1.9</v>
      </c>
      <c r="BU97" s="64"/>
      <c r="BY97" s="62" t="s">
        <v>456</v>
      </c>
      <c r="BZ97" s="62">
        <v>178661</v>
      </c>
      <c r="CA97" s="62">
        <v>3.2</v>
      </c>
    </row>
    <row r="98" spans="7:79" x14ac:dyDescent="0.25">
      <c r="G98" s="64"/>
      <c r="U98" s="64"/>
      <c r="AE98" s="64"/>
      <c r="AN98" s="64"/>
      <c r="AX98" s="64"/>
      <c r="BG98" s="64"/>
      <c r="BK98" s="62" t="s">
        <v>332</v>
      </c>
      <c r="BL98" s="62">
        <v>5519358</v>
      </c>
      <c r="BM98" s="62">
        <v>97.9</v>
      </c>
      <c r="BU98" s="64"/>
      <c r="BY98" s="62" t="s">
        <v>457</v>
      </c>
      <c r="BZ98" s="62">
        <v>6381</v>
      </c>
      <c r="CA98" s="62">
        <v>0.1</v>
      </c>
    </row>
    <row r="99" spans="7:79" x14ac:dyDescent="0.25">
      <c r="G99" s="64"/>
      <c r="U99" s="64"/>
      <c r="AE99" s="64"/>
      <c r="AN99" s="64"/>
      <c r="AX99" s="64"/>
      <c r="BG99" s="64"/>
      <c r="BK99" s="62" t="s">
        <v>43</v>
      </c>
      <c r="BL99" s="62">
        <v>5627831</v>
      </c>
      <c r="BM99" s="62">
        <v>99.8</v>
      </c>
      <c r="BU99" s="64"/>
      <c r="BY99" s="62" t="s">
        <v>458</v>
      </c>
      <c r="BZ99" s="62">
        <v>70188</v>
      </c>
      <c r="CA99" s="62">
        <v>1.2</v>
      </c>
    </row>
    <row r="100" spans="7:79" x14ac:dyDescent="0.25">
      <c r="G100" s="64"/>
      <c r="U100" s="64"/>
      <c r="AE100" s="64"/>
      <c r="AN100" s="64"/>
      <c r="AX100" s="64"/>
      <c r="BG100" s="64"/>
      <c r="BJ100" s="62" t="s">
        <v>69</v>
      </c>
      <c r="BK100" s="62" t="s">
        <v>70</v>
      </c>
      <c r="BL100" s="62">
        <v>12762</v>
      </c>
      <c r="BM100" s="62">
        <v>0.2</v>
      </c>
      <c r="BU100" s="64"/>
      <c r="BY100" s="62" t="s">
        <v>43</v>
      </c>
      <c r="BZ100" s="62">
        <v>1410148</v>
      </c>
      <c r="CA100" s="62">
        <v>25</v>
      </c>
    </row>
    <row r="101" spans="7:79" x14ac:dyDescent="0.25">
      <c r="G101" s="64"/>
      <c r="U101" s="64"/>
      <c r="AE101" s="64"/>
      <c r="AN101" s="64"/>
      <c r="AX101" s="64"/>
      <c r="BG101" s="64"/>
      <c r="BJ101" s="62" t="s">
        <v>43</v>
      </c>
      <c r="BL101" s="62">
        <v>5640592</v>
      </c>
      <c r="BM101" s="62">
        <v>100</v>
      </c>
      <c r="BU101" s="64"/>
      <c r="BX101" s="62" t="s">
        <v>69</v>
      </c>
      <c r="BY101" s="62" t="s">
        <v>70</v>
      </c>
      <c r="BZ101" s="62">
        <v>4230444</v>
      </c>
      <c r="CA101" s="62">
        <v>75</v>
      </c>
    </row>
    <row r="102" spans="7:79" x14ac:dyDescent="0.25">
      <c r="G102" s="64"/>
      <c r="U102" s="64"/>
      <c r="AE102" s="64"/>
      <c r="AN102" s="64"/>
      <c r="AX102" s="64"/>
      <c r="BG102" s="64"/>
      <c r="BU102" s="64"/>
      <c r="BX102" s="62" t="s">
        <v>43</v>
      </c>
      <c r="BZ102" s="62">
        <v>5640592</v>
      </c>
      <c r="CA102" s="62">
        <v>100</v>
      </c>
    </row>
    <row r="103" spans="7:79" x14ac:dyDescent="0.25">
      <c r="G103" s="64"/>
      <c r="U103" s="64"/>
      <c r="AE103" s="64"/>
      <c r="AN103" s="64"/>
      <c r="AX103" s="64"/>
      <c r="BG103" s="64"/>
      <c r="BU103" s="64"/>
    </row>
    <row r="104" spans="7:79" x14ac:dyDescent="0.25">
      <c r="G104" s="64"/>
      <c r="U104" s="64"/>
      <c r="AE104" s="64"/>
      <c r="AN104" s="64"/>
      <c r="AX104" s="64"/>
      <c r="BG104" s="64"/>
      <c r="BU104" s="64"/>
    </row>
    <row r="105" spans="7:79" x14ac:dyDescent="0.25">
      <c r="G105" s="64"/>
      <c r="U105" s="64"/>
      <c r="AE105" s="64"/>
      <c r="AN105" s="64"/>
      <c r="AX105" s="64"/>
      <c r="BG105" s="64"/>
      <c r="BJ105" s="62" t="s">
        <v>342</v>
      </c>
      <c r="BU105" s="64"/>
    </row>
    <row r="106" spans="7:79" x14ac:dyDescent="0.25">
      <c r="G106" s="64"/>
      <c r="U106" s="64"/>
      <c r="AE106" s="64"/>
      <c r="AN106" s="64"/>
      <c r="AX106" s="64"/>
      <c r="BG106" s="64"/>
      <c r="BL106" s="62" t="s">
        <v>3</v>
      </c>
      <c r="BM106" s="62" t="s">
        <v>4</v>
      </c>
      <c r="BU106" s="64"/>
      <c r="BX106" s="62" t="s">
        <v>466</v>
      </c>
    </row>
    <row r="107" spans="7:79" x14ac:dyDescent="0.25">
      <c r="G107" s="64"/>
      <c r="U107" s="64"/>
      <c r="AE107" s="64"/>
      <c r="AN107" s="64"/>
      <c r="AX107" s="64"/>
      <c r="BG107" s="64"/>
      <c r="BJ107" s="62" t="s">
        <v>6</v>
      </c>
      <c r="BK107" s="62" t="s">
        <v>331</v>
      </c>
      <c r="BL107" s="62">
        <v>5270508</v>
      </c>
      <c r="BM107" s="62">
        <v>93.4</v>
      </c>
      <c r="BU107" s="64"/>
      <c r="BZ107" s="62" t="s">
        <v>3</v>
      </c>
      <c r="CA107" s="62" t="s">
        <v>4</v>
      </c>
    </row>
    <row r="108" spans="7:79" x14ac:dyDescent="0.25">
      <c r="G108" s="64"/>
      <c r="U108" s="64"/>
      <c r="AE108" s="64"/>
      <c r="AN108" s="64"/>
      <c r="AX108" s="64"/>
      <c r="BG108" s="64"/>
      <c r="BK108" s="62" t="s">
        <v>332</v>
      </c>
      <c r="BL108" s="62">
        <v>357323</v>
      </c>
      <c r="BM108" s="62">
        <v>6.3</v>
      </c>
      <c r="BU108" s="64"/>
      <c r="BX108" s="62" t="s">
        <v>6</v>
      </c>
      <c r="BY108" s="62" t="s">
        <v>454</v>
      </c>
      <c r="BZ108" s="62">
        <v>51046</v>
      </c>
      <c r="CA108" s="62">
        <v>0.9</v>
      </c>
    </row>
    <row r="109" spans="7:79" x14ac:dyDescent="0.25">
      <c r="G109" s="64"/>
      <c r="U109" s="64"/>
      <c r="AE109" s="64"/>
      <c r="AN109" s="64"/>
      <c r="AX109" s="64"/>
      <c r="BG109" s="64"/>
      <c r="BK109" s="62" t="s">
        <v>43</v>
      </c>
      <c r="BL109" s="62">
        <v>5627831</v>
      </c>
      <c r="BM109" s="62">
        <v>99.8</v>
      </c>
      <c r="BU109" s="64"/>
      <c r="BY109" s="62" t="s">
        <v>455</v>
      </c>
      <c r="BZ109" s="62">
        <v>44665</v>
      </c>
      <c r="CA109" s="62">
        <v>0.8</v>
      </c>
    </row>
    <row r="110" spans="7:79" x14ac:dyDescent="0.25">
      <c r="G110" s="64"/>
      <c r="U110" s="64"/>
      <c r="AE110" s="64"/>
      <c r="AN110" s="64"/>
      <c r="AX110" s="64"/>
      <c r="BG110" s="64"/>
      <c r="BJ110" s="62" t="s">
        <v>69</v>
      </c>
      <c r="BK110" s="62" t="s">
        <v>70</v>
      </c>
      <c r="BL110" s="62">
        <v>12762</v>
      </c>
      <c r="BM110" s="62">
        <v>0.2</v>
      </c>
      <c r="BU110" s="64"/>
      <c r="BY110" s="62" t="s">
        <v>456</v>
      </c>
      <c r="BZ110" s="62">
        <v>31904</v>
      </c>
      <c r="CA110" s="62">
        <v>0.6</v>
      </c>
    </row>
    <row r="111" spans="7:79" x14ac:dyDescent="0.25">
      <c r="G111" s="64"/>
      <c r="U111" s="64"/>
      <c r="AE111" s="64"/>
      <c r="AN111" s="64"/>
      <c r="AX111" s="64"/>
      <c r="BG111" s="64"/>
      <c r="BJ111" s="62" t="s">
        <v>43</v>
      </c>
      <c r="BL111" s="62">
        <v>5640592</v>
      </c>
      <c r="BM111" s="62">
        <v>100</v>
      </c>
      <c r="BU111" s="64"/>
      <c r="BY111" s="62" t="s">
        <v>458</v>
      </c>
      <c r="BZ111" s="62">
        <v>12762</v>
      </c>
      <c r="CA111" s="62">
        <v>0.2</v>
      </c>
    </row>
    <row r="112" spans="7:79" x14ac:dyDescent="0.25">
      <c r="G112" s="64"/>
      <c r="U112" s="64"/>
      <c r="AE112" s="64"/>
      <c r="AN112" s="64"/>
      <c r="AX112" s="64"/>
      <c r="BG112" s="64"/>
      <c r="BU112" s="64"/>
      <c r="BY112" s="62" t="s">
        <v>43</v>
      </c>
      <c r="BZ112" s="62">
        <v>140377</v>
      </c>
      <c r="CA112" s="62">
        <v>2.5</v>
      </c>
    </row>
    <row r="113" spans="7:79" x14ac:dyDescent="0.25">
      <c r="G113" s="64"/>
      <c r="U113" s="64"/>
      <c r="AE113" s="64"/>
      <c r="AN113" s="64"/>
      <c r="AX113" s="64"/>
      <c r="BG113" s="64"/>
      <c r="BU113" s="64"/>
      <c r="BX113" s="62" t="s">
        <v>69</v>
      </c>
      <c r="BY113" s="62" t="s">
        <v>70</v>
      </c>
      <c r="BZ113" s="62">
        <v>5500215</v>
      </c>
      <c r="CA113" s="62">
        <v>97.5</v>
      </c>
    </row>
    <row r="114" spans="7:79" x14ac:dyDescent="0.25">
      <c r="G114" s="64"/>
      <c r="U114" s="64"/>
      <c r="AE114" s="64"/>
      <c r="AN114" s="64"/>
      <c r="AX114" s="64"/>
      <c r="BG114" s="64"/>
      <c r="BU114" s="64"/>
      <c r="BX114" s="62" t="s">
        <v>43</v>
      </c>
      <c r="BZ114" s="62">
        <v>5640592</v>
      </c>
      <c r="CA114" s="62">
        <v>100</v>
      </c>
    </row>
    <row r="115" spans="7:79" x14ac:dyDescent="0.25">
      <c r="G115" s="64"/>
      <c r="U115" s="64"/>
      <c r="AE115" s="64"/>
      <c r="AN115" s="64"/>
      <c r="AX115" s="64"/>
      <c r="BG115" s="64"/>
      <c r="BJ115" s="62" t="s">
        <v>343</v>
      </c>
      <c r="BU115" s="64"/>
    </row>
    <row r="116" spans="7:79" x14ac:dyDescent="0.25">
      <c r="G116" s="64"/>
      <c r="U116" s="64"/>
      <c r="AE116" s="64"/>
      <c r="AN116" s="64"/>
      <c r="AX116" s="64"/>
      <c r="BG116" s="64"/>
      <c r="BL116" s="62" t="s">
        <v>3</v>
      </c>
      <c r="BM116" s="62" t="s">
        <v>4</v>
      </c>
      <c r="BU116" s="64"/>
    </row>
    <row r="117" spans="7:79" x14ac:dyDescent="0.25">
      <c r="G117" s="64"/>
      <c r="U117" s="64"/>
      <c r="AE117" s="64"/>
      <c r="AN117" s="64"/>
      <c r="AX117" s="64"/>
      <c r="BG117" s="64"/>
      <c r="BJ117" s="62" t="s">
        <v>6</v>
      </c>
      <c r="BK117" s="62" t="s">
        <v>331</v>
      </c>
      <c r="BL117" s="62">
        <v>1078348</v>
      </c>
      <c r="BM117" s="62">
        <v>19.100000000000001</v>
      </c>
      <c r="BU117" s="64"/>
    </row>
    <row r="118" spans="7:79" x14ac:dyDescent="0.25">
      <c r="G118" s="64"/>
      <c r="U118" s="64"/>
      <c r="AE118" s="64"/>
      <c r="AN118" s="64"/>
      <c r="AX118" s="64"/>
      <c r="BG118" s="64"/>
      <c r="BK118" s="62" t="s">
        <v>332</v>
      </c>
      <c r="BL118" s="62">
        <v>4549482</v>
      </c>
      <c r="BM118" s="62">
        <v>80.7</v>
      </c>
      <c r="BU118" s="64"/>
      <c r="BX118" s="62" t="s">
        <v>467</v>
      </c>
    </row>
    <row r="119" spans="7:79" x14ac:dyDescent="0.25">
      <c r="G119" s="64"/>
      <c r="U119" s="64"/>
      <c r="AE119" s="64"/>
      <c r="AN119" s="64"/>
      <c r="AX119" s="64"/>
      <c r="BG119" s="64"/>
      <c r="BK119" s="62" t="s">
        <v>43</v>
      </c>
      <c r="BL119" s="62">
        <v>5627831</v>
      </c>
      <c r="BM119" s="62">
        <v>99.8</v>
      </c>
      <c r="BU119" s="64"/>
      <c r="BZ119" s="62" t="s">
        <v>3</v>
      </c>
      <c r="CA119" s="62" t="s">
        <v>4</v>
      </c>
    </row>
    <row r="120" spans="7:79" x14ac:dyDescent="0.25">
      <c r="G120" s="64"/>
      <c r="U120" s="64"/>
      <c r="AE120" s="64"/>
      <c r="AN120" s="64"/>
      <c r="AX120" s="64"/>
      <c r="BG120" s="64"/>
      <c r="BJ120" s="62" t="s">
        <v>69</v>
      </c>
      <c r="BK120" s="62" t="s">
        <v>70</v>
      </c>
      <c r="BL120" s="62">
        <v>12762</v>
      </c>
      <c r="BM120" s="62">
        <v>0.2</v>
      </c>
      <c r="BU120" s="64"/>
      <c r="BX120" s="62" t="s">
        <v>6</v>
      </c>
      <c r="BY120" s="62" t="s">
        <v>454</v>
      </c>
      <c r="BZ120" s="62">
        <v>51046</v>
      </c>
      <c r="CA120" s="62">
        <v>0.9</v>
      </c>
    </row>
    <row r="121" spans="7:79" x14ac:dyDescent="0.25">
      <c r="G121" s="64"/>
      <c r="U121" s="64"/>
      <c r="AE121" s="64"/>
      <c r="AN121" s="64"/>
      <c r="AX121" s="64"/>
      <c r="BG121" s="64"/>
      <c r="BJ121" s="62" t="s">
        <v>43</v>
      </c>
      <c r="BL121" s="62">
        <v>5640592</v>
      </c>
      <c r="BM121" s="62">
        <v>100</v>
      </c>
      <c r="BU121" s="64"/>
      <c r="BY121" s="62" t="s">
        <v>455</v>
      </c>
      <c r="BZ121" s="62">
        <v>44665</v>
      </c>
      <c r="CA121" s="62">
        <v>0.8</v>
      </c>
    </row>
    <row r="122" spans="7:79" x14ac:dyDescent="0.25">
      <c r="G122" s="64"/>
      <c r="U122" s="64"/>
      <c r="AE122" s="64"/>
      <c r="AN122" s="64"/>
      <c r="AX122" s="64"/>
      <c r="BG122" s="64"/>
      <c r="BU122" s="64"/>
      <c r="BY122" s="62" t="s">
        <v>456</v>
      </c>
      <c r="BZ122" s="62">
        <v>6381</v>
      </c>
      <c r="CA122" s="62">
        <v>0.1</v>
      </c>
    </row>
    <row r="123" spans="7:79" x14ac:dyDescent="0.25">
      <c r="G123" s="64"/>
      <c r="U123" s="64"/>
      <c r="AE123" s="64"/>
      <c r="AN123" s="64"/>
      <c r="AX123" s="64"/>
      <c r="BG123" s="64"/>
      <c r="BU123" s="64"/>
      <c r="BY123" s="62" t="s">
        <v>458</v>
      </c>
      <c r="BZ123" s="62">
        <v>6381</v>
      </c>
      <c r="CA123" s="62">
        <v>0.1</v>
      </c>
    </row>
    <row r="124" spans="7:79" x14ac:dyDescent="0.25">
      <c r="G124" s="64"/>
      <c r="U124" s="64"/>
      <c r="AE124" s="64"/>
      <c r="AN124" s="64"/>
      <c r="AX124" s="64"/>
      <c r="BG124" s="64"/>
      <c r="BU124" s="64"/>
      <c r="BY124" s="62" t="s">
        <v>43</v>
      </c>
      <c r="BZ124" s="62">
        <v>108473</v>
      </c>
      <c r="CA124" s="62">
        <v>1.9</v>
      </c>
    </row>
    <row r="125" spans="7:79" x14ac:dyDescent="0.25">
      <c r="G125" s="64"/>
      <c r="U125" s="64"/>
      <c r="AE125" s="64"/>
      <c r="AN125" s="64"/>
      <c r="AX125" s="64"/>
      <c r="BG125" s="64"/>
      <c r="BJ125" s="62" t="s">
        <v>344</v>
      </c>
      <c r="BU125" s="64"/>
      <c r="BX125" s="62" t="s">
        <v>69</v>
      </c>
      <c r="BY125" s="62" t="s">
        <v>70</v>
      </c>
      <c r="BZ125" s="62">
        <v>5532119</v>
      </c>
      <c r="CA125" s="62">
        <v>98.1</v>
      </c>
    </row>
    <row r="126" spans="7:79" x14ac:dyDescent="0.25">
      <c r="G126" s="64"/>
      <c r="U126" s="64"/>
      <c r="AE126" s="64"/>
      <c r="AN126" s="64"/>
      <c r="AX126" s="64"/>
      <c r="BG126" s="64"/>
      <c r="BL126" s="62" t="s">
        <v>3</v>
      </c>
      <c r="BM126" s="62" t="s">
        <v>4</v>
      </c>
      <c r="BU126" s="64"/>
      <c r="BX126" s="62" t="s">
        <v>43</v>
      </c>
      <c r="BZ126" s="62">
        <v>5640592</v>
      </c>
      <c r="CA126" s="62">
        <v>100</v>
      </c>
    </row>
    <row r="127" spans="7:79" x14ac:dyDescent="0.25">
      <c r="G127" s="64"/>
      <c r="U127" s="64"/>
      <c r="AE127" s="64"/>
      <c r="AN127" s="64"/>
      <c r="AX127" s="64"/>
      <c r="BG127" s="64"/>
      <c r="BJ127" s="62" t="s">
        <v>6</v>
      </c>
      <c r="BK127" s="62" t="s">
        <v>331</v>
      </c>
      <c r="BL127" s="62">
        <v>114854</v>
      </c>
      <c r="BM127" s="62">
        <v>2</v>
      </c>
      <c r="BU127" s="64"/>
    </row>
    <row r="128" spans="7:79" x14ac:dyDescent="0.25">
      <c r="G128" s="64"/>
      <c r="U128" s="64"/>
      <c r="AE128" s="64"/>
      <c r="AN128" s="64"/>
      <c r="AX128" s="64"/>
      <c r="BG128" s="64"/>
      <c r="BK128" s="62" t="s">
        <v>332</v>
      </c>
      <c r="BL128" s="62">
        <v>5512977</v>
      </c>
      <c r="BM128" s="62">
        <v>97.7</v>
      </c>
      <c r="BU128" s="64"/>
    </row>
    <row r="129" spans="7:79" x14ac:dyDescent="0.25">
      <c r="G129" s="64"/>
      <c r="U129" s="64"/>
      <c r="AE129" s="64"/>
      <c r="AN129" s="64"/>
      <c r="AX129" s="64"/>
      <c r="BG129" s="64"/>
      <c r="BK129" s="62" t="s">
        <v>43</v>
      </c>
      <c r="BL129" s="62">
        <v>5627831</v>
      </c>
      <c r="BM129" s="62">
        <v>99.8</v>
      </c>
      <c r="BU129" s="64"/>
    </row>
    <row r="130" spans="7:79" x14ac:dyDescent="0.25">
      <c r="G130" s="64"/>
      <c r="U130" s="64"/>
      <c r="AE130" s="64"/>
      <c r="AN130" s="64"/>
      <c r="AX130" s="64"/>
      <c r="BG130" s="64"/>
      <c r="BJ130" s="62" t="s">
        <v>69</v>
      </c>
      <c r="BK130" s="62" t="s">
        <v>70</v>
      </c>
      <c r="BL130" s="62">
        <v>12762</v>
      </c>
      <c r="BM130" s="62">
        <v>0.2</v>
      </c>
      <c r="BU130" s="64"/>
      <c r="BX130" s="62" t="s">
        <v>468</v>
      </c>
    </row>
    <row r="131" spans="7:79" x14ac:dyDescent="0.25">
      <c r="G131" s="64"/>
      <c r="U131" s="64"/>
      <c r="AE131" s="64"/>
      <c r="AN131" s="64"/>
      <c r="AX131" s="64"/>
      <c r="BG131" s="64"/>
      <c r="BJ131" s="62" t="s">
        <v>43</v>
      </c>
      <c r="BL131" s="62">
        <v>5640592</v>
      </c>
      <c r="BM131" s="62">
        <v>100</v>
      </c>
      <c r="BU131" s="64"/>
      <c r="BZ131" s="62" t="s">
        <v>3</v>
      </c>
      <c r="CA131" s="62" t="s">
        <v>4</v>
      </c>
    </row>
    <row r="132" spans="7:79" x14ac:dyDescent="0.25">
      <c r="G132" s="64"/>
      <c r="U132" s="64"/>
      <c r="AE132" s="64"/>
      <c r="AN132" s="64"/>
      <c r="AX132" s="64"/>
      <c r="BG132" s="64"/>
      <c r="BU132" s="64"/>
      <c r="BX132" s="62" t="s">
        <v>6</v>
      </c>
      <c r="BY132" s="62" t="s">
        <v>454</v>
      </c>
      <c r="BZ132" s="62">
        <v>835880</v>
      </c>
      <c r="CA132" s="62">
        <v>14.8</v>
      </c>
    </row>
    <row r="133" spans="7:79" x14ac:dyDescent="0.25">
      <c r="G133" s="64"/>
      <c r="U133" s="64"/>
      <c r="AE133" s="64"/>
      <c r="AN133" s="64"/>
      <c r="AX133" s="64"/>
      <c r="BG133" s="64"/>
      <c r="BU133" s="64"/>
      <c r="BY133" s="62" t="s">
        <v>455</v>
      </c>
      <c r="BZ133" s="62">
        <v>2194982</v>
      </c>
      <c r="CA133" s="62">
        <v>38.9</v>
      </c>
    </row>
    <row r="134" spans="7:79" x14ac:dyDescent="0.25">
      <c r="G134" s="64"/>
      <c r="U134" s="64"/>
      <c r="AE134" s="64"/>
      <c r="AN134" s="64"/>
      <c r="AX134" s="64"/>
      <c r="BG134" s="64"/>
      <c r="BU134" s="64"/>
      <c r="BY134" s="62" t="s">
        <v>456</v>
      </c>
      <c r="BZ134" s="62">
        <v>1914228</v>
      </c>
      <c r="CA134" s="62">
        <v>33.9</v>
      </c>
    </row>
    <row r="135" spans="7:79" x14ac:dyDescent="0.25">
      <c r="G135" s="64"/>
      <c r="U135" s="64"/>
      <c r="AE135" s="64"/>
      <c r="AN135" s="64"/>
      <c r="AX135" s="64"/>
      <c r="BG135" s="64"/>
      <c r="BJ135" s="62" t="s">
        <v>345</v>
      </c>
      <c r="BU135" s="64"/>
      <c r="BY135" s="62" t="s">
        <v>457</v>
      </c>
      <c r="BZ135" s="62">
        <v>267992</v>
      </c>
      <c r="CA135" s="62">
        <v>4.8</v>
      </c>
    </row>
    <row r="136" spans="7:79" x14ac:dyDescent="0.25">
      <c r="G136" s="64"/>
      <c r="U136" s="64"/>
      <c r="AE136" s="64"/>
      <c r="AN136" s="64"/>
      <c r="AX136" s="64"/>
      <c r="BG136" s="64"/>
      <c r="BL136" s="62" t="s">
        <v>3</v>
      </c>
      <c r="BM136" s="62" t="s">
        <v>4</v>
      </c>
      <c r="BU136" s="64"/>
      <c r="BY136" s="62" t="s">
        <v>458</v>
      </c>
      <c r="BZ136" s="62">
        <v>57427</v>
      </c>
      <c r="CA136" s="62">
        <v>1</v>
      </c>
    </row>
    <row r="137" spans="7:79" x14ac:dyDescent="0.25">
      <c r="G137" s="64"/>
      <c r="U137" s="64"/>
      <c r="AE137" s="64"/>
      <c r="AN137" s="64"/>
      <c r="AX137" s="64"/>
      <c r="BG137" s="64"/>
      <c r="BJ137" s="62" t="s">
        <v>6</v>
      </c>
      <c r="BK137" s="62" t="s">
        <v>331</v>
      </c>
      <c r="BL137" s="62">
        <v>76569</v>
      </c>
      <c r="BM137" s="62">
        <v>1.4</v>
      </c>
      <c r="BU137" s="64"/>
      <c r="BY137" s="62" t="s">
        <v>43</v>
      </c>
      <c r="BZ137" s="62">
        <v>5270508</v>
      </c>
      <c r="CA137" s="62">
        <v>93.4</v>
      </c>
    </row>
    <row r="138" spans="7:79" x14ac:dyDescent="0.25">
      <c r="G138" s="64"/>
      <c r="U138" s="64"/>
      <c r="AE138" s="64"/>
      <c r="AN138" s="64"/>
      <c r="AX138" s="64"/>
      <c r="BG138" s="64"/>
      <c r="BK138" s="62" t="s">
        <v>332</v>
      </c>
      <c r="BL138" s="62">
        <v>5551261</v>
      </c>
      <c r="BM138" s="62">
        <v>98.4</v>
      </c>
      <c r="BU138" s="64"/>
      <c r="BX138" s="62" t="s">
        <v>69</v>
      </c>
      <c r="BY138" s="62" t="s">
        <v>70</v>
      </c>
      <c r="BZ138" s="62">
        <v>370084</v>
      </c>
      <c r="CA138" s="62">
        <v>6.6</v>
      </c>
    </row>
    <row r="139" spans="7:79" x14ac:dyDescent="0.25">
      <c r="G139" s="64"/>
      <c r="U139" s="64"/>
      <c r="AE139" s="64"/>
      <c r="AN139" s="64"/>
      <c r="AX139" s="64"/>
      <c r="BG139" s="64"/>
      <c r="BK139" s="62" t="s">
        <v>43</v>
      </c>
      <c r="BL139" s="62">
        <v>5627831</v>
      </c>
      <c r="BM139" s="62">
        <v>99.8</v>
      </c>
      <c r="BU139" s="64"/>
      <c r="BX139" s="62" t="s">
        <v>43</v>
      </c>
      <c r="BZ139" s="62">
        <v>5640592</v>
      </c>
      <c r="CA139" s="62">
        <v>100</v>
      </c>
    </row>
    <row r="140" spans="7:79" x14ac:dyDescent="0.25">
      <c r="G140" s="64"/>
      <c r="U140" s="64"/>
      <c r="AE140" s="64"/>
      <c r="AN140" s="64"/>
      <c r="AX140" s="64"/>
      <c r="BG140" s="64"/>
      <c r="BJ140" s="62" t="s">
        <v>69</v>
      </c>
      <c r="BK140" s="62" t="s">
        <v>70</v>
      </c>
      <c r="BL140" s="62">
        <v>12762</v>
      </c>
      <c r="BM140" s="62">
        <v>0.2</v>
      </c>
      <c r="BU140" s="64"/>
    </row>
    <row r="141" spans="7:79" x14ac:dyDescent="0.25">
      <c r="G141" s="64"/>
      <c r="U141" s="64"/>
      <c r="AE141" s="64"/>
      <c r="AN141" s="64"/>
      <c r="AX141" s="64"/>
      <c r="BG141" s="64"/>
      <c r="BJ141" s="62" t="s">
        <v>43</v>
      </c>
      <c r="BL141" s="62">
        <v>5640592</v>
      </c>
      <c r="BM141" s="62">
        <v>100</v>
      </c>
      <c r="BU141" s="64"/>
    </row>
    <row r="142" spans="7:79" x14ac:dyDescent="0.25">
      <c r="G142" s="64"/>
      <c r="U142" s="64"/>
      <c r="AE142" s="64"/>
      <c r="AN142" s="64"/>
      <c r="AX142" s="64"/>
      <c r="BG142" s="64"/>
      <c r="BU142" s="64"/>
    </row>
    <row r="143" spans="7:79" x14ac:dyDescent="0.25">
      <c r="G143" s="64"/>
      <c r="U143" s="64"/>
      <c r="AE143" s="64"/>
      <c r="AN143" s="64"/>
      <c r="AX143" s="64"/>
      <c r="BG143" s="64"/>
      <c r="BU143" s="64"/>
      <c r="BX143" s="62" t="s">
        <v>469</v>
      </c>
    </row>
    <row r="144" spans="7:79" x14ac:dyDescent="0.25">
      <c r="G144" s="64"/>
      <c r="U144" s="64"/>
      <c r="AE144" s="64"/>
      <c r="AN144" s="64"/>
      <c r="AX144" s="64"/>
      <c r="BG144" s="64"/>
      <c r="BU144" s="64"/>
      <c r="BZ144" s="62" t="s">
        <v>3</v>
      </c>
      <c r="CA144" s="62" t="s">
        <v>4</v>
      </c>
    </row>
    <row r="145" spans="7:79" x14ac:dyDescent="0.25">
      <c r="G145" s="64"/>
      <c r="U145" s="64"/>
      <c r="AE145" s="64"/>
      <c r="AN145" s="64"/>
      <c r="AX145" s="64"/>
      <c r="BG145" s="64"/>
      <c r="BU145" s="64"/>
      <c r="BX145" s="62" t="s">
        <v>6</v>
      </c>
      <c r="BY145" s="62" t="s">
        <v>454</v>
      </c>
      <c r="BZ145" s="62">
        <v>287134</v>
      </c>
      <c r="CA145" s="62">
        <v>5.0999999999999996</v>
      </c>
    </row>
    <row r="146" spans="7:79" x14ac:dyDescent="0.25">
      <c r="G146" s="64"/>
      <c r="U146" s="64"/>
      <c r="AE146" s="64"/>
      <c r="AN146" s="64"/>
      <c r="AX146" s="64"/>
      <c r="BG146" s="64"/>
      <c r="BU146" s="64"/>
      <c r="BY146" s="62" t="s">
        <v>455</v>
      </c>
      <c r="BZ146" s="62">
        <v>625315</v>
      </c>
      <c r="CA146" s="62">
        <v>11.1</v>
      </c>
    </row>
    <row r="147" spans="7:79" x14ac:dyDescent="0.25">
      <c r="G147" s="64"/>
      <c r="U147" s="64"/>
      <c r="AE147" s="64"/>
      <c r="AN147" s="64"/>
      <c r="AX147" s="64"/>
      <c r="BG147" s="64"/>
      <c r="BU147" s="64"/>
      <c r="BY147" s="62" t="s">
        <v>456</v>
      </c>
      <c r="BZ147" s="62">
        <v>95711</v>
      </c>
      <c r="CA147" s="62">
        <v>1.7</v>
      </c>
    </row>
    <row r="148" spans="7:79" x14ac:dyDescent="0.25">
      <c r="G148" s="64"/>
      <c r="U148" s="64"/>
      <c r="AE148" s="64"/>
      <c r="AN148" s="64"/>
      <c r="AX148" s="64"/>
      <c r="BG148" s="64"/>
      <c r="BU148" s="64"/>
      <c r="BY148" s="62" t="s">
        <v>457</v>
      </c>
      <c r="BZ148" s="62">
        <v>12762</v>
      </c>
      <c r="CA148" s="62">
        <v>0.2</v>
      </c>
    </row>
    <row r="149" spans="7:79" x14ac:dyDescent="0.25">
      <c r="G149" s="64"/>
      <c r="U149" s="64"/>
      <c r="AE149" s="64"/>
      <c r="AN149" s="64"/>
      <c r="AX149" s="64"/>
      <c r="BG149" s="64"/>
      <c r="BU149" s="64"/>
      <c r="BY149" s="62" t="s">
        <v>458</v>
      </c>
      <c r="BZ149" s="62">
        <v>57427</v>
      </c>
      <c r="CA149" s="62">
        <v>1</v>
      </c>
    </row>
    <row r="150" spans="7:79" x14ac:dyDescent="0.25">
      <c r="G150" s="64"/>
      <c r="U150" s="64"/>
      <c r="AE150" s="64"/>
      <c r="AN150" s="64"/>
      <c r="AX150" s="64"/>
      <c r="BG150" s="64"/>
      <c r="BU150" s="64"/>
      <c r="BY150" s="62" t="s">
        <v>43</v>
      </c>
      <c r="BZ150" s="62">
        <v>1078348</v>
      </c>
      <c r="CA150" s="62">
        <v>19.100000000000001</v>
      </c>
    </row>
    <row r="151" spans="7:79" x14ac:dyDescent="0.25">
      <c r="G151" s="64"/>
      <c r="U151" s="64"/>
      <c r="AE151" s="64"/>
      <c r="AN151" s="64"/>
      <c r="AX151" s="64"/>
      <c r="BG151" s="64"/>
      <c r="BU151" s="64"/>
      <c r="BX151" s="62" t="s">
        <v>69</v>
      </c>
      <c r="BY151" s="62" t="s">
        <v>70</v>
      </c>
      <c r="BZ151" s="62">
        <v>4562244</v>
      </c>
      <c r="CA151" s="62">
        <v>80.900000000000006</v>
      </c>
    </row>
    <row r="152" spans="7:79" x14ac:dyDescent="0.25">
      <c r="G152" s="64"/>
      <c r="U152" s="64"/>
      <c r="AE152" s="64"/>
      <c r="AN152" s="64"/>
      <c r="AX152" s="64"/>
      <c r="BG152" s="64"/>
      <c r="BU152" s="64"/>
      <c r="BX152" s="62" t="s">
        <v>43</v>
      </c>
      <c r="BZ152" s="62">
        <v>5640592</v>
      </c>
      <c r="CA152" s="62">
        <v>100</v>
      </c>
    </row>
    <row r="153" spans="7:79" x14ac:dyDescent="0.25">
      <c r="G153" s="64"/>
      <c r="U153" s="64"/>
      <c r="AE153" s="64"/>
      <c r="AN153" s="64"/>
      <c r="AX153" s="64"/>
      <c r="BG153" s="64"/>
      <c r="BU153" s="64"/>
    </row>
    <row r="154" spans="7:79" x14ac:dyDescent="0.25">
      <c r="G154" s="64"/>
      <c r="U154" s="64"/>
      <c r="AE154" s="64"/>
      <c r="AN154" s="64"/>
      <c r="AX154" s="64"/>
      <c r="BG154" s="64"/>
      <c r="BU154" s="64"/>
    </row>
    <row r="155" spans="7:79" x14ac:dyDescent="0.25">
      <c r="G155" s="64"/>
      <c r="U155" s="64"/>
      <c r="AE155" s="64"/>
      <c r="AN155" s="64"/>
      <c r="AX155" s="64"/>
      <c r="BG155" s="64"/>
      <c r="BU155" s="64"/>
    </row>
    <row r="156" spans="7:79" x14ac:dyDescent="0.25">
      <c r="G156" s="64"/>
      <c r="U156" s="64"/>
      <c r="AE156" s="64"/>
      <c r="AN156" s="64"/>
      <c r="AX156" s="64"/>
      <c r="BG156" s="64"/>
      <c r="BU156" s="64"/>
      <c r="BX156" s="62" t="s">
        <v>470</v>
      </c>
    </row>
    <row r="157" spans="7:79" x14ac:dyDescent="0.25">
      <c r="G157" s="64"/>
      <c r="U157" s="64"/>
      <c r="AE157" s="64"/>
      <c r="AN157" s="64"/>
      <c r="AX157" s="64"/>
      <c r="BG157" s="64"/>
      <c r="BU157" s="64"/>
      <c r="BZ157" s="62" t="s">
        <v>3</v>
      </c>
      <c r="CA157" s="62" t="s">
        <v>4</v>
      </c>
    </row>
    <row r="158" spans="7:79" x14ac:dyDescent="0.25">
      <c r="G158" s="64"/>
      <c r="U158" s="64"/>
      <c r="AE158" s="64"/>
      <c r="AN158" s="64"/>
      <c r="AX158" s="64"/>
      <c r="BG158" s="64"/>
      <c r="BU158" s="64"/>
      <c r="BX158" s="62" t="s">
        <v>6</v>
      </c>
      <c r="BY158" s="62" t="s">
        <v>454</v>
      </c>
      <c r="BZ158" s="62">
        <v>44665</v>
      </c>
      <c r="CA158" s="62">
        <v>0.8</v>
      </c>
    </row>
    <row r="159" spans="7:79" x14ac:dyDescent="0.25">
      <c r="G159" s="64"/>
      <c r="U159" s="64"/>
      <c r="AE159" s="64"/>
      <c r="AN159" s="64"/>
      <c r="AX159" s="64"/>
      <c r="BG159" s="64"/>
      <c r="BU159" s="64"/>
      <c r="BY159" s="62" t="s">
        <v>455</v>
      </c>
      <c r="BZ159" s="62">
        <v>57427</v>
      </c>
      <c r="CA159" s="62">
        <v>1</v>
      </c>
    </row>
    <row r="160" spans="7:79" x14ac:dyDescent="0.25">
      <c r="G160" s="64"/>
      <c r="U160" s="64"/>
      <c r="AE160" s="64"/>
      <c r="AN160" s="64"/>
      <c r="AX160" s="64"/>
      <c r="BG160" s="64"/>
      <c r="BU160" s="64"/>
      <c r="BY160" s="62" t="s">
        <v>456</v>
      </c>
      <c r="BZ160" s="62">
        <v>6381</v>
      </c>
      <c r="CA160" s="62">
        <v>0.1</v>
      </c>
    </row>
    <row r="161" spans="7:79" x14ac:dyDescent="0.25">
      <c r="G161" s="64"/>
      <c r="U161" s="64"/>
      <c r="AE161" s="64"/>
      <c r="AN161" s="64"/>
      <c r="AX161" s="64"/>
      <c r="BG161" s="64"/>
      <c r="BU161" s="64"/>
      <c r="BY161" s="62" t="s">
        <v>458</v>
      </c>
      <c r="BZ161" s="62">
        <v>6381</v>
      </c>
      <c r="CA161" s="62">
        <v>0.1</v>
      </c>
    </row>
    <row r="162" spans="7:79" x14ac:dyDescent="0.25">
      <c r="G162" s="64"/>
      <c r="U162" s="64"/>
      <c r="AE162" s="64"/>
      <c r="AN162" s="64"/>
      <c r="AX162" s="64"/>
      <c r="BG162" s="64"/>
      <c r="BU162" s="64"/>
      <c r="BY162" s="62" t="s">
        <v>43</v>
      </c>
      <c r="BZ162" s="62">
        <v>114854</v>
      </c>
      <c r="CA162" s="62">
        <v>2</v>
      </c>
    </row>
    <row r="163" spans="7:79" x14ac:dyDescent="0.25">
      <c r="G163" s="64"/>
      <c r="U163" s="64"/>
      <c r="AE163" s="64"/>
      <c r="AN163" s="64"/>
      <c r="AX163" s="64"/>
      <c r="BG163" s="64"/>
      <c r="BU163" s="64"/>
      <c r="BX163" s="62" t="s">
        <v>69</v>
      </c>
      <c r="BY163" s="62" t="s">
        <v>70</v>
      </c>
      <c r="BZ163" s="62">
        <v>5525738</v>
      </c>
      <c r="CA163" s="62">
        <v>98</v>
      </c>
    </row>
    <row r="164" spans="7:79" x14ac:dyDescent="0.25">
      <c r="G164" s="64"/>
      <c r="U164" s="64"/>
      <c r="AE164" s="64"/>
      <c r="AN164" s="64"/>
      <c r="AX164" s="64"/>
      <c r="BG164" s="64"/>
      <c r="BU164" s="64"/>
      <c r="BX164" s="62" t="s">
        <v>43</v>
      </c>
      <c r="BZ164" s="62">
        <v>5640592</v>
      </c>
      <c r="CA164" s="62">
        <v>100</v>
      </c>
    </row>
    <row r="165" spans="7:79" x14ac:dyDescent="0.25">
      <c r="G165" s="64"/>
      <c r="U165" s="64"/>
      <c r="AE165" s="64"/>
      <c r="AN165" s="64"/>
      <c r="AX165" s="64"/>
      <c r="BG165" s="64"/>
      <c r="BU165" s="64"/>
    </row>
    <row r="166" spans="7:79" x14ac:dyDescent="0.25">
      <c r="G166" s="64"/>
      <c r="U166" s="64"/>
      <c r="AE166" s="64"/>
      <c r="AN166" s="64"/>
      <c r="AX166" s="64"/>
      <c r="BG166" s="64"/>
      <c r="BU166" s="64"/>
    </row>
    <row r="167" spans="7:79" x14ac:dyDescent="0.25">
      <c r="G167" s="64"/>
      <c r="U167" s="64"/>
      <c r="AE167" s="64"/>
      <c r="AN167" s="64"/>
      <c r="AX167" s="64"/>
      <c r="BG167" s="64"/>
      <c r="BU167" s="64"/>
    </row>
    <row r="168" spans="7:79" x14ac:dyDescent="0.25">
      <c r="G168" s="64"/>
      <c r="U168" s="64"/>
      <c r="AE168" s="64"/>
      <c r="AN168" s="64"/>
      <c r="AX168" s="64"/>
      <c r="BG168" s="64"/>
      <c r="BU168" s="64"/>
      <c r="BX168" s="62" t="s">
        <v>471</v>
      </c>
    </row>
    <row r="169" spans="7:79" x14ac:dyDescent="0.25">
      <c r="G169" s="64"/>
      <c r="U169" s="64"/>
      <c r="AE169" s="64"/>
      <c r="AN169" s="64"/>
      <c r="AX169" s="64"/>
      <c r="BG169" s="64"/>
      <c r="BU169" s="64"/>
      <c r="BZ169" s="62" t="s">
        <v>3</v>
      </c>
      <c r="CA169" s="62" t="s">
        <v>4</v>
      </c>
    </row>
    <row r="170" spans="7:79" x14ac:dyDescent="0.25">
      <c r="G170" s="64"/>
      <c r="U170" s="64"/>
      <c r="AE170" s="64"/>
      <c r="AN170" s="64"/>
      <c r="AX170" s="64"/>
      <c r="BG170" s="64"/>
      <c r="BU170" s="64"/>
      <c r="BX170" s="62" t="s">
        <v>6</v>
      </c>
      <c r="BY170" s="62" t="s">
        <v>454</v>
      </c>
      <c r="BZ170" s="62">
        <v>38285</v>
      </c>
      <c r="CA170" s="62">
        <v>0.7</v>
      </c>
    </row>
    <row r="171" spans="7:79" x14ac:dyDescent="0.25">
      <c r="G171" s="64"/>
      <c r="U171" s="64"/>
      <c r="AE171" s="64"/>
      <c r="AN171" s="64"/>
      <c r="AX171" s="64"/>
      <c r="BG171" s="64"/>
      <c r="BU171" s="64"/>
      <c r="BY171" s="62" t="s">
        <v>455</v>
      </c>
      <c r="BZ171" s="62">
        <v>38285</v>
      </c>
      <c r="CA171" s="62">
        <v>0.7</v>
      </c>
    </row>
    <row r="172" spans="7:79" x14ac:dyDescent="0.25">
      <c r="G172" s="64"/>
      <c r="U172" s="64"/>
      <c r="AE172" s="64"/>
      <c r="AN172" s="64"/>
      <c r="AX172" s="64"/>
      <c r="BG172" s="64"/>
      <c r="BU172" s="64"/>
      <c r="BY172" s="62" t="s">
        <v>43</v>
      </c>
      <c r="BZ172" s="62">
        <v>76569</v>
      </c>
      <c r="CA172" s="62">
        <v>1.4</v>
      </c>
    </row>
    <row r="173" spans="7:79" x14ac:dyDescent="0.25">
      <c r="G173" s="64"/>
      <c r="U173" s="64"/>
      <c r="AE173" s="64"/>
      <c r="AN173" s="64"/>
      <c r="AX173" s="64"/>
      <c r="BG173" s="64"/>
      <c r="BU173" s="64"/>
      <c r="BX173" s="62" t="s">
        <v>69</v>
      </c>
      <c r="BY173" s="62" t="s">
        <v>70</v>
      </c>
      <c r="BZ173" s="62">
        <v>5564023</v>
      </c>
      <c r="CA173" s="62">
        <v>98.6</v>
      </c>
    </row>
    <row r="174" spans="7:79" x14ac:dyDescent="0.25">
      <c r="G174" s="64"/>
      <c r="U174" s="64"/>
      <c r="AE174" s="64"/>
      <c r="AN174" s="64"/>
      <c r="AX174" s="64"/>
      <c r="BG174" s="64"/>
      <c r="BU174" s="64"/>
      <c r="BX174" s="62" t="s">
        <v>43</v>
      </c>
      <c r="BZ174" s="62">
        <v>5640592</v>
      </c>
      <c r="CA174" s="62">
        <v>100</v>
      </c>
    </row>
    <row r="175" spans="7:79" x14ac:dyDescent="0.25">
      <c r="G175" s="64"/>
      <c r="U175" s="64"/>
      <c r="AE175" s="64"/>
      <c r="AN175" s="64"/>
      <c r="AX175" s="64"/>
      <c r="BG175" s="64"/>
      <c r="BU175" s="64"/>
    </row>
    <row r="176" spans="7:79" x14ac:dyDescent="0.25">
      <c r="G176" s="64"/>
      <c r="U176" s="64"/>
      <c r="AE176" s="64"/>
      <c r="AN176" s="64"/>
      <c r="AX176" s="64"/>
      <c r="BG176" s="64"/>
      <c r="BU176" s="64"/>
    </row>
    <row r="177" spans="7:73" x14ac:dyDescent="0.25">
      <c r="G177" s="64"/>
      <c r="U177" s="64"/>
      <c r="AE177" s="64"/>
      <c r="AN177" s="64"/>
      <c r="AX177" s="64"/>
      <c r="BG177" s="64"/>
      <c r="BU177" s="64"/>
    </row>
    <row r="178" spans="7:73" x14ac:dyDescent="0.25">
      <c r="G178" s="64"/>
      <c r="U178" s="64"/>
      <c r="AE178" s="64"/>
      <c r="AN178" s="64"/>
      <c r="AX178" s="64"/>
      <c r="BG178" s="64"/>
      <c r="BU178" s="64"/>
    </row>
    <row r="179" spans="7:73" x14ac:dyDescent="0.25">
      <c r="G179" s="64"/>
      <c r="U179" s="64"/>
      <c r="AE179" s="64"/>
      <c r="AN179" s="64"/>
      <c r="AX179" s="64"/>
      <c r="BG179" s="64"/>
      <c r="BU179" s="64"/>
    </row>
    <row r="180" spans="7:73" x14ac:dyDescent="0.25">
      <c r="G180" s="64"/>
      <c r="U180" s="64"/>
      <c r="AE180" s="64"/>
      <c r="AN180" s="64"/>
      <c r="AX180" s="64"/>
      <c r="BG180" s="64"/>
      <c r="BU180" s="64"/>
    </row>
    <row r="181" spans="7:73" x14ac:dyDescent="0.25">
      <c r="G181" s="64"/>
      <c r="U181" s="64"/>
      <c r="AE181" s="64"/>
      <c r="AN181" s="64"/>
      <c r="AX181" s="64"/>
      <c r="BG181" s="64"/>
      <c r="BU181" s="64"/>
    </row>
    <row r="182" spans="7:73" x14ac:dyDescent="0.25">
      <c r="G182" s="64"/>
      <c r="U182" s="64"/>
      <c r="AE182" s="64"/>
      <c r="AN182" s="64"/>
      <c r="AX182" s="64"/>
      <c r="BG182" s="64"/>
      <c r="BU182" s="64"/>
    </row>
    <row r="183" spans="7:73" x14ac:dyDescent="0.25">
      <c r="G183" s="64"/>
      <c r="U183" s="64"/>
      <c r="AE183" s="64"/>
      <c r="AN183" s="64"/>
      <c r="AX183" s="64"/>
      <c r="BG183" s="64"/>
      <c r="BU183" s="64"/>
    </row>
    <row r="184" spans="7:73" x14ac:dyDescent="0.25">
      <c r="G184" s="64"/>
      <c r="U184" s="64"/>
      <c r="AE184" s="64"/>
      <c r="AN184" s="64"/>
      <c r="AX184" s="64"/>
      <c r="BG184" s="64"/>
      <c r="BU184" s="64"/>
    </row>
    <row r="185" spans="7:73" x14ac:dyDescent="0.25">
      <c r="G185" s="64"/>
      <c r="U185" s="64"/>
      <c r="AE185" s="64"/>
      <c r="AN185" s="64"/>
      <c r="AX185" s="64"/>
      <c r="BG185" s="64"/>
      <c r="BU185" s="64"/>
    </row>
    <row r="186" spans="7:73" x14ac:dyDescent="0.25">
      <c r="G186" s="64"/>
      <c r="U186" s="64"/>
      <c r="AE186" s="64"/>
      <c r="AN186" s="64"/>
      <c r="AX186" s="64"/>
      <c r="BG186" s="64"/>
      <c r="BU186" s="64"/>
    </row>
    <row r="187" spans="7:73" x14ac:dyDescent="0.25">
      <c r="G187" s="64"/>
      <c r="U187" s="64"/>
      <c r="AE187" s="64"/>
      <c r="AN187" s="64"/>
      <c r="AX187" s="64"/>
      <c r="BG187" s="64"/>
      <c r="BU187" s="64"/>
    </row>
    <row r="188" spans="7:73" x14ac:dyDescent="0.25">
      <c r="G188" s="64"/>
      <c r="U188" s="64"/>
      <c r="AE188" s="64"/>
      <c r="AN188" s="64"/>
      <c r="AX188" s="64"/>
      <c r="BG188" s="64"/>
      <c r="BU188" s="64"/>
    </row>
    <row r="189" spans="7:73" x14ac:dyDescent="0.25">
      <c r="G189" s="64"/>
      <c r="U189" s="64"/>
      <c r="AE189" s="64"/>
      <c r="AN189" s="64"/>
      <c r="AX189" s="64"/>
      <c r="BG189" s="64"/>
      <c r="BU189" s="64"/>
    </row>
    <row r="190" spans="7:73" x14ac:dyDescent="0.25">
      <c r="G190" s="64"/>
      <c r="U190" s="64"/>
      <c r="AE190" s="64"/>
      <c r="AN190" s="64"/>
      <c r="AX190" s="64"/>
      <c r="BG190" s="64"/>
      <c r="BU190" s="64"/>
    </row>
    <row r="191" spans="7:73" x14ac:dyDescent="0.25">
      <c r="G191" s="64"/>
      <c r="U191" s="64"/>
      <c r="AE191" s="64"/>
      <c r="AN191" s="64"/>
      <c r="AX191" s="64"/>
      <c r="BG191" s="64"/>
      <c r="BU191" s="64"/>
    </row>
    <row r="192" spans="7:73" x14ac:dyDescent="0.25">
      <c r="G192" s="64"/>
      <c r="U192" s="64"/>
      <c r="AE192" s="64"/>
      <c r="AN192" s="64"/>
      <c r="AX192" s="64"/>
      <c r="BG192" s="64"/>
      <c r="BU192" s="64"/>
    </row>
    <row r="193" spans="7:73" x14ac:dyDescent="0.25">
      <c r="G193" s="64"/>
      <c r="U193" s="64"/>
      <c r="AE193" s="64"/>
      <c r="AN193" s="64"/>
      <c r="AX193" s="64"/>
      <c r="BG193" s="64"/>
      <c r="BU193" s="64"/>
    </row>
    <row r="194" spans="7:73" x14ac:dyDescent="0.25">
      <c r="G194" s="64"/>
      <c r="U194" s="64"/>
      <c r="AE194" s="64"/>
      <c r="AN194" s="64"/>
      <c r="AX194" s="64"/>
      <c r="BG194" s="64"/>
      <c r="BU194" s="64"/>
    </row>
    <row r="195" spans="7:73" x14ac:dyDescent="0.25">
      <c r="G195" s="64"/>
      <c r="U195" s="64"/>
      <c r="AE195" s="64"/>
      <c r="AN195" s="64"/>
      <c r="AX195" s="64"/>
      <c r="BG195" s="64"/>
      <c r="BU195" s="64"/>
    </row>
    <row r="196" spans="7:73" x14ac:dyDescent="0.25">
      <c r="G196" s="64"/>
      <c r="U196" s="64"/>
      <c r="AE196" s="64"/>
      <c r="AN196" s="64"/>
      <c r="AX196" s="64"/>
      <c r="BG196" s="64"/>
      <c r="BU196" s="64"/>
    </row>
    <row r="197" spans="7:73" x14ac:dyDescent="0.25">
      <c r="G197" s="64"/>
      <c r="U197" s="64"/>
      <c r="AE197" s="64"/>
      <c r="AN197" s="64"/>
      <c r="AX197" s="64"/>
      <c r="BG197" s="64"/>
      <c r="BU197" s="64"/>
    </row>
    <row r="198" spans="7:73" x14ac:dyDescent="0.25">
      <c r="G198" s="64"/>
      <c r="U198" s="64"/>
      <c r="AE198" s="64"/>
      <c r="AN198" s="64"/>
      <c r="AX198" s="64"/>
      <c r="BG198" s="64"/>
      <c r="BU198" s="64"/>
    </row>
    <row r="199" spans="7:73" x14ac:dyDescent="0.25">
      <c r="G199" s="64"/>
      <c r="U199" s="64"/>
      <c r="AE199" s="64"/>
      <c r="AN199" s="64"/>
      <c r="AX199" s="64"/>
      <c r="BG199" s="64"/>
      <c r="BU199" s="64"/>
    </row>
    <row r="200" spans="7:73" x14ac:dyDescent="0.25">
      <c r="G200" s="64"/>
      <c r="U200" s="64"/>
      <c r="AE200" s="64"/>
      <c r="AN200" s="64"/>
      <c r="AX200" s="64"/>
      <c r="BG200" s="64"/>
      <c r="BU200" s="64"/>
    </row>
    <row r="201" spans="7:73" x14ac:dyDescent="0.25">
      <c r="G201" s="64"/>
      <c r="U201" s="64"/>
      <c r="AE201" s="64"/>
      <c r="AN201" s="64"/>
      <c r="AX201" s="64"/>
      <c r="BG201" s="64"/>
      <c r="BU201" s="64"/>
    </row>
    <row r="202" spans="7:73" x14ac:dyDescent="0.25">
      <c r="G202" s="64"/>
      <c r="U202" s="64"/>
      <c r="AE202" s="64"/>
      <c r="AN202" s="64"/>
      <c r="AX202" s="64"/>
      <c r="BG202" s="64"/>
      <c r="BU202" s="64"/>
    </row>
    <row r="203" spans="7:73" x14ac:dyDescent="0.25">
      <c r="G203" s="64"/>
      <c r="U203" s="64"/>
      <c r="AE203" s="64"/>
      <c r="AN203" s="64"/>
      <c r="AX203" s="64"/>
      <c r="BG203" s="64"/>
      <c r="BU203" s="64"/>
    </row>
    <row r="204" spans="7:73" x14ac:dyDescent="0.25">
      <c r="G204" s="64"/>
      <c r="U204" s="64"/>
      <c r="AE204" s="64"/>
      <c r="AN204" s="64"/>
      <c r="AX204" s="64"/>
      <c r="BG204" s="64"/>
      <c r="BU204" s="64"/>
    </row>
    <row r="205" spans="7:73" x14ac:dyDescent="0.25">
      <c r="G205" s="64"/>
      <c r="U205" s="64"/>
      <c r="AE205" s="64"/>
      <c r="AN205" s="64"/>
      <c r="AX205" s="64"/>
      <c r="BG205" s="64"/>
      <c r="BU205" s="64"/>
    </row>
    <row r="206" spans="7:73" x14ac:dyDescent="0.25">
      <c r="G206" s="64"/>
      <c r="U206" s="64"/>
      <c r="AE206" s="64"/>
      <c r="AN206" s="64"/>
      <c r="AX206" s="64"/>
      <c r="BG206" s="64"/>
      <c r="BU206" s="64"/>
    </row>
    <row r="207" spans="7:73" x14ac:dyDescent="0.25">
      <c r="G207" s="64"/>
      <c r="U207" s="64"/>
      <c r="AE207" s="64"/>
      <c r="AN207" s="64"/>
      <c r="AX207" s="64"/>
      <c r="BG207" s="64"/>
      <c r="BU207" s="64"/>
    </row>
    <row r="208" spans="7:73" x14ac:dyDescent="0.25">
      <c r="G208" s="64"/>
      <c r="U208" s="64"/>
      <c r="AE208" s="64"/>
      <c r="AN208" s="64"/>
      <c r="AX208" s="64"/>
      <c r="BG208" s="64"/>
      <c r="BU208" s="64"/>
    </row>
    <row r="209" spans="7:73" x14ac:dyDescent="0.25">
      <c r="G209" s="64"/>
      <c r="U209" s="64"/>
      <c r="AE209" s="64"/>
      <c r="AN209" s="64"/>
      <c r="AX209" s="64"/>
      <c r="BG209" s="64"/>
      <c r="BU209" s="64"/>
    </row>
    <row r="210" spans="7:73" x14ac:dyDescent="0.25">
      <c r="G210" s="64"/>
      <c r="U210" s="64"/>
      <c r="AE210" s="64"/>
      <c r="AN210" s="64"/>
      <c r="AX210" s="64"/>
      <c r="BG210" s="64"/>
      <c r="BU210" s="64"/>
    </row>
    <row r="211" spans="7:73" x14ac:dyDescent="0.25">
      <c r="G211" s="64"/>
      <c r="U211" s="64"/>
      <c r="AE211" s="64"/>
      <c r="AN211" s="64"/>
      <c r="AX211" s="64"/>
      <c r="BG211" s="64"/>
      <c r="BU211" s="64"/>
    </row>
    <row r="212" spans="7:73" x14ac:dyDescent="0.25">
      <c r="G212" s="64"/>
      <c r="U212" s="64"/>
      <c r="AE212" s="64"/>
      <c r="AN212" s="64"/>
      <c r="AX212" s="64"/>
      <c r="BG212" s="64"/>
      <c r="BU212" s="64"/>
    </row>
    <row r="213" spans="7:73" x14ac:dyDescent="0.25">
      <c r="G213" s="64"/>
      <c r="U213" s="64"/>
      <c r="AE213" s="64"/>
      <c r="AN213" s="64"/>
      <c r="AX213" s="64"/>
      <c r="BG213" s="64"/>
      <c r="BU213" s="64"/>
    </row>
    <row r="214" spans="7:73" x14ac:dyDescent="0.25">
      <c r="G214" s="64"/>
      <c r="U214" s="64"/>
      <c r="AE214" s="64"/>
      <c r="AN214" s="64"/>
      <c r="AX214" s="64"/>
      <c r="BG214" s="64"/>
      <c r="BU214" s="64"/>
    </row>
    <row r="215" spans="7:73" x14ac:dyDescent="0.25">
      <c r="G215" s="64"/>
      <c r="U215" s="64"/>
      <c r="AE215" s="64"/>
      <c r="AN215" s="64"/>
      <c r="AX215" s="64"/>
      <c r="BG215" s="64"/>
      <c r="BU215" s="64"/>
    </row>
    <row r="216" spans="7:73" x14ac:dyDescent="0.25">
      <c r="G216" s="64"/>
      <c r="U216" s="64"/>
      <c r="AE216" s="64"/>
      <c r="AN216" s="64"/>
      <c r="AX216" s="64"/>
      <c r="BG216" s="64"/>
      <c r="BU216" s="64"/>
    </row>
    <row r="217" spans="7:73" x14ac:dyDescent="0.25">
      <c r="G217" s="64"/>
      <c r="U217" s="64"/>
      <c r="AE217" s="64"/>
      <c r="AN217" s="64"/>
      <c r="AX217" s="64"/>
      <c r="BG217" s="64"/>
      <c r="BU217" s="64"/>
    </row>
    <row r="218" spans="7:73" x14ac:dyDescent="0.25">
      <c r="G218" s="64"/>
      <c r="U218" s="64"/>
      <c r="AE218" s="64"/>
      <c r="AN218" s="64"/>
      <c r="AX218" s="64"/>
      <c r="BG218" s="64"/>
      <c r="BU218" s="64"/>
    </row>
    <row r="219" spans="7:73" x14ac:dyDescent="0.25">
      <c r="G219" s="64"/>
      <c r="U219" s="64"/>
      <c r="AE219" s="64"/>
      <c r="AN219" s="64"/>
      <c r="AX219" s="64"/>
      <c r="BG219" s="64"/>
      <c r="BU219" s="64"/>
    </row>
    <row r="220" spans="7:73" x14ac:dyDescent="0.25">
      <c r="G220" s="64"/>
      <c r="U220" s="64"/>
      <c r="AE220" s="64"/>
      <c r="AN220" s="64"/>
      <c r="AX220" s="64"/>
      <c r="BG220" s="64"/>
      <c r="BU220" s="64"/>
    </row>
    <row r="221" spans="7:73" x14ac:dyDescent="0.25">
      <c r="G221" s="64"/>
      <c r="U221" s="64"/>
      <c r="AE221" s="64"/>
      <c r="AN221" s="64"/>
      <c r="AX221" s="64"/>
      <c r="BG221" s="64"/>
      <c r="BU221" s="64"/>
    </row>
    <row r="222" spans="7:73" x14ac:dyDescent="0.25">
      <c r="G222" s="64"/>
      <c r="U222" s="64"/>
      <c r="AE222" s="64"/>
      <c r="AN222" s="64"/>
      <c r="AX222" s="64"/>
      <c r="BG222" s="64"/>
      <c r="BU222" s="64"/>
    </row>
    <row r="223" spans="7:73" x14ac:dyDescent="0.25">
      <c r="G223" s="64"/>
      <c r="U223" s="64"/>
      <c r="AE223" s="64"/>
      <c r="AN223" s="64"/>
      <c r="AX223" s="64"/>
      <c r="BG223" s="64"/>
      <c r="BU223" s="64"/>
    </row>
    <row r="224" spans="7:73" x14ac:dyDescent="0.25">
      <c r="G224" s="64"/>
      <c r="U224" s="64"/>
      <c r="AE224" s="64"/>
      <c r="AN224" s="64"/>
      <c r="AX224" s="64"/>
      <c r="BG224" s="64"/>
      <c r="BU224" s="64"/>
    </row>
    <row r="225" spans="7:73" x14ac:dyDescent="0.25">
      <c r="G225" s="64"/>
      <c r="U225" s="64"/>
      <c r="AE225" s="64"/>
      <c r="AN225" s="64"/>
      <c r="AX225" s="64"/>
      <c r="BG225" s="64"/>
      <c r="BU225" s="64"/>
    </row>
    <row r="226" spans="7:73" x14ac:dyDescent="0.25">
      <c r="G226" s="64"/>
      <c r="U226" s="64"/>
      <c r="AE226" s="64"/>
      <c r="AN226" s="64"/>
      <c r="AX226" s="64"/>
      <c r="BG226" s="64"/>
      <c r="BU226" s="64"/>
    </row>
    <row r="227" spans="7:73" x14ac:dyDescent="0.25">
      <c r="G227" s="64"/>
      <c r="U227" s="64"/>
      <c r="AE227" s="64"/>
      <c r="AN227" s="64"/>
      <c r="AX227" s="64"/>
      <c r="BG227" s="64"/>
      <c r="BU227" s="64"/>
    </row>
    <row r="228" spans="7:73" x14ac:dyDescent="0.25">
      <c r="G228" s="64"/>
      <c r="U228" s="64"/>
      <c r="AE228" s="64"/>
      <c r="AN228" s="64"/>
      <c r="AX228" s="64"/>
      <c r="BG228" s="64"/>
      <c r="BU228" s="64"/>
    </row>
    <row r="229" spans="7:73" x14ac:dyDescent="0.25">
      <c r="G229" s="64"/>
      <c r="U229" s="64"/>
      <c r="AE229" s="64"/>
      <c r="AN229" s="64"/>
      <c r="AX229" s="64"/>
      <c r="BG229" s="64"/>
      <c r="BU229" s="64"/>
    </row>
    <row r="230" spans="7:73" x14ac:dyDescent="0.25">
      <c r="G230" s="64"/>
      <c r="U230" s="64"/>
      <c r="AE230" s="64"/>
      <c r="AN230" s="64"/>
      <c r="AX230" s="64"/>
      <c r="BG230" s="64"/>
      <c r="BU230" s="64"/>
    </row>
    <row r="231" spans="7:73" x14ac:dyDescent="0.25">
      <c r="G231" s="64"/>
      <c r="U231" s="64"/>
      <c r="AE231" s="64"/>
      <c r="AN231" s="64"/>
      <c r="AX231" s="64"/>
      <c r="BG231" s="64"/>
      <c r="BU231" s="64"/>
    </row>
    <row r="232" spans="7:73" x14ac:dyDescent="0.25">
      <c r="G232" s="64"/>
      <c r="U232" s="64"/>
      <c r="AE232" s="64"/>
      <c r="AN232" s="64"/>
      <c r="AX232" s="64"/>
      <c r="BG232" s="64"/>
      <c r="BU232" s="64"/>
    </row>
    <row r="233" spans="7:73" x14ac:dyDescent="0.25">
      <c r="G233" s="64"/>
      <c r="U233" s="64"/>
      <c r="AE233" s="64"/>
      <c r="AN233" s="64"/>
      <c r="AX233" s="64"/>
      <c r="BG233" s="64"/>
      <c r="BU233" s="64"/>
    </row>
    <row r="234" spans="7:73" x14ac:dyDescent="0.25">
      <c r="G234" s="64"/>
      <c r="U234" s="64"/>
      <c r="AE234" s="64"/>
      <c r="AN234" s="64"/>
      <c r="AX234" s="64"/>
      <c r="BG234" s="64"/>
      <c r="BU234" s="64"/>
    </row>
    <row r="235" spans="7:73" x14ac:dyDescent="0.25">
      <c r="G235" s="64"/>
      <c r="U235" s="64"/>
      <c r="AE235" s="64"/>
      <c r="AN235" s="64"/>
      <c r="AX235" s="64"/>
      <c r="BG235" s="64"/>
      <c r="BU235" s="64"/>
    </row>
    <row r="236" spans="7:73" x14ac:dyDescent="0.25">
      <c r="G236" s="64"/>
      <c r="U236" s="64"/>
      <c r="AE236" s="64"/>
      <c r="AN236" s="64"/>
      <c r="AX236" s="64"/>
      <c r="BG236" s="64"/>
      <c r="BU236" s="64"/>
    </row>
    <row r="237" spans="7:73" x14ac:dyDescent="0.25">
      <c r="G237" s="64"/>
      <c r="U237" s="64"/>
      <c r="AE237" s="64"/>
      <c r="AN237" s="64"/>
      <c r="AX237" s="64"/>
      <c r="BG237" s="64"/>
      <c r="BU237" s="64"/>
    </row>
    <row r="238" spans="7:73" x14ac:dyDescent="0.25">
      <c r="G238" s="64"/>
      <c r="U238" s="64"/>
      <c r="AE238" s="64"/>
      <c r="AN238" s="64"/>
      <c r="AX238" s="64"/>
      <c r="BG238" s="64"/>
      <c r="BU238" s="64"/>
    </row>
    <row r="239" spans="7:73" x14ac:dyDescent="0.25">
      <c r="G239" s="64"/>
      <c r="U239" s="64"/>
      <c r="AE239" s="64"/>
      <c r="AN239" s="64"/>
      <c r="AX239" s="64"/>
      <c r="BG239" s="64"/>
      <c r="BU239" s="64"/>
    </row>
    <row r="240" spans="7:73" x14ac:dyDescent="0.25">
      <c r="G240" s="64"/>
      <c r="U240" s="64"/>
      <c r="AE240" s="64"/>
      <c r="AN240" s="64"/>
      <c r="AX240" s="64"/>
      <c r="BG240" s="64"/>
      <c r="BU240" s="64"/>
    </row>
    <row r="241" spans="7:73" x14ac:dyDescent="0.25">
      <c r="G241" s="64"/>
      <c r="U241" s="64"/>
      <c r="AE241" s="64"/>
      <c r="AN241" s="64"/>
      <c r="AX241" s="64"/>
      <c r="BG241" s="64"/>
      <c r="BU241" s="64"/>
    </row>
    <row r="242" spans="7:73" x14ac:dyDescent="0.25">
      <c r="G242" s="64"/>
      <c r="U242" s="64"/>
      <c r="AE242" s="64"/>
      <c r="AN242" s="64"/>
      <c r="AX242" s="64"/>
      <c r="BG242" s="64"/>
      <c r="BU242" s="64"/>
    </row>
    <row r="243" spans="7:73" x14ac:dyDescent="0.25">
      <c r="G243" s="64"/>
      <c r="U243" s="64"/>
      <c r="AE243" s="64"/>
      <c r="AN243" s="64"/>
      <c r="AX243" s="64"/>
      <c r="BG243" s="64"/>
      <c r="BU243" s="64"/>
    </row>
    <row r="244" spans="7:73" x14ac:dyDescent="0.25">
      <c r="G244" s="64"/>
      <c r="U244" s="64"/>
      <c r="AE244" s="64"/>
      <c r="AN244" s="64"/>
      <c r="AX244" s="64"/>
      <c r="BG244" s="64"/>
      <c r="BU244" s="64"/>
    </row>
    <row r="245" spans="7:73" x14ac:dyDescent="0.25">
      <c r="G245" s="64"/>
      <c r="U245" s="64"/>
      <c r="AE245" s="64"/>
      <c r="AN245" s="64"/>
      <c r="AX245" s="64"/>
      <c r="BG245" s="64"/>
      <c r="BU245" s="64"/>
    </row>
    <row r="246" spans="7:73" x14ac:dyDescent="0.25">
      <c r="G246" s="64"/>
      <c r="U246" s="64"/>
      <c r="AE246" s="64"/>
      <c r="AN246" s="64"/>
      <c r="AX246" s="64"/>
      <c r="BG246" s="64"/>
      <c r="BU246" s="64"/>
    </row>
    <row r="247" spans="7:73" x14ac:dyDescent="0.25">
      <c r="G247" s="64"/>
      <c r="U247" s="64"/>
      <c r="AE247" s="64"/>
      <c r="AN247" s="64"/>
      <c r="AX247" s="64"/>
      <c r="BG247" s="64"/>
      <c r="BU247" s="64"/>
    </row>
    <row r="248" spans="7:73" x14ac:dyDescent="0.25">
      <c r="G248" s="64"/>
      <c r="U248" s="64"/>
      <c r="AE248" s="64"/>
      <c r="AN248" s="64"/>
      <c r="AX248" s="64"/>
      <c r="BG248" s="64"/>
      <c r="BU248" s="64"/>
    </row>
    <row r="249" spans="7:73" x14ac:dyDescent="0.25">
      <c r="G249" s="64"/>
      <c r="U249" s="64"/>
      <c r="AE249" s="64"/>
      <c r="AN249" s="64"/>
      <c r="AX249" s="64"/>
      <c r="BG249" s="64"/>
      <c r="BU249" s="64"/>
    </row>
    <row r="250" spans="7:73" x14ac:dyDescent="0.25">
      <c r="G250" s="64"/>
      <c r="U250" s="64"/>
      <c r="AE250" s="64"/>
      <c r="AN250" s="64"/>
      <c r="AX250" s="64"/>
      <c r="BG250" s="64"/>
      <c r="BU250" s="64"/>
    </row>
    <row r="251" spans="7:73" x14ac:dyDescent="0.25">
      <c r="G251" s="64"/>
      <c r="U251" s="64"/>
      <c r="AE251" s="64"/>
      <c r="AN251" s="64"/>
      <c r="AX251" s="64"/>
      <c r="BG251" s="64"/>
      <c r="BU251" s="64"/>
    </row>
    <row r="252" spans="7:73" x14ac:dyDescent="0.25">
      <c r="G252" s="64"/>
      <c r="U252" s="64"/>
      <c r="AE252" s="64"/>
      <c r="AN252" s="64"/>
      <c r="AX252" s="64"/>
      <c r="BG252" s="64"/>
      <c r="BU252" s="64"/>
    </row>
    <row r="253" spans="7:73" x14ac:dyDescent="0.25">
      <c r="G253" s="64"/>
      <c r="U253" s="64"/>
      <c r="AE253" s="64"/>
      <c r="AN253" s="64"/>
      <c r="AX253" s="64"/>
      <c r="BG253" s="64"/>
      <c r="BU253" s="64"/>
    </row>
    <row r="254" spans="7:73" x14ac:dyDescent="0.25">
      <c r="G254" s="64"/>
      <c r="U254" s="64"/>
      <c r="AE254" s="64"/>
      <c r="AN254" s="64"/>
      <c r="AX254" s="64"/>
      <c r="BG254" s="64"/>
      <c r="BU254" s="64"/>
    </row>
    <row r="255" spans="7:73" x14ac:dyDescent="0.25">
      <c r="G255" s="64"/>
      <c r="U255" s="64"/>
      <c r="AE255" s="64"/>
      <c r="AN255" s="64"/>
      <c r="AX255" s="64"/>
      <c r="BG255" s="64"/>
      <c r="BU255" s="64"/>
    </row>
    <row r="256" spans="7:73" x14ac:dyDescent="0.25">
      <c r="G256" s="64"/>
      <c r="U256" s="64"/>
      <c r="AE256" s="64"/>
      <c r="AN256" s="64"/>
      <c r="AX256" s="64"/>
      <c r="BG256" s="64"/>
      <c r="BU256" s="64"/>
    </row>
    <row r="257" spans="7:73" x14ac:dyDescent="0.25">
      <c r="G257" s="64"/>
      <c r="U257" s="64"/>
      <c r="AE257" s="64"/>
      <c r="AN257" s="64"/>
      <c r="AX257" s="64"/>
      <c r="BG257" s="64"/>
      <c r="BU257" s="64"/>
    </row>
    <row r="258" spans="7:73" x14ac:dyDescent="0.25">
      <c r="G258" s="64"/>
      <c r="U258" s="64"/>
      <c r="AE258" s="64"/>
      <c r="AN258" s="64"/>
      <c r="AX258" s="64"/>
      <c r="BG258" s="64"/>
      <c r="BU258" s="64"/>
    </row>
    <row r="259" spans="7:73" x14ac:dyDescent="0.25">
      <c r="G259" s="64"/>
      <c r="U259" s="64"/>
      <c r="AE259" s="64"/>
      <c r="AN259" s="64"/>
      <c r="AX259" s="64"/>
      <c r="BG259" s="64"/>
      <c r="BU259" s="64"/>
    </row>
    <row r="260" spans="7:73" x14ac:dyDescent="0.25">
      <c r="G260" s="64"/>
      <c r="U260" s="64"/>
      <c r="AE260" s="64"/>
      <c r="AN260" s="64"/>
      <c r="AX260" s="64"/>
      <c r="BG260" s="64"/>
      <c r="BU260" s="64"/>
    </row>
    <row r="261" spans="7:73" x14ac:dyDescent="0.25">
      <c r="G261" s="64"/>
      <c r="U261" s="64"/>
      <c r="AE261" s="64"/>
      <c r="AN261" s="64"/>
      <c r="AX261" s="64"/>
      <c r="BG261" s="64"/>
      <c r="BU261" s="64"/>
    </row>
    <row r="262" spans="7:73" x14ac:dyDescent="0.25">
      <c r="G262" s="64"/>
      <c r="U262" s="64"/>
      <c r="AE262" s="64"/>
      <c r="AN262" s="64"/>
      <c r="AX262" s="64"/>
      <c r="BG262" s="64"/>
      <c r="BU262" s="64"/>
    </row>
    <row r="263" spans="7:73" x14ac:dyDescent="0.25">
      <c r="G263" s="64"/>
      <c r="U263" s="64"/>
      <c r="AE263" s="64"/>
      <c r="AN263" s="64"/>
      <c r="AX263" s="64"/>
      <c r="BG263" s="64"/>
      <c r="BU263" s="64"/>
    </row>
    <row r="264" spans="7:73" x14ac:dyDescent="0.25">
      <c r="G264" s="64"/>
      <c r="U264" s="64"/>
      <c r="AE264" s="64"/>
      <c r="AN264" s="64"/>
      <c r="AX264" s="64"/>
      <c r="BG264" s="64"/>
      <c r="BU264" s="64"/>
    </row>
    <row r="265" spans="7:73" x14ac:dyDescent="0.25">
      <c r="G265" s="64"/>
      <c r="U265" s="64"/>
      <c r="AE265" s="64"/>
      <c r="AN265" s="64"/>
      <c r="AX265" s="64"/>
      <c r="BG265" s="64"/>
      <c r="BU265" s="64"/>
    </row>
    <row r="266" spans="7:73" x14ac:dyDescent="0.25">
      <c r="G266" s="64"/>
      <c r="U266" s="64"/>
      <c r="AE266" s="64"/>
      <c r="AN266" s="64"/>
      <c r="AX266" s="64"/>
      <c r="BG266" s="64"/>
      <c r="BU266" s="64"/>
    </row>
    <row r="267" spans="7:73" x14ac:dyDescent="0.25">
      <c r="G267" s="64"/>
      <c r="U267" s="64"/>
      <c r="AE267" s="64"/>
      <c r="AN267" s="64"/>
      <c r="AX267" s="64"/>
      <c r="BG267" s="64"/>
      <c r="BU267" s="64"/>
    </row>
    <row r="268" spans="7:73" x14ac:dyDescent="0.25">
      <c r="G268" s="64"/>
      <c r="U268" s="64"/>
      <c r="AE268" s="64"/>
      <c r="AN268" s="64"/>
      <c r="AX268" s="64"/>
      <c r="BG268" s="64"/>
      <c r="BU268" s="64"/>
    </row>
    <row r="269" spans="7:73" x14ac:dyDescent="0.25">
      <c r="G269" s="64"/>
      <c r="U269" s="64"/>
      <c r="AE269" s="64"/>
      <c r="AN269" s="64"/>
      <c r="AX269" s="64"/>
      <c r="BG269" s="64"/>
      <c r="BU269" s="64"/>
    </row>
    <row r="270" spans="7:73" x14ac:dyDescent="0.25">
      <c r="G270" s="64"/>
      <c r="U270" s="64"/>
      <c r="AE270" s="64"/>
      <c r="AN270" s="64"/>
      <c r="AX270" s="64"/>
      <c r="BG270" s="64"/>
      <c r="BU270" s="64"/>
    </row>
    <row r="271" spans="7:73" x14ac:dyDescent="0.25">
      <c r="G271" s="64"/>
      <c r="U271" s="64"/>
      <c r="AE271" s="64"/>
      <c r="AN271" s="64"/>
      <c r="AX271" s="64"/>
      <c r="BG271" s="64"/>
      <c r="BU271" s="64"/>
    </row>
    <row r="272" spans="7:73" x14ac:dyDescent="0.25">
      <c r="G272" s="64"/>
      <c r="U272" s="64"/>
      <c r="AE272" s="64"/>
      <c r="AN272" s="64"/>
      <c r="AX272" s="64"/>
      <c r="BG272" s="64"/>
      <c r="BU272" s="64"/>
    </row>
    <row r="273" spans="7:73" x14ac:dyDescent="0.25">
      <c r="G273" s="64"/>
      <c r="U273" s="64"/>
      <c r="AE273" s="64"/>
      <c r="AN273" s="64"/>
      <c r="AX273" s="64"/>
      <c r="BG273" s="64"/>
      <c r="BU273" s="64"/>
    </row>
    <row r="274" spans="7:73" x14ac:dyDescent="0.25">
      <c r="G274" s="64"/>
      <c r="U274" s="64"/>
      <c r="AE274" s="64"/>
      <c r="AN274" s="64"/>
      <c r="AX274" s="64"/>
      <c r="BG274" s="64"/>
      <c r="BU274" s="64"/>
    </row>
    <row r="275" spans="7:73" x14ac:dyDescent="0.25">
      <c r="G275" s="64"/>
      <c r="U275" s="64"/>
      <c r="AE275" s="64"/>
      <c r="AN275" s="64"/>
      <c r="AX275" s="64"/>
      <c r="BG275" s="64"/>
      <c r="BU275" s="64"/>
    </row>
    <row r="276" spans="7:73" x14ac:dyDescent="0.25">
      <c r="G276" s="64"/>
      <c r="U276" s="64"/>
      <c r="AE276" s="64"/>
      <c r="AN276" s="64"/>
      <c r="AX276" s="64"/>
      <c r="BG276" s="64"/>
      <c r="BU276" s="64"/>
    </row>
    <row r="277" spans="7:73" x14ac:dyDescent="0.25">
      <c r="G277" s="64"/>
      <c r="U277" s="64"/>
      <c r="AE277" s="64"/>
      <c r="AN277" s="64"/>
      <c r="AX277" s="64"/>
      <c r="BG277" s="64"/>
      <c r="BU277" s="64"/>
    </row>
    <row r="278" spans="7:73" x14ac:dyDescent="0.25">
      <c r="G278" s="64"/>
      <c r="U278" s="64"/>
      <c r="AE278" s="64"/>
      <c r="AN278" s="64"/>
      <c r="AX278" s="64"/>
      <c r="BG278" s="64"/>
      <c r="BU278" s="64"/>
    </row>
    <row r="279" spans="7:73" x14ac:dyDescent="0.25">
      <c r="G279" s="64"/>
      <c r="U279" s="64"/>
      <c r="AE279" s="64"/>
      <c r="AN279" s="64"/>
      <c r="AX279" s="64"/>
      <c r="BG279" s="64"/>
      <c r="BU279" s="64"/>
    </row>
    <row r="280" spans="7:73" x14ac:dyDescent="0.25">
      <c r="G280" s="64"/>
      <c r="U280" s="64"/>
      <c r="AE280" s="64"/>
      <c r="AN280" s="64"/>
      <c r="AX280" s="64"/>
      <c r="BG280" s="64"/>
      <c r="BU280" s="64"/>
    </row>
    <row r="281" spans="7:73" x14ac:dyDescent="0.25">
      <c r="G281" s="64"/>
      <c r="U281" s="64"/>
      <c r="AE281" s="64"/>
      <c r="AN281" s="64"/>
      <c r="AX281" s="64"/>
      <c r="BG281" s="64"/>
      <c r="BU281" s="64"/>
    </row>
    <row r="282" spans="7:73" x14ac:dyDescent="0.25">
      <c r="G282" s="64"/>
      <c r="U282" s="64"/>
      <c r="AE282" s="64"/>
      <c r="AN282" s="64"/>
      <c r="AX282" s="64"/>
      <c r="BG282" s="64"/>
      <c r="BU282" s="64"/>
    </row>
    <row r="283" spans="7:73" x14ac:dyDescent="0.25">
      <c r="G283" s="64"/>
      <c r="U283" s="64"/>
      <c r="AE283" s="64"/>
      <c r="AN283" s="64"/>
      <c r="AX283" s="64"/>
      <c r="BG283" s="64"/>
      <c r="BU283" s="64"/>
    </row>
    <row r="284" spans="7:73" x14ac:dyDescent="0.25">
      <c r="G284" s="64"/>
      <c r="U284" s="64"/>
      <c r="AE284" s="64"/>
      <c r="AN284" s="64"/>
      <c r="AX284" s="64"/>
      <c r="BG284" s="64"/>
      <c r="BU284" s="64"/>
    </row>
    <row r="285" spans="7:73" x14ac:dyDescent="0.25">
      <c r="G285" s="64"/>
      <c r="U285" s="64"/>
      <c r="AE285" s="64"/>
      <c r="AN285" s="64"/>
      <c r="AX285" s="64"/>
      <c r="BG285" s="64"/>
      <c r="BU285" s="64"/>
    </row>
    <row r="286" spans="7:73" x14ac:dyDescent="0.25">
      <c r="G286" s="64"/>
      <c r="U286" s="64"/>
      <c r="AE286" s="64"/>
      <c r="AN286" s="64"/>
      <c r="AX286" s="64"/>
      <c r="BG286" s="64"/>
      <c r="BU286" s="64"/>
    </row>
    <row r="287" spans="7:73" x14ac:dyDescent="0.25">
      <c r="G287" s="64"/>
      <c r="U287" s="64"/>
      <c r="AE287" s="64"/>
      <c r="AN287" s="64"/>
      <c r="AX287" s="64"/>
      <c r="BG287" s="64"/>
      <c r="BU287" s="64"/>
    </row>
    <row r="288" spans="7:73" x14ac:dyDescent="0.25">
      <c r="G288" s="64"/>
      <c r="U288" s="64"/>
      <c r="AE288" s="64"/>
      <c r="AN288" s="64"/>
      <c r="AX288" s="64"/>
      <c r="BG288" s="64"/>
      <c r="BU288" s="64"/>
    </row>
    <row r="289" spans="7:73" x14ac:dyDescent="0.25">
      <c r="G289" s="64"/>
      <c r="U289" s="64"/>
      <c r="AE289" s="64"/>
      <c r="AN289" s="64"/>
      <c r="AX289" s="64"/>
      <c r="BG289" s="64"/>
      <c r="BU289" s="64"/>
    </row>
    <row r="290" spans="7:73" x14ac:dyDescent="0.25">
      <c r="G290" s="64"/>
      <c r="U290" s="64"/>
      <c r="AE290" s="64"/>
      <c r="AN290" s="64"/>
      <c r="AX290" s="64"/>
      <c r="BG290" s="64"/>
      <c r="BU290" s="64"/>
    </row>
    <row r="291" spans="7:73" x14ac:dyDescent="0.25">
      <c r="G291" s="64"/>
      <c r="U291" s="64"/>
      <c r="AE291" s="64"/>
      <c r="AN291" s="64"/>
      <c r="AX291" s="64"/>
      <c r="BG291" s="64"/>
      <c r="BU291" s="64"/>
    </row>
    <row r="292" spans="7:73" x14ac:dyDescent="0.25">
      <c r="G292" s="64"/>
      <c r="U292" s="64"/>
      <c r="AE292" s="64"/>
      <c r="AN292" s="64"/>
      <c r="AX292" s="64"/>
      <c r="BG292" s="64"/>
      <c r="BU292" s="64"/>
    </row>
    <row r="293" spans="7:73" x14ac:dyDescent="0.25">
      <c r="G293" s="64"/>
      <c r="U293" s="64"/>
      <c r="AE293" s="64"/>
      <c r="AN293" s="64"/>
      <c r="AX293" s="64"/>
      <c r="BG293" s="64"/>
      <c r="BU293" s="64"/>
    </row>
    <row r="294" spans="7:73" x14ac:dyDescent="0.25">
      <c r="G294" s="64"/>
      <c r="U294" s="64"/>
      <c r="AE294" s="64"/>
      <c r="AN294" s="64"/>
      <c r="AX294" s="64"/>
      <c r="BG294" s="64"/>
      <c r="BU294" s="64"/>
    </row>
    <row r="295" spans="7:73" x14ac:dyDescent="0.25">
      <c r="G295" s="64"/>
      <c r="U295" s="64"/>
      <c r="AE295" s="64"/>
      <c r="AN295" s="64"/>
      <c r="AX295" s="64"/>
      <c r="BG295" s="64"/>
      <c r="BU295" s="64"/>
    </row>
    <row r="296" spans="7:73" x14ac:dyDescent="0.25">
      <c r="G296" s="64"/>
      <c r="U296" s="64"/>
      <c r="AE296" s="64"/>
      <c r="AN296" s="64"/>
      <c r="AX296" s="64"/>
      <c r="BG296" s="64"/>
      <c r="BU296" s="64"/>
    </row>
    <row r="297" spans="7:73" x14ac:dyDescent="0.25">
      <c r="G297" s="64"/>
      <c r="U297" s="64"/>
      <c r="AE297" s="64"/>
      <c r="AN297" s="64"/>
      <c r="AX297" s="64"/>
      <c r="BG297" s="64"/>
      <c r="BU297" s="64"/>
    </row>
    <row r="298" spans="7:73" x14ac:dyDescent="0.25">
      <c r="G298" s="64"/>
      <c r="U298" s="64"/>
      <c r="AE298" s="64"/>
      <c r="AN298" s="64"/>
      <c r="AX298" s="64"/>
      <c r="BG298" s="64"/>
      <c r="BU298" s="64"/>
    </row>
    <row r="299" spans="7:73" x14ac:dyDescent="0.25">
      <c r="G299" s="64"/>
      <c r="U299" s="64"/>
      <c r="AE299" s="64"/>
      <c r="AN299" s="64"/>
      <c r="AX299" s="64"/>
      <c r="BG299" s="64"/>
      <c r="BU299" s="64"/>
    </row>
    <row r="300" spans="7:73" x14ac:dyDescent="0.25">
      <c r="G300" s="64"/>
      <c r="U300" s="64"/>
      <c r="AE300" s="64"/>
      <c r="AN300" s="64"/>
      <c r="AX300" s="64"/>
      <c r="BG300" s="64"/>
      <c r="BU300" s="64"/>
    </row>
    <row r="301" spans="7:73" x14ac:dyDescent="0.25">
      <c r="G301" s="64"/>
      <c r="U301" s="64"/>
      <c r="AE301" s="64"/>
      <c r="AN301" s="64"/>
      <c r="AX301" s="64"/>
      <c r="BG301" s="64"/>
      <c r="BU301" s="64"/>
    </row>
    <row r="302" spans="7:73" x14ac:dyDescent="0.25">
      <c r="G302" s="64"/>
      <c r="U302" s="64"/>
      <c r="AE302" s="64"/>
      <c r="AN302" s="64"/>
      <c r="AX302" s="64"/>
      <c r="BG302" s="64"/>
      <c r="BU302" s="64"/>
    </row>
    <row r="303" spans="7:73" x14ac:dyDescent="0.25">
      <c r="G303" s="64"/>
      <c r="U303" s="64"/>
      <c r="AE303" s="64"/>
      <c r="AN303" s="64"/>
      <c r="AX303" s="64"/>
      <c r="BG303" s="64"/>
      <c r="BU303" s="64"/>
    </row>
    <row r="304" spans="7:73" x14ac:dyDescent="0.25">
      <c r="G304" s="64"/>
      <c r="U304" s="64"/>
      <c r="AE304" s="64"/>
      <c r="AN304" s="64"/>
      <c r="AX304" s="64"/>
      <c r="BG304" s="64"/>
      <c r="BU304" s="64"/>
    </row>
    <row r="305" spans="7:73" x14ac:dyDescent="0.25">
      <c r="G305" s="64"/>
      <c r="U305" s="64"/>
      <c r="AE305" s="64"/>
      <c r="AN305" s="64"/>
      <c r="AX305" s="64"/>
      <c r="BG305" s="64"/>
      <c r="BU305" s="64"/>
    </row>
    <row r="306" spans="7:73" x14ac:dyDescent="0.25">
      <c r="G306" s="64"/>
      <c r="U306" s="64"/>
      <c r="AE306" s="64"/>
      <c r="AN306" s="64"/>
      <c r="AX306" s="64"/>
      <c r="BG306" s="64"/>
      <c r="BU306" s="64"/>
    </row>
    <row r="307" spans="7:73" x14ac:dyDescent="0.25">
      <c r="G307" s="64"/>
      <c r="U307" s="64"/>
      <c r="AE307" s="64"/>
      <c r="AN307" s="64"/>
      <c r="AX307" s="64"/>
      <c r="BG307" s="64"/>
      <c r="BU307" s="64"/>
    </row>
    <row r="308" spans="7:73" x14ac:dyDescent="0.25">
      <c r="G308" s="64"/>
      <c r="U308" s="64"/>
      <c r="AE308" s="64"/>
      <c r="AN308" s="64"/>
      <c r="AX308" s="64"/>
      <c r="BG308" s="64"/>
      <c r="BU308" s="64"/>
    </row>
    <row r="309" spans="7:73" x14ac:dyDescent="0.25">
      <c r="G309" s="64"/>
      <c r="U309" s="64"/>
      <c r="AE309" s="64"/>
      <c r="AN309" s="64"/>
      <c r="AX309" s="64"/>
      <c r="BG309" s="64"/>
      <c r="BU309" s="64"/>
    </row>
    <row r="310" spans="7:73" x14ac:dyDescent="0.25">
      <c r="G310" s="64"/>
      <c r="U310" s="64"/>
      <c r="AE310" s="64"/>
      <c r="AN310" s="64"/>
      <c r="AX310" s="64"/>
      <c r="BG310" s="64"/>
      <c r="BU310" s="64"/>
    </row>
    <row r="311" spans="7:73" x14ac:dyDescent="0.25">
      <c r="G311" s="64"/>
      <c r="U311" s="64"/>
      <c r="AE311" s="64"/>
      <c r="AN311" s="64"/>
      <c r="AX311" s="64"/>
      <c r="BG311" s="64"/>
      <c r="BU311" s="64"/>
    </row>
    <row r="312" spans="7:73" x14ac:dyDescent="0.25">
      <c r="G312" s="64"/>
      <c r="U312" s="64"/>
      <c r="AE312" s="64"/>
      <c r="AN312" s="64"/>
      <c r="AX312" s="64"/>
      <c r="BG312" s="64"/>
      <c r="BU312" s="64"/>
    </row>
    <row r="313" spans="7:73" x14ac:dyDescent="0.25">
      <c r="G313" s="64"/>
      <c r="U313" s="64"/>
      <c r="AE313" s="64"/>
      <c r="AN313" s="64"/>
      <c r="AX313" s="64"/>
      <c r="BG313" s="64"/>
      <c r="BU313" s="64"/>
    </row>
    <row r="314" spans="7:73" x14ac:dyDescent="0.25">
      <c r="G314" s="64"/>
      <c r="U314" s="64"/>
      <c r="AE314" s="64"/>
      <c r="AN314" s="64"/>
      <c r="AX314" s="64"/>
      <c r="BG314" s="64"/>
      <c r="BU314" s="64"/>
    </row>
    <row r="315" spans="7:73" x14ac:dyDescent="0.25">
      <c r="G315" s="64"/>
      <c r="U315" s="64"/>
      <c r="AE315" s="64"/>
      <c r="AN315" s="64"/>
      <c r="AX315" s="64"/>
      <c r="BG315" s="64"/>
      <c r="BU315" s="64"/>
    </row>
    <row r="316" spans="7:73" x14ac:dyDescent="0.25">
      <c r="G316" s="64"/>
      <c r="U316" s="64"/>
      <c r="AE316" s="64"/>
      <c r="AN316" s="64"/>
      <c r="AX316" s="64"/>
      <c r="BG316" s="64"/>
      <c r="BU316" s="64"/>
    </row>
    <row r="317" spans="7:73" x14ac:dyDescent="0.25">
      <c r="G317" s="64"/>
      <c r="U317" s="64"/>
      <c r="AE317" s="64"/>
      <c r="AN317" s="64"/>
      <c r="AX317" s="64"/>
      <c r="BG317" s="64"/>
      <c r="BU317" s="64"/>
    </row>
    <row r="318" spans="7:73" x14ac:dyDescent="0.25">
      <c r="G318" s="64"/>
      <c r="U318" s="64"/>
      <c r="AE318" s="64"/>
      <c r="AN318" s="64"/>
      <c r="AX318" s="64"/>
      <c r="BG318" s="64"/>
      <c r="BU318" s="64"/>
    </row>
    <row r="319" spans="7:73" x14ac:dyDescent="0.25">
      <c r="G319" s="64"/>
      <c r="U319" s="64"/>
      <c r="AE319" s="64"/>
      <c r="AN319" s="64"/>
      <c r="AX319" s="64"/>
      <c r="BG319" s="64"/>
      <c r="BU319" s="64"/>
    </row>
    <row r="320" spans="7:73" x14ac:dyDescent="0.25">
      <c r="G320" s="64"/>
      <c r="U320" s="64"/>
      <c r="AE320" s="64"/>
      <c r="AN320" s="64"/>
      <c r="AX320" s="64"/>
      <c r="BG320" s="64"/>
      <c r="BU320" s="64"/>
    </row>
    <row r="321" spans="7:73" x14ac:dyDescent="0.25">
      <c r="G321" s="64"/>
      <c r="U321" s="64"/>
      <c r="AE321" s="64"/>
      <c r="AN321" s="64"/>
      <c r="AX321" s="64"/>
      <c r="BG321" s="64"/>
      <c r="BU321" s="64"/>
    </row>
    <row r="322" spans="7:73" x14ac:dyDescent="0.25">
      <c r="G322" s="64"/>
      <c r="U322" s="64"/>
      <c r="AE322" s="64"/>
      <c r="AN322" s="64"/>
      <c r="AX322" s="64"/>
      <c r="BG322" s="64"/>
      <c r="BU322" s="64"/>
    </row>
    <row r="323" spans="7:73" x14ac:dyDescent="0.25">
      <c r="G323" s="64"/>
      <c r="U323" s="64"/>
      <c r="AE323" s="64"/>
      <c r="AN323" s="64"/>
      <c r="AX323" s="64"/>
      <c r="BG323" s="64"/>
      <c r="BU323" s="64"/>
    </row>
    <row r="324" spans="7:73" x14ac:dyDescent="0.25">
      <c r="G324" s="64"/>
      <c r="U324" s="64"/>
      <c r="AE324" s="64"/>
      <c r="AN324" s="64"/>
      <c r="AX324" s="64"/>
      <c r="BG324" s="64"/>
      <c r="BU324" s="64"/>
    </row>
    <row r="325" spans="7:73" x14ac:dyDescent="0.25">
      <c r="G325" s="64"/>
      <c r="U325" s="64"/>
      <c r="AE325" s="64"/>
      <c r="AN325" s="64"/>
      <c r="AX325" s="64"/>
      <c r="BG325" s="64"/>
      <c r="BU325" s="64"/>
    </row>
    <row r="326" spans="7:73" x14ac:dyDescent="0.25">
      <c r="G326" s="64"/>
      <c r="U326" s="64"/>
      <c r="AE326" s="64"/>
      <c r="AN326" s="64"/>
      <c r="AX326" s="64"/>
      <c r="BG326" s="64"/>
      <c r="BU326" s="64"/>
    </row>
    <row r="327" spans="7:73" x14ac:dyDescent="0.25">
      <c r="G327" s="64"/>
      <c r="U327" s="64"/>
      <c r="AE327" s="64"/>
      <c r="AN327" s="64"/>
      <c r="AX327" s="64"/>
      <c r="BG327" s="64"/>
      <c r="BU327" s="64"/>
    </row>
    <row r="328" spans="7:73" x14ac:dyDescent="0.25">
      <c r="G328" s="64"/>
      <c r="U328" s="64"/>
      <c r="AE328" s="64"/>
      <c r="AN328" s="64"/>
      <c r="AX328" s="64"/>
      <c r="BG328" s="64"/>
      <c r="BU328" s="64"/>
    </row>
    <row r="329" spans="7:73" x14ac:dyDescent="0.25">
      <c r="G329" s="64"/>
      <c r="U329" s="64"/>
      <c r="AE329" s="64"/>
      <c r="AN329" s="64"/>
      <c r="AX329" s="64"/>
      <c r="BG329" s="64"/>
      <c r="BU329" s="64"/>
    </row>
    <row r="330" spans="7:73" x14ac:dyDescent="0.25">
      <c r="G330" s="64"/>
      <c r="U330" s="64"/>
      <c r="AE330" s="64"/>
      <c r="AN330" s="64"/>
      <c r="AX330" s="64"/>
      <c r="BG330" s="64"/>
      <c r="BU330" s="64"/>
    </row>
    <row r="331" spans="7:73" x14ac:dyDescent="0.25">
      <c r="G331" s="64"/>
      <c r="U331" s="64"/>
      <c r="AE331" s="64"/>
      <c r="AN331" s="64"/>
      <c r="AX331" s="64"/>
      <c r="BG331" s="64"/>
      <c r="BU331" s="64"/>
    </row>
    <row r="332" spans="7:73" x14ac:dyDescent="0.25">
      <c r="G332" s="64"/>
      <c r="U332" s="64"/>
      <c r="AE332" s="64"/>
      <c r="AN332" s="64"/>
      <c r="AX332" s="64"/>
      <c r="BG332" s="64"/>
      <c r="BU332" s="64"/>
    </row>
    <row r="333" spans="7:73" x14ac:dyDescent="0.25">
      <c r="G333" s="64"/>
      <c r="U333" s="64"/>
      <c r="AE333" s="64"/>
      <c r="AN333" s="64"/>
      <c r="AX333" s="64"/>
      <c r="BG333" s="64"/>
      <c r="BU333" s="64"/>
    </row>
    <row r="334" spans="7:73" x14ac:dyDescent="0.25">
      <c r="G334" s="64"/>
      <c r="U334" s="64"/>
      <c r="AE334" s="64"/>
      <c r="AN334" s="64"/>
      <c r="AX334" s="64"/>
      <c r="BG334" s="64"/>
      <c r="BU334" s="64"/>
    </row>
    <row r="335" spans="7:73" x14ac:dyDescent="0.25">
      <c r="G335" s="64"/>
      <c r="U335" s="64"/>
      <c r="AE335" s="64"/>
      <c r="AN335" s="64"/>
      <c r="AX335" s="64"/>
      <c r="BG335" s="64"/>
      <c r="BU335" s="64"/>
    </row>
    <row r="336" spans="7:73" x14ac:dyDescent="0.25">
      <c r="G336" s="64"/>
      <c r="U336" s="64"/>
      <c r="AE336" s="64"/>
      <c r="AN336" s="64"/>
      <c r="AX336" s="64"/>
      <c r="BG336" s="64"/>
      <c r="BU336" s="64"/>
    </row>
    <row r="337" spans="7:73" x14ac:dyDescent="0.25">
      <c r="G337" s="64"/>
      <c r="U337" s="64"/>
      <c r="AE337" s="64"/>
      <c r="AN337" s="64"/>
      <c r="AX337" s="64"/>
      <c r="BG337" s="64"/>
      <c r="BU337" s="64"/>
    </row>
    <row r="338" spans="7:73" x14ac:dyDescent="0.25">
      <c r="G338" s="64"/>
      <c r="U338" s="64"/>
      <c r="AE338" s="64"/>
      <c r="AN338" s="64"/>
      <c r="AX338" s="64"/>
      <c r="BG338" s="64"/>
      <c r="BU338" s="64"/>
    </row>
    <row r="339" spans="7:73" x14ac:dyDescent="0.25">
      <c r="G339" s="64"/>
      <c r="U339" s="64"/>
      <c r="AE339" s="64"/>
      <c r="AN339" s="64"/>
      <c r="AX339" s="64"/>
      <c r="BG339" s="64"/>
      <c r="BU339" s="64"/>
    </row>
    <row r="340" spans="7:73" x14ac:dyDescent="0.25">
      <c r="G340" s="64"/>
      <c r="U340" s="64"/>
      <c r="AE340" s="64"/>
      <c r="AN340" s="64"/>
      <c r="AX340" s="64"/>
      <c r="BG340" s="64"/>
      <c r="BU340" s="64"/>
    </row>
    <row r="341" spans="7:73" x14ac:dyDescent="0.25">
      <c r="G341" s="64"/>
      <c r="U341" s="64"/>
      <c r="AE341" s="64"/>
      <c r="AN341" s="64"/>
      <c r="AX341" s="64"/>
      <c r="BG341" s="64"/>
      <c r="BU341" s="64"/>
    </row>
    <row r="342" spans="7:73" x14ac:dyDescent="0.25">
      <c r="G342" s="64"/>
      <c r="U342" s="64"/>
      <c r="AE342" s="64"/>
      <c r="AN342" s="64"/>
      <c r="AX342" s="64"/>
      <c r="BG342" s="64"/>
      <c r="BU342" s="64"/>
    </row>
    <row r="343" spans="7:73" x14ac:dyDescent="0.25">
      <c r="G343" s="64"/>
      <c r="U343" s="64"/>
      <c r="AE343" s="64"/>
      <c r="AN343" s="64"/>
      <c r="AX343" s="64"/>
      <c r="BG343" s="64"/>
      <c r="BU343" s="64"/>
    </row>
    <row r="344" spans="7:73" x14ac:dyDescent="0.25">
      <c r="G344" s="64"/>
      <c r="U344" s="64"/>
      <c r="AE344" s="64"/>
      <c r="AN344" s="64"/>
      <c r="AX344" s="64"/>
      <c r="BG344" s="64"/>
      <c r="BU344" s="64"/>
    </row>
    <row r="345" spans="7:73" x14ac:dyDescent="0.25">
      <c r="G345" s="64"/>
      <c r="U345" s="64"/>
      <c r="AE345" s="64"/>
      <c r="AN345" s="64"/>
      <c r="AX345" s="64"/>
      <c r="BG345" s="64"/>
      <c r="BU345" s="64"/>
    </row>
    <row r="346" spans="7:73" x14ac:dyDescent="0.25">
      <c r="G346" s="64"/>
      <c r="U346" s="64"/>
      <c r="AE346" s="64"/>
      <c r="AN346" s="64"/>
      <c r="AX346" s="64"/>
      <c r="BG346" s="64"/>
      <c r="BU346" s="64"/>
    </row>
    <row r="347" spans="7:73" x14ac:dyDescent="0.25">
      <c r="G347" s="64"/>
      <c r="U347" s="64"/>
      <c r="AE347" s="64"/>
      <c r="AN347" s="64"/>
      <c r="AX347" s="64"/>
      <c r="BG347" s="64"/>
      <c r="BU347" s="64"/>
    </row>
    <row r="348" spans="7:73" x14ac:dyDescent="0.25">
      <c r="G348" s="64"/>
      <c r="U348" s="64"/>
      <c r="AE348" s="64"/>
      <c r="AN348" s="64"/>
      <c r="AX348" s="64"/>
      <c r="BG348" s="64"/>
      <c r="BU348" s="64"/>
    </row>
    <row r="349" spans="7:73" x14ac:dyDescent="0.25">
      <c r="G349" s="64"/>
      <c r="U349" s="64"/>
      <c r="AE349" s="64"/>
      <c r="AN349" s="64"/>
      <c r="AX349" s="64"/>
      <c r="BG349" s="64"/>
      <c r="BU349" s="64"/>
    </row>
    <row r="350" spans="7:73" x14ac:dyDescent="0.25">
      <c r="G350" s="64"/>
      <c r="U350" s="64"/>
      <c r="AE350" s="64"/>
      <c r="AN350" s="64"/>
      <c r="AX350" s="64"/>
      <c r="BG350" s="64"/>
      <c r="BU350" s="64"/>
    </row>
    <row r="351" spans="7:73" x14ac:dyDescent="0.25">
      <c r="G351" s="64"/>
      <c r="U351" s="64"/>
      <c r="AE351" s="64"/>
      <c r="AN351" s="64"/>
      <c r="AX351" s="64"/>
      <c r="BG351" s="64"/>
      <c r="BU351" s="64"/>
    </row>
    <row r="352" spans="7:73" x14ac:dyDescent="0.25">
      <c r="G352" s="64"/>
      <c r="U352" s="64"/>
      <c r="AE352" s="64"/>
      <c r="AN352" s="64"/>
      <c r="AX352" s="64"/>
      <c r="BG352" s="64"/>
      <c r="BU352" s="64"/>
    </row>
    <row r="353" spans="7:73" x14ac:dyDescent="0.25">
      <c r="G353" s="64"/>
      <c r="U353" s="64"/>
      <c r="AE353" s="64"/>
      <c r="AN353" s="64"/>
      <c r="AX353" s="64"/>
      <c r="BG353" s="64"/>
      <c r="BU353" s="64"/>
    </row>
    <row r="354" spans="7:73" x14ac:dyDescent="0.25">
      <c r="G354" s="64"/>
      <c r="U354" s="64"/>
      <c r="AE354" s="64"/>
      <c r="AN354" s="64"/>
      <c r="AX354" s="64"/>
      <c r="BG354" s="64"/>
      <c r="BU354" s="64"/>
    </row>
    <row r="355" spans="7:73" x14ac:dyDescent="0.25">
      <c r="G355" s="64"/>
      <c r="U355" s="64"/>
      <c r="AE355" s="64"/>
      <c r="AN355" s="64"/>
      <c r="AX355" s="64"/>
      <c r="BG355" s="64"/>
      <c r="BU355" s="64"/>
    </row>
    <row r="356" spans="7:73" x14ac:dyDescent="0.25">
      <c r="G356" s="64"/>
      <c r="U356" s="64"/>
      <c r="AE356" s="64"/>
      <c r="AN356" s="64"/>
      <c r="AX356" s="64"/>
      <c r="BG356" s="64"/>
      <c r="BU356" s="64"/>
    </row>
    <row r="357" spans="7:73" x14ac:dyDescent="0.25">
      <c r="G357" s="64"/>
      <c r="U357" s="64"/>
      <c r="AE357" s="64"/>
      <c r="AN357" s="64"/>
      <c r="AX357" s="64"/>
      <c r="BG357" s="64"/>
      <c r="BU357" s="64"/>
    </row>
    <row r="358" spans="7:73" x14ac:dyDescent="0.25">
      <c r="G358" s="64"/>
      <c r="U358" s="64"/>
      <c r="AE358" s="64"/>
      <c r="AN358" s="64"/>
      <c r="AX358" s="64"/>
      <c r="BG358" s="64"/>
      <c r="BU358" s="64"/>
    </row>
    <row r="359" spans="7:73" x14ac:dyDescent="0.25">
      <c r="G359" s="64"/>
      <c r="U359" s="64"/>
      <c r="AE359" s="64"/>
      <c r="AN359" s="64"/>
      <c r="AX359" s="64"/>
      <c r="BG359" s="64"/>
      <c r="BU359" s="64"/>
    </row>
    <row r="360" spans="7:73" x14ac:dyDescent="0.25">
      <c r="G360" s="64"/>
      <c r="U360" s="64"/>
      <c r="AE360" s="64"/>
      <c r="AN360" s="64"/>
      <c r="AX360" s="64"/>
      <c r="BG360" s="64"/>
      <c r="BU360" s="64"/>
    </row>
    <row r="361" spans="7:73" x14ac:dyDescent="0.25">
      <c r="G361" s="64"/>
      <c r="U361" s="64"/>
      <c r="AE361" s="64"/>
      <c r="AN361" s="64"/>
      <c r="AX361" s="64"/>
      <c r="BG361" s="64"/>
      <c r="BU361" s="64"/>
    </row>
    <row r="362" spans="7:73" x14ac:dyDescent="0.25">
      <c r="G362" s="64"/>
      <c r="U362" s="64"/>
      <c r="AE362" s="64"/>
      <c r="AN362" s="64"/>
      <c r="AX362" s="64"/>
      <c r="BG362" s="64"/>
      <c r="BU362" s="64"/>
    </row>
    <row r="363" spans="7:73" x14ac:dyDescent="0.25">
      <c r="G363" s="64"/>
      <c r="U363" s="64"/>
      <c r="AE363" s="64"/>
      <c r="AN363" s="64"/>
      <c r="AX363" s="64"/>
      <c r="BG363" s="64"/>
      <c r="BU363" s="64"/>
    </row>
    <row r="364" spans="7:73" x14ac:dyDescent="0.25">
      <c r="G364" s="64"/>
      <c r="U364" s="64"/>
      <c r="AE364" s="64"/>
      <c r="AN364" s="64"/>
      <c r="AX364" s="64"/>
      <c r="BG364" s="64"/>
      <c r="BU364" s="64"/>
    </row>
    <row r="365" spans="7:73" x14ac:dyDescent="0.25">
      <c r="G365" s="64"/>
      <c r="U365" s="64"/>
      <c r="AE365" s="64"/>
      <c r="AN365" s="64"/>
      <c r="AX365" s="64"/>
      <c r="BG365" s="64"/>
      <c r="BU365" s="64"/>
    </row>
    <row r="366" spans="7:73" x14ac:dyDescent="0.25">
      <c r="G366" s="64"/>
      <c r="U366" s="64"/>
      <c r="AE366" s="64"/>
      <c r="AN366" s="64"/>
      <c r="AX366" s="64"/>
      <c r="BG366" s="64"/>
      <c r="BU366" s="64"/>
    </row>
    <row r="367" spans="7:73" x14ac:dyDescent="0.25">
      <c r="G367" s="64"/>
      <c r="U367" s="64"/>
      <c r="AE367" s="64"/>
      <c r="AN367" s="64"/>
      <c r="AX367" s="64"/>
      <c r="BG367" s="64"/>
      <c r="BU367" s="64"/>
    </row>
    <row r="368" spans="7:73" x14ac:dyDescent="0.25">
      <c r="G368" s="64"/>
      <c r="U368" s="64"/>
      <c r="AE368" s="64"/>
      <c r="AN368" s="64"/>
      <c r="AX368" s="64"/>
      <c r="BG368" s="64"/>
      <c r="BU368" s="64"/>
    </row>
    <row r="369" spans="7:73" x14ac:dyDescent="0.25">
      <c r="G369" s="64"/>
      <c r="U369" s="64"/>
      <c r="AE369" s="64"/>
      <c r="AN369" s="64"/>
      <c r="AX369" s="64"/>
      <c r="BG369" s="64"/>
      <c r="BU369" s="64"/>
    </row>
    <row r="370" spans="7:73" x14ac:dyDescent="0.25">
      <c r="G370" s="64"/>
      <c r="U370" s="64"/>
      <c r="AE370" s="64"/>
      <c r="AN370" s="64"/>
      <c r="AX370" s="64"/>
      <c r="BG370" s="64"/>
      <c r="BU370" s="64"/>
    </row>
    <row r="371" spans="7:73" x14ac:dyDescent="0.25">
      <c r="G371" s="64"/>
      <c r="U371" s="64"/>
      <c r="AE371" s="64"/>
      <c r="AN371" s="64"/>
      <c r="AX371" s="64"/>
      <c r="BG371" s="64"/>
      <c r="BU371" s="64"/>
    </row>
    <row r="372" spans="7:73" x14ac:dyDescent="0.25">
      <c r="G372" s="64"/>
      <c r="U372" s="64"/>
      <c r="AE372" s="64"/>
      <c r="AN372" s="64"/>
      <c r="AX372" s="64"/>
      <c r="BG372" s="64"/>
      <c r="BU372" s="64"/>
    </row>
    <row r="373" spans="7:73" x14ac:dyDescent="0.25">
      <c r="G373" s="64"/>
      <c r="U373" s="64"/>
      <c r="AE373" s="64"/>
      <c r="AN373" s="64"/>
      <c r="AX373" s="64"/>
      <c r="BG373" s="64"/>
      <c r="BU373" s="64"/>
    </row>
    <row r="374" spans="7:73" x14ac:dyDescent="0.25">
      <c r="G374" s="64"/>
      <c r="U374" s="64"/>
      <c r="AE374" s="64"/>
      <c r="AN374" s="64"/>
      <c r="AX374" s="64"/>
      <c r="BG374" s="64"/>
      <c r="BU374" s="64"/>
    </row>
    <row r="375" spans="7:73" x14ac:dyDescent="0.25">
      <c r="G375" s="64"/>
      <c r="U375" s="64"/>
      <c r="AE375" s="64"/>
      <c r="AN375" s="64"/>
      <c r="AX375" s="64"/>
      <c r="BG375" s="64"/>
      <c r="BU375" s="64"/>
    </row>
    <row r="376" spans="7:73" x14ac:dyDescent="0.25">
      <c r="G376" s="64"/>
      <c r="U376" s="64"/>
      <c r="AE376" s="64"/>
      <c r="AN376" s="64"/>
      <c r="AX376" s="64"/>
      <c r="BG376" s="64"/>
      <c r="BU376" s="64"/>
    </row>
    <row r="377" spans="7:73" x14ac:dyDescent="0.25">
      <c r="G377" s="64"/>
      <c r="U377" s="64"/>
      <c r="AE377" s="64"/>
      <c r="AN377" s="64"/>
      <c r="AX377" s="64"/>
      <c r="BG377" s="64"/>
      <c r="BU377" s="64"/>
    </row>
    <row r="378" spans="7:73" x14ac:dyDescent="0.25">
      <c r="G378" s="64"/>
      <c r="U378" s="64"/>
      <c r="AE378" s="64"/>
      <c r="AN378" s="64"/>
      <c r="AX378" s="64"/>
      <c r="BG378" s="64"/>
      <c r="BU378" s="64"/>
    </row>
    <row r="379" spans="7:73" x14ac:dyDescent="0.25">
      <c r="G379" s="64"/>
      <c r="U379" s="64"/>
      <c r="AE379" s="64"/>
      <c r="AN379" s="64"/>
      <c r="AX379" s="64"/>
      <c r="BG379" s="64"/>
      <c r="BU379" s="64"/>
    </row>
    <row r="380" spans="7:73" x14ac:dyDescent="0.25">
      <c r="G380" s="64"/>
      <c r="U380" s="64"/>
      <c r="AE380" s="64"/>
      <c r="AN380" s="64"/>
      <c r="AX380" s="64"/>
      <c r="BG380" s="64"/>
      <c r="BU380" s="64"/>
    </row>
    <row r="381" spans="7:73" x14ac:dyDescent="0.25">
      <c r="G381" s="64"/>
      <c r="U381" s="64"/>
      <c r="AE381" s="64"/>
      <c r="AN381" s="64"/>
      <c r="AX381" s="64"/>
      <c r="BG381" s="64"/>
      <c r="BU381" s="64"/>
    </row>
    <row r="382" spans="7:73" x14ac:dyDescent="0.25">
      <c r="G382" s="64"/>
      <c r="U382" s="64"/>
      <c r="AE382" s="64"/>
      <c r="AN382" s="64"/>
      <c r="AX382" s="64"/>
      <c r="BG382" s="64"/>
      <c r="BU382" s="64"/>
    </row>
    <row r="383" spans="7:73" x14ac:dyDescent="0.25">
      <c r="G383" s="64"/>
      <c r="U383" s="64"/>
      <c r="AE383" s="64"/>
      <c r="AN383" s="64"/>
      <c r="AX383" s="64"/>
      <c r="BG383" s="64"/>
      <c r="BU383" s="64"/>
    </row>
    <row r="384" spans="7:73" x14ac:dyDescent="0.25">
      <c r="G384" s="64"/>
      <c r="U384" s="64"/>
      <c r="AE384" s="64"/>
      <c r="AN384" s="64"/>
      <c r="AX384" s="64"/>
      <c r="BG384" s="64"/>
      <c r="BU384" s="64"/>
    </row>
    <row r="385" spans="7:73" x14ac:dyDescent="0.25">
      <c r="G385" s="64"/>
      <c r="U385" s="64"/>
      <c r="AE385" s="64"/>
      <c r="AN385" s="64"/>
      <c r="AX385" s="64"/>
      <c r="BG385" s="64"/>
      <c r="BU385" s="64"/>
    </row>
    <row r="386" spans="7:73" x14ac:dyDescent="0.25">
      <c r="G386" s="64"/>
      <c r="U386" s="64"/>
      <c r="AE386" s="64"/>
      <c r="AN386" s="64"/>
      <c r="AX386" s="64"/>
      <c r="BG386" s="64"/>
      <c r="BU386" s="64"/>
    </row>
    <row r="387" spans="7:73" x14ac:dyDescent="0.25">
      <c r="G387" s="64"/>
      <c r="U387" s="64"/>
      <c r="AE387" s="64"/>
      <c r="AN387" s="64"/>
      <c r="AX387" s="64"/>
      <c r="BG387" s="64"/>
      <c r="BU387" s="64"/>
    </row>
    <row r="388" spans="7:73" x14ac:dyDescent="0.25">
      <c r="G388" s="64"/>
      <c r="U388" s="64"/>
      <c r="AE388" s="64"/>
      <c r="AN388" s="64"/>
      <c r="AX388" s="64"/>
      <c r="BG388" s="64"/>
      <c r="BU388" s="64"/>
    </row>
    <row r="389" spans="7:73" x14ac:dyDescent="0.25">
      <c r="G389" s="64"/>
      <c r="U389" s="64"/>
      <c r="AE389" s="64"/>
      <c r="AN389" s="64"/>
      <c r="AX389" s="64"/>
      <c r="BG389" s="64"/>
      <c r="BU389" s="64"/>
    </row>
    <row r="390" spans="7:73" x14ac:dyDescent="0.25">
      <c r="G390" s="64"/>
      <c r="U390" s="64"/>
      <c r="AE390" s="64"/>
      <c r="AN390" s="64"/>
      <c r="AX390" s="64"/>
      <c r="BG390" s="64"/>
      <c r="BU390" s="64"/>
    </row>
    <row r="391" spans="7:73" x14ac:dyDescent="0.25">
      <c r="G391" s="64"/>
      <c r="U391" s="64"/>
      <c r="AE391" s="64"/>
      <c r="AN391" s="64"/>
      <c r="AX391" s="64"/>
      <c r="BG391" s="64"/>
      <c r="BU391" s="64"/>
    </row>
    <row r="392" spans="7:73" x14ac:dyDescent="0.25">
      <c r="G392" s="64"/>
      <c r="U392" s="64"/>
      <c r="AE392" s="64"/>
      <c r="AN392" s="64"/>
      <c r="AX392" s="64"/>
      <c r="BG392" s="64"/>
      <c r="BU392" s="64"/>
    </row>
    <row r="393" spans="7:73" x14ac:dyDescent="0.25">
      <c r="G393" s="64"/>
      <c r="U393" s="64"/>
      <c r="AE393" s="64"/>
      <c r="AN393" s="64"/>
      <c r="AX393" s="64"/>
      <c r="BG393" s="64"/>
      <c r="BU393" s="64"/>
    </row>
    <row r="394" spans="7:73" x14ac:dyDescent="0.25">
      <c r="G394" s="64"/>
      <c r="U394" s="64"/>
      <c r="AE394" s="64"/>
      <c r="AN394" s="64"/>
      <c r="AX394" s="64"/>
      <c r="BG394" s="64"/>
      <c r="BU394" s="64"/>
    </row>
    <row r="395" spans="7:73" x14ac:dyDescent="0.25">
      <c r="G395" s="64"/>
      <c r="U395" s="64"/>
      <c r="AE395" s="64"/>
      <c r="AN395" s="64"/>
      <c r="AX395" s="64"/>
      <c r="BG395" s="64"/>
      <c r="BU395" s="64"/>
    </row>
    <row r="396" spans="7:73" x14ac:dyDescent="0.25">
      <c r="G396" s="64"/>
      <c r="U396" s="64"/>
      <c r="AE396" s="64"/>
      <c r="AN396" s="64"/>
      <c r="AX396" s="64"/>
      <c r="BG396" s="64"/>
      <c r="BU396" s="64"/>
    </row>
    <row r="397" spans="7:73" x14ac:dyDescent="0.25">
      <c r="G397" s="64"/>
      <c r="U397" s="64"/>
      <c r="AE397" s="64"/>
      <c r="AN397" s="64"/>
      <c r="AX397" s="64"/>
      <c r="BG397" s="64"/>
      <c r="BU397" s="64"/>
    </row>
    <row r="398" spans="7:73" x14ac:dyDescent="0.25">
      <c r="G398" s="64"/>
      <c r="U398" s="64"/>
      <c r="AE398" s="64"/>
      <c r="AN398" s="64"/>
      <c r="AX398" s="64"/>
      <c r="BG398" s="64"/>
      <c r="BU398" s="64"/>
    </row>
  </sheetData>
  <conditionalFormatting sqref="E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BW398"/>
  <sheetViews>
    <sheetView topLeftCell="S1" zoomScale="70" zoomScaleNormal="70" workbookViewId="0">
      <selection activeCell="S21" sqref="S21"/>
    </sheetView>
  </sheetViews>
  <sheetFormatPr defaultColWidth="8.75" defaultRowHeight="15.75" x14ac:dyDescent="0.25"/>
  <cols>
    <col min="1" max="2" width="8.75" style="62"/>
    <col min="3" max="3" width="20.625" style="62" customWidth="1"/>
    <col min="4" max="4" width="16.75" style="62" customWidth="1"/>
    <col min="5" max="6" width="8.75" style="62"/>
    <col min="7" max="7" width="18.125" style="62" customWidth="1"/>
    <col min="8" max="9" width="8.75" style="62"/>
    <col min="10" max="10" width="12.375" style="62" bestFit="1" customWidth="1"/>
    <col min="11" max="21" width="8.75" style="62"/>
    <col min="22" max="22" width="9.125" style="62" bestFit="1" customWidth="1"/>
    <col min="23" max="23" width="8.75" style="62"/>
    <col min="24" max="24" width="9.125" style="62" bestFit="1" customWidth="1"/>
    <col min="25" max="25" width="8.875" style="62" bestFit="1" customWidth="1"/>
    <col min="26" max="27" width="8.75" style="62"/>
    <col min="28" max="28" width="13.625" style="62" customWidth="1"/>
    <col min="29" max="30" width="8.75" style="62"/>
    <col min="31" max="31" width="10.125" style="62" bestFit="1" customWidth="1"/>
    <col min="32" max="32" width="8.75" style="62"/>
    <col min="33" max="33" width="10.25" style="62" bestFit="1" customWidth="1"/>
    <col min="34" max="34" width="8.875" style="62" bestFit="1" customWidth="1"/>
    <col min="35" max="39" width="8.75" style="62"/>
    <col min="40" max="40" width="10.125" style="62" bestFit="1" customWidth="1"/>
    <col min="41" max="49" width="8.75" style="62"/>
    <col min="50" max="50" width="10.125" style="62" bestFit="1" customWidth="1"/>
    <col min="51" max="58" width="8.75" style="62"/>
    <col min="59" max="59" width="10.125" style="62" bestFit="1" customWidth="1"/>
    <col min="60" max="61" width="8.75" style="62"/>
    <col min="62" max="62" width="17.25" style="62" customWidth="1"/>
    <col min="63" max="72" width="8.75" style="62"/>
    <col min="73" max="73" width="10.125" style="62" bestFit="1" customWidth="1"/>
    <col min="74" max="74" width="8.75" style="62"/>
    <col min="75" max="75" width="15.25" style="62" customWidth="1"/>
    <col min="76" max="16384" width="8.75" style="62"/>
  </cols>
  <sheetData>
    <row r="1" spans="3:73" x14ac:dyDescent="0.25">
      <c r="C1" s="34" t="s">
        <v>120</v>
      </c>
      <c r="D1" s="62" t="s">
        <v>402</v>
      </c>
      <c r="F1" s="64"/>
      <c r="H1" s="127" t="s">
        <v>831</v>
      </c>
      <c r="I1" s="108"/>
      <c r="S1" s="64"/>
      <c r="U1" s="34" t="s">
        <v>832</v>
      </c>
      <c r="AB1" s="64"/>
      <c r="AD1" s="34" t="s">
        <v>833</v>
      </c>
      <c r="AK1" s="64"/>
      <c r="AM1" s="34" t="s">
        <v>788</v>
      </c>
      <c r="AU1" s="64"/>
      <c r="AW1" s="34" t="s">
        <v>789</v>
      </c>
      <c r="BD1" s="64"/>
      <c r="BF1" s="34" t="s">
        <v>790</v>
      </c>
      <c r="BR1" s="64"/>
      <c r="BT1" s="34" t="s">
        <v>791</v>
      </c>
    </row>
    <row r="2" spans="3:73" x14ac:dyDescent="0.25">
      <c r="C2" s="62" t="s">
        <v>405</v>
      </c>
      <c r="D2" s="62" t="s">
        <v>830</v>
      </c>
      <c r="F2" s="64"/>
      <c r="H2" s="108"/>
      <c r="I2" s="108"/>
      <c r="S2" s="64"/>
      <c r="U2" s="5" t="s">
        <v>327</v>
      </c>
      <c r="V2" s="6">
        <v>30210184</v>
      </c>
      <c r="AB2" s="64"/>
      <c r="AD2" s="5" t="s">
        <v>327</v>
      </c>
      <c r="AE2" s="6">
        <v>186435032</v>
      </c>
      <c r="AK2" s="64"/>
      <c r="AM2" s="5" t="s">
        <v>327</v>
      </c>
      <c r="AN2" s="6">
        <v>186435032</v>
      </c>
      <c r="AU2" s="64"/>
      <c r="AW2" s="5" t="s">
        <v>327</v>
      </c>
      <c r="AX2" s="6">
        <v>186435032</v>
      </c>
      <c r="BD2" s="64"/>
      <c r="BF2" s="5" t="s">
        <v>327</v>
      </c>
      <c r="BG2" s="6">
        <v>186435032</v>
      </c>
      <c r="BR2" s="64"/>
      <c r="BT2" s="5" t="s">
        <v>327</v>
      </c>
      <c r="BU2" s="6">
        <v>186435032</v>
      </c>
    </row>
    <row r="3" spans="3:73" x14ac:dyDescent="0.25">
      <c r="C3" s="62" t="s">
        <v>0</v>
      </c>
      <c r="D3" s="62">
        <v>33067</v>
      </c>
      <c r="F3" s="64"/>
      <c r="H3" s="108"/>
      <c r="I3" s="108"/>
      <c r="S3" s="64"/>
      <c r="U3" s="59" t="s">
        <v>64</v>
      </c>
      <c r="V3" s="6" t="s">
        <v>834</v>
      </c>
      <c r="AB3" s="64"/>
      <c r="AD3" s="59" t="s">
        <v>64</v>
      </c>
      <c r="AE3" s="6" t="s">
        <v>835</v>
      </c>
      <c r="AK3" s="64"/>
      <c r="AM3" s="59" t="s">
        <v>64</v>
      </c>
      <c r="AN3" s="6" t="s">
        <v>835</v>
      </c>
      <c r="AU3" s="64"/>
      <c r="AW3" s="59" t="s">
        <v>64</v>
      </c>
      <c r="AX3" s="6" t="s">
        <v>835</v>
      </c>
      <c r="BD3" s="64"/>
      <c r="BF3" s="59" t="s">
        <v>64</v>
      </c>
      <c r="BG3" s="6" t="s">
        <v>835</v>
      </c>
      <c r="BR3" s="64"/>
      <c r="BT3" s="59" t="s">
        <v>64</v>
      </c>
      <c r="BU3" s="6" t="s">
        <v>835</v>
      </c>
    </row>
    <row r="4" spans="3:73" x14ac:dyDescent="0.25">
      <c r="C4" s="62" t="s">
        <v>416</v>
      </c>
      <c r="D4" s="62">
        <v>186435032</v>
      </c>
      <c r="F4" s="64"/>
      <c r="H4" s="108"/>
      <c r="I4" s="108"/>
      <c r="S4" s="64"/>
      <c r="AB4" s="64"/>
      <c r="AK4" s="64"/>
      <c r="AU4" s="64"/>
      <c r="BD4" s="64"/>
      <c r="BR4" s="64"/>
    </row>
    <row r="5" spans="3:73" x14ac:dyDescent="0.25">
      <c r="C5" s="62" t="s">
        <v>421</v>
      </c>
      <c r="D5" s="35">
        <v>0.70099999999999996</v>
      </c>
      <c r="F5" s="64"/>
      <c r="H5" s="108"/>
      <c r="I5" s="108"/>
      <c r="S5" s="64"/>
      <c r="AB5" s="64"/>
      <c r="AK5" s="64"/>
      <c r="AU5" s="64"/>
      <c r="BD5" s="64"/>
      <c r="BR5" s="64"/>
    </row>
    <row r="6" spans="3:73" x14ac:dyDescent="0.25">
      <c r="C6" s="78" t="s">
        <v>422</v>
      </c>
      <c r="D6" s="79">
        <v>0.29899999999999999</v>
      </c>
      <c r="F6" s="64"/>
      <c r="H6" s="108"/>
      <c r="I6" s="108"/>
      <c r="N6" s="34" t="s">
        <v>328</v>
      </c>
      <c r="S6" s="64"/>
      <c r="V6" s="4" t="s">
        <v>233</v>
      </c>
      <c r="AB6" s="64"/>
      <c r="AE6" s="4" t="s">
        <v>244</v>
      </c>
      <c r="AK6" s="64"/>
      <c r="AN6" s="4" t="s">
        <v>326</v>
      </c>
      <c r="AU6" s="64"/>
      <c r="AX6" s="4" t="s">
        <v>255</v>
      </c>
      <c r="BD6" s="64"/>
      <c r="BG6" s="4" t="s">
        <v>346</v>
      </c>
      <c r="BR6" s="64"/>
      <c r="BU6" s="4" t="s">
        <v>482</v>
      </c>
    </row>
    <row r="7" spans="3:73" x14ac:dyDescent="0.25">
      <c r="C7" s="62" t="s">
        <v>429</v>
      </c>
      <c r="D7" s="76">
        <v>0.52200000000000002</v>
      </c>
      <c r="F7" s="64"/>
      <c r="I7" s="62" t="s">
        <v>402</v>
      </c>
      <c r="S7" s="64"/>
      <c r="V7" s="24" t="s">
        <v>224</v>
      </c>
      <c r="AB7" s="64"/>
      <c r="AE7" s="24" t="s">
        <v>519</v>
      </c>
      <c r="AK7" s="64"/>
      <c r="AN7" s="24" t="s">
        <v>572</v>
      </c>
      <c r="AU7" s="64"/>
      <c r="AX7" s="24" t="s">
        <v>370</v>
      </c>
      <c r="BD7" s="64"/>
      <c r="BG7" s="24" t="s">
        <v>330</v>
      </c>
      <c r="BO7" s="62" t="s">
        <v>3</v>
      </c>
      <c r="BP7" s="62" t="s">
        <v>475</v>
      </c>
      <c r="BR7" s="64"/>
      <c r="BU7" s="24" t="s">
        <v>453</v>
      </c>
    </row>
    <row r="8" spans="3:73" x14ac:dyDescent="0.25">
      <c r="C8" s="62" t="s">
        <v>191</v>
      </c>
      <c r="D8" s="76">
        <v>0.32300000000000001</v>
      </c>
      <c r="F8" s="64"/>
      <c r="H8" s="62" t="s">
        <v>56</v>
      </c>
      <c r="I8" s="35">
        <v>0.28533999859497072</v>
      </c>
      <c r="J8" s="232">
        <v>3.1176905981463787E-2</v>
      </c>
      <c r="S8" s="64"/>
      <c r="X8" s="62" t="s">
        <v>3</v>
      </c>
      <c r="Y8" s="62" t="s">
        <v>4</v>
      </c>
      <c r="AB8" s="64"/>
      <c r="AG8" s="62" t="s">
        <v>3</v>
      </c>
      <c r="AH8" s="62" t="s">
        <v>4</v>
      </c>
      <c r="AK8" s="64"/>
      <c r="AO8" s="62" t="s">
        <v>847</v>
      </c>
      <c r="AP8" s="62" t="s">
        <v>3</v>
      </c>
      <c r="AQ8" s="62" t="s">
        <v>4</v>
      </c>
      <c r="AU8" s="64"/>
      <c r="AZ8" s="62" t="s">
        <v>3</v>
      </c>
      <c r="BA8" s="62" t="s">
        <v>4</v>
      </c>
      <c r="BD8" s="64"/>
      <c r="BR8" s="64"/>
    </row>
    <row r="9" spans="3:73" x14ac:dyDescent="0.25">
      <c r="C9" s="62" t="s">
        <v>444</v>
      </c>
      <c r="D9" s="77">
        <v>5.77</v>
      </c>
      <c r="F9" s="64"/>
      <c r="H9" s="62" t="s">
        <v>61</v>
      </c>
      <c r="I9" s="35">
        <v>0.30681236094856507</v>
      </c>
      <c r="J9" s="232">
        <v>4.4619849955819156E-2</v>
      </c>
      <c r="S9" s="64"/>
      <c r="V9" s="62" t="s">
        <v>6</v>
      </c>
      <c r="W9" s="62" t="s">
        <v>225</v>
      </c>
      <c r="X9" s="62">
        <v>9410348</v>
      </c>
      <c r="Y9" s="65">
        <v>31.1</v>
      </c>
      <c r="AB9" s="64"/>
      <c r="AE9" s="62" t="s">
        <v>6</v>
      </c>
      <c r="AF9" s="62" t="s">
        <v>235</v>
      </c>
      <c r="AG9" s="62">
        <v>45431613</v>
      </c>
      <c r="AH9" s="62">
        <v>24.4</v>
      </c>
      <c r="AK9" s="64"/>
      <c r="AN9" s="62" t="s">
        <v>6</v>
      </c>
      <c r="AR9" s="45" t="s">
        <v>314</v>
      </c>
      <c r="AS9" s="45">
        <v>18977974</v>
      </c>
      <c r="AT9" s="233">
        <v>0.10199999999999999</v>
      </c>
      <c r="AU9" s="64"/>
      <c r="AX9" s="62" t="s">
        <v>6</v>
      </c>
      <c r="AY9" s="62" t="s">
        <v>252</v>
      </c>
      <c r="AZ9" s="62">
        <v>82525169</v>
      </c>
      <c r="BA9" s="62">
        <v>44.3</v>
      </c>
      <c r="BD9" s="64"/>
      <c r="BH9" s="43" t="s">
        <v>475</v>
      </c>
      <c r="BI9" s="62" t="s">
        <v>483</v>
      </c>
      <c r="BJ9" s="62" t="s">
        <v>483</v>
      </c>
      <c r="BR9" s="64"/>
    </row>
    <row r="10" spans="3:73" x14ac:dyDescent="0.25">
      <c r="C10" s="62" t="s">
        <v>693</v>
      </c>
      <c r="D10" s="77">
        <v>0.93</v>
      </c>
      <c r="F10" s="64"/>
      <c r="H10" s="62" t="s">
        <v>47</v>
      </c>
      <c r="I10" s="35">
        <v>0.3145452263411691</v>
      </c>
      <c r="J10" s="232">
        <v>2.9114478355111054E-2</v>
      </c>
      <c r="S10" s="64"/>
      <c r="W10" s="62" t="s">
        <v>226</v>
      </c>
      <c r="X10" s="62">
        <v>9758505</v>
      </c>
      <c r="Y10" s="65">
        <v>32.299999999999997</v>
      </c>
      <c r="AB10" s="64"/>
      <c r="AF10" s="62" t="s">
        <v>236</v>
      </c>
      <c r="AG10" s="62">
        <v>26526240</v>
      </c>
      <c r="AH10" s="62">
        <v>14.2</v>
      </c>
      <c r="AK10" s="64"/>
      <c r="AR10" s="45" t="s">
        <v>322</v>
      </c>
      <c r="AS10" s="45">
        <v>21210389</v>
      </c>
      <c r="AT10" s="233">
        <v>0.114</v>
      </c>
      <c r="AU10" s="64"/>
      <c r="AY10" s="62" t="s">
        <v>253</v>
      </c>
      <c r="AZ10" s="62">
        <v>23786609</v>
      </c>
      <c r="BA10" s="62">
        <v>12.8</v>
      </c>
      <c r="BD10" s="64"/>
      <c r="BF10" s="62" t="s">
        <v>447</v>
      </c>
      <c r="BG10" s="62" t="s">
        <v>848</v>
      </c>
      <c r="BH10" s="35">
        <v>0.3</v>
      </c>
      <c r="BI10" s="35">
        <v>0.64672651261144976</v>
      </c>
      <c r="BJ10" s="35">
        <v>-0.64672651261144976</v>
      </c>
      <c r="BR10" s="64"/>
    </row>
    <row r="11" spans="3:73" x14ac:dyDescent="0.25">
      <c r="C11" s="62" t="s">
        <v>438</v>
      </c>
      <c r="F11" s="64"/>
      <c r="H11" s="62" t="s">
        <v>48</v>
      </c>
      <c r="I11" s="35">
        <v>0.33041787413096407</v>
      </c>
      <c r="J11" s="232">
        <v>4.5618035825541206E-2</v>
      </c>
      <c r="S11" s="64"/>
      <c r="W11" s="62" t="s">
        <v>227</v>
      </c>
      <c r="X11" s="62">
        <v>1827616</v>
      </c>
      <c r="Y11" s="65">
        <v>6</v>
      </c>
      <c r="AB11" s="64"/>
      <c r="AF11" s="62" t="s">
        <v>237</v>
      </c>
      <c r="AG11" s="62">
        <v>18839109</v>
      </c>
      <c r="AH11" s="62">
        <v>10.1</v>
      </c>
      <c r="AK11" s="64"/>
      <c r="AR11" s="45" t="s">
        <v>321</v>
      </c>
      <c r="AS11" s="45">
        <v>26026119</v>
      </c>
      <c r="AT11" s="233">
        <v>0.14000000000000001</v>
      </c>
      <c r="AU11" s="64"/>
      <c r="AY11" s="62" t="s">
        <v>254</v>
      </c>
      <c r="AZ11" s="62">
        <v>78516328</v>
      </c>
      <c r="BA11" s="62">
        <v>42.1</v>
      </c>
      <c r="BD11" s="64"/>
      <c r="BF11" s="62" t="s">
        <v>448</v>
      </c>
      <c r="BG11" s="62" t="s">
        <v>352</v>
      </c>
      <c r="BH11" s="35">
        <v>0.34899999999999998</v>
      </c>
      <c r="BI11" s="35">
        <v>0.609267836261844</v>
      </c>
      <c r="BJ11" s="35">
        <v>-0.609267836261844</v>
      </c>
      <c r="BR11" s="64"/>
    </row>
    <row r="12" spans="3:73" x14ac:dyDescent="0.25">
      <c r="C12" s="62" t="s">
        <v>516</v>
      </c>
      <c r="D12" s="62">
        <v>5300</v>
      </c>
      <c r="F12" s="64"/>
      <c r="H12" s="62" t="s">
        <v>45</v>
      </c>
      <c r="I12" s="35">
        <v>0.4636029800014988</v>
      </c>
      <c r="J12" s="232">
        <v>1.2952606259008096E-2</v>
      </c>
      <c r="S12" s="64"/>
      <c r="W12" s="62" t="s">
        <v>368</v>
      </c>
      <c r="X12" s="62">
        <v>252765</v>
      </c>
      <c r="Y12" s="62">
        <v>0.8</v>
      </c>
      <c r="AB12" s="64"/>
      <c r="AF12" s="62" t="s">
        <v>238</v>
      </c>
      <c r="AG12" s="62">
        <v>4666949</v>
      </c>
      <c r="AH12" s="62">
        <v>2.5</v>
      </c>
      <c r="AK12" s="64"/>
      <c r="AR12" s="45" t="s">
        <v>323</v>
      </c>
      <c r="AS12" s="45">
        <v>30769159</v>
      </c>
      <c r="AT12" s="233">
        <v>0.16500000000000001</v>
      </c>
      <c r="AU12" s="64"/>
      <c r="AY12" s="62" t="s">
        <v>43</v>
      </c>
      <c r="AZ12" s="62">
        <v>184828106</v>
      </c>
      <c r="BA12" s="62">
        <v>99.1</v>
      </c>
      <c r="BD12" s="64"/>
      <c r="BF12" s="62" t="s">
        <v>449</v>
      </c>
      <c r="BG12" s="62" t="s">
        <v>351</v>
      </c>
      <c r="BH12" s="35">
        <v>0.47700000000000004</v>
      </c>
      <c r="BI12" s="35">
        <v>0.64074834600692221</v>
      </c>
      <c r="BJ12" s="35">
        <v>-0.64074834600692221</v>
      </c>
      <c r="BR12" s="64"/>
    </row>
    <row r="13" spans="3:73" x14ac:dyDescent="0.25">
      <c r="C13" s="62" t="s">
        <v>432</v>
      </c>
      <c r="D13" s="62">
        <v>61</v>
      </c>
      <c r="F13" s="64"/>
      <c r="S13" s="64"/>
      <c r="W13" s="62" t="s">
        <v>228</v>
      </c>
      <c r="X13" s="62">
        <v>1639536</v>
      </c>
      <c r="Y13" s="65">
        <v>5.4</v>
      </c>
      <c r="AB13" s="64"/>
      <c r="AF13" s="62" t="s">
        <v>239</v>
      </c>
      <c r="AG13" s="62">
        <v>5734232</v>
      </c>
      <c r="AH13" s="62">
        <v>3.1</v>
      </c>
      <c r="AK13" s="64"/>
      <c r="AR13" s="45" t="s">
        <v>319</v>
      </c>
      <c r="AS13" s="45">
        <v>32261839</v>
      </c>
      <c r="AT13" s="233">
        <v>0.17300000000000001</v>
      </c>
      <c r="AU13" s="64"/>
      <c r="AX13" s="62" t="s">
        <v>69</v>
      </c>
      <c r="AY13" s="62" t="s">
        <v>70</v>
      </c>
      <c r="AZ13" s="62">
        <v>1606926</v>
      </c>
      <c r="BA13" s="62">
        <v>0.9</v>
      </c>
      <c r="BD13" s="64"/>
      <c r="BF13" s="62" t="s">
        <v>450</v>
      </c>
      <c r="BG13" s="62" t="s">
        <v>350</v>
      </c>
      <c r="BH13" s="35">
        <v>0.64900000000000002</v>
      </c>
      <c r="BI13" s="35">
        <v>0.78274446530630182</v>
      </c>
      <c r="BJ13" s="35">
        <v>-0.78274446530630182</v>
      </c>
      <c r="BR13" s="64"/>
    </row>
    <row r="14" spans="3:73" x14ac:dyDescent="0.25">
      <c r="C14" s="62" t="s">
        <v>843</v>
      </c>
      <c r="D14" s="35">
        <v>3.6999999999999998E-2</v>
      </c>
      <c r="F14" s="64"/>
      <c r="S14" s="64"/>
      <c r="W14" s="62" t="s">
        <v>229</v>
      </c>
      <c r="X14" s="62">
        <v>823781</v>
      </c>
      <c r="Y14" s="62">
        <v>2.7</v>
      </c>
      <c r="AB14" s="64"/>
      <c r="AF14" s="62" t="s">
        <v>240</v>
      </c>
      <c r="AG14" s="62">
        <v>1746341</v>
      </c>
      <c r="AH14" s="62">
        <v>0.9</v>
      </c>
      <c r="AK14" s="64"/>
      <c r="AO14" s="62" t="s">
        <v>318</v>
      </c>
      <c r="AP14" s="62">
        <v>17934994</v>
      </c>
      <c r="AQ14" s="62">
        <v>9.6</v>
      </c>
      <c r="AU14" s="64"/>
      <c r="AX14" s="62" t="s">
        <v>43</v>
      </c>
      <c r="AZ14" s="62">
        <v>186435032</v>
      </c>
      <c r="BA14" s="62">
        <v>100</v>
      </c>
      <c r="BD14" s="64"/>
      <c r="BF14" s="62" t="s">
        <v>451</v>
      </c>
      <c r="BG14" s="62" t="s">
        <v>357</v>
      </c>
      <c r="BH14" s="35">
        <v>0.90700000000000003</v>
      </c>
      <c r="BI14" s="35">
        <v>0.39725447268148267</v>
      </c>
      <c r="BJ14" s="35">
        <v>-0.39725447268148267</v>
      </c>
      <c r="BR14" s="64"/>
    </row>
    <row r="15" spans="3:73" x14ac:dyDescent="0.25">
      <c r="F15" s="64"/>
      <c r="S15" s="64"/>
      <c r="W15" s="62" t="s">
        <v>230</v>
      </c>
      <c r="X15" s="62">
        <v>1426515</v>
      </c>
      <c r="Y15" s="62">
        <v>4.7</v>
      </c>
      <c r="AB15" s="64"/>
      <c r="AF15" s="62" t="s">
        <v>241</v>
      </c>
      <c r="AG15" s="62">
        <v>47322785</v>
      </c>
      <c r="AH15" s="62">
        <v>25.4</v>
      </c>
      <c r="AK15" s="64"/>
      <c r="AO15" s="62" t="s">
        <v>313</v>
      </c>
      <c r="AP15" s="62">
        <v>12333918</v>
      </c>
      <c r="AQ15" s="62">
        <v>6.6</v>
      </c>
      <c r="AU15" s="64"/>
      <c r="BD15" s="64"/>
      <c r="BR15" s="64"/>
    </row>
    <row r="16" spans="3:73" x14ac:dyDescent="0.25">
      <c r="F16" s="64"/>
      <c r="S16" s="64"/>
      <c r="W16" s="62" t="s">
        <v>231</v>
      </c>
      <c r="X16" s="62">
        <v>1387201</v>
      </c>
      <c r="Y16" s="62">
        <v>4.5999999999999996</v>
      </c>
      <c r="AB16" s="64"/>
      <c r="AF16" s="62" t="s">
        <v>242</v>
      </c>
      <c r="AG16" s="62">
        <v>2724758</v>
      </c>
      <c r="AH16" s="62">
        <v>1.5</v>
      </c>
      <c r="AK16" s="64"/>
      <c r="AO16" s="62" t="s">
        <v>320</v>
      </c>
      <c r="AP16" s="62">
        <v>8829401</v>
      </c>
      <c r="AQ16" s="62">
        <v>4.7</v>
      </c>
      <c r="AU16" s="64"/>
      <c r="BD16" s="64"/>
      <c r="BR16" s="64"/>
    </row>
    <row r="17" spans="6:75" x14ac:dyDescent="0.25">
      <c r="F17" s="64"/>
      <c r="S17" s="64"/>
      <c r="W17" s="62" t="s">
        <v>232</v>
      </c>
      <c r="X17" s="62">
        <v>1343230</v>
      </c>
      <c r="Y17" s="62">
        <v>4.4000000000000004</v>
      </c>
      <c r="AB17" s="64"/>
      <c r="AF17" s="62" t="s">
        <v>243</v>
      </c>
      <c r="AG17" s="62">
        <v>25459603</v>
      </c>
      <c r="AH17" s="62">
        <v>13.7</v>
      </c>
      <c r="AK17" s="64"/>
      <c r="AO17" s="62" t="s">
        <v>315</v>
      </c>
      <c r="AP17" s="62">
        <v>5094119</v>
      </c>
      <c r="AQ17" s="62">
        <v>2.7</v>
      </c>
      <c r="AU17" s="64"/>
      <c r="BD17" s="64"/>
      <c r="BR17" s="64"/>
    </row>
    <row r="18" spans="6:75" x14ac:dyDescent="0.25">
      <c r="F18" s="64"/>
      <c r="S18" s="64"/>
      <c r="W18" s="62" t="s">
        <v>218</v>
      </c>
      <c r="X18" s="62">
        <v>237594</v>
      </c>
      <c r="Y18" s="62">
        <v>0.8</v>
      </c>
      <c r="AB18" s="64"/>
      <c r="AF18" s="62" t="s">
        <v>218</v>
      </c>
      <c r="AG18" s="62">
        <v>6360713</v>
      </c>
      <c r="AH18" s="62">
        <v>3.4</v>
      </c>
      <c r="AK18" s="64"/>
      <c r="AO18" s="62" t="s">
        <v>317</v>
      </c>
      <c r="AP18" s="62">
        <v>4806859</v>
      </c>
      <c r="AQ18" s="62">
        <v>2.6</v>
      </c>
      <c r="AU18" s="64"/>
      <c r="BD18" s="64"/>
      <c r="BR18" s="64"/>
    </row>
    <row r="19" spans="6:75" ht="23.25" x14ac:dyDescent="0.35">
      <c r="F19" s="64"/>
      <c r="K19" s="200" t="s">
        <v>837</v>
      </c>
      <c r="S19" s="64"/>
      <c r="W19" s="62" t="s">
        <v>43</v>
      </c>
      <c r="X19" s="62">
        <v>28107091</v>
      </c>
      <c r="Y19" s="62">
        <v>93</v>
      </c>
      <c r="AB19" s="64"/>
      <c r="AF19" s="62" t="s">
        <v>43</v>
      </c>
      <c r="AG19" s="62">
        <v>184812344</v>
      </c>
      <c r="AH19" s="62">
        <v>99.1</v>
      </c>
      <c r="AK19" s="64"/>
      <c r="AO19" s="62" t="s">
        <v>316</v>
      </c>
      <c r="AP19" s="62">
        <v>4086810</v>
      </c>
      <c r="AQ19" s="62">
        <v>2.2000000000000002</v>
      </c>
      <c r="AU19" s="64"/>
      <c r="BD19" s="64"/>
      <c r="BJ19" s="200" t="s">
        <v>836</v>
      </c>
      <c r="BR19" s="64"/>
      <c r="BW19" s="200" t="s">
        <v>836</v>
      </c>
    </row>
    <row r="20" spans="6:75" x14ac:dyDescent="0.25">
      <c r="F20" s="64"/>
      <c r="S20" s="64"/>
      <c r="V20" s="62" t="s">
        <v>69</v>
      </c>
      <c r="W20" s="62" t="s">
        <v>70</v>
      </c>
      <c r="X20" s="62">
        <v>2103094</v>
      </c>
      <c r="Y20" s="62">
        <v>7</v>
      </c>
      <c r="AB20" s="64"/>
      <c r="AE20" s="62" t="s">
        <v>69</v>
      </c>
      <c r="AF20" s="62" t="s">
        <v>70</v>
      </c>
      <c r="AG20" s="62">
        <v>1622688</v>
      </c>
      <c r="AH20" s="62">
        <v>0.9</v>
      </c>
      <c r="AK20" s="64"/>
      <c r="AO20" s="62" t="s">
        <v>366</v>
      </c>
      <c r="AP20" s="62">
        <v>1360482</v>
      </c>
      <c r="AQ20" s="62">
        <v>0.7</v>
      </c>
      <c r="AU20" s="64"/>
      <c r="BD20" s="64"/>
      <c r="BR20" s="64"/>
    </row>
    <row r="21" spans="6:75" x14ac:dyDescent="0.25">
      <c r="F21" s="64"/>
      <c r="S21" s="64"/>
      <c r="V21" s="62" t="s">
        <v>43</v>
      </c>
      <c r="X21" s="62">
        <v>30210184</v>
      </c>
      <c r="Y21" s="62">
        <v>100</v>
      </c>
      <c r="AB21" s="64"/>
      <c r="AE21" s="62" t="s">
        <v>43</v>
      </c>
      <c r="AG21" s="62">
        <v>186435032</v>
      </c>
      <c r="AH21" s="62">
        <v>100</v>
      </c>
      <c r="AK21" s="64"/>
      <c r="AO21" s="62" t="s">
        <v>324</v>
      </c>
      <c r="AP21" s="62">
        <v>498078</v>
      </c>
      <c r="AQ21" s="62">
        <v>0.3</v>
      </c>
      <c r="AU21" s="64"/>
      <c r="BD21" s="64"/>
      <c r="BR21" s="64"/>
    </row>
    <row r="22" spans="6:75" ht="16.5" thickBot="1" x14ac:dyDescent="0.3">
      <c r="F22" s="64"/>
      <c r="G22" s="123" t="s">
        <v>45</v>
      </c>
      <c r="H22" s="230">
        <v>0.46400000000000002</v>
      </c>
      <c r="S22" s="64"/>
      <c r="AB22" s="64"/>
      <c r="AK22" s="64"/>
      <c r="AO22" s="62" t="s">
        <v>325</v>
      </c>
      <c r="AP22" s="62">
        <v>652123</v>
      </c>
      <c r="AQ22" s="62">
        <v>0.3</v>
      </c>
      <c r="AU22" s="64"/>
      <c r="BD22" s="64"/>
      <c r="BR22" s="64"/>
    </row>
    <row r="23" spans="6:75" x14ac:dyDescent="0.25">
      <c r="F23" s="64"/>
      <c r="G23" s="121" t="s">
        <v>48</v>
      </c>
      <c r="H23" s="231">
        <v>0.33</v>
      </c>
      <c r="S23" s="64"/>
      <c r="AB23" s="64"/>
      <c r="AK23" s="64"/>
      <c r="AO23" s="62" t="s">
        <v>43</v>
      </c>
      <c r="AP23" s="62">
        <v>184842263</v>
      </c>
      <c r="AQ23" s="62">
        <v>99.1</v>
      </c>
      <c r="AU23" s="64"/>
      <c r="BD23" s="64"/>
      <c r="BR23" s="64"/>
    </row>
    <row r="24" spans="6:75" x14ac:dyDescent="0.25">
      <c r="F24" s="64"/>
      <c r="G24" s="134" t="s">
        <v>119</v>
      </c>
      <c r="H24" s="230">
        <v>0.315</v>
      </c>
      <c r="S24" s="64"/>
      <c r="AB24" s="64"/>
      <c r="AK24" s="64"/>
      <c r="AN24" s="62" t="s">
        <v>69</v>
      </c>
      <c r="AO24" s="62" t="s">
        <v>70</v>
      </c>
      <c r="AP24" s="62">
        <v>1592769</v>
      </c>
      <c r="AQ24" s="62">
        <v>0.9</v>
      </c>
      <c r="AU24" s="64"/>
      <c r="BD24" s="64"/>
      <c r="BR24" s="64"/>
    </row>
    <row r="25" spans="6:75" ht="16.5" thickBot="1" x14ac:dyDescent="0.3">
      <c r="F25" s="64"/>
      <c r="G25" s="62" t="s">
        <v>61</v>
      </c>
      <c r="H25" s="230">
        <v>0.307</v>
      </c>
      <c r="S25" s="64"/>
      <c r="AB25" s="64"/>
      <c r="AK25" s="64"/>
      <c r="AN25" s="62" t="s">
        <v>43</v>
      </c>
      <c r="AP25" s="62">
        <v>186435032</v>
      </c>
      <c r="AQ25" s="62">
        <v>100</v>
      </c>
      <c r="AU25" s="64"/>
      <c r="BD25" s="64"/>
      <c r="BR25" s="64"/>
    </row>
    <row r="26" spans="6:75" x14ac:dyDescent="0.25">
      <c r="F26" s="64"/>
      <c r="G26" s="62" t="s">
        <v>844</v>
      </c>
      <c r="H26" s="230">
        <v>0.28499999999999998</v>
      </c>
      <c r="S26" s="64"/>
      <c r="W26" s="90" t="s">
        <v>226</v>
      </c>
      <c r="X26" s="91">
        <v>9758505</v>
      </c>
      <c r="Y26" s="92">
        <f>X26/$V$2</f>
        <v>0.32302037617513352</v>
      </c>
      <c r="AB26" s="64"/>
      <c r="AK26" s="64"/>
      <c r="AU26" s="64"/>
      <c r="BD26" s="64"/>
      <c r="BR26" s="64"/>
    </row>
    <row r="27" spans="6:75" x14ac:dyDescent="0.25">
      <c r="F27" s="64"/>
      <c r="S27" s="64"/>
      <c r="W27" s="93" t="s">
        <v>225</v>
      </c>
      <c r="X27" s="70">
        <v>9410348</v>
      </c>
      <c r="Y27" s="94">
        <f t="shared" ref="Y27:Y29" si="0">X27/$V$2</f>
        <v>0.31149588496382546</v>
      </c>
      <c r="AB27" s="64"/>
      <c r="AK27" s="64"/>
      <c r="AU27" s="64"/>
      <c r="BD27" s="64"/>
      <c r="BR27" s="64"/>
    </row>
    <row r="28" spans="6:75" x14ac:dyDescent="0.25">
      <c r="F28" s="64"/>
      <c r="S28" s="64"/>
      <c r="W28" s="93" t="s">
        <v>227</v>
      </c>
      <c r="X28" s="70">
        <v>1827616</v>
      </c>
      <c r="Y28" s="94">
        <f t="shared" si="0"/>
        <v>6.049668548857564E-2</v>
      </c>
      <c r="AB28" s="64"/>
      <c r="AK28" s="64"/>
      <c r="AU28" s="64"/>
      <c r="BD28" s="64"/>
      <c r="BR28" s="64"/>
    </row>
    <row r="29" spans="6:75" x14ac:dyDescent="0.25">
      <c r="F29" s="64"/>
      <c r="S29" s="64"/>
      <c r="W29" s="93" t="s">
        <v>228</v>
      </c>
      <c r="X29" s="70">
        <v>1639536</v>
      </c>
      <c r="Y29" s="94">
        <f t="shared" si="0"/>
        <v>5.4270970345629145E-2</v>
      </c>
      <c r="AB29" s="64"/>
      <c r="AK29" s="64"/>
      <c r="AU29" s="64"/>
      <c r="BD29" s="64"/>
      <c r="BR29" s="64"/>
    </row>
    <row r="30" spans="6:75" ht="16.5" thickBot="1" x14ac:dyDescent="0.3">
      <c r="F30" s="64"/>
      <c r="S30" s="64"/>
      <c r="W30" s="95" t="s">
        <v>445</v>
      </c>
      <c r="X30" s="96"/>
      <c r="Y30" s="97">
        <f>1-SUM(Y26:Y29)</f>
        <v>0.25071608302683623</v>
      </c>
      <c r="AB30" s="64"/>
      <c r="AE30" s="95" t="s">
        <v>217</v>
      </c>
      <c r="AF30" s="96"/>
      <c r="AG30" s="97">
        <f>1-SUM(AG26:AG29)</f>
        <v>1</v>
      </c>
      <c r="AK30" s="64"/>
      <c r="AU30" s="64"/>
      <c r="BD30" s="64"/>
      <c r="BR30" s="64"/>
    </row>
    <row r="31" spans="6:75" x14ac:dyDescent="0.25">
      <c r="F31" s="64"/>
      <c r="S31" s="64"/>
      <c r="AB31" s="64"/>
      <c r="AK31" s="64"/>
      <c r="AU31" s="64"/>
      <c r="BD31" s="64"/>
      <c r="BR31" s="64"/>
    </row>
    <row r="32" spans="6:75" x14ac:dyDescent="0.25">
      <c r="F32" s="64"/>
      <c r="S32" s="64"/>
      <c r="AB32" s="64"/>
      <c r="AK32" s="64"/>
      <c r="AU32" s="64"/>
      <c r="BD32" s="64"/>
      <c r="BR32" s="64"/>
    </row>
    <row r="33" spans="6:70" x14ac:dyDescent="0.25">
      <c r="F33" s="64"/>
      <c r="S33" s="64"/>
      <c r="AB33" s="64"/>
      <c r="AD33" s="62" t="s">
        <v>247</v>
      </c>
      <c r="AK33" s="64"/>
      <c r="AU33" s="64"/>
      <c r="BD33" s="64"/>
      <c r="BR33" s="64"/>
    </row>
    <row r="34" spans="6:70" x14ac:dyDescent="0.25">
      <c r="F34" s="64"/>
      <c r="S34" s="64"/>
      <c r="AB34" s="64"/>
      <c r="AD34" s="62" t="s">
        <v>241</v>
      </c>
      <c r="AE34" s="39">
        <v>0.2538298971622458</v>
      </c>
      <c r="AK34" s="64"/>
      <c r="AU34" s="64"/>
      <c r="BD34" s="64"/>
      <c r="BR34" s="64"/>
    </row>
    <row r="35" spans="6:70" x14ac:dyDescent="0.25">
      <c r="F35" s="64"/>
      <c r="S35" s="64"/>
      <c r="AB35" s="64"/>
      <c r="AD35" s="62" t="s">
        <v>845</v>
      </c>
      <c r="AE35" s="39">
        <v>0.24368603106738007</v>
      </c>
      <c r="AK35" s="64"/>
      <c r="AU35" s="64"/>
      <c r="BD35" s="64"/>
      <c r="BR35" s="64"/>
    </row>
    <row r="36" spans="6:70" x14ac:dyDescent="0.25">
      <c r="F36" s="64"/>
      <c r="S36" s="64"/>
      <c r="AB36" s="64"/>
      <c r="AD36" s="62" t="s">
        <v>236</v>
      </c>
      <c r="AE36" s="39">
        <v>0.14228141414967546</v>
      </c>
      <c r="AK36" s="64"/>
      <c r="AU36" s="64"/>
      <c r="BD36" s="64"/>
      <c r="BR36" s="64"/>
    </row>
    <row r="37" spans="6:70" x14ac:dyDescent="0.25">
      <c r="F37" s="64"/>
      <c r="S37" s="64"/>
      <c r="AB37" s="64"/>
      <c r="AD37" s="62" t="s">
        <v>846</v>
      </c>
      <c r="AE37" s="39">
        <v>0.13656018789430088</v>
      </c>
      <c r="AK37" s="64"/>
      <c r="AU37" s="64"/>
      <c r="BD37" s="64"/>
      <c r="BR37" s="64"/>
    </row>
    <row r="38" spans="6:70" x14ac:dyDescent="0.25">
      <c r="F38" s="64"/>
      <c r="S38" s="64"/>
      <c r="AB38" s="64"/>
      <c r="AD38" s="62" t="s">
        <v>217</v>
      </c>
      <c r="AE38" s="39">
        <f>1-SUM(AE34:AE37)</f>
        <v>0.22364246972639779</v>
      </c>
      <c r="AK38" s="64"/>
      <c r="AU38" s="64"/>
      <c r="BD38" s="64"/>
      <c r="BR38" s="64"/>
    </row>
    <row r="39" spans="6:70" x14ac:dyDescent="0.25">
      <c r="F39" s="64"/>
      <c r="S39" s="64"/>
      <c r="AB39" s="64"/>
      <c r="AK39" s="64"/>
      <c r="AU39" s="64"/>
      <c r="BD39" s="64"/>
      <c r="BR39" s="64"/>
    </row>
    <row r="40" spans="6:70" x14ac:dyDescent="0.25">
      <c r="F40" s="64"/>
      <c r="S40" s="64"/>
      <c r="AB40" s="64"/>
      <c r="AK40" s="64"/>
      <c r="AU40" s="64"/>
      <c r="BD40" s="64"/>
      <c r="BR40" s="64"/>
    </row>
    <row r="41" spans="6:70" x14ac:dyDescent="0.25">
      <c r="F41" s="64"/>
      <c r="S41" s="64"/>
      <c r="AB41" s="64"/>
      <c r="AK41" s="64"/>
      <c r="AU41" s="64"/>
      <c r="BD41" s="64"/>
      <c r="BR41" s="64"/>
    </row>
    <row r="42" spans="6:70" x14ac:dyDescent="0.25">
      <c r="F42" s="64"/>
      <c r="S42" s="64"/>
      <c r="AB42" s="64"/>
      <c r="AK42" s="64"/>
      <c r="AU42" s="64"/>
      <c r="BD42" s="64"/>
      <c r="BR42" s="64"/>
    </row>
    <row r="43" spans="6:70" x14ac:dyDescent="0.25">
      <c r="F43" s="64"/>
      <c r="S43" s="64"/>
      <c r="AB43" s="64"/>
      <c r="AK43" s="64"/>
      <c r="AU43" s="64"/>
      <c r="BD43" s="64"/>
      <c r="BR43" s="64"/>
    </row>
    <row r="44" spans="6:70" x14ac:dyDescent="0.25">
      <c r="F44" s="64"/>
      <c r="S44" s="64"/>
      <c r="AB44" s="64"/>
      <c r="AK44" s="64"/>
      <c r="AU44" s="64"/>
      <c r="BD44" s="64"/>
      <c r="BR44" s="64"/>
    </row>
    <row r="45" spans="6:70" x14ac:dyDescent="0.25">
      <c r="F45" s="64"/>
      <c r="S45" s="64"/>
      <c r="AB45" s="64"/>
      <c r="AK45" s="64"/>
      <c r="AU45" s="64"/>
      <c r="BD45" s="64"/>
      <c r="BR45" s="64"/>
    </row>
    <row r="46" spans="6:70" x14ac:dyDescent="0.25">
      <c r="F46" s="64"/>
      <c r="S46" s="64"/>
      <c r="AB46" s="64"/>
      <c r="AK46" s="64"/>
      <c r="AU46" s="64"/>
      <c r="BD46" s="64"/>
      <c r="BR46" s="64"/>
    </row>
    <row r="47" spans="6:70" x14ac:dyDescent="0.25">
      <c r="F47" s="64"/>
      <c r="S47" s="64"/>
      <c r="AB47" s="64"/>
      <c r="AK47" s="64"/>
      <c r="AU47" s="64"/>
      <c r="BD47" s="64"/>
      <c r="BR47" s="64"/>
    </row>
    <row r="48" spans="6:70" x14ac:dyDescent="0.25">
      <c r="F48" s="64"/>
      <c r="S48" s="64"/>
      <c r="AB48" s="64"/>
      <c r="AK48" s="64"/>
      <c r="AU48" s="64"/>
      <c r="BD48" s="64"/>
      <c r="BR48" s="64"/>
    </row>
    <row r="49" spans="6:70" x14ac:dyDescent="0.25">
      <c r="F49" s="64"/>
      <c r="S49" s="64"/>
      <c r="AB49" s="64"/>
      <c r="AK49" s="64"/>
      <c r="AU49" s="64"/>
      <c r="BD49" s="64"/>
      <c r="BR49" s="64"/>
    </row>
    <row r="50" spans="6:70" x14ac:dyDescent="0.25">
      <c r="F50" s="64"/>
      <c r="S50" s="64"/>
      <c r="AB50" s="64"/>
      <c r="AK50" s="64"/>
      <c r="AU50" s="64"/>
      <c r="BD50" s="64"/>
      <c r="BR50" s="64"/>
    </row>
    <row r="51" spans="6:70" x14ac:dyDescent="0.25">
      <c r="F51" s="64"/>
      <c r="S51" s="64"/>
      <c r="AB51" s="64"/>
      <c r="AK51" s="64"/>
      <c r="AU51" s="64"/>
      <c r="BD51" s="64"/>
      <c r="BR51" s="64"/>
    </row>
    <row r="52" spans="6:70" x14ac:dyDescent="0.25">
      <c r="F52" s="64"/>
      <c r="S52" s="64"/>
      <c r="AB52" s="64"/>
      <c r="AK52" s="64"/>
      <c r="AU52" s="64"/>
      <c r="BD52" s="64"/>
      <c r="BR52" s="64"/>
    </row>
    <row r="53" spans="6:70" x14ac:dyDescent="0.25">
      <c r="F53" s="64"/>
      <c r="S53" s="64"/>
      <c r="AB53" s="64"/>
      <c r="AK53" s="64"/>
      <c r="AU53" s="64"/>
      <c r="BD53" s="64"/>
      <c r="BR53" s="64"/>
    </row>
    <row r="54" spans="6:70" x14ac:dyDescent="0.25">
      <c r="F54" s="64"/>
      <c r="S54" s="64"/>
      <c r="AB54" s="64"/>
      <c r="AK54" s="64"/>
      <c r="AU54" s="64"/>
      <c r="BD54" s="64"/>
      <c r="BR54" s="64"/>
    </row>
    <row r="55" spans="6:70" x14ac:dyDescent="0.25">
      <c r="F55" s="64"/>
      <c r="S55" s="64"/>
      <c r="AB55" s="64"/>
      <c r="AK55" s="64"/>
      <c r="AU55" s="64"/>
      <c r="BD55" s="64"/>
      <c r="BR55" s="64"/>
    </row>
    <row r="56" spans="6:70" x14ac:dyDescent="0.25">
      <c r="F56" s="64"/>
      <c r="S56" s="64"/>
      <c r="AB56" s="64"/>
      <c r="AK56" s="64"/>
      <c r="AU56" s="64"/>
      <c r="BD56" s="64"/>
      <c r="BR56" s="64"/>
    </row>
    <row r="57" spans="6:70" x14ac:dyDescent="0.25">
      <c r="F57" s="64"/>
      <c r="S57" s="64"/>
      <c r="AB57" s="64"/>
      <c r="AK57" s="64"/>
      <c r="AU57" s="64"/>
      <c r="BD57" s="64"/>
      <c r="BR57" s="64"/>
    </row>
    <row r="58" spans="6:70" x14ac:dyDescent="0.25">
      <c r="F58" s="64"/>
      <c r="S58" s="64"/>
      <c r="AB58" s="64"/>
      <c r="AK58" s="64"/>
      <c r="AU58" s="64"/>
      <c r="BD58" s="64"/>
      <c r="BR58" s="64"/>
    </row>
    <row r="59" spans="6:70" x14ac:dyDescent="0.25">
      <c r="F59" s="64"/>
      <c r="S59" s="64"/>
      <c r="AB59" s="64"/>
      <c r="AK59" s="64"/>
      <c r="AU59" s="64"/>
      <c r="BD59" s="64"/>
      <c r="BR59" s="64"/>
    </row>
    <row r="60" spans="6:70" x14ac:dyDescent="0.25">
      <c r="F60" s="64"/>
      <c r="S60" s="64"/>
      <c r="AB60" s="64"/>
      <c r="AK60" s="64"/>
      <c r="AU60" s="64"/>
      <c r="BD60" s="64"/>
      <c r="BR60" s="64"/>
    </row>
    <row r="61" spans="6:70" x14ac:dyDescent="0.25">
      <c r="F61" s="64"/>
      <c r="S61" s="64"/>
      <c r="AB61" s="64"/>
      <c r="AK61" s="64"/>
      <c r="AU61" s="64"/>
      <c r="BD61" s="64"/>
      <c r="BR61" s="64"/>
    </row>
    <row r="62" spans="6:70" x14ac:dyDescent="0.25">
      <c r="F62" s="64"/>
      <c r="S62" s="64"/>
      <c r="AB62" s="64"/>
      <c r="AK62" s="64"/>
      <c r="AU62" s="64"/>
      <c r="BD62" s="64"/>
      <c r="BR62" s="64"/>
    </row>
    <row r="63" spans="6:70" x14ac:dyDescent="0.25">
      <c r="F63" s="64"/>
      <c r="S63" s="64"/>
      <c r="AB63" s="64"/>
      <c r="AK63" s="64"/>
      <c r="AU63" s="64"/>
      <c r="BD63" s="64"/>
      <c r="BR63" s="64"/>
    </row>
    <row r="64" spans="6:70" x14ac:dyDescent="0.25">
      <c r="F64" s="64"/>
      <c r="S64" s="64"/>
      <c r="AB64" s="64"/>
      <c r="AK64" s="64"/>
      <c r="AU64" s="64"/>
      <c r="BD64" s="64"/>
      <c r="BR64" s="64"/>
    </row>
    <row r="65" spans="6:70" x14ac:dyDescent="0.25">
      <c r="F65" s="64"/>
      <c r="S65" s="64"/>
      <c r="AB65" s="64"/>
      <c r="AK65" s="64"/>
      <c r="AU65" s="64"/>
      <c r="BD65" s="64"/>
      <c r="BR65" s="64"/>
    </row>
    <row r="66" spans="6:70" x14ac:dyDescent="0.25">
      <c r="F66" s="64"/>
      <c r="S66" s="64"/>
      <c r="AB66" s="64"/>
      <c r="AK66" s="64"/>
      <c r="AU66" s="64"/>
      <c r="BD66" s="64"/>
      <c r="BR66" s="64"/>
    </row>
    <row r="67" spans="6:70" x14ac:dyDescent="0.25">
      <c r="F67" s="64"/>
      <c r="S67" s="64"/>
      <c r="AB67" s="64"/>
      <c r="AK67" s="64"/>
      <c r="AU67" s="64"/>
      <c r="BD67" s="64"/>
      <c r="BR67" s="64"/>
    </row>
    <row r="68" spans="6:70" x14ac:dyDescent="0.25">
      <c r="F68" s="64"/>
      <c r="S68" s="64"/>
      <c r="AB68" s="64"/>
      <c r="AK68" s="64"/>
      <c r="AU68" s="64"/>
      <c r="BD68" s="64"/>
      <c r="BR68" s="64"/>
    </row>
    <row r="69" spans="6:70" x14ac:dyDescent="0.25">
      <c r="F69" s="64"/>
      <c r="S69" s="64"/>
      <c r="AB69" s="64"/>
      <c r="AK69" s="64"/>
      <c r="AU69" s="64"/>
      <c r="BD69" s="64"/>
      <c r="BR69" s="64"/>
    </row>
    <row r="70" spans="6:70" x14ac:dyDescent="0.25">
      <c r="F70" s="64"/>
      <c r="S70" s="64"/>
      <c r="AB70" s="64"/>
      <c r="AK70" s="64"/>
      <c r="AU70" s="64"/>
      <c r="BD70" s="64"/>
      <c r="BR70" s="64"/>
    </row>
    <row r="71" spans="6:70" x14ac:dyDescent="0.25">
      <c r="F71" s="64"/>
      <c r="S71" s="64"/>
      <c r="AB71" s="64"/>
      <c r="AK71" s="64"/>
      <c r="AU71" s="64"/>
      <c r="BD71" s="64"/>
      <c r="BR71" s="64"/>
    </row>
    <row r="72" spans="6:70" x14ac:dyDescent="0.25">
      <c r="F72" s="64"/>
      <c r="S72" s="64"/>
      <c r="AB72" s="64"/>
      <c r="AK72" s="64"/>
      <c r="AU72" s="64"/>
      <c r="BD72" s="64"/>
      <c r="BR72" s="64"/>
    </row>
    <row r="73" spans="6:70" x14ac:dyDescent="0.25">
      <c r="F73" s="64"/>
      <c r="S73" s="64"/>
      <c r="AB73" s="64"/>
      <c r="AK73" s="64"/>
      <c r="AU73" s="64"/>
      <c r="BD73" s="64"/>
      <c r="BR73" s="64"/>
    </row>
    <row r="74" spans="6:70" x14ac:dyDescent="0.25">
      <c r="F74" s="64"/>
      <c r="S74" s="64"/>
      <c r="AB74" s="64"/>
      <c r="AK74" s="64"/>
      <c r="AU74" s="64"/>
      <c r="BD74" s="64"/>
      <c r="BR74" s="64"/>
    </row>
    <row r="75" spans="6:70" x14ac:dyDescent="0.25">
      <c r="F75" s="64"/>
      <c r="S75" s="64"/>
      <c r="AB75" s="64"/>
      <c r="AK75" s="64"/>
      <c r="AU75" s="64"/>
      <c r="BD75" s="64"/>
      <c r="BR75" s="64"/>
    </row>
    <row r="76" spans="6:70" x14ac:dyDescent="0.25">
      <c r="F76" s="64"/>
      <c r="S76" s="64"/>
      <c r="AB76" s="64"/>
      <c r="AK76" s="64"/>
      <c r="AU76" s="64"/>
      <c r="BD76" s="64"/>
      <c r="BR76" s="64"/>
    </row>
    <row r="77" spans="6:70" x14ac:dyDescent="0.25">
      <c r="F77" s="64"/>
      <c r="S77" s="64"/>
      <c r="AB77" s="64"/>
      <c r="AK77" s="64"/>
      <c r="AU77" s="64"/>
      <c r="BD77" s="64"/>
      <c r="BR77" s="64"/>
    </row>
    <row r="78" spans="6:70" x14ac:dyDescent="0.25">
      <c r="F78" s="64"/>
      <c r="S78" s="64"/>
      <c r="AB78" s="64"/>
      <c r="AK78" s="64"/>
      <c r="AU78" s="64"/>
      <c r="BD78" s="64"/>
      <c r="BR78" s="64"/>
    </row>
    <row r="79" spans="6:70" x14ac:dyDescent="0.25">
      <c r="F79" s="64"/>
      <c r="S79" s="64"/>
      <c r="AB79" s="64"/>
      <c r="AK79" s="64"/>
      <c r="AU79" s="64"/>
      <c r="BD79" s="64"/>
      <c r="BR79" s="64"/>
    </row>
    <row r="80" spans="6:70" x14ac:dyDescent="0.25">
      <c r="F80" s="64"/>
      <c r="S80" s="64"/>
      <c r="AB80" s="64"/>
      <c r="AK80" s="64"/>
      <c r="AU80" s="64"/>
      <c r="BD80" s="64"/>
      <c r="BR80" s="64"/>
    </row>
    <row r="81" spans="6:70" x14ac:dyDescent="0.25">
      <c r="F81" s="64"/>
      <c r="S81" s="64"/>
      <c r="AB81" s="64"/>
      <c r="AK81" s="64"/>
      <c r="AU81" s="64"/>
      <c r="BD81" s="64"/>
      <c r="BR81" s="64"/>
    </row>
    <row r="82" spans="6:70" x14ac:dyDescent="0.25">
      <c r="F82" s="64"/>
      <c r="S82" s="64"/>
      <c r="AB82" s="64"/>
      <c r="AK82" s="64"/>
      <c r="AU82" s="64"/>
      <c r="BD82" s="64"/>
      <c r="BR82" s="64"/>
    </row>
    <row r="83" spans="6:70" x14ac:dyDescent="0.25">
      <c r="F83" s="64"/>
      <c r="S83" s="64"/>
      <c r="AB83" s="64"/>
      <c r="AK83" s="64"/>
      <c r="AU83" s="64"/>
      <c r="BD83" s="64"/>
      <c r="BR83" s="64"/>
    </row>
    <row r="84" spans="6:70" x14ac:dyDescent="0.25">
      <c r="F84" s="64"/>
      <c r="S84" s="64"/>
      <c r="AB84" s="64"/>
      <c r="AK84" s="64"/>
      <c r="AU84" s="64"/>
      <c r="BD84" s="64"/>
      <c r="BR84" s="64"/>
    </row>
    <row r="85" spans="6:70" x14ac:dyDescent="0.25">
      <c r="F85" s="64"/>
      <c r="S85" s="64"/>
      <c r="AB85" s="64"/>
      <c r="AK85" s="64"/>
      <c r="AU85" s="64"/>
      <c r="BD85" s="64"/>
      <c r="BR85" s="64"/>
    </row>
    <row r="86" spans="6:70" x14ac:dyDescent="0.25">
      <c r="F86" s="64"/>
      <c r="S86" s="64"/>
      <c r="AB86" s="64"/>
      <c r="AK86" s="64"/>
      <c r="AU86" s="64"/>
      <c r="BD86" s="64"/>
      <c r="BR86" s="64"/>
    </row>
    <row r="87" spans="6:70" x14ac:dyDescent="0.25">
      <c r="F87" s="64"/>
      <c r="S87" s="64"/>
      <c r="AB87" s="64"/>
      <c r="AK87" s="64"/>
      <c r="AU87" s="64"/>
      <c r="BD87" s="64"/>
      <c r="BR87" s="64"/>
    </row>
    <row r="88" spans="6:70" x14ac:dyDescent="0.25">
      <c r="F88" s="64"/>
      <c r="S88" s="64"/>
      <c r="AB88" s="64"/>
      <c r="AK88" s="64"/>
      <c r="AU88" s="64"/>
      <c r="BD88" s="64"/>
      <c r="BR88" s="64"/>
    </row>
    <row r="89" spans="6:70" x14ac:dyDescent="0.25">
      <c r="F89" s="64"/>
      <c r="S89" s="64"/>
      <c r="AB89" s="64"/>
      <c r="AK89" s="64"/>
      <c r="AU89" s="64"/>
      <c r="BD89" s="64"/>
      <c r="BR89" s="64"/>
    </row>
    <row r="90" spans="6:70" x14ac:dyDescent="0.25">
      <c r="F90" s="64"/>
      <c r="S90" s="64"/>
      <c r="AB90" s="64"/>
      <c r="AK90" s="64"/>
      <c r="AU90" s="64"/>
      <c r="BD90" s="64"/>
      <c r="BR90" s="64"/>
    </row>
    <row r="91" spans="6:70" x14ac:dyDescent="0.25">
      <c r="F91" s="64"/>
      <c r="S91" s="64"/>
      <c r="AB91" s="64"/>
      <c r="AK91" s="64"/>
      <c r="AU91" s="64"/>
      <c r="BD91" s="64"/>
      <c r="BR91" s="64"/>
    </row>
    <row r="92" spans="6:70" x14ac:dyDescent="0.25">
      <c r="F92" s="64"/>
      <c r="S92" s="64"/>
      <c r="AB92" s="64"/>
      <c r="AK92" s="64"/>
      <c r="AU92" s="64"/>
      <c r="BD92" s="64"/>
      <c r="BR92" s="64"/>
    </row>
    <row r="93" spans="6:70" x14ac:dyDescent="0.25">
      <c r="F93" s="64"/>
      <c r="S93" s="64"/>
      <c r="AB93" s="64"/>
      <c r="AK93" s="64"/>
      <c r="AU93" s="64"/>
      <c r="BD93" s="64"/>
      <c r="BR93" s="64"/>
    </row>
    <row r="94" spans="6:70" x14ac:dyDescent="0.25">
      <c r="F94" s="64"/>
      <c r="S94" s="64"/>
      <c r="AB94" s="64"/>
      <c r="AK94" s="64"/>
      <c r="AU94" s="64"/>
      <c r="BD94" s="64"/>
      <c r="BR94" s="64"/>
    </row>
    <row r="95" spans="6:70" x14ac:dyDescent="0.25">
      <c r="F95" s="64"/>
      <c r="S95" s="64"/>
      <c r="AB95" s="64"/>
      <c r="AK95" s="64"/>
      <c r="AU95" s="64"/>
      <c r="BD95" s="64"/>
      <c r="BR95" s="64"/>
    </row>
    <row r="96" spans="6:70" x14ac:dyDescent="0.25">
      <c r="F96" s="64"/>
      <c r="S96" s="64"/>
      <c r="AB96" s="64"/>
      <c r="AK96" s="64"/>
      <c r="AU96" s="64"/>
      <c r="BD96" s="64"/>
      <c r="BR96" s="64"/>
    </row>
    <row r="97" spans="6:70" x14ac:dyDescent="0.25">
      <c r="F97" s="64"/>
      <c r="S97" s="64"/>
      <c r="AB97" s="64"/>
      <c r="AK97" s="64"/>
      <c r="AU97" s="64"/>
      <c r="BD97" s="64"/>
      <c r="BR97" s="64"/>
    </row>
    <row r="98" spans="6:70" x14ac:dyDescent="0.25">
      <c r="F98" s="64"/>
      <c r="S98" s="64"/>
      <c r="AB98" s="64"/>
      <c r="AK98" s="64"/>
      <c r="AU98" s="64"/>
      <c r="BD98" s="64"/>
      <c r="BR98" s="64"/>
    </row>
    <row r="99" spans="6:70" x14ac:dyDescent="0.25">
      <c r="F99" s="64"/>
      <c r="S99" s="64"/>
      <c r="AB99" s="64"/>
      <c r="AK99" s="64"/>
      <c r="AU99" s="64"/>
      <c r="BD99" s="64"/>
      <c r="BR99" s="64"/>
    </row>
    <row r="100" spans="6:70" x14ac:dyDescent="0.25">
      <c r="F100" s="64"/>
      <c r="S100" s="64"/>
      <c r="AB100" s="64"/>
      <c r="AK100" s="64"/>
      <c r="AU100" s="64"/>
      <c r="BD100" s="64"/>
      <c r="BR100" s="64"/>
    </row>
    <row r="101" spans="6:70" x14ac:dyDescent="0.25">
      <c r="F101" s="64"/>
      <c r="S101" s="64"/>
      <c r="AB101" s="64"/>
      <c r="AK101" s="64"/>
      <c r="AU101" s="64"/>
      <c r="BD101" s="64"/>
      <c r="BR101" s="64"/>
    </row>
    <row r="102" spans="6:70" x14ac:dyDescent="0.25">
      <c r="F102" s="64"/>
      <c r="S102" s="64"/>
      <c r="AB102" s="64"/>
      <c r="AK102" s="64"/>
      <c r="AU102" s="64"/>
      <c r="BD102" s="64"/>
      <c r="BR102" s="64"/>
    </row>
    <row r="103" spans="6:70" x14ac:dyDescent="0.25">
      <c r="F103" s="64"/>
      <c r="S103" s="64"/>
      <c r="AB103" s="64"/>
      <c r="AK103" s="64"/>
      <c r="AU103" s="64"/>
      <c r="BD103" s="64"/>
      <c r="BR103" s="64"/>
    </row>
    <row r="104" spans="6:70" x14ac:dyDescent="0.25">
      <c r="F104" s="64"/>
      <c r="S104" s="64"/>
      <c r="AB104" s="64"/>
      <c r="AK104" s="64"/>
      <c r="AU104" s="64"/>
      <c r="BD104" s="64"/>
      <c r="BR104" s="64"/>
    </row>
    <row r="105" spans="6:70" x14ac:dyDescent="0.25">
      <c r="F105" s="64"/>
      <c r="S105" s="64"/>
      <c r="AB105" s="64"/>
      <c r="AK105" s="64"/>
      <c r="AU105" s="64"/>
      <c r="BD105" s="64"/>
      <c r="BR105" s="64"/>
    </row>
    <row r="106" spans="6:70" x14ac:dyDescent="0.25">
      <c r="F106" s="64"/>
      <c r="S106" s="64"/>
      <c r="AB106" s="64"/>
      <c r="AK106" s="64"/>
      <c r="AU106" s="64"/>
      <c r="BD106" s="64"/>
      <c r="BR106" s="64"/>
    </row>
    <row r="107" spans="6:70" x14ac:dyDescent="0.25">
      <c r="F107" s="64"/>
      <c r="S107" s="64"/>
      <c r="AB107" s="64"/>
      <c r="AK107" s="64"/>
      <c r="AU107" s="64"/>
      <c r="BD107" s="64"/>
      <c r="BR107" s="64"/>
    </row>
    <row r="108" spans="6:70" x14ac:dyDescent="0.25">
      <c r="F108" s="64"/>
      <c r="S108" s="64"/>
      <c r="AB108" s="64"/>
      <c r="AK108" s="64"/>
      <c r="AU108" s="64"/>
      <c r="BD108" s="64"/>
      <c r="BR108" s="64"/>
    </row>
    <row r="109" spans="6:70" x14ac:dyDescent="0.25">
      <c r="F109" s="64"/>
      <c r="S109" s="64"/>
      <c r="AB109" s="64"/>
      <c r="AK109" s="64"/>
      <c r="AU109" s="64"/>
      <c r="BD109" s="64"/>
      <c r="BR109" s="64"/>
    </row>
    <row r="110" spans="6:70" x14ac:dyDescent="0.25">
      <c r="F110" s="64"/>
      <c r="S110" s="64"/>
      <c r="AB110" s="64"/>
      <c r="AK110" s="64"/>
      <c r="AU110" s="64"/>
      <c r="BD110" s="64"/>
      <c r="BR110" s="64"/>
    </row>
    <row r="111" spans="6:70" x14ac:dyDescent="0.25">
      <c r="F111" s="64"/>
      <c r="S111" s="64"/>
      <c r="AB111" s="64"/>
      <c r="AK111" s="64"/>
      <c r="AU111" s="64"/>
      <c r="BD111" s="64"/>
      <c r="BR111" s="64"/>
    </row>
    <row r="112" spans="6:70" x14ac:dyDescent="0.25">
      <c r="F112" s="64"/>
      <c r="S112" s="64"/>
      <c r="AB112" s="64"/>
      <c r="AK112" s="64"/>
      <c r="AU112" s="64"/>
      <c r="BD112" s="64"/>
      <c r="BR112" s="64"/>
    </row>
    <row r="113" spans="6:70" x14ac:dyDescent="0.25">
      <c r="F113" s="64"/>
      <c r="S113" s="64"/>
      <c r="AB113" s="64"/>
      <c r="AK113" s="64"/>
      <c r="AU113" s="64"/>
      <c r="BD113" s="64"/>
      <c r="BR113" s="64"/>
    </row>
    <row r="114" spans="6:70" x14ac:dyDescent="0.25">
      <c r="F114" s="64"/>
      <c r="S114" s="64"/>
      <c r="AB114" s="64"/>
      <c r="AK114" s="64"/>
      <c r="AU114" s="64"/>
      <c r="BD114" s="64"/>
      <c r="BR114" s="64"/>
    </row>
    <row r="115" spans="6:70" x14ac:dyDescent="0.25">
      <c r="F115" s="64"/>
      <c r="S115" s="64"/>
      <c r="AB115" s="64"/>
      <c r="AK115" s="64"/>
      <c r="AU115" s="64"/>
      <c r="BD115" s="64"/>
      <c r="BR115" s="64"/>
    </row>
    <row r="116" spans="6:70" x14ac:dyDescent="0.25">
      <c r="F116" s="64"/>
      <c r="S116" s="64"/>
      <c r="AB116" s="64"/>
      <c r="AK116" s="64"/>
      <c r="AU116" s="64"/>
      <c r="BD116" s="64"/>
      <c r="BR116" s="64"/>
    </row>
    <row r="117" spans="6:70" x14ac:dyDescent="0.25">
      <c r="F117" s="64"/>
      <c r="S117" s="64"/>
      <c r="AB117" s="64"/>
      <c r="AK117" s="64"/>
      <c r="AU117" s="64"/>
      <c r="BD117" s="64"/>
      <c r="BR117" s="64"/>
    </row>
    <row r="118" spans="6:70" x14ac:dyDescent="0.25">
      <c r="F118" s="64"/>
      <c r="S118" s="64"/>
      <c r="AB118" s="64"/>
      <c r="AK118" s="64"/>
      <c r="AU118" s="64"/>
      <c r="BD118" s="64"/>
      <c r="BR118" s="64"/>
    </row>
    <row r="119" spans="6:70" x14ac:dyDescent="0.25">
      <c r="F119" s="64"/>
      <c r="S119" s="64"/>
      <c r="AB119" s="64"/>
      <c r="AK119" s="64"/>
      <c r="AU119" s="64"/>
      <c r="BD119" s="64"/>
      <c r="BR119" s="64"/>
    </row>
    <row r="120" spans="6:70" x14ac:dyDescent="0.25">
      <c r="F120" s="64"/>
      <c r="S120" s="64"/>
      <c r="AB120" s="64"/>
      <c r="AK120" s="64"/>
      <c r="AU120" s="64"/>
      <c r="BD120" s="64"/>
      <c r="BR120" s="64"/>
    </row>
    <row r="121" spans="6:70" x14ac:dyDescent="0.25">
      <c r="F121" s="64"/>
      <c r="S121" s="64"/>
      <c r="AB121" s="64"/>
      <c r="AK121" s="64"/>
      <c r="AU121" s="64"/>
      <c r="BD121" s="64"/>
      <c r="BR121" s="64"/>
    </row>
    <row r="122" spans="6:70" x14ac:dyDescent="0.25">
      <c r="F122" s="64"/>
      <c r="S122" s="64"/>
      <c r="AB122" s="64"/>
      <c r="AK122" s="64"/>
      <c r="AU122" s="64"/>
      <c r="BD122" s="64"/>
      <c r="BR122" s="64"/>
    </row>
    <row r="123" spans="6:70" x14ac:dyDescent="0.25">
      <c r="F123" s="64"/>
      <c r="S123" s="64"/>
      <c r="AB123" s="64"/>
      <c r="AK123" s="64"/>
      <c r="AU123" s="64"/>
      <c r="BD123" s="64"/>
      <c r="BR123" s="64"/>
    </row>
    <row r="124" spans="6:70" x14ac:dyDescent="0.25">
      <c r="F124" s="64"/>
      <c r="S124" s="64"/>
      <c r="AB124" s="64"/>
      <c r="AK124" s="64"/>
      <c r="AU124" s="64"/>
      <c r="BD124" s="64"/>
      <c r="BR124" s="64"/>
    </row>
    <row r="125" spans="6:70" x14ac:dyDescent="0.25">
      <c r="F125" s="64"/>
      <c r="S125" s="64"/>
      <c r="AB125" s="64"/>
      <c r="AK125" s="64"/>
      <c r="AU125" s="64"/>
      <c r="BD125" s="64"/>
      <c r="BR125" s="64"/>
    </row>
    <row r="126" spans="6:70" x14ac:dyDescent="0.25">
      <c r="F126" s="64"/>
      <c r="S126" s="64"/>
      <c r="AB126" s="64"/>
      <c r="AK126" s="64"/>
      <c r="AU126" s="64"/>
      <c r="BD126" s="64"/>
      <c r="BR126" s="64"/>
    </row>
    <row r="127" spans="6:70" x14ac:dyDescent="0.25">
      <c r="F127" s="64"/>
      <c r="S127" s="64"/>
      <c r="AB127" s="64"/>
      <c r="AK127" s="64"/>
      <c r="AU127" s="64"/>
      <c r="BD127" s="64"/>
      <c r="BR127" s="64"/>
    </row>
    <row r="128" spans="6:70" x14ac:dyDescent="0.25">
      <c r="F128" s="64"/>
      <c r="S128" s="64"/>
      <c r="AB128" s="64"/>
      <c r="AK128" s="64"/>
      <c r="AU128" s="64"/>
      <c r="BD128" s="64"/>
      <c r="BR128" s="64"/>
    </row>
    <row r="129" spans="6:70" x14ac:dyDescent="0.25">
      <c r="F129" s="64"/>
      <c r="S129" s="64"/>
      <c r="AB129" s="64"/>
      <c r="AK129" s="64"/>
      <c r="AU129" s="64"/>
      <c r="BD129" s="64"/>
      <c r="BR129" s="64"/>
    </row>
    <row r="130" spans="6:70" x14ac:dyDescent="0.25">
      <c r="F130" s="64"/>
      <c r="S130" s="64"/>
      <c r="AB130" s="64"/>
      <c r="AK130" s="64"/>
      <c r="AU130" s="64"/>
      <c r="BD130" s="64"/>
      <c r="BR130" s="64"/>
    </row>
    <row r="131" spans="6:70" x14ac:dyDescent="0.25">
      <c r="F131" s="64"/>
      <c r="S131" s="64"/>
      <c r="AB131" s="64"/>
      <c r="AK131" s="64"/>
      <c r="AU131" s="64"/>
      <c r="BD131" s="64"/>
      <c r="BR131" s="64"/>
    </row>
    <row r="132" spans="6:70" x14ac:dyDescent="0.25">
      <c r="F132" s="64"/>
      <c r="S132" s="64"/>
      <c r="AB132" s="64"/>
      <c r="AK132" s="64"/>
      <c r="AU132" s="64"/>
      <c r="BD132" s="64"/>
      <c r="BR132" s="64"/>
    </row>
    <row r="133" spans="6:70" x14ac:dyDescent="0.25">
      <c r="F133" s="64"/>
      <c r="S133" s="64"/>
      <c r="AB133" s="64"/>
      <c r="AK133" s="64"/>
      <c r="AU133" s="64"/>
      <c r="BD133" s="64"/>
      <c r="BR133" s="64"/>
    </row>
    <row r="134" spans="6:70" x14ac:dyDescent="0.25">
      <c r="F134" s="64"/>
      <c r="S134" s="64"/>
      <c r="AB134" s="64"/>
      <c r="AK134" s="64"/>
      <c r="AU134" s="64"/>
      <c r="BD134" s="64"/>
      <c r="BR134" s="64"/>
    </row>
    <row r="135" spans="6:70" x14ac:dyDescent="0.25">
      <c r="F135" s="64"/>
      <c r="S135" s="64"/>
      <c r="AB135" s="64"/>
      <c r="AK135" s="64"/>
      <c r="AU135" s="64"/>
      <c r="BD135" s="64"/>
      <c r="BR135" s="64"/>
    </row>
    <row r="136" spans="6:70" x14ac:dyDescent="0.25">
      <c r="F136" s="64"/>
      <c r="S136" s="64"/>
      <c r="AB136" s="64"/>
      <c r="AK136" s="64"/>
      <c r="AU136" s="64"/>
      <c r="BD136" s="64"/>
      <c r="BR136" s="64"/>
    </row>
    <row r="137" spans="6:70" x14ac:dyDescent="0.25">
      <c r="F137" s="64"/>
      <c r="S137" s="64"/>
      <c r="AB137" s="64"/>
      <c r="AK137" s="64"/>
      <c r="AU137" s="64"/>
      <c r="BD137" s="64"/>
      <c r="BR137" s="64"/>
    </row>
    <row r="138" spans="6:70" x14ac:dyDescent="0.25">
      <c r="F138" s="64"/>
      <c r="S138" s="64"/>
      <c r="AB138" s="64"/>
      <c r="AK138" s="64"/>
      <c r="AU138" s="64"/>
      <c r="BD138" s="64"/>
      <c r="BR138" s="64"/>
    </row>
    <row r="139" spans="6:70" x14ac:dyDescent="0.25">
      <c r="F139" s="64"/>
      <c r="S139" s="64"/>
      <c r="AB139" s="64"/>
      <c r="AK139" s="64"/>
      <c r="AU139" s="64"/>
      <c r="BD139" s="64"/>
      <c r="BR139" s="64"/>
    </row>
    <row r="140" spans="6:70" x14ac:dyDescent="0.25">
      <c r="F140" s="64"/>
      <c r="S140" s="64"/>
      <c r="AB140" s="64"/>
      <c r="AK140" s="64"/>
      <c r="AU140" s="64"/>
      <c r="BD140" s="64"/>
      <c r="BR140" s="64"/>
    </row>
    <row r="141" spans="6:70" x14ac:dyDescent="0.25">
      <c r="F141" s="64"/>
      <c r="S141" s="64"/>
      <c r="AB141" s="64"/>
      <c r="AK141" s="64"/>
      <c r="AU141" s="64"/>
      <c r="BD141" s="64"/>
      <c r="BR141" s="64"/>
    </row>
    <row r="142" spans="6:70" x14ac:dyDescent="0.25">
      <c r="F142" s="64"/>
      <c r="S142" s="64"/>
      <c r="AB142" s="64"/>
      <c r="AK142" s="64"/>
      <c r="AU142" s="64"/>
      <c r="BD142" s="64"/>
      <c r="BR142" s="64"/>
    </row>
    <row r="143" spans="6:70" x14ac:dyDescent="0.25">
      <c r="F143" s="64"/>
      <c r="S143" s="64"/>
      <c r="AB143" s="64"/>
      <c r="AK143" s="64"/>
      <c r="AU143" s="64"/>
      <c r="BD143" s="64"/>
      <c r="BR143" s="64"/>
    </row>
    <row r="144" spans="6:70" x14ac:dyDescent="0.25">
      <c r="F144" s="64"/>
      <c r="S144" s="64"/>
      <c r="AB144" s="64"/>
      <c r="AK144" s="64"/>
      <c r="AU144" s="64"/>
      <c r="BD144" s="64"/>
      <c r="BR144" s="64"/>
    </row>
    <row r="145" spans="6:70" x14ac:dyDescent="0.25">
      <c r="F145" s="64"/>
      <c r="S145" s="64"/>
      <c r="AB145" s="64"/>
      <c r="AK145" s="64"/>
      <c r="AU145" s="64"/>
      <c r="BD145" s="64"/>
      <c r="BR145" s="64"/>
    </row>
    <row r="146" spans="6:70" x14ac:dyDescent="0.25">
      <c r="F146" s="64"/>
      <c r="S146" s="64"/>
      <c r="AB146" s="64"/>
      <c r="AK146" s="64"/>
      <c r="AU146" s="64"/>
      <c r="BD146" s="64"/>
      <c r="BR146" s="64"/>
    </row>
    <row r="147" spans="6:70" x14ac:dyDescent="0.25">
      <c r="F147" s="64"/>
      <c r="S147" s="64"/>
      <c r="AB147" s="64"/>
      <c r="AK147" s="64"/>
      <c r="AU147" s="64"/>
      <c r="BD147" s="64"/>
      <c r="BR147" s="64"/>
    </row>
    <row r="148" spans="6:70" x14ac:dyDescent="0.25">
      <c r="F148" s="64"/>
      <c r="S148" s="64"/>
      <c r="AB148" s="64"/>
      <c r="AK148" s="64"/>
      <c r="AU148" s="64"/>
      <c r="BD148" s="64"/>
      <c r="BR148" s="64"/>
    </row>
    <row r="149" spans="6:70" x14ac:dyDescent="0.25">
      <c r="F149" s="64"/>
      <c r="S149" s="64"/>
      <c r="AB149" s="64"/>
      <c r="AK149" s="64"/>
      <c r="AU149" s="64"/>
      <c r="BD149" s="64"/>
      <c r="BR149" s="64"/>
    </row>
    <row r="150" spans="6:70" x14ac:dyDescent="0.25">
      <c r="F150" s="64"/>
      <c r="S150" s="64"/>
      <c r="AB150" s="64"/>
      <c r="AK150" s="64"/>
      <c r="AU150" s="64"/>
      <c r="BD150" s="64"/>
      <c r="BR150" s="64"/>
    </row>
    <row r="151" spans="6:70" x14ac:dyDescent="0.25">
      <c r="F151" s="64"/>
      <c r="S151" s="64"/>
      <c r="AB151" s="64"/>
      <c r="AK151" s="64"/>
      <c r="AU151" s="64"/>
      <c r="BD151" s="64"/>
      <c r="BR151" s="64"/>
    </row>
    <row r="152" spans="6:70" x14ac:dyDescent="0.25">
      <c r="F152" s="64"/>
      <c r="S152" s="64"/>
      <c r="AB152" s="64"/>
      <c r="AK152" s="64"/>
      <c r="AU152" s="64"/>
      <c r="BD152" s="64"/>
      <c r="BR152" s="64"/>
    </row>
    <row r="153" spans="6:70" x14ac:dyDescent="0.25">
      <c r="F153" s="64"/>
      <c r="S153" s="64"/>
      <c r="AB153" s="64"/>
      <c r="AK153" s="64"/>
      <c r="AU153" s="64"/>
      <c r="BD153" s="64"/>
      <c r="BR153" s="64"/>
    </row>
    <row r="154" spans="6:70" x14ac:dyDescent="0.25">
      <c r="F154" s="64"/>
      <c r="S154" s="64"/>
      <c r="AB154" s="64"/>
      <c r="AK154" s="64"/>
      <c r="AU154" s="64"/>
      <c r="BD154" s="64"/>
      <c r="BR154" s="64"/>
    </row>
    <row r="155" spans="6:70" x14ac:dyDescent="0.25">
      <c r="F155" s="64"/>
      <c r="S155" s="64"/>
      <c r="AB155" s="64"/>
      <c r="AK155" s="64"/>
      <c r="AU155" s="64"/>
      <c r="BD155" s="64"/>
      <c r="BR155" s="64"/>
    </row>
    <row r="156" spans="6:70" x14ac:dyDescent="0.25">
      <c r="F156" s="64"/>
      <c r="S156" s="64"/>
      <c r="AB156" s="64"/>
      <c r="AK156" s="64"/>
      <c r="AU156" s="64"/>
      <c r="BD156" s="64"/>
      <c r="BR156" s="64"/>
    </row>
    <row r="157" spans="6:70" x14ac:dyDescent="0.25">
      <c r="F157" s="64"/>
      <c r="S157" s="64"/>
      <c r="AB157" s="64"/>
      <c r="AK157" s="64"/>
      <c r="AU157" s="64"/>
      <c r="BD157" s="64"/>
      <c r="BR157" s="64"/>
    </row>
    <row r="158" spans="6:70" x14ac:dyDescent="0.25">
      <c r="F158" s="64"/>
      <c r="S158" s="64"/>
      <c r="AB158" s="64"/>
      <c r="AK158" s="64"/>
      <c r="AU158" s="64"/>
      <c r="BD158" s="64"/>
      <c r="BR158" s="64"/>
    </row>
    <row r="159" spans="6:70" x14ac:dyDescent="0.25">
      <c r="F159" s="64"/>
      <c r="S159" s="64"/>
      <c r="AB159" s="64"/>
      <c r="AK159" s="64"/>
      <c r="AU159" s="64"/>
      <c r="BD159" s="64"/>
      <c r="BR159" s="64"/>
    </row>
    <row r="160" spans="6:70" x14ac:dyDescent="0.25">
      <c r="F160" s="64"/>
      <c r="S160" s="64"/>
      <c r="AB160" s="64"/>
      <c r="AK160" s="64"/>
      <c r="AU160" s="64"/>
      <c r="BD160" s="64"/>
      <c r="BR160" s="64"/>
    </row>
    <row r="161" spans="6:70" x14ac:dyDescent="0.25">
      <c r="F161" s="64"/>
      <c r="S161" s="64"/>
      <c r="AB161" s="64"/>
      <c r="AK161" s="64"/>
      <c r="AU161" s="64"/>
      <c r="BD161" s="64"/>
      <c r="BR161" s="64"/>
    </row>
    <row r="162" spans="6:70" x14ac:dyDescent="0.25">
      <c r="F162" s="64"/>
      <c r="S162" s="64"/>
      <c r="AB162" s="64"/>
      <c r="AK162" s="64"/>
      <c r="AU162" s="64"/>
      <c r="BD162" s="64"/>
      <c r="BR162" s="64"/>
    </row>
    <row r="163" spans="6:70" x14ac:dyDescent="0.25">
      <c r="F163" s="64"/>
      <c r="S163" s="64"/>
      <c r="AB163" s="64"/>
      <c r="AK163" s="64"/>
      <c r="AU163" s="64"/>
      <c r="BD163" s="64"/>
      <c r="BR163" s="64"/>
    </row>
    <row r="164" spans="6:70" x14ac:dyDescent="0.25">
      <c r="F164" s="64"/>
      <c r="S164" s="64"/>
      <c r="AB164" s="64"/>
      <c r="AK164" s="64"/>
      <c r="AU164" s="64"/>
      <c r="BD164" s="64"/>
      <c r="BR164" s="64"/>
    </row>
    <row r="165" spans="6:70" x14ac:dyDescent="0.25">
      <c r="F165" s="64"/>
      <c r="S165" s="64"/>
      <c r="AB165" s="64"/>
      <c r="AK165" s="64"/>
      <c r="AU165" s="64"/>
      <c r="BD165" s="64"/>
      <c r="BR165" s="64"/>
    </row>
    <row r="166" spans="6:70" x14ac:dyDescent="0.25">
      <c r="F166" s="64"/>
      <c r="S166" s="64"/>
      <c r="AB166" s="64"/>
      <c r="AK166" s="64"/>
      <c r="AU166" s="64"/>
      <c r="BD166" s="64"/>
      <c r="BR166" s="64"/>
    </row>
    <row r="167" spans="6:70" x14ac:dyDescent="0.25">
      <c r="F167" s="64"/>
      <c r="S167" s="64"/>
      <c r="AB167" s="64"/>
      <c r="AK167" s="64"/>
      <c r="AU167" s="64"/>
      <c r="BD167" s="64"/>
      <c r="BR167" s="64"/>
    </row>
    <row r="168" spans="6:70" x14ac:dyDescent="0.25">
      <c r="F168" s="64"/>
      <c r="S168" s="64"/>
      <c r="AB168" s="64"/>
      <c r="AK168" s="64"/>
      <c r="AU168" s="64"/>
      <c r="BD168" s="64"/>
      <c r="BR168" s="64"/>
    </row>
    <row r="169" spans="6:70" x14ac:dyDescent="0.25">
      <c r="F169" s="64"/>
      <c r="S169" s="64"/>
      <c r="AB169" s="64"/>
      <c r="AK169" s="64"/>
      <c r="AU169" s="64"/>
      <c r="BD169" s="64"/>
      <c r="BR169" s="64"/>
    </row>
    <row r="170" spans="6:70" x14ac:dyDescent="0.25">
      <c r="F170" s="64"/>
      <c r="S170" s="64"/>
      <c r="AB170" s="64"/>
      <c r="AK170" s="64"/>
      <c r="AU170" s="64"/>
      <c r="BD170" s="64"/>
      <c r="BR170" s="64"/>
    </row>
    <row r="171" spans="6:70" x14ac:dyDescent="0.25">
      <c r="F171" s="64"/>
      <c r="S171" s="64"/>
      <c r="AB171" s="64"/>
      <c r="AK171" s="64"/>
      <c r="AU171" s="64"/>
      <c r="BD171" s="64"/>
      <c r="BR171" s="64"/>
    </row>
    <row r="172" spans="6:70" x14ac:dyDescent="0.25">
      <c r="F172" s="64"/>
      <c r="S172" s="64"/>
      <c r="AB172" s="64"/>
      <c r="AK172" s="64"/>
      <c r="AU172" s="64"/>
      <c r="BD172" s="64"/>
      <c r="BR172" s="64"/>
    </row>
    <row r="173" spans="6:70" x14ac:dyDescent="0.25">
      <c r="F173" s="64"/>
      <c r="S173" s="64"/>
      <c r="AB173" s="64"/>
      <c r="AK173" s="64"/>
      <c r="AU173" s="64"/>
      <c r="BD173" s="64"/>
      <c r="BR173" s="64"/>
    </row>
    <row r="174" spans="6:70" x14ac:dyDescent="0.25">
      <c r="F174" s="64"/>
      <c r="S174" s="64"/>
      <c r="AB174" s="64"/>
      <c r="AK174" s="64"/>
      <c r="AU174" s="64"/>
      <c r="BD174" s="64"/>
      <c r="BR174" s="64"/>
    </row>
    <row r="175" spans="6:70" x14ac:dyDescent="0.25">
      <c r="F175" s="64"/>
      <c r="S175" s="64"/>
      <c r="AB175" s="64"/>
      <c r="AK175" s="64"/>
      <c r="AU175" s="64"/>
      <c r="BD175" s="64"/>
      <c r="BR175" s="64"/>
    </row>
    <row r="176" spans="6:70" x14ac:dyDescent="0.25">
      <c r="F176" s="64"/>
      <c r="S176" s="64"/>
      <c r="AB176" s="64"/>
      <c r="AK176" s="64"/>
      <c r="AU176" s="64"/>
      <c r="BD176" s="64"/>
      <c r="BR176" s="64"/>
    </row>
    <row r="177" spans="6:70" x14ac:dyDescent="0.25">
      <c r="F177" s="64"/>
      <c r="S177" s="64"/>
      <c r="AB177" s="64"/>
      <c r="AK177" s="64"/>
      <c r="AU177" s="64"/>
      <c r="BD177" s="64"/>
      <c r="BR177" s="64"/>
    </row>
    <row r="178" spans="6:70" x14ac:dyDescent="0.25">
      <c r="F178" s="64"/>
      <c r="S178" s="64"/>
      <c r="AB178" s="64"/>
      <c r="AK178" s="64"/>
      <c r="AU178" s="64"/>
      <c r="BD178" s="64"/>
      <c r="BR178" s="64"/>
    </row>
    <row r="179" spans="6:70" x14ac:dyDescent="0.25">
      <c r="F179" s="64"/>
      <c r="S179" s="64"/>
      <c r="AB179" s="64"/>
      <c r="AK179" s="64"/>
      <c r="AU179" s="64"/>
      <c r="BD179" s="64"/>
      <c r="BR179" s="64"/>
    </row>
    <row r="180" spans="6:70" x14ac:dyDescent="0.25">
      <c r="F180" s="64"/>
      <c r="S180" s="64"/>
      <c r="AB180" s="64"/>
      <c r="AK180" s="64"/>
      <c r="AU180" s="64"/>
      <c r="BD180" s="64"/>
      <c r="BR180" s="64"/>
    </row>
    <row r="181" spans="6:70" x14ac:dyDescent="0.25">
      <c r="F181" s="64"/>
      <c r="S181" s="64"/>
      <c r="AB181" s="64"/>
      <c r="AK181" s="64"/>
      <c r="AU181" s="64"/>
      <c r="BD181" s="64"/>
      <c r="BR181" s="64"/>
    </row>
    <row r="182" spans="6:70" x14ac:dyDescent="0.25">
      <c r="F182" s="64"/>
      <c r="S182" s="64"/>
      <c r="AB182" s="64"/>
      <c r="AK182" s="64"/>
      <c r="AU182" s="64"/>
      <c r="BD182" s="64"/>
      <c r="BR182" s="64"/>
    </row>
    <row r="183" spans="6:70" x14ac:dyDescent="0.25">
      <c r="F183" s="64"/>
      <c r="S183" s="64"/>
      <c r="AB183" s="64"/>
      <c r="AK183" s="64"/>
      <c r="AU183" s="64"/>
      <c r="BD183" s="64"/>
      <c r="BR183" s="64"/>
    </row>
    <row r="184" spans="6:70" x14ac:dyDescent="0.25">
      <c r="F184" s="64"/>
      <c r="S184" s="64"/>
      <c r="AB184" s="64"/>
      <c r="AK184" s="64"/>
      <c r="AU184" s="64"/>
      <c r="BD184" s="64"/>
      <c r="BR184" s="64"/>
    </row>
    <row r="185" spans="6:70" x14ac:dyDescent="0.25">
      <c r="F185" s="64"/>
      <c r="S185" s="64"/>
      <c r="AB185" s="64"/>
      <c r="AK185" s="64"/>
      <c r="AU185" s="64"/>
      <c r="BD185" s="64"/>
      <c r="BR185" s="64"/>
    </row>
    <row r="186" spans="6:70" x14ac:dyDescent="0.25">
      <c r="F186" s="64"/>
      <c r="S186" s="64"/>
      <c r="AB186" s="64"/>
      <c r="AK186" s="64"/>
      <c r="AU186" s="64"/>
      <c r="BD186" s="64"/>
      <c r="BR186" s="64"/>
    </row>
    <row r="187" spans="6:70" x14ac:dyDescent="0.25">
      <c r="F187" s="64"/>
      <c r="S187" s="64"/>
      <c r="AB187" s="64"/>
      <c r="AK187" s="64"/>
      <c r="AU187" s="64"/>
      <c r="BD187" s="64"/>
      <c r="BR187" s="64"/>
    </row>
    <row r="188" spans="6:70" x14ac:dyDescent="0.25">
      <c r="F188" s="64"/>
      <c r="S188" s="64"/>
      <c r="AB188" s="64"/>
      <c r="AK188" s="64"/>
      <c r="AU188" s="64"/>
      <c r="BD188" s="64"/>
      <c r="BR188" s="64"/>
    </row>
    <row r="189" spans="6:70" x14ac:dyDescent="0.25">
      <c r="F189" s="64"/>
      <c r="S189" s="64"/>
      <c r="AB189" s="64"/>
      <c r="AK189" s="64"/>
      <c r="AU189" s="64"/>
      <c r="BD189" s="64"/>
      <c r="BR189" s="64"/>
    </row>
    <row r="190" spans="6:70" x14ac:dyDescent="0.25">
      <c r="F190" s="64"/>
      <c r="S190" s="64"/>
      <c r="AB190" s="64"/>
      <c r="AK190" s="64"/>
      <c r="AU190" s="64"/>
      <c r="BD190" s="64"/>
      <c r="BR190" s="64"/>
    </row>
    <row r="191" spans="6:70" x14ac:dyDescent="0.25">
      <c r="F191" s="64"/>
      <c r="S191" s="64"/>
      <c r="AB191" s="64"/>
      <c r="AK191" s="64"/>
      <c r="AU191" s="64"/>
      <c r="BD191" s="64"/>
      <c r="BR191" s="64"/>
    </row>
    <row r="192" spans="6:70" x14ac:dyDescent="0.25">
      <c r="F192" s="64"/>
      <c r="S192" s="64"/>
      <c r="AB192" s="64"/>
      <c r="AK192" s="64"/>
      <c r="AU192" s="64"/>
      <c r="BD192" s="64"/>
      <c r="BR192" s="64"/>
    </row>
    <row r="193" spans="6:70" x14ac:dyDescent="0.25">
      <c r="F193" s="64"/>
      <c r="S193" s="64"/>
      <c r="AB193" s="64"/>
      <c r="AK193" s="64"/>
      <c r="AU193" s="64"/>
      <c r="BD193" s="64"/>
      <c r="BR193" s="64"/>
    </row>
    <row r="194" spans="6:70" x14ac:dyDescent="0.25">
      <c r="F194" s="64"/>
      <c r="S194" s="64"/>
      <c r="AB194" s="64"/>
      <c r="AK194" s="64"/>
      <c r="AU194" s="64"/>
      <c r="BD194" s="64"/>
      <c r="BR194" s="64"/>
    </row>
    <row r="195" spans="6:70" x14ac:dyDescent="0.25">
      <c r="F195" s="64"/>
      <c r="S195" s="64"/>
      <c r="AB195" s="64"/>
      <c r="AK195" s="64"/>
      <c r="AU195" s="64"/>
      <c r="BD195" s="64"/>
      <c r="BR195" s="64"/>
    </row>
    <row r="196" spans="6:70" x14ac:dyDescent="0.25">
      <c r="F196" s="64"/>
      <c r="S196" s="64"/>
      <c r="AB196" s="64"/>
      <c r="AK196" s="64"/>
      <c r="AU196" s="64"/>
      <c r="BD196" s="64"/>
      <c r="BR196" s="64"/>
    </row>
    <row r="197" spans="6:70" x14ac:dyDescent="0.25">
      <c r="F197" s="64"/>
      <c r="S197" s="64"/>
      <c r="AB197" s="64"/>
      <c r="AK197" s="64"/>
      <c r="AU197" s="64"/>
      <c r="BD197" s="64"/>
      <c r="BR197" s="64"/>
    </row>
    <row r="198" spans="6:70" x14ac:dyDescent="0.25">
      <c r="F198" s="64"/>
      <c r="S198" s="64"/>
      <c r="AB198" s="64"/>
      <c r="AK198" s="64"/>
      <c r="AU198" s="64"/>
      <c r="BD198" s="64"/>
      <c r="BR198" s="64"/>
    </row>
    <row r="199" spans="6:70" x14ac:dyDescent="0.25">
      <c r="F199" s="64"/>
      <c r="S199" s="64"/>
      <c r="AB199" s="64"/>
      <c r="AK199" s="64"/>
      <c r="AU199" s="64"/>
      <c r="BD199" s="64"/>
      <c r="BR199" s="64"/>
    </row>
    <row r="200" spans="6:70" x14ac:dyDescent="0.25">
      <c r="F200" s="64"/>
      <c r="S200" s="64"/>
      <c r="AB200" s="64"/>
      <c r="AK200" s="64"/>
      <c r="AU200" s="64"/>
      <c r="BD200" s="64"/>
      <c r="BR200" s="64"/>
    </row>
    <row r="201" spans="6:70" x14ac:dyDescent="0.25">
      <c r="F201" s="64"/>
      <c r="S201" s="64"/>
      <c r="AB201" s="64"/>
      <c r="AK201" s="64"/>
      <c r="AU201" s="64"/>
      <c r="BD201" s="64"/>
      <c r="BR201" s="64"/>
    </row>
    <row r="202" spans="6:70" x14ac:dyDescent="0.25">
      <c r="F202" s="64"/>
      <c r="S202" s="64"/>
      <c r="AB202" s="64"/>
      <c r="AK202" s="64"/>
      <c r="AU202" s="64"/>
      <c r="BD202" s="64"/>
      <c r="BR202" s="64"/>
    </row>
    <row r="203" spans="6:70" x14ac:dyDescent="0.25">
      <c r="F203" s="64"/>
      <c r="S203" s="64"/>
      <c r="AB203" s="64"/>
      <c r="AK203" s="64"/>
      <c r="AU203" s="64"/>
      <c r="BD203" s="64"/>
      <c r="BR203" s="64"/>
    </row>
    <row r="204" spans="6:70" x14ac:dyDescent="0.25">
      <c r="F204" s="64"/>
      <c r="S204" s="64"/>
      <c r="AB204" s="64"/>
      <c r="AK204" s="64"/>
      <c r="AU204" s="64"/>
      <c r="BD204" s="64"/>
      <c r="BR204" s="64"/>
    </row>
    <row r="205" spans="6:70" x14ac:dyDescent="0.25">
      <c r="F205" s="64"/>
      <c r="S205" s="64"/>
      <c r="AB205" s="64"/>
      <c r="AK205" s="64"/>
      <c r="AU205" s="64"/>
      <c r="BD205" s="64"/>
      <c r="BR205" s="64"/>
    </row>
    <row r="206" spans="6:70" x14ac:dyDescent="0.25">
      <c r="F206" s="64"/>
      <c r="S206" s="64"/>
      <c r="AB206" s="64"/>
      <c r="AK206" s="64"/>
      <c r="AU206" s="64"/>
      <c r="BD206" s="64"/>
      <c r="BR206" s="64"/>
    </row>
    <row r="207" spans="6:70" x14ac:dyDescent="0.25">
      <c r="F207" s="64"/>
      <c r="S207" s="64"/>
      <c r="AB207" s="64"/>
      <c r="AK207" s="64"/>
      <c r="AU207" s="64"/>
      <c r="BD207" s="64"/>
      <c r="BR207" s="64"/>
    </row>
    <row r="208" spans="6:70" x14ac:dyDescent="0.25">
      <c r="F208" s="64"/>
      <c r="S208" s="64"/>
      <c r="AB208" s="64"/>
      <c r="AK208" s="64"/>
      <c r="AU208" s="64"/>
      <c r="BD208" s="64"/>
      <c r="BR208" s="64"/>
    </row>
    <row r="209" spans="6:70" x14ac:dyDescent="0.25">
      <c r="F209" s="64"/>
      <c r="S209" s="64"/>
      <c r="AB209" s="64"/>
      <c r="AK209" s="64"/>
      <c r="AU209" s="64"/>
      <c r="BD209" s="64"/>
      <c r="BR209" s="64"/>
    </row>
    <row r="210" spans="6:70" x14ac:dyDescent="0.25">
      <c r="F210" s="64"/>
      <c r="S210" s="64"/>
      <c r="AB210" s="64"/>
      <c r="AK210" s="64"/>
      <c r="AU210" s="64"/>
      <c r="BD210" s="64"/>
      <c r="BR210" s="64"/>
    </row>
    <row r="211" spans="6:70" x14ac:dyDescent="0.25">
      <c r="F211" s="64"/>
      <c r="S211" s="64"/>
      <c r="AB211" s="64"/>
      <c r="AK211" s="64"/>
      <c r="AU211" s="64"/>
      <c r="BD211" s="64"/>
      <c r="BR211" s="64"/>
    </row>
    <row r="212" spans="6:70" x14ac:dyDescent="0.25">
      <c r="F212" s="64"/>
      <c r="S212" s="64"/>
      <c r="AB212" s="64"/>
      <c r="AK212" s="64"/>
      <c r="AU212" s="64"/>
      <c r="BD212" s="64"/>
      <c r="BR212" s="64"/>
    </row>
    <row r="213" spans="6:70" x14ac:dyDescent="0.25">
      <c r="F213" s="64"/>
      <c r="S213" s="64"/>
      <c r="AB213" s="64"/>
      <c r="AK213" s="64"/>
      <c r="AU213" s="64"/>
      <c r="BD213" s="64"/>
      <c r="BR213" s="64"/>
    </row>
    <row r="214" spans="6:70" x14ac:dyDescent="0.25">
      <c r="F214" s="64"/>
      <c r="S214" s="64"/>
      <c r="AB214" s="64"/>
      <c r="AK214" s="64"/>
      <c r="AU214" s="64"/>
      <c r="BD214" s="64"/>
      <c r="BR214" s="64"/>
    </row>
    <row r="215" spans="6:70" x14ac:dyDescent="0.25">
      <c r="F215" s="64"/>
      <c r="S215" s="64"/>
      <c r="AB215" s="64"/>
      <c r="AK215" s="64"/>
      <c r="AU215" s="64"/>
      <c r="BD215" s="64"/>
      <c r="BR215" s="64"/>
    </row>
    <row r="216" spans="6:70" x14ac:dyDescent="0.25">
      <c r="F216" s="64"/>
      <c r="S216" s="64"/>
      <c r="AB216" s="64"/>
      <c r="AK216" s="64"/>
      <c r="AU216" s="64"/>
      <c r="BD216" s="64"/>
      <c r="BR216" s="64"/>
    </row>
    <row r="217" spans="6:70" x14ac:dyDescent="0.25">
      <c r="F217" s="64"/>
      <c r="S217" s="64"/>
      <c r="AB217" s="64"/>
      <c r="AK217" s="64"/>
      <c r="AU217" s="64"/>
      <c r="BD217" s="64"/>
      <c r="BR217" s="64"/>
    </row>
    <row r="218" spans="6:70" x14ac:dyDescent="0.25">
      <c r="F218" s="64"/>
      <c r="S218" s="64"/>
      <c r="AB218" s="64"/>
      <c r="AK218" s="64"/>
      <c r="AU218" s="64"/>
      <c r="BD218" s="64"/>
      <c r="BR218" s="64"/>
    </row>
    <row r="219" spans="6:70" x14ac:dyDescent="0.25">
      <c r="F219" s="64"/>
      <c r="S219" s="64"/>
      <c r="AB219" s="64"/>
      <c r="AK219" s="64"/>
      <c r="AU219" s="64"/>
      <c r="BD219" s="64"/>
      <c r="BR219" s="64"/>
    </row>
    <row r="220" spans="6:70" x14ac:dyDescent="0.25">
      <c r="F220" s="64"/>
      <c r="S220" s="64"/>
      <c r="AB220" s="64"/>
      <c r="AK220" s="64"/>
      <c r="AU220" s="64"/>
      <c r="BD220" s="64"/>
      <c r="BR220" s="64"/>
    </row>
    <row r="221" spans="6:70" x14ac:dyDescent="0.25">
      <c r="F221" s="64"/>
      <c r="S221" s="64"/>
      <c r="AB221" s="64"/>
      <c r="AK221" s="64"/>
      <c r="AU221" s="64"/>
      <c r="BD221" s="64"/>
      <c r="BR221" s="64"/>
    </row>
    <row r="222" spans="6:70" x14ac:dyDescent="0.25">
      <c r="F222" s="64"/>
      <c r="S222" s="64"/>
      <c r="AB222" s="64"/>
      <c r="AK222" s="64"/>
      <c r="AU222" s="64"/>
      <c r="BD222" s="64"/>
      <c r="BR222" s="64"/>
    </row>
    <row r="223" spans="6:70" x14ac:dyDescent="0.25">
      <c r="F223" s="64"/>
      <c r="S223" s="64"/>
      <c r="AB223" s="64"/>
      <c r="AK223" s="64"/>
      <c r="AU223" s="64"/>
      <c r="BD223" s="64"/>
      <c r="BR223" s="64"/>
    </row>
    <row r="224" spans="6:70" x14ac:dyDescent="0.25">
      <c r="F224" s="64"/>
      <c r="S224" s="64"/>
      <c r="AB224" s="64"/>
      <c r="AK224" s="64"/>
      <c r="AU224" s="64"/>
      <c r="BD224" s="64"/>
      <c r="BR224" s="64"/>
    </row>
    <row r="225" spans="6:70" x14ac:dyDescent="0.25">
      <c r="F225" s="64"/>
      <c r="S225" s="64"/>
      <c r="AB225" s="64"/>
      <c r="AK225" s="64"/>
      <c r="AU225" s="64"/>
      <c r="BD225" s="64"/>
      <c r="BR225" s="64"/>
    </row>
    <row r="226" spans="6:70" x14ac:dyDescent="0.25">
      <c r="F226" s="64"/>
      <c r="S226" s="64"/>
      <c r="AB226" s="64"/>
      <c r="AK226" s="64"/>
      <c r="AU226" s="64"/>
      <c r="BD226" s="64"/>
      <c r="BR226" s="64"/>
    </row>
    <row r="227" spans="6:70" x14ac:dyDescent="0.25">
      <c r="F227" s="64"/>
      <c r="S227" s="64"/>
      <c r="AB227" s="64"/>
      <c r="AK227" s="64"/>
      <c r="AU227" s="64"/>
      <c r="BD227" s="64"/>
      <c r="BR227" s="64"/>
    </row>
    <row r="228" spans="6:70" x14ac:dyDescent="0.25">
      <c r="F228" s="64"/>
      <c r="S228" s="64"/>
      <c r="AB228" s="64"/>
      <c r="AK228" s="64"/>
      <c r="AU228" s="64"/>
      <c r="BD228" s="64"/>
      <c r="BR228" s="64"/>
    </row>
    <row r="229" spans="6:70" x14ac:dyDescent="0.25">
      <c r="F229" s="64"/>
      <c r="S229" s="64"/>
      <c r="AB229" s="64"/>
      <c r="AK229" s="64"/>
      <c r="AU229" s="64"/>
      <c r="BD229" s="64"/>
      <c r="BR229" s="64"/>
    </row>
    <row r="230" spans="6:70" x14ac:dyDescent="0.25">
      <c r="F230" s="64"/>
      <c r="S230" s="64"/>
      <c r="AB230" s="64"/>
      <c r="AK230" s="64"/>
      <c r="AU230" s="64"/>
      <c r="BD230" s="64"/>
      <c r="BR230" s="64"/>
    </row>
    <row r="231" spans="6:70" x14ac:dyDescent="0.25">
      <c r="F231" s="64"/>
      <c r="S231" s="64"/>
      <c r="AB231" s="64"/>
      <c r="AK231" s="64"/>
      <c r="AU231" s="64"/>
      <c r="BD231" s="64"/>
      <c r="BR231" s="64"/>
    </row>
    <row r="232" spans="6:70" x14ac:dyDescent="0.25">
      <c r="F232" s="64"/>
      <c r="S232" s="64"/>
      <c r="AB232" s="64"/>
      <c r="AK232" s="64"/>
      <c r="AU232" s="64"/>
      <c r="BD232" s="64"/>
      <c r="BR232" s="64"/>
    </row>
    <row r="233" spans="6:70" x14ac:dyDescent="0.25">
      <c r="F233" s="64"/>
      <c r="S233" s="64"/>
      <c r="AB233" s="64"/>
      <c r="AK233" s="64"/>
      <c r="AU233" s="64"/>
      <c r="BD233" s="64"/>
      <c r="BR233" s="64"/>
    </row>
    <row r="234" spans="6:70" x14ac:dyDescent="0.25">
      <c r="F234" s="64"/>
      <c r="S234" s="64"/>
      <c r="AB234" s="64"/>
      <c r="AK234" s="64"/>
      <c r="AU234" s="64"/>
      <c r="BD234" s="64"/>
      <c r="BR234" s="64"/>
    </row>
    <row r="235" spans="6:70" x14ac:dyDescent="0.25">
      <c r="F235" s="64"/>
      <c r="S235" s="64"/>
      <c r="AB235" s="64"/>
      <c r="AK235" s="64"/>
      <c r="AU235" s="64"/>
      <c r="BD235" s="64"/>
      <c r="BR235" s="64"/>
    </row>
    <row r="236" spans="6:70" x14ac:dyDescent="0.25">
      <c r="F236" s="64"/>
      <c r="S236" s="64"/>
      <c r="AB236" s="64"/>
      <c r="AK236" s="64"/>
      <c r="AU236" s="64"/>
      <c r="BD236" s="64"/>
      <c r="BR236" s="64"/>
    </row>
    <row r="237" spans="6:70" x14ac:dyDescent="0.25">
      <c r="F237" s="64"/>
      <c r="S237" s="64"/>
      <c r="AB237" s="64"/>
      <c r="AK237" s="64"/>
      <c r="AU237" s="64"/>
      <c r="BD237" s="64"/>
      <c r="BR237" s="64"/>
    </row>
    <row r="238" spans="6:70" x14ac:dyDescent="0.25">
      <c r="F238" s="64"/>
      <c r="S238" s="64"/>
      <c r="AB238" s="64"/>
      <c r="AK238" s="64"/>
      <c r="AU238" s="64"/>
      <c r="BD238" s="64"/>
      <c r="BR238" s="64"/>
    </row>
    <row r="239" spans="6:70" x14ac:dyDescent="0.25">
      <c r="F239" s="64"/>
      <c r="S239" s="64"/>
      <c r="AB239" s="64"/>
      <c r="AK239" s="64"/>
      <c r="AU239" s="64"/>
      <c r="BD239" s="64"/>
      <c r="BR239" s="64"/>
    </row>
    <row r="240" spans="6:70" x14ac:dyDescent="0.25">
      <c r="F240" s="64"/>
      <c r="S240" s="64"/>
      <c r="AB240" s="64"/>
      <c r="AK240" s="64"/>
      <c r="AU240" s="64"/>
      <c r="BD240" s="64"/>
      <c r="BR240" s="64"/>
    </row>
    <row r="241" spans="6:70" x14ac:dyDescent="0.25">
      <c r="F241" s="64"/>
      <c r="S241" s="64"/>
      <c r="AB241" s="64"/>
      <c r="AK241" s="64"/>
      <c r="AU241" s="64"/>
      <c r="BD241" s="64"/>
      <c r="BR241" s="64"/>
    </row>
    <row r="242" spans="6:70" x14ac:dyDescent="0.25">
      <c r="F242" s="64"/>
      <c r="S242" s="64"/>
      <c r="AB242" s="64"/>
      <c r="AK242" s="64"/>
      <c r="AU242" s="64"/>
      <c r="BD242" s="64"/>
      <c r="BR242" s="64"/>
    </row>
    <row r="243" spans="6:70" x14ac:dyDescent="0.25">
      <c r="F243" s="64"/>
      <c r="S243" s="64"/>
      <c r="AB243" s="64"/>
      <c r="AK243" s="64"/>
      <c r="AU243" s="64"/>
      <c r="BD243" s="64"/>
      <c r="BR243" s="64"/>
    </row>
    <row r="244" spans="6:70" x14ac:dyDescent="0.25">
      <c r="F244" s="64"/>
      <c r="S244" s="64"/>
      <c r="AB244" s="64"/>
      <c r="AK244" s="64"/>
      <c r="AU244" s="64"/>
      <c r="BD244" s="64"/>
      <c r="BR244" s="64"/>
    </row>
    <row r="245" spans="6:70" x14ac:dyDescent="0.25">
      <c r="F245" s="64"/>
      <c r="S245" s="64"/>
      <c r="AB245" s="64"/>
      <c r="AK245" s="64"/>
      <c r="AU245" s="64"/>
      <c r="BD245" s="64"/>
      <c r="BR245" s="64"/>
    </row>
    <row r="246" spans="6:70" x14ac:dyDescent="0.25">
      <c r="F246" s="64"/>
      <c r="S246" s="64"/>
      <c r="AB246" s="64"/>
      <c r="AK246" s="64"/>
      <c r="AU246" s="64"/>
      <c r="BD246" s="64"/>
      <c r="BR246" s="64"/>
    </row>
    <row r="247" spans="6:70" x14ac:dyDescent="0.25">
      <c r="F247" s="64"/>
      <c r="S247" s="64"/>
      <c r="AB247" s="64"/>
      <c r="AK247" s="64"/>
      <c r="AU247" s="64"/>
      <c r="BD247" s="64"/>
      <c r="BR247" s="64"/>
    </row>
    <row r="248" spans="6:70" x14ac:dyDescent="0.25">
      <c r="F248" s="64"/>
      <c r="S248" s="64"/>
      <c r="AB248" s="64"/>
      <c r="AK248" s="64"/>
      <c r="AU248" s="64"/>
      <c r="BD248" s="64"/>
      <c r="BR248" s="64"/>
    </row>
    <row r="249" spans="6:70" x14ac:dyDescent="0.25">
      <c r="F249" s="64"/>
      <c r="S249" s="64"/>
      <c r="AB249" s="64"/>
      <c r="AK249" s="64"/>
      <c r="AU249" s="64"/>
      <c r="BD249" s="64"/>
      <c r="BR249" s="64"/>
    </row>
    <row r="250" spans="6:70" x14ac:dyDescent="0.25">
      <c r="F250" s="64"/>
      <c r="S250" s="64"/>
      <c r="AB250" s="64"/>
      <c r="AK250" s="64"/>
      <c r="AU250" s="64"/>
      <c r="BD250" s="64"/>
      <c r="BR250" s="64"/>
    </row>
    <row r="251" spans="6:70" x14ac:dyDescent="0.25">
      <c r="F251" s="64"/>
      <c r="S251" s="64"/>
      <c r="AB251" s="64"/>
      <c r="AK251" s="64"/>
      <c r="AU251" s="64"/>
      <c r="BD251" s="64"/>
      <c r="BR251" s="64"/>
    </row>
    <row r="252" spans="6:70" x14ac:dyDescent="0.25">
      <c r="F252" s="64"/>
      <c r="S252" s="64"/>
      <c r="AB252" s="64"/>
      <c r="AK252" s="64"/>
      <c r="AU252" s="64"/>
      <c r="BD252" s="64"/>
      <c r="BR252" s="64"/>
    </row>
    <row r="253" spans="6:70" x14ac:dyDescent="0.25">
      <c r="F253" s="64"/>
      <c r="S253" s="64"/>
      <c r="AB253" s="64"/>
      <c r="AK253" s="64"/>
      <c r="AU253" s="64"/>
      <c r="BD253" s="64"/>
      <c r="BR253" s="64"/>
    </row>
    <row r="254" spans="6:70" x14ac:dyDescent="0.25">
      <c r="F254" s="64"/>
      <c r="S254" s="64"/>
      <c r="AB254" s="64"/>
      <c r="AK254" s="64"/>
      <c r="AU254" s="64"/>
      <c r="BD254" s="64"/>
      <c r="BR254" s="64"/>
    </row>
    <row r="255" spans="6:70" x14ac:dyDescent="0.25">
      <c r="F255" s="64"/>
      <c r="S255" s="64"/>
      <c r="AB255" s="64"/>
      <c r="AK255" s="64"/>
      <c r="AU255" s="64"/>
      <c r="BD255" s="64"/>
      <c r="BR255" s="64"/>
    </row>
    <row r="256" spans="6:70" x14ac:dyDescent="0.25">
      <c r="F256" s="64"/>
      <c r="S256" s="64"/>
      <c r="AB256" s="64"/>
      <c r="AK256" s="64"/>
      <c r="AU256" s="64"/>
      <c r="BD256" s="64"/>
      <c r="BR256" s="64"/>
    </row>
    <row r="257" spans="6:70" x14ac:dyDescent="0.25">
      <c r="F257" s="64"/>
      <c r="S257" s="64"/>
      <c r="AB257" s="64"/>
      <c r="AK257" s="64"/>
      <c r="AU257" s="64"/>
      <c r="BD257" s="64"/>
      <c r="BR257" s="64"/>
    </row>
    <row r="258" spans="6:70" x14ac:dyDescent="0.25">
      <c r="F258" s="64"/>
      <c r="S258" s="64"/>
      <c r="AB258" s="64"/>
      <c r="AK258" s="64"/>
      <c r="AU258" s="64"/>
      <c r="BD258" s="64"/>
      <c r="BR258" s="64"/>
    </row>
    <row r="259" spans="6:70" x14ac:dyDescent="0.25">
      <c r="F259" s="64"/>
      <c r="S259" s="64"/>
      <c r="AB259" s="64"/>
      <c r="AK259" s="64"/>
      <c r="AU259" s="64"/>
      <c r="BD259" s="64"/>
      <c r="BR259" s="64"/>
    </row>
    <row r="260" spans="6:70" x14ac:dyDescent="0.25">
      <c r="F260" s="64"/>
      <c r="S260" s="64"/>
      <c r="AB260" s="64"/>
      <c r="AK260" s="64"/>
      <c r="AU260" s="64"/>
      <c r="BD260" s="64"/>
      <c r="BR260" s="64"/>
    </row>
    <row r="261" spans="6:70" x14ac:dyDescent="0.25">
      <c r="F261" s="64"/>
      <c r="S261" s="64"/>
      <c r="AB261" s="64"/>
      <c r="AK261" s="64"/>
      <c r="AU261" s="64"/>
      <c r="BD261" s="64"/>
      <c r="BR261" s="64"/>
    </row>
    <row r="262" spans="6:70" x14ac:dyDescent="0.25">
      <c r="F262" s="64"/>
      <c r="S262" s="64"/>
      <c r="AB262" s="64"/>
      <c r="AK262" s="64"/>
      <c r="AU262" s="64"/>
      <c r="BD262" s="64"/>
      <c r="BR262" s="64"/>
    </row>
    <row r="263" spans="6:70" x14ac:dyDescent="0.25">
      <c r="F263" s="64"/>
      <c r="S263" s="64"/>
      <c r="AB263" s="64"/>
      <c r="AK263" s="64"/>
      <c r="AU263" s="64"/>
      <c r="BD263" s="64"/>
      <c r="BR263" s="64"/>
    </row>
    <row r="264" spans="6:70" x14ac:dyDescent="0.25">
      <c r="F264" s="64"/>
      <c r="S264" s="64"/>
      <c r="AB264" s="64"/>
      <c r="AK264" s="64"/>
      <c r="AU264" s="64"/>
      <c r="BD264" s="64"/>
      <c r="BR264" s="64"/>
    </row>
    <row r="265" spans="6:70" x14ac:dyDescent="0.25">
      <c r="F265" s="64"/>
      <c r="S265" s="64"/>
      <c r="AB265" s="64"/>
      <c r="AK265" s="64"/>
      <c r="AU265" s="64"/>
      <c r="BD265" s="64"/>
      <c r="BR265" s="64"/>
    </row>
    <row r="266" spans="6:70" x14ac:dyDescent="0.25">
      <c r="F266" s="64"/>
      <c r="S266" s="64"/>
      <c r="AB266" s="64"/>
      <c r="AK266" s="64"/>
      <c r="AU266" s="64"/>
      <c r="BD266" s="64"/>
      <c r="BR266" s="64"/>
    </row>
    <row r="267" spans="6:70" x14ac:dyDescent="0.25">
      <c r="F267" s="64"/>
      <c r="S267" s="64"/>
      <c r="AB267" s="64"/>
      <c r="AK267" s="64"/>
      <c r="AU267" s="64"/>
      <c r="BD267" s="64"/>
      <c r="BR267" s="64"/>
    </row>
    <row r="268" spans="6:70" x14ac:dyDescent="0.25">
      <c r="F268" s="64"/>
      <c r="S268" s="64"/>
      <c r="AB268" s="64"/>
      <c r="AK268" s="64"/>
      <c r="AU268" s="64"/>
      <c r="BD268" s="64"/>
      <c r="BR268" s="64"/>
    </row>
    <row r="269" spans="6:70" x14ac:dyDescent="0.25">
      <c r="F269" s="64"/>
      <c r="S269" s="64"/>
      <c r="AB269" s="64"/>
      <c r="AK269" s="64"/>
      <c r="AU269" s="64"/>
      <c r="BD269" s="64"/>
      <c r="BR269" s="64"/>
    </row>
    <row r="270" spans="6:70" x14ac:dyDescent="0.25">
      <c r="F270" s="64"/>
      <c r="S270" s="64"/>
      <c r="AB270" s="64"/>
      <c r="AK270" s="64"/>
      <c r="AU270" s="64"/>
      <c r="BD270" s="64"/>
      <c r="BR270" s="64"/>
    </row>
    <row r="271" spans="6:70" x14ac:dyDescent="0.25">
      <c r="F271" s="64"/>
      <c r="S271" s="64"/>
      <c r="AB271" s="64"/>
      <c r="AK271" s="64"/>
      <c r="AU271" s="64"/>
      <c r="BD271" s="64"/>
      <c r="BR271" s="64"/>
    </row>
    <row r="272" spans="6:70" x14ac:dyDescent="0.25">
      <c r="F272" s="64"/>
      <c r="S272" s="64"/>
      <c r="AB272" s="64"/>
      <c r="AK272" s="64"/>
      <c r="AU272" s="64"/>
      <c r="BD272" s="64"/>
      <c r="BR272" s="64"/>
    </row>
    <row r="273" spans="6:70" x14ac:dyDescent="0.25">
      <c r="F273" s="64"/>
      <c r="S273" s="64"/>
      <c r="AB273" s="64"/>
      <c r="AK273" s="64"/>
      <c r="AU273" s="64"/>
      <c r="BD273" s="64"/>
      <c r="BR273" s="64"/>
    </row>
    <row r="274" spans="6:70" x14ac:dyDescent="0.25">
      <c r="F274" s="64"/>
      <c r="S274" s="64"/>
      <c r="AB274" s="64"/>
      <c r="AK274" s="64"/>
      <c r="AU274" s="64"/>
      <c r="BD274" s="64"/>
      <c r="BR274" s="64"/>
    </row>
    <row r="275" spans="6:70" x14ac:dyDescent="0.25">
      <c r="F275" s="64"/>
      <c r="S275" s="64"/>
      <c r="AB275" s="64"/>
      <c r="AK275" s="64"/>
      <c r="AU275" s="64"/>
      <c r="BD275" s="64"/>
      <c r="BR275" s="64"/>
    </row>
    <row r="276" spans="6:70" x14ac:dyDescent="0.25">
      <c r="F276" s="64"/>
      <c r="S276" s="64"/>
      <c r="AB276" s="64"/>
      <c r="AK276" s="64"/>
      <c r="AU276" s="64"/>
      <c r="BD276" s="64"/>
      <c r="BR276" s="64"/>
    </row>
    <row r="277" spans="6:70" x14ac:dyDescent="0.25">
      <c r="F277" s="64"/>
      <c r="S277" s="64"/>
      <c r="AB277" s="64"/>
      <c r="AK277" s="64"/>
      <c r="AU277" s="64"/>
      <c r="BD277" s="64"/>
      <c r="BR277" s="64"/>
    </row>
    <row r="278" spans="6:70" x14ac:dyDescent="0.25">
      <c r="F278" s="64"/>
      <c r="S278" s="64"/>
      <c r="AB278" s="64"/>
      <c r="AK278" s="64"/>
      <c r="AU278" s="64"/>
      <c r="BD278" s="64"/>
      <c r="BR278" s="64"/>
    </row>
    <row r="279" spans="6:70" x14ac:dyDescent="0.25">
      <c r="F279" s="64"/>
      <c r="S279" s="64"/>
      <c r="AB279" s="64"/>
      <c r="AK279" s="64"/>
      <c r="AU279" s="64"/>
      <c r="BD279" s="64"/>
      <c r="BR279" s="64"/>
    </row>
    <row r="280" spans="6:70" x14ac:dyDescent="0.25">
      <c r="F280" s="64"/>
      <c r="S280" s="64"/>
      <c r="AB280" s="64"/>
      <c r="AK280" s="64"/>
      <c r="AU280" s="64"/>
      <c r="BD280" s="64"/>
      <c r="BR280" s="64"/>
    </row>
    <row r="281" spans="6:70" x14ac:dyDescent="0.25">
      <c r="F281" s="64"/>
      <c r="S281" s="64"/>
      <c r="AB281" s="64"/>
      <c r="AK281" s="64"/>
      <c r="AU281" s="64"/>
      <c r="BD281" s="64"/>
      <c r="BR281" s="64"/>
    </row>
    <row r="282" spans="6:70" x14ac:dyDescent="0.25">
      <c r="F282" s="64"/>
      <c r="S282" s="64"/>
      <c r="AB282" s="64"/>
      <c r="AK282" s="64"/>
      <c r="AU282" s="64"/>
      <c r="BD282" s="64"/>
      <c r="BR282" s="64"/>
    </row>
    <row r="283" spans="6:70" x14ac:dyDescent="0.25">
      <c r="F283" s="64"/>
      <c r="S283" s="64"/>
      <c r="AB283" s="64"/>
      <c r="AK283" s="64"/>
      <c r="AU283" s="64"/>
      <c r="BD283" s="64"/>
      <c r="BR283" s="64"/>
    </row>
    <row r="284" spans="6:70" x14ac:dyDescent="0.25">
      <c r="F284" s="64"/>
      <c r="S284" s="64"/>
      <c r="AB284" s="64"/>
      <c r="AK284" s="64"/>
      <c r="AU284" s="64"/>
      <c r="BD284" s="64"/>
      <c r="BR284" s="64"/>
    </row>
    <row r="285" spans="6:70" x14ac:dyDescent="0.25">
      <c r="F285" s="64"/>
      <c r="S285" s="64"/>
      <c r="AB285" s="64"/>
      <c r="AK285" s="64"/>
      <c r="AU285" s="64"/>
      <c r="BD285" s="64"/>
      <c r="BR285" s="64"/>
    </row>
    <row r="286" spans="6:70" x14ac:dyDescent="0.25">
      <c r="F286" s="64"/>
      <c r="S286" s="64"/>
      <c r="AB286" s="64"/>
      <c r="AK286" s="64"/>
      <c r="AU286" s="64"/>
      <c r="BD286" s="64"/>
      <c r="BR286" s="64"/>
    </row>
    <row r="287" spans="6:70" x14ac:dyDescent="0.25">
      <c r="F287" s="64"/>
      <c r="S287" s="64"/>
      <c r="AB287" s="64"/>
      <c r="AK287" s="64"/>
      <c r="AU287" s="64"/>
      <c r="BD287" s="64"/>
      <c r="BR287" s="64"/>
    </row>
    <row r="288" spans="6:70" x14ac:dyDescent="0.25">
      <c r="F288" s="64"/>
      <c r="S288" s="64"/>
      <c r="AB288" s="64"/>
      <c r="AK288" s="64"/>
      <c r="AU288" s="64"/>
      <c r="BD288" s="64"/>
      <c r="BR288" s="64"/>
    </row>
    <row r="289" spans="6:70" x14ac:dyDescent="0.25">
      <c r="F289" s="64"/>
      <c r="S289" s="64"/>
      <c r="AB289" s="64"/>
      <c r="AK289" s="64"/>
      <c r="AU289" s="64"/>
      <c r="BD289" s="64"/>
      <c r="BR289" s="64"/>
    </row>
    <row r="290" spans="6:70" x14ac:dyDescent="0.25">
      <c r="F290" s="64"/>
      <c r="S290" s="64"/>
      <c r="AB290" s="64"/>
      <c r="AK290" s="64"/>
      <c r="AU290" s="64"/>
      <c r="BD290" s="64"/>
      <c r="BR290" s="64"/>
    </row>
    <row r="291" spans="6:70" x14ac:dyDescent="0.25">
      <c r="F291" s="64"/>
      <c r="S291" s="64"/>
      <c r="AB291" s="64"/>
      <c r="AK291" s="64"/>
      <c r="AU291" s="64"/>
      <c r="BD291" s="64"/>
      <c r="BR291" s="64"/>
    </row>
    <row r="292" spans="6:70" x14ac:dyDescent="0.25">
      <c r="F292" s="64"/>
      <c r="S292" s="64"/>
      <c r="AB292" s="64"/>
      <c r="AK292" s="64"/>
      <c r="AU292" s="64"/>
      <c r="BD292" s="64"/>
      <c r="BR292" s="64"/>
    </row>
    <row r="293" spans="6:70" x14ac:dyDescent="0.25">
      <c r="F293" s="64"/>
      <c r="S293" s="64"/>
      <c r="AB293" s="64"/>
      <c r="AK293" s="64"/>
      <c r="AU293" s="64"/>
      <c r="BD293" s="64"/>
      <c r="BR293" s="64"/>
    </row>
    <row r="294" spans="6:70" x14ac:dyDescent="0.25">
      <c r="F294" s="64"/>
      <c r="S294" s="64"/>
      <c r="AB294" s="64"/>
      <c r="AK294" s="64"/>
      <c r="AU294" s="64"/>
      <c r="BD294" s="64"/>
      <c r="BR294" s="64"/>
    </row>
    <row r="295" spans="6:70" x14ac:dyDescent="0.25">
      <c r="F295" s="64"/>
      <c r="S295" s="64"/>
      <c r="AB295" s="64"/>
      <c r="AK295" s="64"/>
      <c r="AU295" s="64"/>
      <c r="BD295" s="64"/>
      <c r="BR295" s="64"/>
    </row>
    <row r="296" spans="6:70" x14ac:dyDescent="0.25">
      <c r="F296" s="64"/>
      <c r="S296" s="64"/>
      <c r="AB296" s="64"/>
      <c r="AK296" s="64"/>
      <c r="AU296" s="64"/>
      <c r="BD296" s="64"/>
      <c r="BR296" s="64"/>
    </row>
    <row r="297" spans="6:70" x14ac:dyDescent="0.25">
      <c r="F297" s="64"/>
      <c r="S297" s="64"/>
      <c r="AB297" s="64"/>
      <c r="AK297" s="64"/>
      <c r="AU297" s="64"/>
      <c r="BD297" s="64"/>
      <c r="BR297" s="64"/>
    </row>
    <row r="298" spans="6:70" x14ac:dyDescent="0.25">
      <c r="F298" s="64"/>
      <c r="S298" s="64"/>
      <c r="AB298" s="64"/>
      <c r="AK298" s="64"/>
      <c r="AU298" s="64"/>
      <c r="BD298" s="64"/>
      <c r="BR298" s="64"/>
    </row>
    <row r="299" spans="6:70" x14ac:dyDescent="0.25">
      <c r="F299" s="64"/>
      <c r="S299" s="64"/>
      <c r="AB299" s="64"/>
      <c r="AK299" s="64"/>
      <c r="AU299" s="64"/>
      <c r="BD299" s="64"/>
      <c r="BR299" s="64"/>
    </row>
    <row r="300" spans="6:70" x14ac:dyDescent="0.25">
      <c r="F300" s="64"/>
      <c r="S300" s="64"/>
      <c r="AB300" s="64"/>
      <c r="AK300" s="64"/>
      <c r="AU300" s="64"/>
      <c r="BD300" s="64"/>
      <c r="BR300" s="64"/>
    </row>
    <row r="301" spans="6:70" x14ac:dyDescent="0.25">
      <c r="F301" s="64"/>
      <c r="S301" s="64"/>
      <c r="AB301" s="64"/>
      <c r="AK301" s="64"/>
      <c r="AU301" s="64"/>
      <c r="BD301" s="64"/>
      <c r="BR301" s="64"/>
    </row>
    <row r="302" spans="6:70" x14ac:dyDescent="0.25">
      <c r="F302" s="64"/>
      <c r="S302" s="64"/>
      <c r="AB302" s="64"/>
      <c r="AK302" s="64"/>
      <c r="AU302" s="64"/>
      <c r="BD302" s="64"/>
      <c r="BR302" s="64"/>
    </row>
    <row r="303" spans="6:70" x14ac:dyDescent="0.25">
      <c r="F303" s="64"/>
      <c r="S303" s="64"/>
      <c r="AB303" s="64"/>
      <c r="AK303" s="64"/>
      <c r="AU303" s="64"/>
      <c r="BD303" s="64"/>
      <c r="BR303" s="64"/>
    </row>
    <row r="304" spans="6:70" x14ac:dyDescent="0.25">
      <c r="F304" s="64"/>
      <c r="S304" s="64"/>
      <c r="AB304" s="64"/>
      <c r="AK304" s="64"/>
      <c r="AU304" s="64"/>
      <c r="BD304" s="64"/>
      <c r="BR304" s="64"/>
    </row>
    <row r="305" spans="6:70" x14ac:dyDescent="0.25">
      <c r="F305" s="64"/>
      <c r="S305" s="64"/>
      <c r="AB305" s="64"/>
      <c r="AK305" s="64"/>
      <c r="AU305" s="64"/>
      <c r="BD305" s="64"/>
      <c r="BR305" s="64"/>
    </row>
    <row r="306" spans="6:70" x14ac:dyDescent="0.25">
      <c r="F306" s="64"/>
      <c r="S306" s="64"/>
      <c r="AB306" s="64"/>
      <c r="AK306" s="64"/>
      <c r="AU306" s="64"/>
      <c r="BD306" s="64"/>
      <c r="BR306" s="64"/>
    </row>
    <row r="307" spans="6:70" x14ac:dyDescent="0.25">
      <c r="F307" s="64"/>
      <c r="S307" s="64"/>
      <c r="AB307" s="64"/>
      <c r="AK307" s="64"/>
      <c r="AU307" s="64"/>
      <c r="BD307" s="64"/>
      <c r="BR307" s="64"/>
    </row>
    <row r="308" spans="6:70" x14ac:dyDescent="0.25">
      <c r="F308" s="64"/>
      <c r="S308" s="64"/>
      <c r="AB308" s="64"/>
      <c r="AK308" s="64"/>
      <c r="AU308" s="64"/>
      <c r="BD308" s="64"/>
      <c r="BR308" s="64"/>
    </row>
    <row r="309" spans="6:70" x14ac:dyDescent="0.25">
      <c r="F309" s="64"/>
      <c r="S309" s="64"/>
      <c r="AB309" s="64"/>
      <c r="AK309" s="64"/>
      <c r="AU309" s="64"/>
      <c r="BD309" s="64"/>
      <c r="BR309" s="64"/>
    </row>
    <row r="310" spans="6:70" x14ac:dyDescent="0.25">
      <c r="F310" s="64"/>
      <c r="S310" s="64"/>
      <c r="AB310" s="64"/>
      <c r="AK310" s="64"/>
      <c r="AU310" s="64"/>
      <c r="BD310" s="64"/>
      <c r="BR310" s="64"/>
    </row>
    <row r="311" spans="6:70" x14ac:dyDescent="0.25">
      <c r="F311" s="64"/>
      <c r="S311" s="64"/>
      <c r="AB311" s="64"/>
      <c r="AK311" s="64"/>
      <c r="AU311" s="64"/>
      <c r="BD311" s="64"/>
      <c r="BR311" s="64"/>
    </row>
    <row r="312" spans="6:70" x14ac:dyDescent="0.25">
      <c r="F312" s="64"/>
      <c r="S312" s="64"/>
      <c r="AB312" s="64"/>
      <c r="AK312" s="64"/>
      <c r="AU312" s="64"/>
      <c r="BD312" s="64"/>
      <c r="BR312" s="64"/>
    </row>
    <row r="313" spans="6:70" x14ac:dyDescent="0.25">
      <c r="F313" s="64"/>
      <c r="S313" s="64"/>
      <c r="AB313" s="64"/>
      <c r="AK313" s="64"/>
      <c r="AU313" s="64"/>
      <c r="BD313" s="64"/>
      <c r="BR313" s="64"/>
    </row>
    <row r="314" spans="6:70" x14ac:dyDescent="0.25">
      <c r="F314" s="64"/>
      <c r="S314" s="64"/>
      <c r="AB314" s="64"/>
      <c r="AK314" s="64"/>
      <c r="AU314" s="64"/>
      <c r="BD314" s="64"/>
      <c r="BR314" s="64"/>
    </row>
    <row r="315" spans="6:70" x14ac:dyDescent="0.25">
      <c r="F315" s="64"/>
      <c r="S315" s="64"/>
      <c r="AB315" s="64"/>
      <c r="AK315" s="64"/>
      <c r="AU315" s="64"/>
      <c r="BD315" s="64"/>
      <c r="BR315" s="64"/>
    </row>
    <row r="316" spans="6:70" x14ac:dyDescent="0.25">
      <c r="F316" s="64"/>
      <c r="S316" s="64"/>
      <c r="AB316" s="64"/>
      <c r="AK316" s="64"/>
      <c r="AU316" s="64"/>
      <c r="BD316" s="64"/>
      <c r="BR316" s="64"/>
    </row>
    <row r="317" spans="6:70" x14ac:dyDescent="0.25">
      <c r="F317" s="64"/>
      <c r="S317" s="64"/>
      <c r="AB317" s="64"/>
      <c r="AK317" s="64"/>
      <c r="AU317" s="64"/>
      <c r="BD317" s="64"/>
      <c r="BR317" s="64"/>
    </row>
    <row r="318" spans="6:70" x14ac:dyDescent="0.25">
      <c r="F318" s="64"/>
      <c r="S318" s="64"/>
      <c r="AB318" s="64"/>
      <c r="AK318" s="64"/>
      <c r="AU318" s="64"/>
      <c r="BD318" s="64"/>
      <c r="BR318" s="64"/>
    </row>
    <row r="319" spans="6:70" x14ac:dyDescent="0.25">
      <c r="F319" s="64"/>
      <c r="S319" s="64"/>
      <c r="AB319" s="64"/>
      <c r="AK319" s="64"/>
      <c r="AU319" s="64"/>
      <c r="BD319" s="64"/>
      <c r="BR319" s="64"/>
    </row>
    <row r="320" spans="6:70" x14ac:dyDescent="0.25">
      <c r="F320" s="64"/>
      <c r="S320" s="64"/>
      <c r="AB320" s="64"/>
      <c r="AK320" s="64"/>
      <c r="AU320" s="64"/>
      <c r="BD320" s="64"/>
      <c r="BR320" s="64"/>
    </row>
    <row r="321" spans="6:70" x14ac:dyDescent="0.25">
      <c r="F321" s="64"/>
      <c r="S321" s="64"/>
      <c r="AB321" s="64"/>
      <c r="AK321" s="64"/>
      <c r="AU321" s="64"/>
      <c r="BD321" s="64"/>
      <c r="BR321" s="64"/>
    </row>
    <row r="322" spans="6:70" x14ac:dyDescent="0.25">
      <c r="F322" s="64"/>
      <c r="S322" s="64"/>
      <c r="AB322" s="64"/>
      <c r="AK322" s="64"/>
      <c r="AU322" s="64"/>
      <c r="BD322" s="64"/>
      <c r="BR322" s="64"/>
    </row>
    <row r="323" spans="6:70" x14ac:dyDescent="0.25">
      <c r="F323" s="64"/>
      <c r="S323" s="64"/>
      <c r="AB323" s="64"/>
      <c r="AK323" s="64"/>
      <c r="AU323" s="64"/>
      <c r="BD323" s="64"/>
      <c r="BR323" s="64"/>
    </row>
    <row r="324" spans="6:70" x14ac:dyDescent="0.25">
      <c r="F324" s="64"/>
      <c r="S324" s="64"/>
      <c r="AB324" s="64"/>
      <c r="AK324" s="64"/>
      <c r="AU324" s="64"/>
      <c r="BD324" s="64"/>
      <c r="BR324" s="64"/>
    </row>
    <row r="325" spans="6:70" x14ac:dyDescent="0.25">
      <c r="F325" s="64"/>
      <c r="S325" s="64"/>
      <c r="AB325" s="64"/>
      <c r="AK325" s="64"/>
      <c r="AU325" s="64"/>
      <c r="BD325" s="64"/>
      <c r="BR325" s="64"/>
    </row>
    <row r="326" spans="6:70" x14ac:dyDescent="0.25">
      <c r="F326" s="64"/>
      <c r="S326" s="64"/>
      <c r="AB326" s="64"/>
      <c r="AK326" s="64"/>
      <c r="AU326" s="64"/>
      <c r="BD326" s="64"/>
      <c r="BR326" s="64"/>
    </row>
    <row r="327" spans="6:70" x14ac:dyDescent="0.25">
      <c r="F327" s="64"/>
      <c r="S327" s="64"/>
      <c r="AB327" s="64"/>
      <c r="AK327" s="64"/>
      <c r="AU327" s="64"/>
      <c r="BD327" s="64"/>
      <c r="BR327" s="64"/>
    </row>
    <row r="328" spans="6:70" x14ac:dyDescent="0.25">
      <c r="F328" s="64"/>
      <c r="S328" s="64"/>
      <c r="AB328" s="64"/>
      <c r="AK328" s="64"/>
      <c r="AU328" s="64"/>
      <c r="BD328" s="64"/>
      <c r="BR328" s="64"/>
    </row>
    <row r="329" spans="6:70" x14ac:dyDescent="0.25">
      <c r="F329" s="64"/>
      <c r="S329" s="64"/>
      <c r="AB329" s="64"/>
      <c r="AK329" s="64"/>
      <c r="AU329" s="64"/>
      <c r="BD329" s="64"/>
      <c r="BR329" s="64"/>
    </row>
    <row r="330" spans="6:70" x14ac:dyDescent="0.25">
      <c r="F330" s="64"/>
      <c r="S330" s="64"/>
      <c r="AB330" s="64"/>
      <c r="AK330" s="64"/>
      <c r="AU330" s="64"/>
      <c r="BD330" s="64"/>
      <c r="BR330" s="64"/>
    </row>
    <row r="331" spans="6:70" x14ac:dyDescent="0.25">
      <c r="F331" s="64"/>
      <c r="S331" s="64"/>
      <c r="AB331" s="64"/>
      <c r="AK331" s="64"/>
      <c r="AU331" s="64"/>
      <c r="BD331" s="64"/>
      <c r="BR331" s="64"/>
    </row>
    <row r="332" spans="6:70" x14ac:dyDescent="0.25">
      <c r="F332" s="64"/>
      <c r="S332" s="64"/>
      <c r="AB332" s="64"/>
      <c r="AK332" s="64"/>
      <c r="AU332" s="64"/>
      <c r="BD332" s="64"/>
      <c r="BR332" s="64"/>
    </row>
    <row r="333" spans="6:70" x14ac:dyDescent="0.25">
      <c r="F333" s="64"/>
      <c r="S333" s="64"/>
      <c r="AB333" s="64"/>
      <c r="AK333" s="64"/>
      <c r="AU333" s="64"/>
      <c r="BD333" s="64"/>
      <c r="BR333" s="64"/>
    </row>
    <row r="334" spans="6:70" x14ac:dyDescent="0.25">
      <c r="F334" s="64"/>
      <c r="S334" s="64"/>
      <c r="AB334" s="64"/>
      <c r="AK334" s="64"/>
      <c r="AU334" s="64"/>
      <c r="BD334" s="64"/>
      <c r="BR334" s="64"/>
    </row>
    <row r="335" spans="6:70" x14ac:dyDescent="0.25">
      <c r="F335" s="64"/>
      <c r="S335" s="64"/>
      <c r="AB335" s="64"/>
      <c r="AK335" s="64"/>
      <c r="AU335" s="64"/>
      <c r="BD335" s="64"/>
      <c r="BR335" s="64"/>
    </row>
    <row r="336" spans="6:70" x14ac:dyDescent="0.25">
      <c r="F336" s="64"/>
      <c r="S336" s="64"/>
      <c r="AB336" s="64"/>
      <c r="AK336" s="64"/>
      <c r="AU336" s="64"/>
      <c r="BD336" s="64"/>
      <c r="BR336" s="64"/>
    </row>
    <row r="337" spans="6:70" x14ac:dyDescent="0.25">
      <c r="F337" s="64"/>
      <c r="S337" s="64"/>
      <c r="AB337" s="64"/>
      <c r="AK337" s="64"/>
      <c r="AU337" s="64"/>
      <c r="BD337" s="64"/>
      <c r="BR337" s="64"/>
    </row>
    <row r="338" spans="6:70" x14ac:dyDescent="0.25">
      <c r="F338" s="64"/>
      <c r="S338" s="64"/>
      <c r="AB338" s="64"/>
      <c r="AK338" s="64"/>
      <c r="AU338" s="64"/>
      <c r="BD338" s="64"/>
      <c r="BR338" s="64"/>
    </row>
    <row r="339" spans="6:70" x14ac:dyDescent="0.25">
      <c r="F339" s="64"/>
      <c r="S339" s="64"/>
      <c r="AB339" s="64"/>
      <c r="AK339" s="64"/>
      <c r="AU339" s="64"/>
      <c r="BD339" s="64"/>
      <c r="BR339" s="64"/>
    </row>
    <row r="340" spans="6:70" x14ac:dyDescent="0.25">
      <c r="F340" s="64"/>
      <c r="S340" s="64"/>
      <c r="AB340" s="64"/>
      <c r="AK340" s="64"/>
      <c r="AU340" s="64"/>
      <c r="BD340" s="64"/>
      <c r="BR340" s="64"/>
    </row>
    <row r="341" spans="6:70" x14ac:dyDescent="0.25">
      <c r="F341" s="64"/>
      <c r="S341" s="64"/>
      <c r="AB341" s="64"/>
      <c r="AK341" s="64"/>
      <c r="AU341" s="64"/>
      <c r="BD341" s="64"/>
      <c r="BR341" s="64"/>
    </row>
    <row r="342" spans="6:70" x14ac:dyDescent="0.25">
      <c r="F342" s="64"/>
      <c r="S342" s="64"/>
      <c r="AB342" s="64"/>
      <c r="AK342" s="64"/>
      <c r="AU342" s="64"/>
      <c r="BD342" s="64"/>
      <c r="BR342" s="64"/>
    </row>
    <row r="343" spans="6:70" x14ac:dyDescent="0.25">
      <c r="F343" s="64"/>
      <c r="S343" s="64"/>
      <c r="AB343" s="64"/>
      <c r="AK343" s="64"/>
      <c r="AU343" s="64"/>
      <c r="BD343" s="64"/>
      <c r="BR343" s="64"/>
    </row>
    <row r="344" spans="6:70" x14ac:dyDescent="0.25">
      <c r="F344" s="64"/>
      <c r="S344" s="64"/>
      <c r="AB344" s="64"/>
      <c r="AK344" s="64"/>
      <c r="AU344" s="64"/>
      <c r="BD344" s="64"/>
      <c r="BR344" s="64"/>
    </row>
    <row r="345" spans="6:70" x14ac:dyDescent="0.25">
      <c r="F345" s="64"/>
      <c r="S345" s="64"/>
      <c r="AB345" s="64"/>
      <c r="AK345" s="64"/>
      <c r="AU345" s="64"/>
      <c r="BD345" s="64"/>
      <c r="BR345" s="64"/>
    </row>
    <row r="346" spans="6:70" x14ac:dyDescent="0.25">
      <c r="F346" s="64"/>
      <c r="S346" s="64"/>
      <c r="AB346" s="64"/>
      <c r="AK346" s="64"/>
      <c r="AU346" s="64"/>
      <c r="BD346" s="64"/>
      <c r="BR346" s="64"/>
    </row>
    <row r="347" spans="6:70" x14ac:dyDescent="0.25">
      <c r="F347" s="64"/>
      <c r="S347" s="64"/>
      <c r="AB347" s="64"/>
      <c r="AK347" s="64"/>
      <c r="AU347" s="64"/>
      <c r="BD347" s="64"/>
      <c r="BR347" s="64"/>
    </row>
    <row r="348" spans="6:70" x14ac:dyDescent="0.25">
      <c r="F348" s="64"/>
      <c r="S348" s="64"/>
      <c r="AB348" s="64"/>
      <c r="AK348" s="64"/>
      <c r="AU348" s="64"/>
      <c r="BD348" s="64"/>
      <c r="BR348" s="64"/>
    </row>
    <row r="349" spans="6:70" x14ac:dyDescent="0.25">
      <c r="F349" s="64"/>
      <c r="S349" s="64"/>
      <c r="AB349" s="64"/>
      <c r="AK349" s="64"/>
      <c r="AU349" s="64"/>
      <c r="BD349" s="64"/>
      <c r="BR349" s="64"/>
    </row>
    <row r="350" spans="6:70" x14ac:dyDescent="0.25">
      <c r="F350" s="64"/>
      <c r="S350" s="64"/>
      <c r="AB350" s="64"/>
      <c r="AK350" s="64"/>
      <c r="AU350" s="64"/>
      <c r="BD350" s="64"/>
      <c r="BR350" s="64"/>
    </row>
    <row r="351" spans="6:70" x14ac:dyDescent="0.25">
      <c r="F351" s="64"/>
      <c r="S351" s="64"/>
      <c r="AB351" s="64"/>
      <c r="AK351" s="64"/>
      <c r="AU351" s="64"/>
      <c r="BD351" s="64"/>
      <c r="BR351" s="64"/>
    </row>
    <row r="352" spans="6:70" x14ac:dyDescent="0.25">
      <c r="F352" s="64"/>
      <c r="S352" s="64"/>
      <c r="AB352" s="64"/>
      <c r="AK352" s="64"/>
      <c r="AU352" s="64"/>
      <c r="BD352" s="64"/>
      <c r="BR352" s="64"/>
    </row>
    <row r="353" spans="6:70" x14ac:dyDescent="0.25">
      <c r="F353" s="64"/>
      <c r="S353" s="64"/>
      <c r="AB353" s="64"/>
      <c r="AK353" s="64"/>
      <c r="AU353" s="64"/>
      <c r="BD353" s="64"/>
      <c r="BR353" s="64"/>
    </row>
    <row r="354" spans="6:70" x14ac:dyDescent="0.25">
      <c r="F354" s="64"/>
      <c r="S354" s="64"/>
      <c r="AB354" s="64"/>
      <c r="AK354" s="64"/>
      <c r="AU354" s="64"/>
      <c r="BD354" s="64"/>
      <c r="BR354" s="64"/>
    </row>
    <row r="355" spans="6:70" x14ac:dyDescent="0.25">
      <c r="F355" s="64"/>
      <c r="S355" s="64"/>
      <c r="AB355" s="64"/>
      <c r="AK355" s="64"/>
      <c r="AU355" s="64"/>
      <c r="BD355" s="64"/>
      <c r="BR355" s="64"/>
    </row>
    <row r="356" spans="6:70" x14ac:dyDescent="0.25">
      <c r="F356" s="64"/>
      <c r="S356" s="64"/>
      <c r="AB356" s="64"/>
      <c r="AK356" s="64"/>
      <c r="AU356" s="64"/>
      <c r="BD356" s="64"/>
      <c r="BR356" s="64"/>
    </row>
    <row r="357" spans="6:70" x14ac:dyDescent="0.25">
      <c r="F357" s="64"/>
      <c r="S357" s="64"/>
      <c r="AB357" s="64"/>
      <c r="AK357" s="64"/>
      <c r="AU357" s="64"/>
      <c r="BD357" s="64"/>
      <c r="BR357" s="64"/>
    </row>
    <row r="358" spans="6:70" x14ac:dyDescent="0.25">
      <c r="F358" s="64"/>
      <c r="S358" s="64"/>
      <c r="AB358" s="64"/>
      <c r="AK358" s="64"/>
      <c r="AU358" s="64"/>
      <c r="BD358" s="64"/>
      <c r="BR358" s="64"/>
    </row>
    <row r="359" spans="6:70" x14ac:dyDescent="0.25">
      <c r="F359" s="64"/>
      <c r="S359" s="64"/>
      <c r="AB359" s="64"/>
      <c r="AK359" s="64"/>
      <c r="AU359" s="64"/>
      <c r="BD359" s="64"/>
      <c r="BR359" s="64"/>
    </row>
    <row r="360" spans="6:70" x14ac:dyDescent="0.25">
      <c r="F360" s="64"/>
      <c r="S360" s="64"/>
      <c r="AB360" s="64"/>
      <c r="AK360" s="64"/>
      <c r="AU360" s="64"/>
      <c r="BD360" s="64"/>
      <c r="BR360" s="64"/>
    </row>
    <row r="361" spans="6:70" x14ac:dyDescent="0.25">
      <c r="F361" s="64"/>
      <c r="S361" s="64"/>
      <c r="AB361" s="64"/>
      <c r="AK361" s="64"/>
      <c r="AU361" s="64"/>
      <c r="BD361" s="64"/>
      <c r="BR361" s="64"/>
    </row>
    <row r="362" spans="6:70" x14ac:dyDescent="0.25">
      <c r="F362" s="64"/>
      <c r="S362" s="64"/>
      <c r="AB362" s="64"/>
      <c r="AK362" s="64"/>
      <c r="AU362" s="64"/>
      <c r="BD362" s="64"/>
      <c r="BR362" s="64"/>
    </row>
    <row r="363" spans="6:70" x14ac:dyDescent="0.25">
      <c r="F363" s="64"/>
      <c r="S363" s="64"/>
      <c r="AB363" s="64"/>
      <c r="AK363" s="64"/>
      <c r="AU363" s="64"/>
      <c r="BD363" s="64"/>
      <c r="BR363" s="64"/>
    </row>
    <row r="364" spans="6:70" x14ac:dyDescent="0.25">
      <c r="F364" s="64"/>
      <c r="S364" s="64"/>
      <c r="AB364" s="64"/>
      <c r="AK364" s="64"/>
      <c r="AU364" s="64"/>
      <c r="BD364" s="64"/>
      <c r="BR364" s="64"/>
    </row>
    <row r="365" spans="6:70" x14ac:dyDescent="0.25">
      <c r="F365" s="64"/>
      <c r="S365" s="64"/>
      <c r="AB365" s="64"/>
      <c r="AK365" s="64"/>
      <c r="AU365" s="64"/>
      <c r="BD365" s="64"/>
      <c r="BR365" s="64"/>
    </row>
    <row r="366" spans="6:70" x14ac:dyDescent="0.25">
      <c r="F366" s="64"/>
      <c r="S366" s="64"/>
      <c r="AB366" s="64"/>
      <c r="AK366" s="64"/>
      <c r="AU366" s="64"/>
      <c r="BD366" s="64"/>
      <c r="BR366" s="64"/>
    </row>
    <row r="367" spans="6:70" x14ac:dyDescent="0.25">
      <c r="F367" s="64"/>
      <c r="S367" s="64"/>
      <c r="AB367" s="64"/>
      <c r="AK367" s="64"/>
      <c r="AU367" s="64"/>
      <c r="BD367" s="64"/>
      <c r="BR367" s="64"/>
    </row>
    <row r="368" spans="6:70" x14ac:dyDescent="0.25">
      <c r="F368" s="64"/>
      <c r="S368" s="64"/>
      <c r="AB368" s="64"/>
      <c r="AK368" s="64"/>
      <c r="AU368" s="64"/>
      <c r="BD368" s="64"/>
      <c r="BR368" s="64"/>
    </row>
    <row r="369" spans="6:70" x14ac:dyDescent="0.25">
      <c r="F369" s="64"/>
      <c r="S369" s="64"/>
      <c r="AB369" s="64"/>
      <c r="AK369" s="64"/>
      <c r="AU369" s="64"/>
      <c r="BD369" s="64"/>
      <c r="BR369" s="64"/>
    </row>
    <row r="370" spans="6:70" x14ac:dyDescent="0.25">
      <c r="F370" s="64"/>
      <c r="S370" s="64"/>
      <c r="AB370" s="64"/>
      <c r="AK370" s="64"/>
      <c r="AU370" s="64"/>
      <c r="BD370" s="64"/>
      <c r="BR370" s="64"/>
    </row>
    <row r="371" spans="6:70" x14ac:dyDescent="0.25">
      <c r="F371" s="64"/>
      <c r="S371" s="64"/>
      <c r="AB371" s="64"/>
      <c r="AK371" s="64"/>
      <c r="AU371" s="64"/>
      <c r="BD371" s="64"/>
      <c r="BR371" s="64"/>
    </row>
    <row r="372" spans="6:70" x14ac:dyDescent="0.25">
      <c r="F372" s="64"/>
      <c r="S372" s="64"/>
      <c r="AB372" s="64"/>
      <c r="AK372" s="64"/>
      <c r="AU372" s="64"/>
      <c r="BD372" s="64"/>
      <c r="BR372" s="64"/>
    </row>
    <row r="373" spans="6:70" x14ac:dyDescent="0.25">
      <c r="F373" s="64"/>
      <c r="S373" s="64"/>
      <c r="AB373" s="64"/>
      <c r="AK373" s="64"/>
      <c r="AU373" s="64"/>
      <c r="BD373" s="64"/>
      <c r="BR373" s="64"/>
    </row>
    <row r="374" spans="6:70" x14ac:dyDescent="0.25">
      <c r="F374" s="64"/>
      <c r="S374" s="64"/>
      <c r="AB374" s="64"/>
      <c r="AK374" s="64"/>
      <c r="AU374" s="64"/>
      <c r="BD374" s="64"/>
      <c r="BR374" s="64"/>
    </row>
    <row r="375" spans="6:70" x14ac:dyDescent="0.25">
      <c r="F375" s="64"/>
      <c r="S375" s="64"/>
      <c r="AB375" s="64"/>
      <c r="AK375" s="64"/>
      <c r="AU375" s="64"/>
      <c r="BD375" s="64"/>
      <c r="BR375" s="64"/>
    </row>
    <row r="376" spans="6:70" x14ac:dyDescent="0.25">
      <c r="F376" s="64"/>
      <c r="S376" s="64"/>
      <c r="AB376" s="64"/>
      <c r="AK376" s="64"/>
      <c r="AU376" s="64"/>
      <c r="BD376" s="64"/>
      <c r="BR376" s="64"/>
    </row>
    <row r="377" spans="6:70" x14ac:dyDescent="0.25">
      <c r="F377" s="64"/>
      <c r="S377" s="64"/>
      <c r="AB377" s="64"/>
      <c r="AK377" s="64"/>
      <c r="AU377" s="64"/>
      <c r="BD377" s="64"/>
      <c r="BR377" s="64"/>
    </row>
    <row r="378" spans="6:70" x14ac:dyDescent="0.25">
      <c r="F378" s="64"/>
      <c r="S378" s="64"/>
      <c r="AB378" s="64"/>
      <c r="AK378" s="64"/>
      <c r="AU378" s="64"/>
      <c r="BD378" s="64"/>
      <c r="BR378" s="64"/>
    </row>
    <row r="379" spans="6:70" x14ac:dyDescent="0.25">
      <c r="F379" s="64"/>
      <c r="S379" s="64"/>
      <c r="AB379" s="64"/>
      <c r="AK379" s="64"/>
      <c r="AU379" s="64"/>
      <c r="BD379" s="64"/>
      <c r="BR379" s="64"/>
    </row>
    <row r="380" spans="6:70" x14ac:dyDescent="0.25">
      <c r="F380" s="64"/>
      <c r="S380" s="64"/>
      <c r="AB380" s="64"/>
      <c r="AK380" s="64"/>
      <c r="AU380" s="64"/>
      <c r="BD380" s="64"/>
      <c r="BR380" s="64"/>
    </row>
    <row r="381" spans="6:70" x14ac:dyDescent="0.25">
      <c r="F381" s="64"/>
      <c r="S381" s="64"/>
      <c r="AB381" s="64"/>
      <c r="AK381" s="64"/>
      <c r="AU381" s="64"/>
      <c r="BD381" s="64"/>
      <c r="BR381" s="64"/>
    </row>
    <row r="382" spans="6:70" x14ac:dyDescent="0.25">
      <c r="F382" s="64"/>
      <c r="S382" s="64"/>
      <c r="AB382" s="64"/>
      <c r="AK382" s="64"/>
      <c r="AU382" s="64"/>
      <c r="BD382" s="64"/>
      <c r="BR382" s="64"/>
    </row>
    <row r="383" spans="6:70" x14ac:dyDescent="0.25">
      <c r="F383" s="64"/>
      <c r="S383" s="64"/>
      <c r="AB383" s="64"/>
      <c r="AK383" s="64"/>
      <c r="AU383" s="64"/>
      <c r="BD383" s="64"/>
      <c r="BR383" s="64"/>
    </row>
    <row r="384" spans="6:70" x14ac:dyDescent="0.25">
      <c r="F384" s="64"/>
      <c r="S384" s="64"/>
      <c r="AB384" s="64"/>
      <c r="AK384" s="64"/>
      <c r="AU384" s="64"/>
      <c r="BD384" s="64"/>
      <c r="BR384" s="64"/>
    </row>
    <row r="385" spans="6:70" x14ac:dyDescent="0.25">
      <c r="F385" s="64"/>
      <c r="S385" s="64"/>
      <c r="AB385" s="64"/>
      <c r="AK385" s="64"/>
      <c r="AU385" s="64"/>
      <c r="BD385" s="64"/>
      <c r="BR385" s="64"/>
    </row>
    <row r="386" spans="6:70" x14ac:dyDescent="0.25">
      <c r="F386" s="64"/>
      <c r="S386" s="64"/>
      <c r="AB386" s="64"/>
      <c r="AK386" s="64"/>
      <c r="AU386" s="64"/>
      <c r="BD386" s="64"/>
      <c r="BR386" s="64"/>
    </row>
    <row r="387" spans="6:70" x14ac:dyDescent="0.25">
      <c r="F387" s="64"/>
      <c r="S387" s="64"/>
      <c r="AB387" s="64"/>
      <c r="AK387" s="64"/>
      <c r="AU387" s="64"/>
      <c r="BD387" s="64"/>
      <c r="BR387" s="64"/>
    </row>
    <row r="388" spans="6:70" x14ac:dyDescent="0.25">
      <c r="F388" s="64"/>
      <c r="S388" s="64"/>
      <c r="AB388" s="64"/>
      <c r="AK388" s="64"/>
      <c r="AU388" s="64"/>
      <c r="BD388" s="64"/>
      <c r="BR388" s="64"/>
    </row>
    <row r="389" spans="6:70" x14ac:dyDescent="0.25">
      <c r="F389" s="64"/>
      <c r="S389" s="64"/>
      <c r="AB389" s="64"/>
      <c r="AK389" s="64"/>
      <c r="AU389" s="64"/>
      <c r="BD389" s="64"/>
      <c r="BR389" s="64"/>
    </row>
    <row r="390" spans="6:70" x14ac:dyDescent="0.25">
      <c r="F390" s="64"/>
      <c r="S390" s="64"/>
      <c r="AB390" s="64"/>
      <c r="AK390" s="64"/>
      <c r="AU390" s="64"/>
      <c r="BD390" s="64"/>
      <c r="BR390" s="64"/>
    </row>
    <row r="391" spans="6:70" x14ac:dyDescent="0.25">
      <c r="F391" s="64"/>
      <c r="S391" s="64"/>
      <c r="AB391" s="64"/>
      <c r="AK391" s="64"/>
      <c r="AU391" s="64"/>
      <c r="BD391" s="64"/>
      <c r="BR391" s="64"/>
    </row>
    <row r="392" spans="6:70" x14ac:dyDescent="0.25">
      <c r="F392" s="64"/>
      <c r="S392" s="64"/>
      <c r="AB392" s="64"/>
      <c r="AK392" s="64"/>
      <c r="AU392" s="64"/>
      <c r="BD392" s="64"/>
      <c r="BR392" s="64"/>
    </row>
    <row r="393" spans="6:70" x14ac:dyDescent="0.25">
      <c r="F393" s="64"/>
      <c r="S393" s="64"/>
      <c r="AB393" s="64"/>
      <c r="AK393" s="64"/>
      <c r="AU393" s="64"/>
      <c r="BD393" s="64"/>
      <c r="BR393" s="64"/>
    </row>
    <row r="394" spans="6:70" x14ac:dyDescent="0.25">
      <c r="F394" s="64"/>
      <c r="S394" s="64"/>
      <c r="AB394" s="64"/>
      <c r="AK394" s="64"/>
      <c r="AU394" s="64"/>
      <c r="BD394" s="64"/>
      <c r="BR394" s="64"/>
    </row>
    <row r="395" spans="6:70" x14ac:dyDescent="0.25">
      <c r="F395" s="64"/>
      <c r="S395" s="64"/>
      <c r="AB395" s="64"/>
      <c r="AK395" s="64"/>
      <c r="AU395" s="64"/>
      <c r="BD395" s="64"/>
      <c r="BR395" s="64"/>
    </row>
    <row r="396" spans="6:70" x14ac:dyDescent="0.25">
      <c r="F396" s="64"/>
      <c r="S396" s="64"/>
      <c r="AB396" s="64"/>
      <c r="AK396" s="64"/>
      <c r="AU396" s="64"/>
      <c r="BD396" s="64"/>
      <c r="BR396" s="64"/>
    </row>
    <row r="397" spans="6:70" x14ac:dyDescent="0.25">
      <c r="F397" s="64"/>
      <c r="S397" s="64"/>
      <c r="AB397" s="64"/>
      <c r="AK397" s="64"/>
      <c r="AU397" s="64"/>
      <c r="BD397" s="64"/>
      <c r="BR397" s="64"/>
    </row>
    <row r="398" spans="6:70" x14ac:dyDescent="0.25">
      <c r="F398" s="64"/>
      <c r="S398" s="64"/>
      <c r="AB398" s="64"/>
      <c r="AK398" s="64"/>
      <c r="AU398" s="64"/>
      <c r="BD398" s="64"/>
      <c r="BR398" s="64"/>
    </row>
  </sheetData>
  <sortState xmlns:xlrd2="http://schemas.microsoft.com/office/spreadsheetml/2017/richdata2" ref="AO9:AQ22">
    <sortCondition descending="1" ref="AQ9:AQ22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CF398"/>
  <sheetViews>
    <sheetView zoomScale="70" zoomScaleNormal="70" workbookViewId="0">
      <selection activeCell="F11" sqref="F11"/>
    </sheetView>
  </sheetViews>
  <sheetFormatPr defaultColWidth="8.75" defaultRowHeight="15.75" x14ac:dyDescent="0.25"/>
  <cols>
    <col min="1" max="20" width="8.75" style="62"/>
    <col min="21" max="21" width="10.5" style="62" customWidth="1"/>
    <col min="22" max="22" width="11.25" style="62" customWidth="1"/>
    <col min="23" max="23" width="11.75" style="62" customWidth="1"/>
    <col min="24" max="16384" width="8.75" style="62"/>
  </cols>
  <sheetData>
    <row r="1" spans="2:84" x14ac:dyDescent="0.25">
      <c r="B1" s="34" t="s">
        <v>589</v>
      </c>
      <c r="C1" s="62" t="s">
        <v>23</v>
      </c>
      <c r="D1" s="62" t="s">
        <v>402</v>
      </c>
      <c r="G1" s="64"/>
      <c r="I1" s="127" t="s">
        <v>607</v>
      </c>
      <c r="J1" s="108"/>
      <c r="S1" s="64"/>
      <c r="U1" s="34" t="s">
        <v>608</v>
      </c>
      <c r="AB1" s="64"/>
      <c r="AD1" s="34" t="s">
        <v>609</v>
      </c>
      <c r="AK1" s="64"/>
      <c r="AM1" s="34" t="s">
        <v>610</v>
      </c>
      <c r="AU1" s="64"/>
      <c r="AW1" s="34" t="s">
        <v>611</v>
      </c>
      <c r="BD1" s="64"/>
      <c r="BF1" s="34" t="s">
        <v>612</v>
      </c>
      <c r="BR1" s="64"/>
      <c r="BT1" s="34" t="s">
        <v>613</v>
      </c>
    </row>
    <row r="2" spans="2:84" x14ac:dyDescent="0.25">
      <c r="B2" s="62" t="s">
        <v>405</v>
      </c>
      <c r="C2" s="62" t="s">
        <v>443</v>
      </c>
      <c r="G2" s="64"/>
      <c r="I2" s="108"/>
      <c r="J2" s="108"/>
      <c r="S2" s="64"/>
      <c r="U2" s="5" t="s">
        <v>327</v>
      </c>
      <c r="V2" s="105">
        <v>1600713</v>
      </c>
      <c r="AB2" s="64"/>
      <c r="AD2" s="5" t="s">
        <v>327</v>
      </c>
      <c r="AE2" s="6">
        <v>7976735</v>
      </c>
      <c r="AK2" s="64"/>
      <c r="AM2" s="5" t="s">
        <v>327</v>
      </c>
      <c r="AN2" s="6">
        <v>7976735</v>
      </c>
      <c r="AU2" s="64"/>
      <c r="AW2" s="5" t="s">
        <v>327</v>
      </c>
      <c r="AX2" s="6">
        <v>7976735</v>
      </c>
      <c r="BD2" s="64"/>
      <c r="BF2" s="5" t="s">
        <v>327</v>
      </c>
      <c r="BG2" s="6">
        <v>7976735</v>
      </c>
      <c r="BR2" s="64"/>
      <c r="BT2" s="5" t="s">
        <v>327</v>
      </c>
      <c r="BU2" s="6">
        <v>7976735</v>
      </c>
    </row>
    <row r="3" spans="2:84" x14ac:dyDescent="0.25">
      <c r="B3" s="62" t="s">
        <v>0</v>
      </c>
      <c r="C3" s="62">
        <v>892</v>
      </c>
      <c r="G3" s="64"/>
      <c r="I3" s="108"/>
      <c r="J3" s="108"/>
      <c r="S3" s="64"/>
      <c r="U3" s="59" t="s">
        <v>64</v>
      </c>
      <c r="V3" s="6" t="s">
        <v>682</v>
      </c>
      <c r="AB3" s="64"/>
      <c r="AD3" s="59" t="s">
        <v>64</v>
      </c>
      <c r="AE3" s="6" t="s">
        <v>683</v>
      </c>
      <c r="AK3" s="64"/>
      <c r="AM3" s="59" t="s">
        <v>64</v>
      </c>
      <c r="AN3" s="6" t="s">
        <v>683</v>
      </c>
      <c r="AU3" s="64"/>
      <c r="AW3" s="59" t="s">
        <v>64</v>
      </c>
      <c r="AX3" s="6" t="s">
        <v>683</v>
      </c>
      <c r="BD3" s="64"/>
      <c r="BF3" s="59" t="s">
        <v>64</v>
      </c>
      <c r="BG3" s="6" t="s">
        <v>683</v>
      </c>
      <c r="BR3" s="64"/>
      <c r="BT3" s="59" t="s">
        <v>64</v>
      </c>
      <c r="BU3" s="6" t="s">
        <v>683</v>
      </c>
    </row>
    <row r="4" spans="2:84" x14ac:dyDescent="0.25">
      <c r="B4" s="62" t="s">
        <v>416</v>
      </c>
      <c r="C4" s="62">
        <v>7976735</v>
      </c>
      <c r="G4" s="64"/>
      <c r="I4" s="108"/>
      <c r="J4" s="108"/>
      <c r="S4" s="64"/>
      <c r="AB4" s="64"/>
      <c r="AK4" s="64"/>
      <c r="AU4" s="64"/>
      <c r="BD4" s="64"/>
      <c r="BR4" s="64"/>
    </row>
    <row r="5" spans="2:84" x14ac:dyDescent="0.25">
      <c r="B5" s="62" t="s">
        <v>421</v>
      </c>
      <c r="C5" s="35">
        <v>0.76</v>
      </c>
      <c r="G5" s="64"/>
      <c r="I5" s="108"/>
      <c r="J5" s="108"/>
      <c r="S5" s="64"/>
      <c r="AB5" s="64"/>
      <c r="AK5" s="64"/>
      <c r="AU5" s="64"/>
      <c r="BD5" s="64"/>
      <c r="BR5" s="64"/>
    </row>
    <row r="6" spans="2:84" x14ac:dyDescent="0.25">
      <c r="B6" s="78" t="s">
        <v>422</v>
      </c>
      <c r="C6" s="79">
        <f>1-C5</f>
        <v>0.24</v>
      </c>
      <c r="G6" s="64"/>
      <c r="I6" s="108"/>
      <c r="O6" s="34" t="s">
        <v>328</v>
      </c>
      <c r="S6" s="64"/>
      <c r="V6" s="4" t="s">
        <v>233</v>
      </c>
      <c r="AB6" s="64"/>
      <c r="AE6" s="4" t="s">
        <v>244</v>
      </c>
      <c r="AK6" s="64"/>
      <c r="AN6" s="4" t="s">
        <v>326</v>
      </c>
      <c r="AU6" s="64"/>
      <c r="AX6" s="4" t="s">
        <v>255</v>
      </c>
      <c r="BD6" s="64"/>
      <c r="BG6" s="4" t="s">
        <v>346</v>
      </c>
      <c r="BR6" s="64"/>
      <c r="BU6" s="4" t="s">
        <v>482</v>
      </c>
    </row>
    <row r="7" spans="2:84" x14ac:dyDescent="0.25">
      <c r="B7" s="62" t="s">
        <v>429</v>
      </c>
      <c r="C7" s="76">
        <v>0.58199999999999996</v>
      </c>
      <c r="D7" s="76">
        <v>0.52200000000000002</v>
      </c>
      <c r="E7" s="76"/>
      <c r="G7" s="64"/>
      <c r="I7" s="112"/>
      <c r="J7" s="112" t="s">
        <v>23</v>
      </c>
      <c r="K7" s="108" t="s">
        <v>512</v>
      </c>
      <c r="L7" s="142" t="s">
        <v>402</v>
      </c>
      <c r="O7" s="112"/>
      <c r="P7" s="112" t="s">
        <v>23</v>
      </c>
      <c r="Q7" s="108" t="s">
        <v>512</v>
      </c>
      <c r="R7" s="142" t="s">
        <v>402</v>
      </c>
      <c r="S7" s="64"/>
      <c r="V7" s="24" t="s">
        <v>369</v>
      </c>
      <c r="AB7" s="64"/>
      <c r="AE7" s="24" t="s">
        <v>519</v>
      </c>
      <c r="AK7" s="64"/>
      <c r="AN7" s="24" t="s">
        <v>572</v>
      </c>
      <c r="AU7" s="64"/>
      <c r="AX7" s="24" t="s">
        <v>695</v>
      </c>
      <c r="BD7" s="64"/>
      <c r="BG7" s="24" t="s">
        <v>330</v>
      </c>
      <c r="BO7" s="62" t="s">
        <v>3</v>
      </c>
      <c r="BP7" s="62" t="s">
        <v>475</v>
      </c>
      <c r="BR7" s="64"/>
      <c r="BU7" s="24" t="s">
        <v>453</v>
      </c>
      <c r="CC7" s="62" t="s">
        <v>3</v>
      </c>
      <c r="CD7" s="62" t="s">
        <v>483</v>
      </c>
      <c r="CE7" s="62" t="s">
        <v>484</v>
      </c>
      <c r="CF7" s="62" t="s">
        <v>475</v>
      </c>
    </row>
    <row r="8" spans="2:84" x14ac:dyDescent="0.25">
      <c r="B8" s="62" t="s">
        <v>191</v>
      </c>
      <c r="C8" s="76">
        <v>0.35599999999999998</v>
      </c>
      <c r="D8" s="76">
        <v>0.32300000000000001</v>
      </c>
      <c r="E8" s="76"/>
      <c r="G8" s="64"/>
      <c r="I8" s="112" t="s">
        <v>45</v>
      </c>
      <c r="J8" s="152">
        <v>0.60465114767101291</v>
      </c>
      <c r="K8" s="108">
        <v>3.2086055187008036E-2</v>
      </c>
      <c r="L8" s="57">
        <v>0.4636029800014988</v>
      </c>
      <c r="O8" s="112" t="s">
        <v>88</v>
      </c>
      <c r="P8" s="152">
        <v>0</v>
      </c>
      <c r="Q8" s="108">
        <v>0</v>
      </c>
      <c r="R8" s="57">
        <v>8.8901423056172532E-2</v>
      </c>
      <c r="S8" s="64"/>
      <c r="X8" s="62" t="s">
        <v>3</v>
      </c>
      <c r="Y8" s="62" t="s">
        <v>4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U8" s="64"/>
      <c r="AZ8" s="62" t="s">
        <v>3</v>
      </c>
      <c r="BA8" s="62" t="s">
        <v>4</v>
      </c>
      <c r="BD8" s="64"/>
      <c r="BI8" s="62" t="s">
        <v>3</v>
      </c>
      <c r="BJ8" s="62" t="s">
        <v>4</v>
      </c>
      <c r="BM8" s="43" t="s">
        <v>472</v>
      </c>
      <c r="BN8" s="24" t="s">
        <v>347</v>
      </c>
      <c r="BO8" s="62">
        <f>BI9</f>
        <v>724345</v>
      </c>
      <c r="BP8" s="35">
        <f>BO8/$BG$2</f>
        <v>9.0807203699257905E-2</v>
      </c>
      <c r="BR8" s="64"/>
      <c r="BW8" s="62" t="s">
        <v>3</v>
      </c>
      <c r="BX8" s="62" t="s">
        <v>4</v>
      </c>
      <c r="CA8" s="43" t="s">
        <v>472</v>
      </c>
      <c r="CB8" s="24" t="s">
        <v>347</v>
      </c>
      <c r="CC8" s="62">
        <f>SUM(BW9:BW10)</f>
        <v>411356</v>
      </c>
      <c r="CD8" s="35">
        <f>CC8/$BU$2</f>
        <v>5.156947046629981E-2</v>
      </c>
      <c r="CE8" s="35">
        <f>CD8*(-1)</f>
        <v>-5.156947046629981E-2</v>
      </c>
      <c r="CF8" s="35">
        <v>9.0807203699257905E-2</v>
      </c>
    </row>
    <row r="9" spans="2:84" x14ac:dyDescent="0.25">
      <c r="B9" s="62" t="s">
        <v>444</v>
      </c>
      <c r="C9" s="77">
        <v>2.64</v>
      </c>
      <c r="D9" s="77">
        <v>5.77</v>
      </c>
      <c r="E9" s="77"/>
      <c r="G9" s="64"/>
      <c r="I9" s="112" t="s">
        <v>47</v>
      </c>
      <c r="J9" s="152">
        <v>0.35849048641851317</v>
      </c>
      <c r="K9" s="108">
        <v>3.1471251404433805E-2</v>
      </c>
      <c r="L9" s="57">
        <v>0.3145452263411691</v>
      </c>
      <c r="O9" s="112" t="s">
        <v>54</v>
      </c>
      <c r="P9" s="152">
        <v>1.6304602154458576E-2</v>
      </c>
      <c r="Q9" s="108">
        <v>8.3111107015312394E-3</v>
      </c>
      <c r="R9" s="57">
        <v>5.0069729986300791E-2</v>
      </c>
      <c r="S9" s="64"/>
      <c r="V9" s="62" t="s">
        <v>6</v>
      </c>
      <c r="W9" s="62" t="s">
        <v>225</v>
      </c>
      <c r="X9" s="62">
        <v>286161</v>
      </c>
      <c r="Y9" s="65">
        <v>17.899999999999999</v>
      </c>
      <c r="AB9" s="64"/>
      <c r="AE9" s="62" t="s">
        <v>6</v>
      </c>
      <c r="AF9" s="62" t="s">
        <v>235</v>
      </c>
      <c r="AG9" s="62">
        <v>1243011</v>
      </c>
      <c r="AH9" s="65">
        <v>15.6</v>
      </c>
      <c r="AK9" s="64"/>
      <c r="AN9" s="62" t="s">
        <v>6</v>
      </c>
      <c r="AO9" s="62" t="s">
        <v>313</v>
      </c>
      <c r="AP9" s="62">
        <v>178851</v>
      </c>
      <c r="AQ9" s="62">
        <v>2.2000000000000002</v>
      </c>
      <c r="AU9" s="64"/>
      <c r="AX9" s="62" t="s">
        <v>6</v>
      </c>
      <c r="AY9" s="62" t="s">
        <v>252</v>
      </c>
      <c r="AZ9" s="62">
        <v>2012069</v>
      </c>
      <c r="BA9" s="62">
        <v>25.2</v>
      </c>
      <c r="BD9" s="64"/>
      <c r="BG9" s="62" t="s">
        <v>6</v>
      </c>
      <c r="BH9" s="62" t="s">
        <v>331</v>
      </c>
      <c r="BI9" s="62">
        <v>724345</v>
      </c>
      <c r="BJ9" s="62">
        <v>9.1</v>
      </c>
      <c r="BM9" s="43" t="s">
        <v>473</v>
      </c>
      <c r="BN9" s="24" t="s">
        <v>348</v>
      </c>
      <c r="BO9" s="62">
        <f>BI19</f>
        <v>1377149</v>
      </c>
      <c r="BP9" s="35">
        <f t="shared" ref="BP9:BP21" si="0">BO9/$BG$2</f>
        <v>0.1726457002771184</v>
      </c>
      <c r="BR9" s="64"/>
      <c r="BU9" s="62" t="s">
        <v>6</v>
      </c>
      <c r="BV9" s="62" t="s">
        <v>454</v>
      </c>
      <c r="BW9" s="62">
        <v>98368</v>
      </c>
      <c r="BX9" s="62">
        <v>1.2</v>
      </c>
      <c r="CA9" s="43" t="s">
        <v>473</v>
      </c>
      <c r="CB9" s="24" t="s">
        <v>348</v>
      </c>
      <c r="CC9" s="62">
        <f>SUM(BW22:BW23)</f>
        <v>1055218</v>
      </c>
      <c r="CD9" s="35">
        <f t="shared" ref="CD9:CD21" si="1">CC9/$BU$2</f>
        <v>0.13228695700684553</v>
      </c>
      <c r="CE9" s="35">
        <f t="shared" ref="CE9:CE21" si="2">CD9*(-1)</f>
        <v>-0.13228695700684553</v>
      </c>
      <c r="CF9" s="35">
        <v>0.1726457002771184</v>
      </c>
    </row>
    <row r="10" spans="2:84" x14ac:dyDescent="0.25">
      <c r="B10" s="62" t="s">
        <v>693</v>
      </c>
      <c r="C10" s="77">
        <v>0.52900000000000003</v>
      </c>
      <c r="D10" s="77">
        <v>0.93</v>
      </c>
      <c r="E10" s="77"/>
      <c r="G10" s="64"/>
      <c r="I10" s="112" t="s">
        <v>48</v>
      </c>
      <c r="J10" s="153">
        <v>0.33333747499471938</v>
      </c>
      <c r="K10" s="108">
        <v>3.0936326049809938E-2</v>
      </c>
      <c r="L10" s="57">
        <v>0.33041787413096407</v>
      </c>
      <c r="O10" s="113" t="s">
        <v>259</v>
      </c>
      <c r="P10" s="154">
        <v>2.7026945343159848E-2</v>
      </c>
      <c r="Q10" s="156">
        <v>1.0641982304143956E-2</v>
      </c>
      <c r="R10" s="57">
        <v>8.1821435191737416E-2</v>
      </c>
      <c r="S10" s="64"/>
      <c r="W10" s="62" t="s">
        <v>226</v>
      </c>
      <c r="X10" s="62">
        <v>456069</v>
      </c>
      <c r="Y10" s="65">
        <v>28.5</v>
      </c>
      <c r="AB10" s="64"/>
      <c r="AF10" s="62" t="s">
        <v>236</v>
      </c>
      <c r="AG10" s="62">
        <v>670690</v>
      </c>
      <c r="AH10" s="65">
        <v>8.4</v>
      </c>
      <c r="AK10" s="64"/>
      <c r="AO10" s="62" t="s">
        <v>314</v>
      </c>
      <c r="AP10" s="62">
        <v>438184</v>
      </c>
      <c r="AQ10" s="62">
        <v>5.5</v>
      </c>
      <c r="AU10" s="64"/>
      <c r="AY10" s="62" t="s">
        <v>253</v>
      </c>
      <c r="AZ10" s="62">
        <v>1010506</v>
      </c>
      <c r="BA10" s="62">
        <v>12.7</v>
      </c>
      <c r="BD10" s="64"/>
      <c r="BH10" s="62" t="s">
        <v>332</v>
      </c>
      <c r="BI10" s="62">
        <v>7046712</v>
      </c>
      <c r="BJ10" s="62">
        <v>88.3</v>
      </c>
      <c r="BM10" s="43" t="s">
        <v>474</v>
      </c>
      <c r="BN10" s="24" t="s">
        <v>349</v>
      </c>
      <c r="BO10" s="62">
        <f>BI29</f>
        <v>1600713</v>
      </c>
      <c r="BP10" s="35">
        <f t="shared" si="0"/>
        <v>0.20067270631404954</v>
      </c>
      <c r="BR10" s="64"/>
      <c r="BV10" s="62" t="s">
        <v>455</v>
      </c>
      <c r="BW10" s="62">
        <v>312988</v>
      </c>
      <c r="BX10" s="62">
        <v>3.9</v>
      </c>
      <c r="CA10" s="43" t="s">
        <v>474</v>
      </c>
      <c r="CB10" s="24" t="s">
        <v>349</v>
      </c>
      <c r="CC10" s="62">
        <f>SUM(BW35:BW36)</f>
        <v>1278781</v>
      </c>
      <c r="CD10" s="35">
        <f t="shared" si="1"/>
        <v>0.16031383767920082</v>
      </c>
      <c r="CE10" s="35">
        <f t="shared" si="2"/>
        <v>-0.16031383767920082</v>
      </c>
      <c r="CF10" s="35">
        <v>0.20067270631404954</v>
      </c>
    </row>
    <row r="11" spans="2:84" x14ac:dyDescent="0.25">
      <c r="B11" s="62" t="s">
        <v>438</v>
      </c>
      <c r="C11" s="35">
        <v>0.93820212719174256</v>
      </c>
      <c r="G11" s="64"/>
      <c r="I11" s="113" t="s">
        <v>119</v>
      </c>
      <c r="J11" s="152">
        <v>0.35483923331235107</v>
      </c>
      <c r="K11" s="108">
        <v>2.2544729589705131E-2</v>
      </c>
      <c r="L11" s="57">
        <v>0.33700000000000002</v>
      </c>
      <c r="O11" s="112" t="s">
        <v>60</v>
      </c>
      <c r="P11" s="152">
        <v>3.0302927616920845E-2</v>
      </c>
      <c r="Q11" s="108">
        <v>1.1249519700968328E-2</v>
      </c>
      <c r="R11" s="23">
        <v>7.8862295762369611E-2</v>
      </c>
      <c r="S11" s="64"/>
      <c r="W11" s="62" t="s">
        <v>227</v>
      </c>
      <c r="X11" s="62">
        <v>143080</v>
      </c>
      <c r="Y11" s="43">
        <v>8.9</v>
      </c>
      <c r="AB11" s="64"/>
      <c r="AF11" s="62" t="s">
        <v>237</v>
      </c>
      <c r="AG11" s="62">
        <v>536552</v>
      </c>
      <c r="AH11" s="62">
        <v>6.7</v>
      </c>
      <c r="AK11" s="64"/>
      <c r="AO11" s="62" t="s">
        <v>315</v>
      </c>
      <c r="AP11" s="62">
        <v>393471</v>
      </c>
      <c r="AQ11" s="62">
        <v>4.9000000000000004</v>
      </c>
      <c r="AU11" s="64"/>
      <c r="AY11" s="62" t="s">
        <v>254</v>
      </c>
      <c r="AZ11" s="62">
        <v>4748483</v>
      </c>
      <c r="BA11" s="62">
        <v>59.5</v>
      </c>
      <c r="BD11" s="64"/>
      <c r="BH11" s="62" t="s">
        <v>43</v>
      </c>
      <c r="BI11" s="62">
        <v>7771057</v>
      </c>
      <c r="BJ11" s="62">
        <v>97.4</v>
      </c>
      <c r="BM11" s="65" t="s">
        <v>450</v>
      </c>
      <c r="BN11" s="24" t="s">
        <v>350</v>
      </c>
      <c r="BO11" s="62">
        <f>BI39</f>
        <v>5276092</v>
      </c>
      <c r="BP11" s="23">
        <f t="shared" si="0"/>
        <v>0.66143503576337936</v>
      </c>
      <c r="BR11" s="64"/>
      <c r="BV11" s="62" t="s">
        <v>456</v>
      </c>
      <c r="BW11" s="62">
        <v>98368</v>
      </c>
      <c r="BX11" s="62">
        <v>1.2</v>
      </c>
      <c r="CA11" s="65" t="s">
        <v>450</v>
      </c>
      <c r="CB11" s="24" t="s">
        <v>350</v>
      </c>
      <c r="CC11" s="62">
        <f>SUM(BW48:BW49)</f>
        <v>4793195</v>
      </c>
      <c r="CD11" s="35">
        <f t="shared" si="1"/>
        <v>0.60089685817568217</v>
      </c>
      <c r="CE11" s="23">
        <f t="shared" si="2"/>
        <v>-0.60089685817568217</v>
      </c>
      <c r="CF11" s="23">
        <v>0.66143503576337936</v>
      </c>
    </row>
    <row r="12" spans="2:84" x14ac:dyDescent="0.25">
      <c r="B12" s="62" t="s">
        <v>516</v>
      </c>
      <c r="C12" s="88">
        <v>6300</v>
      </c>
      <c r="D12" s="62">
        <v>5300</v>
      </c>
      <c r="G12" s="64"/>
      <c r="I12" s="112" t="s">
        <v>50</v>
      </c>
      <c r="J12" s="152">
        <v>0.34883714882362576</v>
      </c>
      <c r="K12" s="108">
        <v>3.1277340373282107E-2</v>
      </c>
      <c r="L12" s="57">
        <v>0.27268793526705104</v>
      </c>
      <c r="O12" s="112" t="s">
        <v>63</v>
      </c>
      <c r="P12" s="152">
        <v>5.3572213058776075E-2</v>
      </c>
      <c r="Q12" s="108">
        <v>1.4777030821455593E-2</v>
      </c>
      <c r="R12" s="57">
        <v>8.9827356531953367E-2</v>
      </c>
      <c r="S12" s="64"/>
      <c r="W12" s="62" t="s">
        <v>368</v>
      </c>
      <c r="X12" s="62">
        <v>8943</v>
      </c>
      <c r="Y12" s="62">
        <v>0.6</v>
      </c>
      <c r="AB12" s="64"/>
      <c r="AF12" s="62" t="s">
        <v>238</v>
      </c>
      <c r="AG12" s="62">
        <v>214621</v>
      </c>
      <c r="AH12" s="62">
        <v>2.7</v>
      </c>
      <c r="AK12" s="64"/>
      <c r="AO12" s="62" t="s">
        <v>316</v>
      </c>
      <c r="AP12" s="62">
        <v>160966</v>
      </c>
      <c r="AQ12" s="62">
        <v>2</v>
      </c>
      <c r="AU12" s="64"/>
      <c r="AY12" s="62" t="s">
        <v>43</v>
      </c>
      <c r="AZ12" s="62">
        <v>7771057</v>
      </c>
      <c r="BA12" s="62">
        <v>97.4</v>
      </c>
      <c r="BD12" s="64"/>
      <c r="BG12" s="62" t="s">
        <v>69</v>
      </c>
      <c r="BH12" s="62" t="s">
        <v>70</v>
      </c>
      <c r="BI12" s="62">
        <v>205678</v>
      </c>
      <c r="BJ12" s="62">
        <v>2.6</v>
      </c>
      <c r="BM12" s="65" t="s">
        <v>449</v>
      </c>
      <c r="BN12" s="24" t="s">
        <v>351</v>
      </c>
      <c r="BO12" s="62">
        <f>BI49</f>
        <v>3326621</v>
      </c>
      <c r="BP12" s="23">
        <f t="shared" si="0"/>
        <v>0.41704043070253682</v>
      </c>
      <c r="BR12" s="64"/>
      <c r="BV12" s="62" t="s">
        <v>457</v>
      </c>
      <c r="BW12" s="62">
        <v>80483</v>
      </c>
      <c r="BX12" s="62">
        <v>1</v>
      </c>
      <c r="CA12" s="65" t="s">
        <v>449</v>
      </c>
      <c r="CB12" s="24" t="s">
        <v>351</v>
      </c>
      <c r="CC12" s="62">
        <f>SUM(BW61:BW62)</f>
        <v>2816896</v>
      </c>
      <c r="CD12" s="35">
        <f t="shared" si="1"/>
        <v>0.35313897227374358</v>
      </c>
      <c r="CE12" s="23">
        <f t="shared" si="2"/>
        <v>-0.35313897227374358</v>
      </c>
      <c r="CF12" s="23">
        <v>0.41704043070253682</v>
      </c>
    </row>
    <row r="13" spans="2:84" x14ac:dyDescent="0.25">
      <c r="B13" s="62" t="s">
        <v>432</v>
      </c>
      <c r="C13" s="88">
        <f>C12/87.18</f>
        <v>72.264280798348238</v>
      </c>
      <c r="D13" s="62">
        <v>61</v>
      </c>
      <c r="G13" s="64"/>
      <c r="I13" s="112" t="s">
        <v>51</v>
      </c>
      <c r="J13" s="153">
        <v>0</v>
      </c>
      <c r="K13" s="108">
        <v>0</v>
      </c>
      <c r="L13" s="57">
        <v>0.26481777328727685</v>
      </c>
      <c r="O13" s="110" t="s">
        <v>164</v>
      </c>
      <c r="P13" s="154">
        <v>8.0701681419088983E-2</v>
      </c>
      <c r="Q13" s="108">
        <v>1.7874881391538016E-2</v>
      </c>
      <c r="R13" s="23">
        <v>8.2623335966029221E-2</v>
      </c>
      <c r="S13" s="64"/>
      <c r="W13" s="62" t="s">
        <v>228</v>
      </c>
      <c r="X13" s="62">
        <v>80483</v>
      </c>
      <c r="Y13" s="65">
        <v>5</v>
      </c>
      <c r="AB13" s="64"/>
      <c r="AF13" s="62" t="s">
        <v>239</v>
      </c>
      <c r="AG13" s="62">
        <v>277218</v>
      </c>
      <c r="AH13" s="62">
        <v>3.5</v>
      </c>
      <c r="AK13" s="64"/>
      <c r="AO13" s="62" t="s">
        <v>317</v>
      </c>
      <c r="AP13" s="62">
        <v>223563</v>
      </c>
      <c r="AQ13" s="62">
        <v>2.8</v>
      </c>
      <c r="AU13" s="64"/>
      <c r="AX13" s="62" t="s">
        <v>69</v>
      </c>
      <c r="AY13" s="62" t="s">
        <v>70</v>
      </c>
      <c r="AZ13" s="62">
        <v>205678</v>
      </c>
      <c r="BA13" s="62">
        <v>2.6</v>
      </c>
      <c r="BD13" s="64"/>
      <c r="BG13" s="62" t="s">
        <v>43</v>
      </c>
      <c r="BI13" s="62">
        <v>7976735</v>
      </c>
      <c r="BJ13" s="62">
        <v>100</v>
      </c>
      <c r="BM13" s="65" t="s">
        <v>448</v>
      </c>
      <c r="BN13" s="24" t="s">
        <v>352</v>
      </c>
      <c r="BO13" s="62">
        <f>BI59</f>
        <v>2334000</v>
      </c>
      <c r="BP13" s="23">
        <f t="shared" si="0"/>
        <v>0.29260092005062222</v>
      </c>
      <c r="BR13" s="64"/>
      <c r="BV13" s="62" t="s">
        <v>458</v>
      </c>
      <c r="BW13" s="62">
        <v>134138</v>
      </c>
      <c r="BX13" s="62">
        <v>1.7</v>
      </c>
      <c r="CA13" s="65" t="s">
        <v>448</v>
      </c>
      <c r="CB13" s="24" t="s">
        <v>352</v>
      </c>
      <c r="CC13" s="62">
        <f>SUM(BW74:BW75)</f>
        <v>1958413</v>
      </c>
      <c r="CD13" s="35">
        <f t="shared" si="1"/>
        <v>0.24551561509815734</v>
      </c>
      <c r="CE13" s="23">
        <f t="shared" si="2"/>
        <v>-0.24551561509815734</v>
      </c>
      <c r="CF13" s="23">
        <v>0.29260092005062222</v>
      </c>
    </row>
    <row r="14" spans="2:84" x14ac:dyDescent="0.25">
      <c r="B14" s="62" t="s">
        <v>843</v>
      </c>
      <c r="C14" s="35">
        <v>3.3519437900485602E-2</v>
      </c>
      <c r="D14" s="35">
        <v>3.6999999999999998E-2</v>
      </c>
      <c r="E14" s="35"/>
      <c r="G14" s="64"/>
      <c r="I14" s="112" t="s">
        <v>52</v>
      </c>
      <c r="J14" s="152">
        <v>0.16256135926576556</v>
      </c>
      <c r="K14" s="108">
        <v>2.4213568746861168E-2</v>
      </c>
      <c r="L14" s="57">
        <v>0.22435422164453778</v>
      </c>
      <c r="O14" s="112" t="s">
        <v>53</v>
      </c>
      <c r="P14" s="152">
        <v>8.2706909156337896E-2</v>
      </c>
      <c r="Q14" s="108">
        <v>1.8075844678960298E-2</v>
      </c>
      <c r="R14" s="57">
        <v>7.0136527242600152E-2</v>
      </c>
      <c r="S14" s="64"/>
      <c r="W14" s="62" t="s">
        <v>229</v>
      </c>
      <c r="X14" s="62">
        <v>62598</v>
      </c>
      <c r="Y14" s="172">
        <v>3.9</v>
      </c>
      <c r="AB14" s="64"/>
      <c r="AF14" s="62" t="s">
        <v>240</v>
      </c>
      <c r="AG14" s="62">
        <v>26828</v>
      </c>
      <c r="AH14" s="62">
        <v>0.3</v>
      </c>
      <c r="AK14" s="64"/>
      <c r="AO14" s="62" t="s">
        <v>318</v>
      </c>
      <c r="AP14" s="62">
        <v>1618598</v>
      </c>
      <c r="AQ14" s="65">
        <v>20.3</v>
      </c>
      <c r="AU14" s="64"/>
      <c r="AX14" s="62" t="s">
        <v>43</v>
      </c>
      <c r="AZ14" s="62">
        <v>7976735</v>
      </c>
      <c r="BA14" s="62">
        <v>100</v>
      </c>
      <c r="BD14" s="64"/>
      <c r="BM14" s="43" t="s">
        <v>476</v>
      </c>
      <c r="BN14" s="24" t="s">
        <v>353</v>
      </c>
      <c r="BO14" s="62">
        <f>BI69</f>
        <v>1591770</v>
      </c>
      <c r="BP14" s="35">
        <f t="shared" si="0"/>
        <v>0.19955157091215892</v>
      </c>
      <c r="BR14" s="64"/>
      <c r="BV14" s="62" t="s">
        <v>43</v>
      </c>
      <c r="BW14" s="62">
        <v>724345</v>
      </c>
      <c r="BX14" s="62">
        <v>9.1</v>
      </c>
      <c r="CA14" s="43" t="s">
        <v>476</v>
      </c>
      <c r="CB14" s="24" t="s">
        <v>353</v>
      </c>
      <c r="CC14" s="62">
        <f>SUM(BW87:BW88)</f>
        <v>1305609</v>
      </c>
      <c r="CD14" s="35">
        <f t="shared" si="1"/>
        <v>0.16367711852029684</v>
      </c>
      <c r="CE14" s="35">
        <f t="shared" si="2"/>
        <v>-0.16367711852029684</v>
      </c>
      <c r="CF14" s="35">
        <v>0.19955157091215892</v>
      </c>
    </row>
    <row r="15" spans="2:84" x14ac:dyDescent="0.25">
      <c r="G15" s="64"/>
      <c r="I15" s="112" t="s">
        <v>53</v>
      </c>
      <c r="J15" s="152">
        <v>8.2706909156337896E-2</v>
      </c>
      <c r="K15" s="108">
        <v>1.8075844678960298E-2</v>
      </c>
      <c r="L15" s="57">
        <v>7.0136527242600152E-2</v>
      </c>
      <c r="O15" s="112" t="s">
        <v>55</v>
      </c>
      <c r="P15" s="152">
        <v>0.13071925520041924</v>
      </c>
      <c r="Q15" s="108">
        <v>2.2121952548055178E-2</v>
      </c>
      <c r="R15" s="57">
        <v>0.11694161191872102</v>
      </c>
      <c r="S15" s="64"/>
      <c r="W15" s="62" t="s">
        <v>230</v>
      </c>
      <c r="X15" s="62">
        <v>98368</v>
      </c>
      <c r="Y15" s="172">
        <v>6.1</v>
      </c>
      <c r="AB15" s="64"/>
      <c r="AF15" s="62" t="s">
        <v>241</v>
      </c>
      <c r="AG15" s="62">
        <v>2575448</v>
      </c>
      <c r="AH15" s="65">
        <v>32.299999999999997</v>
      </c>
      <c r="AK15" s="64"/>
      <c r="AO15" s="62" t="s">
        <v>319</v>
      </c>
      <c r="AP15" s="62">
        <v>1037333</v>
      </c>
      <c r="AQ15" s="65">
        <v>13</v>
      </c>
      <c r="AU15" s="64"/>
      <c r="BD15" s="64"/>
      <c r="BM15" s="65" t="s">
        <v>447</v>
      </c>
      <c r="BN15" s="24" t="s">
        <v>354</v>
      </c>
      <c r="BO15" s="62">
        <f>BI79</f>
        <v>1886873</v>
      </c>
      <c r="BP15" s="23">
        <f t="shared" si="0"/>
        <v>0.23654703334133578</v>
      </c>
      <c r="BR15" s="64"/>
      <c r="BU15" s="62" t="s">
        <v>69</v>
      </c>
      <c r="BV15" s="62" t="s">
        <v>70</v>
      </c>
      <c r="BW15" s="62">
        <v>7252390</v>
      </c>
      <c r="BX15" s="62">
        <v>90.9</v>
      </c>
      <c r="CA15" s="65" t="s">
        <v>447</v>
      </c>
      <c r="CB15" s="24" t="s">
        <v>354</v>
      </c>
      <c r="CC15" s="62">
        <f>SUM(BW100:BW101)</f>
        <v>1439748</v>
      </c>
      <c r="CD15" s="35">
        <f t="shared" si="1"/>
        <v>0.18049339736120104</v>
      </c>
      <c r="CE15" s="23">
        <f t="shared" si="2"/>
        <v>-0.18049339736120104</v>
      </c>
      <c r="CF15" s="23">
        <v>0.23654703334133578</v>
      </c>
    </row>
    <row r="16" spans="2:84" x14ac:dyDescent="0.25">
      <c r="G16" s="64"/>
      <c r="I16" s="112" t="s">
        <v>54</v>
      </c>
      <c r="J16" s="152">
        <v>1.6304602154458576E-2</v>
      </c>
      <c r="K16" s="108">
        <v>8.3111107015312394E-3</v>
      </c>
      <c r="L16" s="57">
        <v>5.0069729986300791E-2</v>
      </c>
      <c r="O16" s="112" t="s">
        <v>58</v>
      </c>
      <c r="P16" s="152">
        <v>0.14634086470800012</v>
      </c>
      <c r="Q16" s="108">
        <v>2.3195230825518352E-2</v>
      </c>
      <c r="R16" s="57">
        <v>0.19291913224158527</v>
      </c>
      <c r="S16" s="64"/>
      <c r="W16" s="62" t="s">
        <v>231</v>
      </c>
      <c r="X16" s="62">
        <v>44713</v>
      </c>
      <c r="Y16" s="62">
        <v>2.8</v>
      </c>
      <c r="AB16" s="64"/>
      <c r="AF16" s="62" t="s">
        <v>242</v>
      </c>
      <c r="AG16" s="62">
        <v>178851</v>
      </c>
      <c r="AH16" s="62">
        <v>2.2000000000000002</v>
      </c>
      <c r="AK16" s="64"/>
      <c r="AO16" s="62" t="s">
        <v>320</v>
      </c>
      <c r="AP16" s="62">
        <v>429241</v>
      </c>
      <c r="AQ16" s="62">
        <v>5.4</v>
      </c>
      <c r="AU16" s="64"/>
      <c r="BD16" s="64"/>
      <c r="BM16" s="43" t="s">
        <v>477</v>
      </c>
      <c r="BN16" s="24" t="s">
        <v>355</v>
      </c>
      <c r="BO16" s="62">
        <f>BI89</f>
        <v>447126</v>
      </c>
      <c r="BP16" s="35">
        <f t="shared" si="0"/>
        <v>5.6053761344710587E-2</v>
      </c>
      <c r="BR16" s="64"/>
      <c r="BU16" s="62" t="s">
        <v>43</v>
      </c>
      <c r="BW16" s="62">
        <v>7976735</v>
      </c>
      <c r="BX16" s="62">
        <v>100</v>
      </c>
      <c r="CA16" s="43" t="s">
        <v>477</v>
      </c>
      <c r="CB16" s="24" t="s">
        <v>355</v>
      </c>
      <c r="CC16" s="62">
        <f>SUM(BW113:BW114)</f>
        <v>304046</v>
      </c>
      <c r="CD16" s="35">
        <f t="shared" si="1"/>
        <v>3.8116597831067474E-2</v>
      </c>
      <c r="CE16" s="35">
        <f t="shared" si="2"/>
        <v>-3.8116597831067474E-2</v>
      </c>
      <c r="CF16" s="35">
        <v>5.6053761344710587E-2</v>
      </c>
    </row>
    <row r="17" spans="2:84" x14ac:dyDescent="0.25">
      <c r="G17" s="64"/>
      <c r="I17" s="110" t="s">
        <v>164</v>
      </c>
      <c r="J17" s="154">
        <v>8.0701681419088983E-2</v>
      </c>
      <c r="K17" s="108">
        <v>1.7874881391538016E-2</v>
      </c>
      <c r="L17" s="23">
        <v>8.2623335966029221E-2</v>
      </c>
      <c r="O17" s="112" t="s">
        <v>52</v>
      </c>
      <c r="P17" s="152">
        <v>0.16256135926576556</v>
      </c>
      <c r="Q17" s="108">
        <v>2.4213568746861168E-2</v>
      </c>
      <c r="R17" s="57">
        <v>0.22435422164453778</v>
      </c>
      <c r="S17" s="64"/>
      <c r="W17" s="62" t="s">
        <v>232</v>
      </c>
      <c r="X17" s="62">
        <v>312988</v>
      </c>
      <c r="Y17" s="62">
        <v>19.600000000000001</v>
      </c>
      <c r="AB17" s="64"/>
      <c r="AF17" s="62" t="s">
        <v>243</v>
      </c>
      <c r="AG17" s="62">
        <v>1716965</v>
      </c>
      <c r="AH17" s="65">
        <v>21.5</v>
      </c>
      <c r="AK17" s="64"/>
      <c r="AO17" s="62" t="s">
        <v>321</v>
      </c>
      <c r="AP17" s="62">
        <v>849540</v>
      </c>
      <c r="AQ17" s="65">
        <v>10.7</v>
      </c>
      <c r="AU17" s="64"/>
      <c r="BD17" s="64"/>
      <c r="BG17" s="24" t="s">
        <v>333</v>
      </c>
      <c r="BM17" s="43" t="s">
        <v>478</v>
      </c>
      <c r="BN17" s="24" t="s">
        <v>356</v>
      </c>
      <c r="BO17" s="62">
        <f>BI99</f>
        <v>518667</v>
      </c>
      <c r="BP17" s="35">
        <f t="shared" si="0"/>
        <v>6.5022468466107999E-2</v>
      </c>
      <c r="BR17" s="64"/>
      <c r="CA17" s="43" t="s">
        <v>478</v>
      </c>
      <c r="CB17" s="24" t="s">
        <v>356</v>
      </c>
      <c r="CC17" s="62">
        <f>SUM(BW113:BW114)</f>
        <v>304046</v>
      </c>
      <c r="CD17" s="35">
        <f t="shared" si="1"/>
        <v>3.8116597831067474E-2</v>
      </c>
      <c r="CE17" s="35">
        <f t="shared" si="2"/>
        <v>-3.8116597831067474E-2</v>
      </c>
      <c r="CF17" s="35">
        <v>6.5022468466107999E-2</v>
      </c>
    </row>
    <row r="18" spans="2:84" x14ac:dyDescent="0.25">
      <c r="G18" s="64"/>
      <c r="I18" s="112" t="s">
        <v>55</v>
      </c>
      <c r="J18" s="152">
        <v>0.13071925520041924</v>
      </c>
      <c r="K18" s="108">
        <v>2.2121952548055178E-2</v>
      </c>
      <c r="L18" s="57">
        <v>0.11694161191872102</v>
      </c>
      <c r="O18" s="112" t="s">
        <v>56</v>
      </c>
      <c r="P18" s="152">
        <v>0.20000178920483264</v>
      </c>
      <c r="Q18" s="108">
        <v>2.6250349646043645E-2</v>
      </c>
      <c r="R18" s="57">
        <v>0.28533999859497072</v>
      </c>
      <c r="S18" s="64"/>
      <c r="W18" s="62" t="s">
        <v>218</v>
      </c>
      <c r="X18" s="62">
        <v>26828</v>
      </c>
      <c r="Y18" s="62">
        <v>1.7</v>
      </c>
      <c r="AB18" s="64"/>
      <c r="AF18" s="62" t="s">
        <v>218</v>
      </c>
      <c r="AG18" s="62">
        <v>330874</v>
      </c>
      <c r="AH18" s="62">
        <v>4.0999999999999996</v>
      </c>
      <c r="AK18" s="64"/>
      <c r="AO18" s="62" t="s">
        <v>322</v>
      </c>
      <c r="AP18" s="62">
        <v>974736</v>
      </c>
      <c r="AQ18" s="65">
        <v>12.2</v>
      </c>
      <c r="AU18" s="64"/>
      <c r="BD18" s="64"/>
      <c r="BI18" s="62" t="s">
        <v>3</v>
      </c>
      <c r="BJ18" s="62" t="s">
        <v>4</v>
      </c>
      <c r="BM18" s="65" t="s">
        <v>451</v>
      </c>
      <c r="BN18" s="24" t="s">
        <v>357</v>
      </c>
      <c r="BO18" s="62">
        <f>BI109</f>
        <v>7511724</v>
      </c>
      <c r="BP18" s="23">
        <f t="shared" si="0"/>
        <v>0.94170409321608406</v>
      </c>
      <c r="BR18" s="64"/>
      <c r="CA18" s="65" t="s">
        <v>451</v>
      </c>
      <c r="CB18" s="24" t="s">
        <v>357</v>
      </c>
      <c r="CC18" s="62">
        <f>SUM(BW139:BW140)</f>
        <v>4659057</v>
      </c>
      <c r="CD18" s="35">
        <f t="shared" si="1"/>
        <v>0.5840807046993538</v>
      </c>
      <c r="CE18" s="23">
        <f t="shared" si="2"/>
        <v>-0.5840807046993538</v>
      </c>
      <c r="CF18" s="23">
        <v>0.94170409321608406</v>
      </c>
    </row>
    <row r="19" spans="2:84" x14ac:dyDescent="0.25">
      <c r="G19" s="64"/>
      <c r="I19" s="112" t="s">
        <v>56</v>
      </c>
      <c r="J19" s="152">
        <v>0.20000178920483264</v>
      </c>
      <c r="K19" s="108">
        <v>2.6250349646043645E-2</v>
      </c>
      <c r="L19" s="57">
        <v>0.28533999859497072</v>
      </c>
      <c r="O19" s="112" t="s">
        <v>50</v>
      </c>
      <c r="P19" s="152">
        <v>0.34883714882362576</v>
      </c>
      <c r="Q19" s="108">
        <v>3.1277340373282107E-2</v>
      </c>
      <c r="R19" s="57">
        <v>0.27268793526705104</v>
      </c>
      <c r="S19" s="64"/>
      <c r="W19" s="62" t="s">
        <v>43</v>
      </c>
      <c r="X19" s="62">
        <v>1520230</v>
      </c>
      <c r="Y19" s="62">
        <v>95</v>
      </c>
      <c r="AB19" s="64"/>
      <c r="AF19" s="62" t="s">
        <v>43</v>
      </c>
      <c r="AG19" s="62">
        <v>7771057</v>
      </c>
      <c r="AH19" s="62">
        <v>97.4</v>
      </c>
      <c r="AK19" s="64"/>
      <c r="AO19" s="62" t="s">
        <v>323</v>
      </c>
      <c r="AP19" s="62">
        <v>1305609</v>
      </c>
      <c r="AQ19" s="65">
        <v>16.399999999999999</v>
      </c>
      <c r="AU19" s="64"/>
      <c r="BD19" s="64"/>
      <c r="BG19" s="62" t="s">
        <v>6</v>
      </c>
      <c r="BH19" s="62" t="s">
        <v>331</v>
      </c>
      <c r="BI19" s="62">
        <v>1377149</v>
      </c>
      <c r="BJ19" s="62">
        <v>17.3</v>
      </c>
      <c r="BM19" s="43" t="s">
        <v>479</v>
      </c>
      <c r="BN19" s="24" t="s">
        <v>358</v>
      </c>
      <c r="BO19" s="62">
        <f>BI119</f>
        <v>1287724</v>
      </c>
      <c r="BP19" s="35">
        <f t="shared" si="0"/>
        <v>0.16143497308109145</v>
      </c>
      <c r="BR19" s="64"/>
      <c r="CA19" s="43" t="s">
        <v>479</v>
      </c>
      <c r="CB19" s="24" t="s">
        <v>358</v>
      </c>
      <c r="CC19" s="62">
        <f>SUM(BW152:BW153)</f>
        <v>1037334</v>
      </c>
      <c r="CD19" s="35">
        <f t="shared" si="1"/>
        <v>0.130044936932216</v>
      </c>
      <c r="CE19" s="35">
        <f t="shared" si="2"/>
        <v>-0.130044936932216</v>
      </c>
      <c r="CF19" s="35">
        <v>0.16143497308109145</v>
      </c>
    </row>
    <row r="20" spans="2:84" x14ac:dyDescent="0.25">
      <c r="G20" s="64"/>
      <c r="I20" s="112" t="s">
        <v>57</v>
      </c>
      <c r="J20" s="153">
        <v>0.35714685091257636</v>
      </c>
      <c r="K20" s="108">
        <v>3.1445097422432067E-2</v>
      </c>
      <c r="L20" s="57">
        <v>0.25457267048150523</v>
      </c>
      <c r="O20" s="113" t="s">
        <v>119</v>
      </c>
      <c r="P20" s="152">
        <v>0.35483923331235107</v>
      </c>
      <c r="Q20" s="108">
        <v>2.2544729589705131E-2</v>
      </c>
      <c r="R20" s="57">
        <v>0.33700000000000002</v>
      </c>
      <c r="S20" s="64"/>
      <c r="V20" s="62" t="s">
        <v>69</v>
      </c>
      <c r="W20" s="62" t="s">
        <v>70</v>
      </c>
      <c r="X20" s="62">
        <v>80483</v>
      </c>
      <c r="Y20" s="62">
        <v>5</v>
      </c>
      <c r="AB20" s="64"/>
      <c r="AE20" s="62" t="s">
        <v>69</v>
      </c>
      <c r="AF20" s="62" t="s">
        <v>70</v>
      </c>
      <c r="AG20" s="62">
        <v>205678</v>
      </c>
      <c r="AH20" s="62">
        <v>2.6</v>
      </c>
      <c r="AK20" s="64"/>
      <c r="AO20" s="62" t="s">
        <v>366</v>
      </c>
      <c r="AP20" s="62">
        <v>116253</v>
      </c>
      <c r="AQ20" s="62">
        <v>1.5</v>
      </c>
      <c r="AU20" s="64"/>
      <c r="BD20" s="64"/>
      <c r="BH20" s="62" t="s">
        <v>332</v>
      </c>
      <c r="BI20" s="62">
        <v>6376023</v>
      </c>
      <c r="BJ20" s="62">
        <v>79.900000000000006</v>
      </c>
      <c r="BM20" s="62" t="s">
        <v>480</v>
      </c>
      <c r="BN20" s="24" t="s">
        <v>359</v>
      </c>
      <c r="BO20" s="62">
        <f>BI129</f>
        <v>545494</v>
      </c>
      <c r="BP20" s="35">
        <f t="shared" si="0"/>
        <v>6.8385623942628149E-2</v>
      </c>
      <c r="BR20" s="64"/>
      <c r="BU20" s="24" t="s">
        <v>459</v>
      </c>
      <c r="CA20" s="62" t="s">
        <v>480</v>
      </c>
      <c r="CB20" s="24" t="s">
        <v>359</v>
      </c>
      <c r="CC20" s="62">
        <f>SUM(BW165:BW166)</f>
        <v>393471</v>
      </c>
      <c r="CD20" s="35">
        <f t="shared" si="1"/>
        <v>4.9327325027094422E-2</v>
      </c>
      <c r="CE20" s="35">
        <f t="shared" si="2"/>
        <v>-4.9327325027094422E-2</v>
      </c>
      <c r="CF20" s="35">
        <v>6.8385623942628149E-2</v>
      </c>
    </row>
    <row r="21" spans="2:84" x14ac:dyDescent="0.25">
      <c r="G21" s="64"/>
      <c r="I21" s="112" t="s">
        <v>58</v>
      </c>
      <c r="J21" s="152">
        <v>0.14634086470800012</v>
      </c>
      <c r="K21" s="108">
        <v>2.3195230825518352E-2</v>
      </c>
      <c r="L21" s="57">
        <v>0.19291913224158527</v>
      </c>
      <c r="O21" s="112" t="s">
        <v>47</v>
      </c>
      <c r="P21" s="152">
        <v>0.35849048641851317</v>
      </c>
      <c r="Q21" s="108">
        <v>3.1471251404433805E-2</v>
      </c>
      <c r="R21" s="57">
        <v>0.3145452263411691</v>
      </c>
      <c r="S21" s="64"/>
      <c r="V21" s="62" t="s">
        <v>43</v>
      </c>
      <c r="X21" s="62">
        <v>1600713</v>
      </c>
      <c r="Y21" s="62">
        <v>100</v>
      </c>
      <c r="AB21" s="64"/>
      <c r="AE21" s="62" t="s">
        <v>43</v>
      </c>
      <c r="AG21" s="62">
        <v>7976735</v>
      </c>
      <c r="AH21" s="62">
        <v>100</v>
      </c>
      <c r="AK21" s="64"/>
      <c r="AO21" s="62" t="s">
        <v>324</v>
      </c>
      <c r="AP21" s="62">
        <v>26828</v>
      </c>
      <c r="AQ21" s="62">
        <v>0.3</v>
      </c>
      <c r="AU21" s="64"/>
      <c r="BD21" s="64"/>
      <c r="BH21" s="62" t="s">
        <v>43</v>
      </c>
      <c r="BI21" s="62">
        <v>7753172</v>
      </c>
      <c r="BJ21" s="62">
        <v>97.2</v>
      </c>
      <c r="BM21" s="62" t="s">
        <v>481</v>
      </c>
      <c r="BN21" s="24" t="s">
        <v>360</v>
      </c>
      <c r="BO21" s="62">
        <f>BI139</f>
        <v>438184</v>
      </c>
      <c r="BP21" s="35">
        <f t="shared" si="0"/>
        <v>5.4932751307395819E-2</v>
      </c>
      <c r="BR21" s="64"/>
      <c r="BW21" s="62" t="s">
        <v>3</v>
      </c>
      <c r="BX21" s="62" t="s">
        <v>4</v>
      </c>
      <c r="CA21" s="62" t="s">
        <v>481</v>
      </c>
      <c r="CB21" s="24" t="s">
        <v>360</v>
      </c>
      <c r="CC21" s="62">
        <f>SUM(BW178:BW179)</f>
        <v>312988</v>
      </c>
      <c r="CD21" s="35">
        <f t="shared" si="1"/>
        <v>3.9237607868382242E-2</v>
      </c>
      <c r="CE21" s="35">
        <f t="shared" si="2"/>
        <v>-3.9237607868382242E-2</v>
      </c>
      <c r="CF21" s="35">
        <v>5.4932751307395819E-2</v>
      </c>
    </row>
    <row r="22" spans="2:84" x14ac:dyDescent="0.25">
      <c r="G22" s="64"/>
      <c r="I22" s="112" t="s">
        <v>59</v>
      </c>
      <c r="J22" s="153">
        <v>0</v>
      </c>
      <c r="K22" s="108">
        <v>0</v>
      </c>
      <c r="L22" s="57">
        <v>0.20858742293958196</v>
      </c>
      <c r="O22" s="112" t="s">
        <v>45</v>
      </c>
      <c r="P22" s="152">
        <v>0.60465114767101291</v>
      </c>
      <c r="Q22" s="108">
        <v>3.2086055187008036E-2</v>
      </c>
      <c r="R22" s="57">
        <v>0.4636029800014988</v>
      </c>
      <c r="S22" s="64"/>
      <c r="AB22" s="64"/>
      <c r="AK22" s="64"/>
      <c r="AO22" s="62" t="s">
        <v>325</v>
      </c>
      <c r="AP22" s="62">
        <v>26828</v>
      </c>
      <c r="AQ22" s="62">
        <v>0.3</v>
      </c>
      <c r="AU22" s="64"/>
      <c r="BD22" s="64"/>
      <c r="BG22" s="62" t="s">
        <v>69</v>
      </c>
      <c r="BH22" s="62" t="s">
        <v>70</v>
      </c>
      <c r="BI22" s="62">
        <v>223563</v>
      </c>
      <c r="BJ22" s="62">
        <v>2.8</v>
      </c>
      <c r="BR22" s="64"/>
      <c r="BU22" s="62" t="s">
        <v>6</v>
      </c>
      <c r="BV22" s="62" t="s">
        <v>454</v>
      </c>
      <c r="BW22" s="62">
        <v>259333</v>
      </c>
      <c r="BX22" s="62">
        <v>3.3</v>
      </c>
    </row>
    <row r="23" spans="2:84" x14ac:dyDescent="0.25">
      <c r="G23" s="64"/>
      <c r="I23" s="112" t="s">
        <v>60</v>
      </c>
      <c r="J23" s="152">
        <v>3.0302927616920845E-2</v>
      </c>
      <c r="K23" s="108">
        <v>1.1249519700968328E-2</v>
      </c>
      <c r="L23" s="23">
        <v>7.8862295762369611E-2</v>
      </c>
      <c r="O23" s="112" t="s">
        <v>51</v>
      </c>
      <c r="P23" s="153">
        <v>0</v>
      </c>
      <c r="Q23" s="108">
        <v>0</v>
      </c>
      <c r="R23" s="57">
        <v>0.26481777328727685</v>
      </c>
      <c r="S23" s="64"/>
      <c r="AB23" s="64"/>
      <c r="AK23" s="64"/>
      <c r="AO23" s="62" t="s">
        <v>43</v>
      </c>
      <c r="AP23" s="62">
        <v>7780000</v>
      </c>
      <c r="AQ23" s="62">
        <v>97.5</v>
      </c>
      <c r="AU23" s="64"/>
      <c r="BD23" s="64"/>
      <c r="BG23" s="62" t="s">
        <v>43</v>
      </c>
      <c r="BI23" s="62">
        <v>7976735</v>
      </c>
      <c r="BJ23" s="62">
        <v>100</v>
      </c>
      <c r="BR23" s="64"/>
      <c r="BV23" s="62" t="s">
        <v>455</v>
      </c>
      <c r="BW23" s="62">
        <v>795885</v>
      </c>
      <c r="BX23" s="62">
        <v>10</v>
      </c>
    </row>
    <row r="24" spans="2:84" x14ac:dyDescent="0.25">
      <c r="G24" s="64"/>
      <c r="I24" s="112" t="s">
        <v>88</v>
      </c>
      <c r="J24" s="152">
        <v>0</v>
      </c>
      <c r="K24" s="108">
        <v>0</v>
      </c>
      <c r="L24" s="57">
        <v>8.8901423056172532E-2</v>
      </c>
      <c r="O24" s="112" t="s">
        <v>59</v>
      </c>
      <c r="P24" s="153">
        <v>0</v>
      </c>
      <c r="Q24" s="108">
        <v>0</v>
      </c>
      <c r="R24" s="57">
        <v>0.20858742293958196</v>
      </c>
      <c r="S24" s="64"/>
      <c r="AB24" s="64"/>
      <c r="AK24" s="64"/>
      <c r="AN24" s="62" t="s">
        <v>69</v>
      </c>
      <c r="AO24" s="62" t="s">
        <v>70</v>
      </c>
      <c r="AP24" s="62">
        <v>196736</v>
      </c>
      <c r="AQ24" s="62">
        <v>2.5</v>
      </c>
      <c r="AU24" s="64"/>
      <c r="BD24" s="64"/>
      <c r="BR24" s="64"/>
      <c r="BV24" s="62" t="s">
        <v>456</v>
      </c>
      <c r="BW24" s="62">
        <v>125195</v>
      </c>
      <c r="BX24" s="62">
        <v>1.6</v>
      </c>
    </row>
    <row r="25" spans="2:84" ht="16.5" thickBot="1" x14ac:dyDescent="0.3">
      <c r="G25" s="64"/>
      <c r="I25" s="113" t="s">
        <v>259</v>
      </c>
      <c r="J25" s="154">
        <v>2.7026945343159848E-2</v>
      </c>
      <c r="K25" s="156">
        <v>1.0641982304143956E-2</v>
      </c>
      <c r="L25" s="57">
        <v>8.1821435191737416E-2</v>
      </c>
      <c r="O25" s="112" t="s">
        <v>62</v>
      </c>
      <c r="P25" s="153">
        <v>0</v>
      </c>
      <c r="Q25" s="108">
        <v>0</v>
      </c>
      <c r="R25" s="57">
        <v>0.16441678188154343</v>
      </c>
      <c r="S25" s="64"/>
      <c r="AB25" s="64"/>
      <c r="AK25" s="64"/>
      <c r="AN25" s="62" t="s">
        <v>43</v>
      </c>
      <c r="AP25" s="62">
        <v>7976735</v>
      </c>
      <c r="AQ25" s="62">
        <v>100</v>
      </c>
      <c r="AU25" s="64"/>
      <c r="BD25" s="64"/>
      <c r="BR25" s="64"/>
      <c r="BV25" s="62" t="s">
        <v>457</v>
      </c>
      <c r="BW25" s="62">
        <v>53655</v>
      </c>
      <c r="BX25" s="62">
        <v>0.7</v>
      </c>
    </row>
    <row r="26" spans="2:84" x14ac:dyDescent="0.25">
      <c r="G26" s="64"/>
      <c r="I26" s="112" t="s">
        <v>61</v>
      </c>
      <c r="J26" s="153">
        <v>0.16667598546267823</v>
      </c>
      <c r="K26" s="108">
        <v>2.445778419466426E-2</v>
      </c>
      <c r="L26" s="57">
        <v>0.30681236094856507</v>
      </c>
      <c r="O26" s="112" t="s">
        <v>61</v>
      </c>
      <c r="P26" s="153">
        <v>0.16667598546267823</v>
      </c>
      <c r="Q26" s="108">
        <v>2.445778419466426E-2</v>
      </c>
      <c r="R26" s="57">
        <v>0.30681236094856507</v>
      </c>
      <c r="S26" s="64"/>
      <c r="W26" s="90" t="s">
        <v>226</v>
      </c>
      <c r="X26" s="91">
        <v>456069</v>
      </c>
      <c r="Y26" s="92">
        <f>X26/$V$2</f>
        <v>0.28491615923654023</v>
      </c>
      <c r="AB26" s="64"/>
      <c r="AF26" s="90" t="s">
        <v>446</v>
      </c>
      <c r="AG26" s="91">
        <v>2575448</v>
      </c>
      <c r="AH26" s="92">
        <f>AG26/$AE$2</f>
        <v>0.3228699461621829</v>
      </c>
      <c r="AK26" s="64"/>
      <c r="AU26" s="64"/>
      <c r="BD26" s="64"/>
      <c r="BR26" s="64"/>
      <c r="BV26" s="62" t="s">
        <v>458</v>
      </c>
      <c r="BW26" s="62">
        <v>143080</v>
      </c>
      <c r="BX26" s="62">
        <v>1.8</v>
      </c>
    </row>
    <row r="27" spans="2:84" x14ac:dyDescent="0.25">
      <c r="G27" s="64"/>
      <c r="I27" s="112" t="s">
        <v>62</v>
      </c>
      <c r="J27" s="153">
        <v>0</v>
      </c>
      <c r="K27" s="108">
        <v>0</v>
      </c>
      <c r="L27" s="57">
        <v>0.16441678188154343</v>
      </c>
      <c r="O27" s="112" t="s">
        <v>48</v>
      </c>
      <c r="P27" s="153">
        <v>0.33333747499471938</v>
      </c>
      <c r="Q27" s="108">
        <v>3.0936326049809938E-2</v>
      </c>
      <c r="R27" s="57">
        <v>0.33041787413096407</v>
      </c>
      <c r="S27" s="64"/>
      <c r="W27" s="93" t="s">
        <v>225</v>
      </c>
      <c r="X27" s="70">
        <v>286161</v>
      </c>
      <c r="Y27" s="94">
        <f t="shared" ref="Y27:Y29" si="3">X27/$V$2</f>
        <v>0.17877096019086494</v>
      </c>
      <c r="AB27" s="64"/>
      <c r="AF27" s="93" t="s">
        <v>243</v>
      </c>
      <c r="AG27" s="70">
        <v>1716965</v>
      </c>
      <c r="AH27" s="94">
        <f t="shared" ref="AH27:AH29" si="4">AG27/$AE$2</f>
        <v>0.21524658898659665</v>
      </c>
      <c r="AK27" s="64"/>
      <c r="AU27" s="64"/>
      <c r="BD27" s="64"/>
      <c r="BG27" s="24" t="s">
        <v>334</v>
      </c>
      <c r="BR27" s="64"/>
      <c r="BV27" s="62" t="s">
        <v>43</v>
      </c>
      <c r="BW27" s="62">
        <v>1377149</v>
      </c>
      <c r="BX27" s="62">
        <v>17.3</v>
      </c>
    </row>
    <row r="28" spans="2:84" ht="16.5" thickBot="1" x14ac:dyDescent="0.3">
      <c r="G28" s="64"/>
      <c r="I28" s="112" t="s">
        <v>63</v>
      </c>
      <c r="J28" s="152">
        <v>5.3572213058776075E-2</v>
      </c>
      <c r="K28" s="108">
        <v>1.4777030821455593E-2</v>
      </c>
      <c r="L28" s="57">
        <v>8.9827356531953367E-2</v>
      </c>
      <c r="O28" s="112" t="s">
        <v>57</v>
      </c>
      <c r="P28" s="153">
        <v>0.35714685091257636</v>
      </c>
      <c r="Q28" s="157">
        <v>3.1445097422432067E-2</v>
      </c>
      <c r="R28" s="57">
        <v>0.25457267048150523</v>
      </c>
      <c r="S28" s="64"/>
      <c r="W28" s="93" t="s">
        <v>361</v>
      </c>
      <c r="X28" s="70">
        <f>SUM(X14:X15)</f>
        <v>160966</v>
      </c>
      <c r="Y28" s="94">
        <f t="shared" si="3"/>
        <v>0.10055893842306522</v>
      </c>
      <c r="AB28" s="64"/>
      <c r="AF28" s="93" t="s">
        <v>235</v>
      </c>
      <c r="AG28" s="70">
        <v>1243011</v>
      </c>
      <c r="AH28" s="94">
        <f t="shared" si="4"/>
        <v>0.15582954680079006</v>
      </c>
      <c r="AK28" s="64"/>
      <c r="AU28" s="64"/>
      <c r="BD28" s="64"/>
      <c r="BI28" s="62" t="s">
        <v>3</v>
      </c>
      <c r="BJ28" s="62" t="s">
        <v>4</v>
      </c>
      <c r="BR28" s="64"/>
      <c r="BU28" s="62" t="s">
        <v>69</v>
      </c>
      <c r="BV28" s="62" t="s">
        <v>70</v>
      </c>
      <c r="BW28" s="62">
        <v>6599586</v>
      </c>
      <c r="BX28" s="62">
        <v>82.7</v>
      </c>
    </row>
    <row r="29" spans="2:84" x14ac:dyDescent="0.25">
      <c r="G29" s="64"/>
      <c r="I29" s="114" t="s">
        <v>188</v>
      </c>
      <c r="J29" s="155">
        <v>0.35599999999999998</v>
      </c>
      <c r="K29" s="119">
        <v>3.1431521427009793E-2</v>
      </c>
      <c r="S29" s="64"/>
      <c r="W29" s="93" t="s">
        <v>228</v>
      </c>
      <c r="X29" s="70">
        <v>80483</v>
      </c>
      <c r="Y29" s="94">
        <f t="shared" si="3"/>
        <v>5.0279469211532611E-2</v>
      </c>
      <c r="AB29" s="64"/>
      <c r="AF29" s="93" t="s">
        <v>236</v>
      </c>
      <c r="AG29" s="70">
        <v>670690</v>
      </c>
      <c r="AH29" s="94">
        <f t="shared" si="4"/>
        <v>8.4080767381641733E-2</v>
      </c>
      <c r="AK29" s="64"/>
      <c r="AO29" s="90" t="s">
        <v>321</v>
      </c>
      <c r="AP29" s="91">
        <v>849540</v>
      </c>
      <c r="AQ29" s="92">
        <f t="shared" ref="AQ29:AQ31" si="5">AP29/$AN$2</f>
        <v>0.10650222177369563</v>
      </c>
      <c r="AU29" s="64"/>
      <c r="BD29" s="64"/>
      <c r="BG29" s="62" t="s">
        <v>6</v>
      </c>
      <c r="BH29" s="62" t="s">
        <v>331</v>
      </c>
      <c r="BI29" s="62">
        <v>1600713</v>
      </c>
      <c r="BJ29" s="62">
        <v>20.100000000000001</v>
      </c>
      <c r="BR29" s="64"/>
      <c r="BU29" s="62" t="s">
        <v>43</v>
      </c>
      <c r="BW29" s="62">
        <v>7976735</v>
      </c>
      <c r="BX29" s="62">
        <v>100</v>
      </c>
    </row>
    <row r="30" spans="2:84" ht="16.5" thickBot="1" x14ac:dyDescent="0.3">
      <c r="G30" s="64"/>
      <c r="S30" s="64"/>
      <c r="W30" s="95" t="s">
        <v>445</v>
      </c>
      <c r="X30" s="96"/>
      <c r="Y30" s="97">
        <f>1-SUM(Y26:Y29)</f>
        <v>0.38547447293799708</v>
      </c>
      <c r="AB30" s="64"/>
      <c r="AF30" s="95" t="s">
        <v>217</v>
      </c>
      <c r="AG30" s="96"/>
      <c r="AH30" s="97">
        <f>1-SUM(AH26:AH29)</f>
        <v>0.22197315066878864</v>
      </c>
      <c r="AK30" s="64"/>
      <c r="AO30" s="93" t="s">
        <v>722</v>
      </c>
      <c r="AP30" s="70">
        <v>974736</v>
      </c>
      <c r="AQ30" s="94">
        <f t="shared" si="5"/>
        <v>0.12219736521270921</v>
      </c>
      <c r="AU30" s="64"/>
      <c r="BD30" s="64"/>
      <c r="BH30" s="62" t="s">
        <v>332</v>
      </c>
      <c r="BI30" s="62">
        <v>6152459</v>
      </c>
      <c r="BJ30" s="62">
        <v>77.099999999999994</v>
      </c>
      <c r="BR30" s="64"/>
    </row>
    <row r="31" spans="2:84" x14ac:dyDescent="0.25">
      <c r="B31" s="43"/>
      <c r="G31" s="64"/>
      <c r="S31" s="64"/>
      <c r="AB31" s="64"/>
      <c r="AK31" s="64"/>
      <c r="AO31" s="93" t="s">
        <v>319</v>
      </c>
      <c r="AP31" s="70">
        <v>1037333</v>
      </c>
      <c r="AQ31" s="94">
        <f t="shared" si="5"/>
        <v>0.13004481156764014</v>
      </c>
      <c r="AU31" s="64"/>
      <c r="BD31" s="64"/>
      <c r="BH31" s="62" t="s">
        <v>43</v>
      </c>
      <c r="BI31" s="62">
        <v>7753172</v>
      </c>
      <c r="BJ31" s="62">
        <v>97.2</v>
      </c>
      <c r="BR31" s="64"/>
    </row>
    <row r="32" spans="2:84" x14ac:dyDescent="0.25">
      <c r="B32" s="43"/>
      <c r="G32" s="64"/>
      <c r="S32" s="64"/>
      <c r="AB32" s="64"/>
      <c r="AK32" s="64"/>
      <c r="AO32" s="93" t="s">
        <v>323</v>
      </c>
      <c r="AP32" s="70">
        <v>1305609</v>
      </c>
      <c r="AQ32" s="94">
        <f>AP32/$AN$2</f>
        <v>0.16367711852029684</v>
      </c>
      <c r="AU32" s="64"/>
      <c r="BD32" s="64"/>
      <c r="BG32" s="62" t="s">
        <v>69</v>
      </c>
      <c r="BH32" s="62" t="s">
        <v>70</v>
      </c>
      <c r="BI32" s="62">
        <v>223563</v>
      </c>
      <c r="BJ32" s="62">
        <v>2.8</v>
      </c>
      <c r="BR32" s="64"/>
    </row>
    <row r="33" spans="2:76" ht="16.5" thickBot="1" x14ac:dyDescent="0.3">
      <c r="B33" s="43"/>
      <c r="G33" s="64"/>
      <c r="S33" s="64"/>
      <c r="AB33" s="64"/>
      <c r="AK33" s="64"/>
      <c r="AO33" s="95" t="s">
        <v>318</v>
      </c>
      <c r="AP33" s="96">
        <v>1618598</v>
      </c>
      <c r="AQ33" s="97">
        <f>AP33/$AN$2</f>
        <v>0.20291485175325494</v>
      </c>
      <c r="AU33" s="64"/>
      <c r="BD33" s="64"/>
      <c r="BG33" s="62" t="s">
        <v>43</v>
      </c>
      <c r="BI33" s="62">
        <v>7976735</v>
      </c>
      <c r="BJ33" s="62">
        <v>100</v>
      </c>
      <c r="BR33" s="64"/>
      <c r="BU33" s="24" t="s">
        <v>460</v>
      </c>
    </row>
    <row r="34" spans="2:76" ht="16.5" thickBot="1" x14ac:dyDescent="0.3">
      <c r="G34" s="64"/>
      <c r="S34" s="64"/>
      <c r="AB34" s="64"/>
      <c r="AK34" s="64"/>
      <c r="AU34" s="64"/>
      <c r="BD34" s="64"/>
      <c r="BR34" s="64"/>
      <c r="BW34" s="62" t="s">
        <v>3</v>
      </c>
      <c r="BX34" s="62" t="s">
        <v>4</v>
      </c>
    </row>
    <row r="35" spans="2:76" x14ac:dyDescent="0.25">
      <c r="G35" s="64"/>
      <c r="K35" s="90"/>
      <c r="L35" s="160" t="s">
        <v>23</v>
      </c>
      <c r="M35" s="173" t="s">
        <v>512</v>
      </c>
      <c r="N35" s="145" t="s">
        <v>402</v>
      </c>
      <c r="S35" s="64"/>
      <c r="AB35" s="64"/>
      <c r="AK35" s="64"/>
      <c r="AU35" s="64"/>
      <c r="BD35" s="64"/>
      <c r="BR35" s="64"/>
      <c r="BU35" s="62" t="s">
        <v>6</v>
      </c>
      <c r="BV35" s="62" t="s">
        <v>454</v>
      </c>
      <c r="BW35" s="62">
        <v>411356</v>
      </c>
      <c r="BX35" s="62">
        <v>5.2</v>
      </c>
    </row>
    <row r="36" spans="2:76" x14ac:dyDescent="0.25">
      <c r="G36" s="64"/>
      <c r="K36" s="121" t="s">
        <v>52</v>
      </c>
      <c r="L36" s="152">
        <v>0.16256135926576556</v>
      </c>
      <c r="M36" s="157">
        <v>2.4213568746861168E-2</v>
      </c>
      <c r="N36" s="147">
        <v>0.22435422164453778</v>
      </c>
      <c r="S36" s="64"/>
      <c r="AB36" s="64"/>
      <c r="AK36" s="64"/>
      <c r="AU36" s="64"/>
      <c r="BD36" s="64"/>
      <c r="BR36" s="64"/>
      <c r="BV36" s="62" t="s">
        <v>455</v>
      </c>
      <c r="BW36" s="62">
        <v>867425</v>
      </c>
      <c r="BX36" s="62">
        <v>10.9</v>
      </c>
    </row>
    <row r="37" spans="2:76" x14ac:dyDescent="0.25">
      <c r="G37" s="64"/>
      <c r="K37" s="121" t="s">
        <v>56</v>
      </c>
      <c r="L37" s="152">
        <v>0.20000178920483264</v>
      </c>
      <c r="M37" s="157">
        <v>2.6250349646043645E-2</v>
      </c>
      <c r="N37" s="147">
        <v>0.28533999859497072</v>
      </c>
      <c r="S37" s="64"/>
      <c r="AB37" s="64"/>
      <c r="AK37" s="64"/>
      <c r="AU37" s="64"/>
      <c r="BD37" s="64"/>
      <c r="BG37" s="24" t="s">
        <v>335</v>
      </c>
      <c r="BR37" s="64"/>
      <c r="BV37" s="62" t="s">
        <v>456</v>
      </c>
      <c r="BW37" s="62">
        <v>116253</v>
      </c>
      <c r="BX37" s="62">
        <v>1.5</v>
      </c>
    </row>
    <row r="38" spans="2:76" x14ac:dyDescent="0.25">
      <c r="G38" s="64"/>
      <c r="K38" s="121" t="s">
        <v>50</v>
      </c>
      <c r="L38" s="152">
        <v>0.34883714882362576</v>
      </c>
      <c r="M38" s="157">
        <v>3.1277340373282107E-2</v>
      </c>
      <c r="N38" s="147">
        <v>0.27268793526705104</v>
      </c>
      <c r="S38" s="64"/>
      <c r="AB38" s="64"/>
      <c r="AK38" s="64"/>
      <c r="AU38" s="64"/>
      <c r="BD38" s="64"/>
      <c r="BI38" s="62" t="s">
        <v>3</v>
      </c>
      <c r="BJ38" s="62" t="s">
        <v>4</v>
      </c>
      <c r="BR38" s="64"/>
      <c r="BV38" s="62" t="s">
        <v>457</v>
      </c>
      <c r="BW38" s="62">
        <v>35770</v>
      </c>
      <c r="BX38" s="62">
        <v>0.4</v>
      </c>
    </row>
    <row r="39" spans="2:76" x14ac:dyDescent="0.25">
      <c r="G39" s="64"/>
      <c r="K39" s="134" t="s">
        <v>119</v>
      </c>
      <c r="L39" s="152">
        <v>0.35483923331235107</v>
      </c>
      <c r="M39" s="157">
        <v>2.2544729589705131E-2</v>
      </c>
      <c r="N39" s="147">
        <v>0.33700000000000002</v>
      </c>
      <c r="S39" s="64"/>
      <c r="AB39" s="64"/>
      <c r="AK39" s="64"/>
      <c r="AU39" s="64"/>
      <c r="BD39" s="64"/>
      <c r="BG39" s="62" t="s">
        <v>6</v>
      </c>
      <c r="BH39" s="62" t="s">
        <v>331</v>
      </c>
      <c r="BI39" s="62">
        <v>5276092</v>
      </c>
      <c r="BJ39" s="62">
        <v>66.099999999999994</v>
      </c>
      <c r="BR39" s="64"/>
      <c r="BV39" s="62" t="s">
        <v>458</v>
      </c>
      <c r="BW39" s="62">
        <v>169908</v>
      </c>
      <c r="BX39" s="62">
        <v>2.1</v>
      </c>
    </row>
    <row r="40" spans="2:76" ht="16.5" thickBot="1" x14ac:dyDescent="0.3">
      <c r="G40" s="64"/>
      <c r="K40" s="123" t="s">
        <v>45</v>
      </c>
      <c r="L40" s="161">
        <v>0.60465114767101291</v>
      </c>
      <c r="M40" s="162">
        <v>3.2086055187008036E-2</v>
      </c>
      <c r="N40" s="151">
        <v>0.4636029800014988</v>
      </c>
      <c r="S40" s="64"/>
      <c r="AB40" s="64"/>
      <c r="AK40" s="64"/>
      <c r="AU40" s="64"/>
      <c r="BD40" s="64"/>
      <c r="BH40" s="62" t="s">
        <v>332</v>
      </c>
      <c r="BI40" s="62">
        <v>2486023</v>
      </c>
      <c r="BJ40" s="62">
        <v>31.2</v>
      </c>
      <c r="BR40" s="64"/>
      <c r="BV40" s="62" t="s">
        <v>43</v>
      </c>
      <c r="BW40" s="62">
        <v>1600713</v>
      </c>
      <c r="BX40" s="62">
        <v>20.100000000000001</v>
      </c>
    </row>
    <row r="41" spans="2:76" x14ac:dyDescent="0.25">
      <c r="G41" s="64"/>
      <c r="S41" s="64"/>
      <c r="AB41" s="64"/>
      <c r="AK41" s="64"/>
      <c r="AU41" s="64"/>
      <c r="BD41" s="64"/>
      <c r="BH41" s="62" t="s">
        <v>43</v>
      </c>
      <c r="BI41" s="62">
        <v>7762115</v>
      </c>
      <c r="BJ41" s="62">
        <v>97.3</v>
      </c>
      <c r="BR41" s="64"/>
      <c r="BU41" s="62" t="s">
        <v>69</v>
      </c>
      <c r="BV41" s="62" t="s">
        <v>70</v>
      </c>
      <c r="BW41" s="62">
        <v>6376023</v>
      </c>
      <c r="BX41" s="62">
        <v>79.900000000000006</v>
      </c>
    </row>
    <row r="42" spans="2:76" x14ac:dyDescent="0.25">
      <c r="G42" s="64"/>
      <c r="S42" s="64"/>
      <c r="AB42" s="64"/>
      <c r="AK42" s="64"/>
      <c r="AU42" s="64"/>
      <c r="BD42" s="64"/>
      <c r="BG42" s="62" t="s">
        <v>69</v>
      </c>
      <c r="BH42" s="62" t="s">
        <v>70</v>
      </c>
      <c r="BI42" s="62">
        <v>214621</v>
      </c>
      <c r="BJ42" s="62">
        <v>2.7</v>
      </c>
      <c r="BR42" s="64"/>
      <c r="BU42" s="62" t="s">
        <v>43</v>
      </c>
      <c r="BW42" s="62">
        <v>7976735</v>
      </c>
      <c r="BX42" s="62">
        <v>100</v>
      </c>
    </row>
    <row r="43" spans="2:76" x14ac:dyDescent="0.25">
      <c r="G43" s="64"/>
      <c r="S43" s="64"/>
      <c r="AB43" s="64"/>
      <c r="AK43" s="64"/>
      <c r="AU43" s="64"/>
      <c r="BD43" s="64"/>
      <c r="BG43" s="62" t="s">
        <v>43</v>
      </c>
      <c r="BI43" s="62">
        <v>7976735</v>
      </c>
      <c r="BJ43" s="62">
        <v>100</v>
      </c>
      <c r="BR43" s="64"/>
    </row>
    <row r="44" spans="2:76" x14ac:dyDescent="0.25">
      <c r="G44" s="64"/>
      <c r="S44" s="64"/>
      <c r="AB44" s="64"/>
      <c r="AK44" s="64"/>
      <c r="AU44" s="64"/>
      <c r="BD44" s="64"/>
      <c r="BR44" s="64"/>
    </row>
    <row r="45" spans="2:76" x14ac:dyDescent="0.25">
      <c r="G45" s="64"/>
      <c r="S45" s="64"/>
      <c r="AB45" s="64"/>
      <c r="AK45" s="64"/>
      <c r="AU45" s="64"/>
      <c r="BD45" s="64"/>
      <c r="BR45" s="64"/>
    </row>
    <row r="46" spans="2:76" x14ac:dyDescent="0.25">
      <c r="G46" s="64"/>
      <c r="S46" s="64"/>
      <c r="AB46" s="64"/>
      <c r="AK46" s="64"/>
      <c r="AU46" s="64"/>
      <c r="BD46" s="64"/>
      <c r="BR46" s="64"/>
      <c r="BU46" s="62" t="s">
        <v>461</v>
      </c>
    </row>
    <row r="47" spans="2:76" x14ac:dyDescent="0.25">
      <c r="G47" s="64"/>
      <c r="S47" s="64"/>
      <c r="AB47" s="64"/>
      <c r="AK47" s="64"/>
      <c r="AU47" s="64"/>
      <c r="BD47" s="64"/>
      <c r="BG47" s="24" t="s">
        <v>336</v>
      </c>
      <c r="BR47" s="64"/>
      <c r="BW47" s="62" t="s">
        <v>3</v>
      </c>
      <c r="BX47" s="62" t="s">
        <v>4</v>
      </c>
    </row>
    <row r="48" spans="2:76" x14ac:dyDescent="0.25">
      <c r="G48" s="64"/>
      <c r="S48" s="64"/>
      <c r="AB48" s="64"/>
      <c r="AK48" s="64"/>
      <c r="AU48" s="64"/>
      <c r="BD48" s="64"/>
      <c r="BI48" s="62" t="s">
        <v>3</v>
      </c>
      <c r="BJ48" s="62" t="s">
        <v>4</v>
      </c>
      <c r="BR48" s="64"/>
      <c r="BU48" s="62" t="s">
        <v>6</v>
      </c>
      <c r="BV48" s="62" t="s">
        <v>454</v>
      </c>
      <c r="BW48" s="62">
        <v>2799011</v>
      </c>
      <c r="BX48" s="62">
        <v>35.1</v>
      </c>
    </row>
    <row r="49" spans="7:76" x14ac:dyDescent="0.25">
      <c r="G49" s="64"/>
      <c r="S49" s="64"/>
      <c r="AB49" s="64"/>
      <c r="AK49" s="64"/>
      <c r="AU49" s="64"/>
      <c r="BD49" s="64"/>
      <c r="BG49" s="62" t="s">
        <v>6</v>
      </c>
      <c r="BH49" s="62" t="s">
        <v>331</v>
      </c>
      <c r="BI49" s="62">
        <v>3326621</v>
      </c>
      <c r="BJ49" s="62">
        <v>41.7</v>
      </c>
      <c r="BR49" s="64"/>
      <c r="BV49" s="62" t="s">
        <v>455</v>
      </c>
      <c r="BW49" s="62">
        <v>1994184</v>
      </c>
      <c r="BX49" s="62">
        <v>25</v>
      </c>
    </row>
    <row r="50" spans="7:76" x14ac:dyDescent="0.25">
      <c r="G50" s="64"/>
      <c r="S50" s="64"/>
      <c r="AB50" s="64"/>
      <c r="AK50" s="64"/>
      <c r="AU50" s="64"/>
      <c r="BD50" s="64"/>
      <c r="BH50" s="62" t="s">
        <v>332</v>
      </c>
      <c r="BI50" s="62">
        <v>4435494</v>
      </c>
      <c r="BJ50" s="62">
        <v>55.6</v>
      </c>
      <c r="BR50" s="64"/>
      <c r="BV50" s="62" t="s">
        <v>456</v>
      </c>
      <c r="BW50" s="62">
        <v>241448</v>
      </c>
      <c r="BX50" s="62">
        <v>3</v>
      </c>
    </row>
    <row r="51" spans="7:76" x14ac:dyDescent="0.25">
      <c r="G51" s="64"/>
      <c r="S51" s="64"/>
      <c r="AB51" s="64"/>
      <c r="AK51" s="64"/>
      <c r="AU51" s="64"/>
      <c r="BD51" s="64"/>
      <c r="BH51" s="62" t="s">
        <v>43</v>
      </c>
      <c r="BI51" s="62">
        <v>7762115</v>
      </c>
      <c r="BJ51" s="62">
        <v>97.3</v>
      </c>
      <c r="BR51" s="64"/>
      <c r="BV51" s="62" t="s">
        <v>457</v>
      </c>
      <c r="BW51" s="62">
        <v>26828</v>
      </c>
      <c r="BX51" s="62">
        <v>0.3</v>
      </c>
    </row>
    <row r="52" spans="7:76" x14ac:dyDescent="0.25">
      <c r="G52" s="64"/>
      <c r="S52" s="64"/>
      <c r="AB52" s="64"/>
      <c r="AK52" s="64"/>
      <c r="AU52" s="64"/>
      <c r="BD52" s="64"/>
      <c r="BG52" s="62" t="s">
        <v>69</v>
      </c>
      <c r="BH52" s="62" t="s">
        <v>70</v>
      </c>
      <c r="BI52" s="62">
        <v>214621</v>
      </c>
      <c r="BJ52" s="62">
        <v>2.7</v>
      </c>
      <c r="BR52" s="64"/>
      <c r="BV52" s="62" t="s">
        <v>458</v>
      </c>
      <c r="BW52" s="62">
        <v>214621</v>
      </c>
      <c r="BX52" s="62">
        <v>2.7</v>
      </c>
    </row>
    <row r="53" spans="7:76" x14ac:dyDescent="0.25">
      <c r="G53" s="64"/>
      <c r="S53" s="64"/>
      <c r="AB53" s="64"/>
      <c r="AK53" s="64"/>
      <c r="AU53" s="64"/>
      <c r="BD53" s="64"/>
      <c r="BG53" s="62" t="s">
        <v>43</v>
      </c>
      <c r="BI53" s="62">
        <v>7976735</v>
      </c>
      <c r="BJ53" s="62">
        <v>100</v>
      </c>
      <c r="BR53" s="64"/>
      <c r="BV53" s="62" t="s">
        <v>43</v>
      </c>
      <c r="BW53" s="62">
        <v>5276092</v>
      </c>
      <c r="BX53" s="62">
        <v>66.099999999999994</v>
      </c>
    </row>
    <row r="54" spans="7:76" x14ac:dyDescent="0.25">
      <c r="G54" s="64"/>
      <c r="S54" s="64"/>
      <c r="AB54" s="64"/>
      <c r="AK54" s="64"/>
      <c r="AU54" s="64"/>
      <c r="BD54" s="64"/>
      <c r="BR54" s="64"/>
      <c r="BU54" s="62" t="s">
        <v>69</v>
      </c>
      <c r="BV54" s="62" t="s">
        <v>70</v>
      </c>
      <c r="BW54" s="62">
        <v>2700644</v>
      </c>
      <c r="BX54" s="62">
        <v>33.9</v>
      </c>
    </row>
    <row r="55" spans="7:76" x14ac:dyDescent="0.25">
      <c r="G55" s="64"/>
      <c r="S55" s="64"/>
      <c r="AB55" s="64"/>
      <c r="AK55" s="64"/>
      <c r="AU55" s="64"/>
      <c r="BD55" s="64"/>
      <c r="BR55" s="64"/>
      <c r="BU55" s="62" t="s">
        <v>43</v>
      </c>
      <c r="BW55" s="62">
        <v>7976735</v>
      </c>
      <c r="BX55" s="62">
        <v>100</v>
      </c>
    </row>
    <row r="56" spans="7:76" x14ac:dyDescent="0.25">
      <c r="G56" s="64"/>
      <c r="J56" s="108"/>
      <c r="K56" s="142" t="s">
        <v>402</v>
      </c>
      <c r="S56" s="64"/>
      <c r="AB56" s="64"/>
      <c r="AK56" s="64"/>
      <c r="AU56" s="64"/>
      <c r="BD56" s="64"/>
      <c r="BR56" s="64"/>
    </row>
    <row r="57" spans="7:76" x14ac:dyDescent="0.25">
      <c r="G57" s="64"/>
      <c r="J57" s="107" t="s">
        <v>236</v>
      </c>
      <c r="K57" s="57">
        <v>0.4636029800014988</v>
      </c>
      <c r="S57" s="64"/>
      <c r="AB57" s="64"/>
      <c r="AK57" s="64"/>
      <c r="AU57" s="64"/>
      <c r="BD57" s="64"/>
      <c r="BG57" s="62" t="s">
        <v>337</v>
      </c>
      <c r="BR57" s="64"/>
    </row>
    <row r="58" spans="7:76" x14ac:dyDescent="0.25">
      <c r="G58" s="64"/>
      <c r="J58" s="107" t="s">
        <v>47</v>
      </c>
      <c r="K58" s="57">
        <v>0.3145452263411691</v>
      </c>
      <c r="S58" s="64"/>
      <c r="AB58" s="64"/>
      <c r="AK58" s="64"/>
      <c r="AU58" s="64"/>
      <c r="BD58" s="64"/>
      <c r="BI58" s="62" t="s">
        <v>3</v>
      </c>
      <c r="BJ58" s="62" t="s">
        <v>4</v>
      </c>
      <c r="BR58" s="64"/>
    </row>
    <row r="59" spans="7:76" x14ac:dyDescent="0.25">
      <c r="G59" s="64"/>
      <c r="J59" s="107" t="s">
        <v>48</v>
      </c>
      <c r="K59" s="57">
        <v>0.33041787413096407</v>
      </c>
      <c r="S59" s="64"/>
      <c r="AB59" s="64"/>
      <c r="AK59" s="64"/>
      <c r="AU59" s="64"/>
      <c r="BD59" s="64"/>
      <c r="BG59" s="62" t="s">
        <v>6</v>
      </c>
      <c r="BH59" s="62" t="s">
        <v>331</v>
      </c>
      <c r="BI59" s="62">
        <v>2334000</v>
      </c>
      <c r="BJ59" s="62">
        <v>29.3</v>
      </c>
      <c r="BR59" s="64"/>
      <c r="BU59" s="62" t="s">
        <v>462</v>
      </c>
    </row>
    <row r="60" spans="7:76" x14ac:dyDescent="0.25">
      <c r="G60" s="64"/>
      <c r="J60" s="107" t="s">
        <v>119</v>
      </c>
      <c r="K60" s="57">
        <v>0.33700000000000002</v>
      </c>
      <c r="S60" s="64"/>
      <c r="AB60" s="64"/>
      <c r="AK60" s="64"/>
      <c r="AU60" s="64"/>
      <c r="BD60" s="64"/>
      <c r="BH60" s="62" t="s">
        <v>332</v>
      </c>
      <c r="BI60" s="62">
        <v>5428115</v>
      </c>
      <c r="BJ60" s="62">
        <v>68</v>
      </c>
      <c r="BR60" s="64"/>
      <c r="BW60" s="62" t="s">
        <v>3</v>
      </c>
      <c r="BX60" s="62" t="s">
        <v>4</v>
      </c>
    </row>
    <row r="61" spans="7:76" x14ac:dyDescent="0.25">
      <c r="G61" s="64"/>
      <c r="J61" s="107" t="s">
        <v>50</v>
      </c>
      <c r="K61" s="57">
        <v>0.27268793526705104</v>
      </c>
      <c r="S61" s="64"/>
      <c r="AB61" s="64"/>
      <c r="AK61" s="64"/>
      <c r="AU61" s="64"/>
      <c r="BD61" s="64"/>
      <c r="BH61" s="62" t="s">
        <v>43</v>
      </c>
      <c r="BI61" s="62">
        <v>7762115</v>
      </c>
      <c r="BJ61" s="62">
        <v>97.3</v>
      </c>
      <c r="BR61" s="64"/>
      <c r="BU61" s="62" t="s">
        <v>6</v>
      </c>
      <c r="BV61" s="62" t="s">
        <v>454</v>
      </c>
      <c r="BW61" s="62">
        <v>867425</v>
      </c>
      <c r="BX61" s="62">
        <v>10.9</v>
      </c>
    </row>
    <row r="62" spans="7:76" x14ac:dyDescent="0.25">
      <c r="G62" s="64"/>
      <c r="J62" s="107" t="s">
        <v>51</v>
      </c>
      <c r="K62" s="57">
        <v>0.26481777328727685</v>
      </c>
      <c r="S62" s="64"/>
      <c r="AB62" s="64"/>
      <c r="AK62" s="64"/>
      <c r="AU62" s="64"/>
      <c r="BD62" s="64"/>
      <c r="BG62" s="62" t="s">
        <v>69</v>
      </c>
      <c r="BH62" s="62" t="s">
        <v>70</v>
      </c>
      <c r="BI62" s="62">
        <v>214621</v>
      </c>
      <c r="BJ62" s="62">
        <v>2.7</v>
      </c>
      <c r="BR62" s="64"/>
      <c r="BV62" s="62" t="s">
        <v>455</v>
      </c>
      <c r="BW62" s="62">
        <v>1949471</v>
      </c>
      <c r="BX62" s="62">
        <v>24.4</v>
      </c>
    </row>
    <row r="63" spans="7:76" x14ac:dyDescent="0.25">
      <c r="G63" s="64"/>
      <c r="J63" s="107" t="s">
        <v>52</v>
      </c>
      <c r="K63" s="57">
        <v>0.22435422164453778</v>
      </c>
      <c r="S63" s="64"/>
      <c r="AB63" s="64"/>
      <c r="AK63" s="64"/>
      <c r="AU63" s="64"/>
      <c r="BD63" s="64"/>
      <c r="BG63" s="62" t="s">
        <v>43</v>
      </c>
      <c r="BI63" s="62">
        <v>7976735</v>
      </c>
      <c r="BJ63" s="62">
        <v>100</v>
      </c>
      <c r="BR63" s="64"/>
      <c r="BV63" s="62" t="s">
        <v>456</v>
      </c>
      <c r="BW63" s="62">
        <v>250391</v>
      </c>
      <c r="BX63" s="62">
        <v>3.1</v>
      </c>
    </row>
    <row r="64" spans="7:76" x14ac:dyDescent="0.25">
      <c r="G64" s="64"/>
      <c r="J64" s="107" t="s">
        <v>53</v>
      </c>
      <c r="K64" s="57">
        <v>7.0136527242600152E-2</v>
      </c>
      <c r="S64" s="64"/>
      <c r="AB64" s="64"/>
      <c r="AK64" s="64"/>
      <c r="AU64" s="64"/>
      <c r="BD64" s="64"/>
      <c r="BR64" s="64"/>
      <c r="BV64" s="62" t="s">
        <v>457</v>
      </c>
      <c r="BW64" s="62">
        <v>44713</v>
      </c>
      <c r="BX64" s="62">
        <v>0.6</v>
      </c>
    </row>
    <row r="65" spans="7:76" x14ac:dyDescent="0.25">
      <c r="G65" s="64"/>
      <c r="J65" s="107" t="s">
        <v>54</v>
      </c>
      <c r="K65" s="57">
        <v>5.0069729986300791E-2</v>
      </c>
      <c r="S65" s="64"/>
      <c r="AB65" s="64"/>
      <c r="AK65" s="64"/>
      <c r="AU65" s="64"/>
      <c r="BD65" s="64"/>
      <c r="BR65" s="64"/>
      <c r="BV65" s="62" t="s">
        <v>458</v>
      </c>
      <c r="BW65" s="62">
        <v>214621</v>
      </c>
      <c r="BX65" s="62">
        <v>2.7</v>
      </c>
    </row>
    <row r="66" spans="7:76" x14ac:dyDescent="0.25">
      <c r="G66" s="64"/>
      <c r="J66" s="107" t="s">
        <v>164</v>
      </c>
      <c r="K66" s="23">
        <v>8.2623335966029221E-2</v>
      </c>
      <c r="S66" s="64"/>
      <c r="AB66" s="64"/>
      <c r="AK66" s="64"/>
      <c r="AU66" s="64"/>
      <c r="BD66" s="64"/>
      <c r="BR66" s="64"/>
      <c r="BV66" s="62" t="s">
        <v>43</v>
      </c>
      <c r="BW66" s="62">
        <v>3326621</v>
      </c>
      <c r="BX66" s="62">
        <v>41.7</v>
      </c>
    </row>
    <row r="67" spans="7:76" x14ac:dyDescent="0.25">
      <c r="G67" s="64"/>
      <c r="J67" s="107" t="s">
        <v>55</v>
      </c>
      <c r="K67" s="57">
        <v>0.11694161191872102</v>
      </c>
      <c r="S67" s="64"/>
      <c r="AB67" s="64"/>
      <c r="AK67" s="64"/>
      <c r="AU67" s="64"/>
      <c r="BD67" s="64"/>
      <c r="BG67" s="62" t="s">
        <v>338</v>
      </c>
      <c r="BR67" s="64"/>
      <c r="BU67" s="62" t="s">
        <v>69</v>
      </c>
      <c r="BV67" s="62" t="s">
        <v>70</v>
      </c>
      <c r="BW67" s="62">
        <v>4650115</v>
      </c>
      <c r="BX67" s="62">
        <v>58.3</v>
      </c>
    </row>
    <row r="68" spans="7:76" x14ac:dyDescent="0.25">
      <c r="G68" s="64"/>
      <c r="J68" s="107" t="s">
        <v>56</v>
      </c>
      <c r="K68" s="57">
        <v>0.28533999859497072</v>
      </c>
      <c r="S68" s="64"/>
      <c r="AB68" s="64"/>
      <c r="AK68" s="64"/>
      <c r="AU68" s="64"/>
      <c r="BD68" s="64"/>
      <c r="BI68" s="62" t="s">
        <v>3</v>
      </c>
      <c r="BJ68" s="62" t="s">
        <v>4</v>
      </c>
      <c r="BR68" s="64"/>
      <c r="BU68" s="62" t="s">
        <v>43</v>
      </c>
      <c r="BW68" s="62">
        <v>7976735</v>
      </c>
      <c r="BX68" s="62">
        <v>100</v>
      </c>
    </row>
    <row r="69" spans="7:76" x14ac:dyDescent="0.25">
      <c r="G69" s="64"/>
      <c r="J69" s="107" t="s">
        <v>57</v>
      </c>
      <c r="K69" s="57">
        <v>0.25457267048150523</v>
      </c>
      <c r="S69" s="64"/>
      <c r="AB69" s="64"/>
      <c r="AK69" s="64"/>
      <c r="AU69" s="64"/>
      <c r="BD69" s="64"/>
      <c r="BG69" s="62" t="s">
        <v>6</v>
      </c>
      <c r="BH69" s="62" t="s">
        <v>331</v>
      </c>
      <c r="BI69" s="62">
        <v>1591770</v>
      </c>
      <c r="BJ69" s="62">
        <v>20</v>
      </c>
      <c r="BR69" s="64"/>
    </row>
    <row r="70" spans="7:76" x14ac:dyDescent="0.25">
      <c r="G70" s="64"/>
      <c r="J70" s="107" t="s">
        <v>58</v>
      </c>
      <c r="K70" s="57">
        <v>0.19291913224158527</v>
      </c>
      <c r="S70" s="64"/>
      <c r="AB70" s="64"/>
      <c r="AK70" s="64"/>
      <c r="AU70" s="64"/>
      <c r="BD70" s="64"/>
      <c r="BH70" s="62" t="s">
        <v>332</v>
      </c>
      <c r="BI70" s="62">
        <v>6170345</v>
      </c>
      <c r="BJ70" s="62">
        <v>77.400000000000006</v>
      </c>
      <c r="BR70" s="64"/>
    </row>
    <row r="71" spans="7:76" x14ac:dyDescent="0.25">
      <c r="G71" s="64"/>
      <c r="J71" s="107" t="s">
        <v>59</v>
      </c>
      <c r="K71" s="57">
        <v>0.20858742293958196</v>
      </c>
      <c r="S71" s="64"/>
      <c r="AB71" s="64"/>
      <c r="AK71" s="64"/>
      <c r="AU71" s="64"/>
      <c r="BD71" s="64"/>
      <c r="BH71" s="62" t="s">
        <v>43</v>
      </c>
      <c r="BI71" s="62">
        <v>7762115</v>
      </c>
      <c r="BJ71" s="62">
        <v>97.3</v>
      </c>
      <c r="BR71" s="64"/>
    </row>
    <row r="72" spans="7:76" x14ac:dyDescent="0.25">
      <c r="G72" s="64"/>
      <c r="J72" s="107" t="s">
        <v>60</v>
      </c>
      <c r="K72" s="23">
        <v>7.8862295762369611E-2</v>
      </c>
      <c r="S72" s="64"/>
      <c r="AB72" s="64"/>
      <c r="AK72" s="64"/>
      <c r="AU72" s="64"/>
      <c r="BD72" s="64"/>
      <c r="BG72" s="62" t="s">
        <v>69</v>
      </c>
      <c r="BH72" s="62" t="s">
        <v>70</v>
      </c>
      <c r="BI72" s="62">
        <v>214621</v>
      </c>
      <c r="BJ72" s="62">
        <v>2.7</v>
      </c>
      <c r="BR72" s="64"/>
      <c r="BU72" s="62" t="s">
        <v>463</v>
      </c>
    </row>
    <row r="73" spans="7:76" x14ac:dyDescent="0.25">
      <c r="G73" s="64"/>
      <c r="J73" s="107" t="s">
        <v>88</v>
      </c>
      <c r="K73" s="57">
        <v>8.8901423056172532E-2</v>
      </c>
      <c r="S73" s="64"/>
      <c r="AB73" s="64"/>
      <c r="AK73" s="64"/>
      <c r="AU73" s="64"/>
      <c r="BD73" s="64"/>
      <c r="BG73" s="62" t="s">
        <v>43</v>
      </c>
      <c r="BI73" s="62">
        <v>7976735</v>
      </c>
      <c r="BJ73" s="62">
        <v>100</v>
      </c>
      <c r="BR73" s="64"/>
      <c r="BW73" s="62" t="s">
        <v>3</v>
      </c>
      <c r="BX73" s="62" t="s">
        <v>4</v>
      </c>
    </row>
    <row r="74" spans="7:76" x14ac:dyDescent="0.25">
      <c r="G74" s="64"/>
      <c r="J74" s="107" t="s">
        <v>259</v>
      </c>
      <c r="K74" s="57">
        <v>8.1821435191737416E-2</v>
      </c>
      <c r="S74" s="64"/>
      <c r="AB74" s="64"/>
      <c r="AK74" s="64"/>
      <c r="AU74" s="64"/>
      <c r="BD74" s="64"/>
      <c r="BR74" s="64"/>
      <c r="BU74" s="62" t="s">
        <v>6</v>
      </c>
      <c r="BV74" s="62" t="s">
        <v>454</v>
      </c>
      <c r="BW74" s="62">
        <v>465011</v>
      </c>
      <c r="BX74" s="62">
        <v>5.8</v>
      </c>
    </row>
    <row r="75" spans="7:76" x14ac:dyDescent="0.25">
      <c r="G75" s="64"/>
      <c r="J75" s="107" t="s">
        <v>61</v>
      </c>
      <c r="K75" s="57">
        <v>0.30681236094856507</v>
      </c>
      <c r="S75" s="64"/>
      <c r="AB75" s="64"/>
      <c r="AK75" s="64"/>
      <c r="AU75" s="64"/>
      <c r="BD75" s="64"/>
      <c r="BR75" s="64"/>
      <c r="BV75" s="62" t="s">
        <v>455</v>
      </c>
      <c r="BW75" s="62">
        <v>1493402</v>
      </c>
      <c r="BX75" s="62">
        <v>18.7</v>
      </c>
    </row>
    <row r="76" spans="7:76" x14ac:dyDescent="0.25">
      <c r="G76" s="64"/>
      <c r="J76" s="107" t="s">
        <v>62</v>
      </c>
      <c r="K76" s="57">
        <v>0.16441678188154343</v>
      </c>
      <c r="S76" s="64"/>
      <c r="AB76" s="64"/>
      <c r="AK76" s="64"/>
      <c r="AU76" s="64"/>
      <c r="BD76" s="64"/>
      <c r="BR76" s="64"/>
      <c r="BV76" s="62" t="s">
        <v>456</v>
      </c>
      <c r="BW76" s="62">
        <v>169908</v>
      </c>
      <c r="BX76" s="62">
        <v>2.1</v>
      </c>
    </row>
    <row r="77" spans="7:76" x14ac:dyDescent="0.25">
      <c r="G77" s="64"/>
      <c r="J77" s="107" t="s">
        <v>63</v>
      </c>
      <c r="K77" s="57">
        <v>8.9827356531953367E-2</v>
      </c>
      <c r="S77" s="64"/>
      <c r="AB77" s="64"/>
      <c r="AK77" s="64"/>
      <c r="AU77" s="64"/>
      <c r="BD77" s="64"/>
      <c r="BG77" s="62" t="s">
        <v>339</v>
      </c>
      <c r="BR77" s="64"/>
      <c r="BV77" s="62" t="s">
        <v>457</v>
      </c>
      <c r="BW77" s="62">
        <v>44713</v>
      </c>
      <c r="BX77" s="62">
        <v>0.6</v>
      </c>
    </row>
    <row r="78" spans="7:76" x14ac:dyDescent="0.25">
      <c r="G78" s="64"/>
      <c r="S78" s="64"/>
      <c r="AB78" s="64"/>
      <c r="AK78" s="64"/>
      <c r="AU78" s="64"/>
      <c r="BD78" s="64"/>
      <c r="BI78" s="62" t="s">
        <v>3</v>
      </c>
      <c r="BJ78" s="62" t="s">
        <v>4</v>
      </c>
      <c r="BR78" s="64"/>
      <c r="BV78" s="62" t="s">
        <v>458</v>
      </c>
      <c r="BW78" s="62">
        <v>160966</v>
      </c>
      <c r="BX78" s="62">
        <v>2</v>
      </c>
    </row>
    <row r="79" spans="7:76" x14ac:dyDescent="0.25">
      <c r="G79" s="64"/>
      <c r="S79" s="64"/>
      <c r="AB79" s="64"/>
      <c r="AK79" s="64"/>
      <c r="AU79" s="64"/>
      <c r="BD79" s="64"/>
      <c r="BG79" s="62" t="s">
        <v>6</v>
      </c>
      <c r="BH79" s="62" t="s">
        <v>331</v>
      </c>
      <c r="BI79" s="62">
        <v>1886873</v>
      </c>
      <c r="BJ79" s="62">
        <v>23.7</v>
      </c>
      <c r="BR79" s="64"/>
      <c r="BV79" s="62" t="s">
        <v>43</v>
      </c>
      <c r="BW79" s="62">
        <v>2334000</v>
      </c>
      <c r="BX79" s="62">
        <v>29.3</v>
      </c>
    </row>
    <row r="80" spans="7:76" x14ac:dyDescent="0.25">
      <c r="G80" s="64"/>
      <c r="S80" s="64"/>
      <c r="AB80" s="64"/>
      <c r="AK80" s="64"/>
      <c r="AU80" s="64"/>
      <c r="BD80" s="64"/>
      <c r="BH80" s="62" t="s">
        <v>332</v>
      </c>
      <c r="BI80" s="62">
        <v>5875241</v>
      </c>
      <c r="BJ80" s="62">
        <v>73.7</v>
      </c>
      <c r="BR80" s="64"/>
      <c r="BU80" s="62" t="s">
        <v>69</v>
      </c>
      <c r="BV80" s="62" t="s">
        <v>70</v>
      </c>
      <c r="BW80" s="62">
        <v>5642735</v>
      </c>
      <c r="BX80" s="62">
        <v>70.7</v>
      </c>
    </row>
    <row r="81" spans="7:76" x14ac:dyDescent="0.25">
      <c r="G81" s="64"/>
      <c r="S81" s="64"/>
      <c r="AB81" s="64"/>
      <c r="AK81" s="64"/>
      <c r="AU81" s="64"/>
      <c r="BD81" s="64"/>
      <c r="BH81" s="62" t="s">
        <v>43</v>
      </c>
      <c r="BI81" s="62">
        <v>7762115</v>
      </c>
      <c r="BJ81" s="62">
        <v>97.3</v>
      </c>
      <c r="BR81" s="64"/>
      <c r="BU81" s="62" t="s">
        <v>43</v>
      </c>
      <c r="BW81" s="62">
        <v>7976735</v>
      </c>
      <c r="BX81" s="62">
        <v>100</v>
      </c>
    </row>
    <row r="82" spans="7:76" x14ac:dyDescent="0.25">
      <c r="G82" s="64"/>
      <c r="S82" s="64"/>
      <c r="AB82" s="64"/>
      <c r="AK82" s="64"/>
      <c r="AU82" s="64"/>
      <c r="BD82" s="64"/>
      <c r="BG82" s="62" t="s">
        <v>69</v>
      </c>
      <c r="BH82" s="62" t="s">
        <v>70</v>
      </c>
      <c r="BI82" s="62">
        <v>214621</v>
      </c>
      <c r="BJ82" s="62">
        <v>2.7</v>
      </c>
      <c r="BR82" s="64"/>
    </row>
    <row r="83" spans="7:76" x14ac:dyDescent="0.25">
      <c r="G83" s="64"/>
      <c r="S83" s="64"/>
      <c r="AB83" s="64"/>
      <c r="AK83" s="64"/>
      <c r="AU83" s="64"/>
      <c r="BD83" s="64"/>
      <c r="BG83" s="62" t="s">
        <v>43</v>
      </c>
      <c r="BI83" s="62">
        <v>7976735</v>
      </c>
      <c r="BJ83" s="62">
        <v>100</v>
      </c>
      <c r="BR83" s="64"/>
    </row>
    <row r="84" spans="7:76" x14ac:dyDescent="0.25">
      <c r="G84" s="64"/>
      <c r="S84" s="64"/>
      <c r="AB84" s="64"/>
      <c r="AK84" s="64"/>
      <c r="AU84" s="64"/>
      <c r="BD84" s="64"/>
      <c r="BR84" s="64"/>
    </row>
    <row r="85" spans="7:76" x14ac:dyDescent="0.25">
      <c r="G85" s="64"/>
      <c r="S85" s="64"/>
      <c r="AB85" s="64"/>
      <c r="AK85" s="64"/>
      <c r="AU85" s="64"/>
      <c r="BD85" s="64"/>
      <c r="BR85" s="64"/>
      <c r="BU85" s="62" t="s">
        <v>464</v>
      </c>
    </row>
    <row r="86" spans="7:76" x14ac:dyDescent="0.25">
      <c r="G86" s="64"/>
      <c r="S86" s="64"/>
      <c r="AB86" s="64"/>
      <c r="AK86" s="64"/>
      <c r="AU86" s="64"/>
      <c r="BD86" s="64"/>
      <c r="BR86" s="64"/>
      <c r="BW86" s="62" t="s">
        <v>3</v>
      </c>
      <c r="BX86" s="62" t="s">
        <v>4</v>
      </c>
    </row>
    <row r="87" spans="7:76" x14ac:dyDescent="0.25">
      <c r="G87" s="64"/>
      <c r="S87" s="64"/>
      <c r="AB87" s="64"/>
      <c r="AK87" s="64"/>
      <c r="AU87" s="64"/>
      <c r="BD87" s="64"/>
      <c r="BG87" s="62" t="s">
        <v>340</v>
      </c>
      <c r="BR87" s="64"/>
      <c r="BU87" s="62" t="s">
        <v>6</v>
      </c>
      <c r="BV87" s="62" t="s">
        <v>454</v>
      </c>
      <c r="BW87" s="62">
        <v>473954</v>
      </c>
      <c r="BX87" s="62">
        <v>5.9</v>
      </c>
    </row>
    <row r="88" spans="7:76" x14ac:dyDescent="0.25">
      <c r="G88" s="64"/>
      <c r="S88" s="64"/>
      <c r="AB88" s="64"/>
      <c r="AK88" s="64"/>
      <c r="AU88" s="64"/>
      <c r="BD88" s="64"/>
      <c r="BI88" s="62" t="s">
        <v>3</v>
      </c>
      <c r="BJ88" s="62" t="s">
        <v>4</v>
      </c>
      <c r="BR88" s="64"/>
      <c r="BV88" s="62" t="s">
        <v>455</v>
      </c>
      <c r="BW88" s="62">
        <v>831655</v>
      </c>
      <c r="BX88" s="62">
        <v>10.4</v>
      </c>
    </row>
    <row r="89" spans="7:76" x14ac:dyDescent="0.25">
      <c r="G89" s="64"/>
      <c r="S89" s="64"/>
      <c r="AB89" s="64"/>
      <c r="AK89" s="64"/>
      <c r="AU89" s="64"/>
      <c r="BD89" s="64"/>
      <c r="BG89" s="62" t="s">
        <v>6</v>
      </c>
      <c r="BH89" s="62" t="s">
        <v>331</v>
      </c>
      <c r="BI89" s="62">
        <v>447126</v>
      </c>
      <c r="BJ89" s="62">
        <v>5.6</v>
      </c>
      <c r="BR89" s="64"/>
      <c r="BV89" s="62" t="s">
        <v>456</v>
      </c>
      <c r="BW89" s="62">
        <v>71540</v>
      </c>
      <c r="BX89" s="62">
        <v>0.9</v>
      </c>
    </row>
    <row r="90" spans="7:76" x14ac:dyDescent="0.25">
      <c r="G90" s="64"/>
      <c r="S90" s="64"/>
      <c r="AB90" s="64"/>
      <c r="AK90" s="64"/>
      <c r="AU90" s="64"/>
      <c r="BD90" s="64"/>
      <c r="BH90" s="62" t="s">
        <v>332</v>
      </c>
      <c r="BI90" s="62">
        <v>7314988</v>
      </c>
      <c r="BJ90" s="62">
        <v>91.7</v>
      </c>
      <c r="BR90" s="64"/>
      <c r="BV90" s="62" t="s">
        <v>457</v>
      </c>
      <c r="BW90" s="62">
        <v>26828</v>
      </c>
      <c r="BX90" s="62">
        <v>0.3</v>
      </c>
    </row>
    <row r="91" spans="7:76" x14ac:dyDescent="0.25">
      <c r="G91" s="64"/>
      <c r="S91" s="64"/>
      <c r="AB91" s="64"/>
      <c r="AK91" s="64"/>
      <c r="AU91" s="64"/>
      <c r="BD91" s="64"/>
      <c r="BH91" s="62" t="s">
        <v>43</v>
      </c>
      <c r="BI91" s="62">
        <v>7762115</v>
      </c>
      <c r="BJ91" s="62">
        <v>97.3</v>
      </c>
      <c r="BR91" s="64"/>
      <c r="BV91" s="62" t="s">
        <v>458</v>
      </c>
      <c r="BW91" s="62">
        <v>187793</v>
      </c>
      <c r="BX91" s="62">
        <v>2.4</v>
      </c>
    </row>
    <row r="92" spans="7:76" x14ac:dyDescent="0.25">
      <c r="G92" s="64"/>
      <c r="S92" s="64"/>
      <c r="AB92" s="64"/>
      <c r="AK92" s="64"/>
      <c r="AU92" s="64"/>
      <c r="BD92" s="64"/>
      <c r="BG92" s="62" t="s">
        <v>69</v>
      </c>
      <c r="BH92" s="62" t="s">
        <v>70</v>
      </c>
      <c r="BI92" s="62">
        <v>214621</v>
      </c>
      <c r="BJ92" s="62">
        <v>2.7</v>
      </c>
      <c r="BR92" s="64"/>
      <c r="BV92" s="62" t="s">
        <v>43</v>
      </c>
      <c r="BW92" s="62">
        <v>1591770</v>
      </c>
      <c r="BX92" s="62">
        <v>20</v>
      </c>
    </row>
    <row r="93" spans="7:76" x14ac:dyDescent="0.25">
      <c r="G93" s="64"/>
      <c r="S93" s="64"/>
      <c r="AB93" s="64"/>
      <c r="AK93" s="64"/>
      <c r="AU93" s="64"/>
      <c r="BD93" s="64"/>
      <c r="BG93" s="62" t="s">
        <v>43</v>
      </c>
      <c r="BI93" s="62">
        <v>7976735</v>
      </c>
      <c r="BJ93" s="62">
        <v>100</v>
      </c>
      <c r="BR93" s="64"/>
      <c r="BU93" s="62" t="s">
        <v>69</v>
      </c>
      <c r="BV93" s="62" t="s">
        <v>70</v>
      </c>
      <c r="BW93" s="62">
        <v>6384965</v>
      </c>
      <c r="BX93" s="62">
        <v>80</v>
      </c>
    </row>
    <row r="94" spans="7:76" x14ac:dyDescent="0.25">
      <c r="G94" s="64"/>
      <c r="S94" s="64"/>
      <c r="AB94" s="64"/>
      <c r="AK94" s="64"/>
      <c r="AU94" s="64"/>
      <c r="BD94" s="64"/>
      <c r="BR94" s="64"/>
      <c r="BU94" s="62" t="s">
        <v>43</v>
      </c>
      <c r="BW94" s="62">
        <v>7976735</v>
      </c>
      <c r="BX94" s="62">
        <v>100</v>
      </c>
    </row>
    <row r="95" spans="7:76" x14ac:dyDescent="0.25">
      <c r="G95" s="64"/>
      <c r="S95" s="64"/>
      <c r="AB95" s="64"/>
      <c r="AK95" s="64"/>
      <c r="AU95" s="64"/>
      <c r="BD95" s="64"/>
      <c r="BR95" s="64"/>
    </row>
    <row r="96" spans="7:76" x14ac:dyDescent="0.25">
      <c r="G96" s="64"/>
      <c r="S96" s="64"/>
      <c r="AB96" s="64"/>
      <c r="AK96" s="64"/>
      <c r="AU96" s="64"/>
      <c r="BD96" s="64"/>
      <c r="BR96" s="64"/>
    </row>
    <row r="97" spans="7:76" x14ac:dyDescent="0.25">
      <c r="G97" s="64"/>
      <c r="S97" s="64"/>
      <c r="AB97" s="64"/>
      <c r="AK97" s="64"/>
      <c r="AU97" s="64"/>
      <c r="BD97" s="64"/>
      <c r="BG97" s="62" t="s">
        <v>341</v>
      </c>
      <c r="BR97" s="64"/>
    </row>
    <row r="98" spans="7:76" x14ac:dyDescent="0.25">
      <c r="G98" s="64"/>
      <c r="S98" s="64"/>
      <c r="AB98" s="64"/>
      <c r="AK98" s="64"/>
      <c r="AU98" s="64"/>
      <c r="BD98" s="64"/>
      <c r="BI98" s="62" t="s">
        <v>3</v>
      </c>
      <c r="BJ98" s="62" t="s">
        <v>4</v>
      </c>
      <c r="BR98" s="64"/>
      <c r="BU98" s="62" t="s">
        <v>465</v>
      </c>
    </row>
    <row r="99" spans="7:76" x14ac:dyDescent="0.25">
      <c r="G99" s="64"/>
      <c r="S99" s="64"/>
      <c r="AB99" s="64"/>
      <c r="AK99" s="64"/>
      <c r="AU99" s="64"/>
      <c r="BD99" s="64"/>
      <c r="BG99" s="62" t="s">
        <v>6</v>
      </c>
      <c r="BH99" s="62" t="s">
        <v>331</v>
      </c>
      <c r="BI99" s="62">
        <v>518667</v>
      </c>
      <c r="BJ99" s="62">
        <v>6.5</v>
      </c>
      <c r="BR99" s="64"/>
      <c r="BW99" s="62" t="s">
        <v>3</v>
      </c>
      <c r="BX99" s="62" t="s">
        <v>4</v>
      </c>
    </row>
    <row r="100" spans="7:76" x14ac:dyDescent="0.25">
      <c r="G100" s="64"/>
      <c r="S100" s="64"/>
      <c r="AB100" s="64"/>
      <c r="AK100" s="64"/>
      <c r="AU100" s="64"/>
      <c r="BD100" s="64"/>
      <c r="BH100" s="62" t="s">
        <v>332</v>
      </c>
      <c r="BI100" s="62">
        <v>7243448</v>
      </c>
      <c r="BJ100" s="62">
        <v>90.8</v>
      </c>
      <c r="BR100" s="64"/>
      <c r="BU100" s="62" t="s">
        <v>6</v>
      </c>
      <c r="BV100" s="62" t="s">
        <v>454</v>
      </c>
      <c r="BW100" s="62">
        <v>482897</v>
      </c>
      <c r="BX100" s="62">
        <v>6.1</v>
      </c>
    </row>
    <row r="101" spans="7:76" x14ac:dyDescent="0.25">
      <c r="G101" s="64"/>
      <c r="S101" s="64"/>
      <c r="AB101" s="64"/>
      <c r="AK101" s="64"/>
      <c r="AU101" s="64"/>
      <c r="BD101" s="64"/>
      <c r="BH101" s="62" t="s">
        <v>43</v>
      </c>
      <c r="BI101" s="62">
        <v>7762115</v>
      </c>
      <c r="BJ101" s="62">
        <v>97.3</v>
      </c>
      <c r="BR101" s="64"/>
      <c r="BV101" s="62" t="s">
        <v>455</v>
      </c>
      <c r="BW101" s="62">
        <v>956851</v>
      </c>
      <c r="BX101" s="62">
        <v>12</v>
      </c>
    </row>
    <row r="102" spans="7:76" x14ac:dyDescent="0.25">
      <c r="G102" s="64"/>
      <c r="S102" s="64"/>
      <c r="AB102" s="64"/>
      <c r="AK102" s="64"/>
      <c r="AU102" s="64"/>
      <c r="BD102" s="64"/>
      <c r="BG102" s="62" t="s">
        <v>69</v>
      </c>
      <c r="BH102" s="62" t="s">
        <v>70</v>
      </c>
      <c r="BI102" s="62">
        <v>214621</v>
      </c>
      <c r="BJ102" s="62">
        <v>2.7</v>
      </c>
      <c r="BR102" s="64"/>
      <c r="BV102" s="62" t="s">
        <v>456</v>
      </c>
      <c r="BW102" s="62">
        <v>160966</v>
      </c>
      <c r="BX102" s="62">
        <v>2</v>
      </c>
    </row>
    <row r="103" spans="7:76" x14ac:dyDescent="0.25">
      <c r="G103" s="64"/>
      <c r="S103" s="64"/>
      <c r="AB103" s="64"/>
      <c r="AK103" s="64"/>
      <c r="AU103" s="64"/>
      <c r="BD103" s="64"/>
      <c r="BG103" s="62" t="s">
        <v>43</v>
      </c>
      <c r="BI103" s="62">
        <v>7976735</v>
      </c>
      <c r="BJ103" s="62">
        <v>100</v>
      </c>
      <c r="BR103" s="64"/>
      <c r="BV103" s="62" t="s">
        <v>457</v>
      </c>
      <c r="BW103" s="62">
        <v>53655</v>
      </c>
      <c r="BX103" s="62">
        <v>0.7</v>
      </c>
    </row>
    <row r="104" spans="7:76" x14ac:dyDescent="0.25">
      <c r="G104" s="64"/>
      <c r="S104" s="64"/>
      <c r="AB104" s="64"/>
      <c r="AK104" s="64"/>
      <c r="AU104" s="64"/>
      <c r="BD104" s="64"/>
      <c r="BR104" s="64"/>
      <c r="BV104" s="62" t="s">
        <v>458</v>
      </c>
      <c r="BW104" s="62">
        <v>232506</v>
      </c>
      <c r="BX104" s="62">
        <v>2.9</v>
      </c>
    </row>
    <row r="105" spans="7:76" x14ac:dyDescent="0.25">
      <c r="G105" s="64"/>
      <c r="S105" s="64"/>
      <c r="AB105" s="64"/>
      <c r="AK105" s="64"/>
      <c r="AU105" s="64"/>
      <c r="BD105" s="64"/>
      <c r="BR105" s="64"/>
      <c r="BV105" s="62" t="s">
        <v>43</v>
      </c>
      <c r="BW105" s="62">
        <v>1886873</v>
      </c>
      <c r="BX105" s="62">
        <v>23.7</v>
      </c>
    </row>
    <row r="106" spans="7:76" x14ac:dyDescent="0.25">
      <c r="G106" s="64"/>
      <c r="S106" s="64"/>
      <c r="AB106" s="64"/>
      <c r="AK106" s="64"/>
      <c r="AU106" s="64"/>
      <c r="BD106" s="64"/>
      <c r="BR106" s="64"/>
      <c r="BU106" s="62" t="s">
        <v>69</v>
      </c>
      <c r="BV106" s="62" t="s">
        <v>70</v>
      </c>
      <c r="BW106" s="62">
        <v>6089862</v>
      </c>
      <c r="BX106" s="62">
        <v>76.3</v>
      </c>
    </row>
    <row r="107" spans="7:76" x14ac:dyDescent="0.25">
      <c r="G107" s="64"/>
      <c r="S107" s="64"/>
      <c r="AB107" s="64"/>
      <c r="AK107" s="64"/>
      <c r="AU107" s="64"/>
      <c r="BD107" s="64"/>
      <c r="BG107" s="62" t="s">
        <v>342</v>
      </c>
      <c r="BR107" s="64"/>
      <c r="BU107" s="62" t="s">
        <v>43</v>
      </c>
      <c r="BW107" s="62">
        <v>7976735</v>
      </c>
      <c r="BX107" s="62">
        <v>100</v>
      </c>
    </row>
    <row r="108" spans="7:76" x14ac:dyDescent="0.25">
      <c r="G108" s="64"/>
      <c r="S108" s="64"/>
      <c r="AB108" s="64"/>
      <c r="AK108" s="64"/>
      <c r="AU108" s="64"/>
      <c r="BD108" s="64"/>
      <c r="BI108" s="62" t="s">
        <v>3</v>
      </c>
      <c r="BJ108" s="62" t="s">
        <v>4</v>
      </c>
      <c r="BR108" s="64"/>
    </row>
    <row r="109" spans="7:76" x14ac:dyDescent="0.25">
      <c r="G109" s="64"/>
      <c r="S109" s="64"/>
      <c r="AB109" s="64"/>
      <c r="AK109" s="64"/>
      <c r="AU109" s="64"/>
      <c r="BD109" s="64"/>
      <c r="BG109" s="62" t="s">
        <v>6</v>
      </c>
      <c r="BH109" s="62" t="s">
        <v>331</v>
      </c>
      <c r="BI109" s="62">
        <v>7511724</v>
      </c>
      <c r="BJ109" s="62">
        <v>94.2</v>
      </c>
      <c r="BR109" s="64"/>
    </row>
    <row r="110" spans="7:76" x14ac:dyDescent="0.25">
      <c r="G110" s="64"/>
      <c r="S110" s="64"/>
      <c r="AB110" s="64"/>
      <c r="AK110" s="64"/>
      <c r="AU110" s="64"/>
      <c r="BD110" s="64"/>
      <c r="BH110" s="62" t="s">
        <v>332</v>
      </c>
      <c r="BI110" s="62">
        <v>250391</v>
      </c>
      <c r="BJ110" s="62">
        <v>3.1</v>
      </c>
      <c r="BR110" s="64"/>
    </row>
    <row r="111" spans="7:76" x14ac:dyDescent="0.25">
      <c r="G111" s="64"/>
      <c r="S111" s="64"/>
      <c r="AB111" s="64"/>
      <c r="AK111" s="64"/>
      <c r="AU111" s="64"/>
      <c r="BD111" s="64"/>
      <c r="BH111" s="62" t="s">
        <v>43</v>
      </c>
      <c r="BI111" s="62">
        <v>7762115</v>
      </c>
      <c r="BJ111" s="62">
        <v>97.3</v>
      </c>
      <c r="BR111" s="64"/>
      <c r="BU111" s="62" t="s">
        <v>466</v>
      </c>
    </row>
    <row r="112" spans="7:76" x14ac:dyDescent="0.25">
      <c r="G112" s="64"/>
      <c r="S112" s="64"/>
      <c r="AB112" s="64"/>
      <c r="AK112" s="64"/>
      <c r="AU112" s="64"/>
      <c r="BD112" s="64"/>
      <c r="BG112" s="62" t="s">
        <v>69</v>
      </c>
      <c r="BH112" s="62" t="s">
        <v>70</v>
      </c>
      <c r="BI112" s="62">
        <v>214621</v>
      </c>
      <c r="BJ112" s="62">
        <v>2.7</v>
      </c>
      <c r="BR112" s="64"/>
      <c r="BW112" s="62" t="s">
        <v>3</v>
      </c>
      <c r="BX112" s="62" t="s">
        <v>4</v>
      </c>
    </row>
    <row r="113" spans="7:76" x14ac:dyDescent="0.25">
      <c r="G113" s="64"/>
      <c r="S113" s="64"/>
      <c r="AB113" s="64"/>
      <c r="AK113" s="64"/>
      <c r="AU113" s="64"/>
      <c r="BD113" s="64"/>
      <c r="BG113" s="62" t="s">
        <v>43</v>
      </c>
      <c r="BI113" s="62">
        <v>7976735</v>
      </c>
      <c r="BJ113" s="62">
        <v>100</v>
      </c>
      <c r="BR113" s="64"/>
      <c r="BU113" s="62" t="s">
        <v>6</v>
      </c>
      <c r="BV113" s="62" t="s">
        <v>454</v>
      </c>
      <c r="BW113" s="62">
        <v>53655</v>
      </c>
      <c r="BX113" s="62">
        <v>0.7</v>
      </c>
    </row>
    <row r="114" spans="7:76" x14ac:dyDescent="0.25">
      <c r="G114" s="64"/>
      <c r="S114" s="64"/>
      <c r="AB114" s="64"/>
      <c r="AK114" s="64"/>
      <c r="AU114" s="64"/>
      <c r="BD114" s="64"/>
      <c r="BR114" s="64"/>
      <c r="BV114" s="62" t="s">
        <v>455</v>
      </c>
      <c r="BW114" s="62">
        <v>250391</v>
      </c>
      <c r="BX114" s="62">
        <v>3.1</v>
      </c>
    </row>
    <row r="115" spans="7:76" x14ac:dyDescent="0.25">
      <c r="G115" s="64"/>
      <c r="S115" s="64"/>
      <c r="AB115" s="64"/>
      <c r="AK115" s="64"/>
      <c r="AU115" s="64"/>
      <c r="BD115" s="64"/>
      <c r="BR115" s="64"/>
      <c r="BV115" s="62" t="s">
        <v>456</v>
      </c>
      <c r="BW115" s="62">
        <v>44713</v>
      </c>
      <c r="BX115" s="62">
        <v>0.6</v>
      </c>
    </row>
    <row r="116" spans="7:76" x14ac:dyDescent="0.25">
      <c r="G116" s="64"/>
      <c r="S116" s="64"/>
      <c r="AB116" s="64"/>
      <c r="AK116" s="64"/>
      <c r="AU116" s="64"/>
      <c r="BD116" s="64"/>
      <c r="BR116" s="64"/>
      <c r="BV116" s="62" t="s">
        <v>457</v>
      </c>
      <c r="BW116" s="62">
        <v>26828</v>
      </c>
      <c r="BX116" s="62">
        <v>0.3</v>
      </c>
    </row>
    <row r="117" spans="7:76" x14ac:dyDescent="0.25">
      <c r="G117" s="64"/>
      <c r="S117" s="64"/>
      <c r="AB117" s="64"/>
      <c r="AK117" s="64"/>
      <c r="AU117" s="64"/>
      <c r="BD117" s="64"/>
      <c r="BG117" s="62" t="s">
        <v>343</v>
      </c>
      <c r="BR117" s="64"/>
      <c r="BV117" s="62" t="s">
        <v>458</v>
      </c>
      <c r="BW117" s="62">
        <v>71540</v>
      </c>
      <c r="BX117" s="62">
        <v>0.9</v>
      </c>
    </row>
    <row r="118" spans="7:76" x14ac:dyDescent="0.25">
      <c r="G118" s="64"/>
      <c r="S118" s="64"/>
      <c r="AB118" s="64"/>
      <c r="AK118" s="64"/>
      <c r="AU118" s="64"/>
      <c r="BD118" s="64"/>
      <c r="BI118" s="62" t="s">
        <v>3</v>
      </c>
      <c r="BJ118" s="62" t="s">
        <v>4</v>
      </c>
      <c r="BR118" s="64"/>
      <c r="BV118" s="62" t="s">
        <v>43</v>
      </c>
      <c r="BW118" s="62">
        <v>447126</v>
      </c>
      <c r="BX118" s="62">
        <v>5.6</v>
      </c>
    </row>
    <row r="119" spans="7:76" x14ac:dyDescent="0.25">
      <c r="G119" s="64"/>
      <c r="S119" s="64"/>
      <c r="AB119" s="64"/>
      <c r="AK119" s="64"/>
      <c r="AU119" s="64"/>
      <c r="BD119" s="64"/>
      <c r="BG119" s="62" t="s">
        <v>6</v>
      </c>
      <c r="BH119" s="62" t="s">
        <v>331</v>
      </c>
      <c r="BI119" s="62">
        <v>1287724</v>
      </c>
      <c r="BJ119" s="62">
        <v>16.100000000000001</v>
      </c>
      <c r="BR119" s="64"/>
      <c r="BU119" s="62" t="s">
        <v>69</v>
      </c>
      <c r="BV119" s="62" t="s">
        <v>70</v>
      </c>
      <c r="BW119" s="62">
        <v>7529609</v>
      </c>
      <c r="BX119" s="62">
        <v>94.4</v>
      </c>
    </row>
    <row r="120" spans="7:76" x14ac:dyDescent="0.25">
      <c r="G120" s="64"/>
      <c r="S120" s="64"/>
      <c r="AB120" s="64"/>
      <c r="AK120" s="64"/>
      <c r="AU120" s="64"/>
      <c r="BD120" s="64"/>
      <c r="BH120" s="62" t="s">
        <v>332</v>
      </c>
      <c r="BI120" s="62">
        <v>6474391</v>
      </c>
      <c r="BJ120" s="62">
        <v>81.2</v>
      </c>
      <c r="BR120" s="64"/>
      <c r="BU120" s="62" t="s">
        <v>43</v>
      </c>
      <c r="BW120" s="62">
        <v>7976735</v>
      </c>
      <c r="BX120" s="62">
        <v>100</v>
      </c>
    </row>
    <row r="121" spans="7:76" x14ac:dyDescent="0.25">
      <c r="G121" s="64"/>
      <c r="S121" s="64"/>
      <c r="AB121" s="64"/>
      <c r="AK121" s="64"/>
      <c r="AU121" s="64"/>
      <c r="BD121" s="64"/>
      <c r="BH121" s="62" t="s">
        <v>43</v>
      </c>
      <c r="BI121" s="62">
        <v>7762115</v>
      </c>
      <c r="BJ121" s="62">
        <v>97.3</v>
      </c>
      <c r="BR121" s="64"/>
    </row>
    <row r="122" spans="7:76" x14ac:dyDescent="0.25">
      <c r="G122" s="64"/>
      <c r="S122" s="64"/>
      <c r="AB122" s="64"/>
      <c r="AK122" s="64"/>
      <c r="AU122" s="64"/>
      <c r="BD122" s="64"/>
      <c r="BG122" s="62" t="s">
        <v>69</v>
      </c>
      <c r="BH122" s="62" t="s">
        <v>70</v>
      </c>
      <c r="BI122" s="62">
        <v>214621</v>
      </c>
      <c r="BJ122" s="62">
        <v>2.7</v>
      </c>
      <c r="BR122" s="64"/>
    </row>
    <row r="123" spans="7:76" x14ac:dyDescent="0.25">
      <c r="G123" s="64"/>
      <c r="S123" s="64"/>
      <c r="AB123" s="64"/>
      <c r="AK123" s="64"/>
      <c r="AU123" s="64"/>
      <c r="BD123" s="64"/>
      <c r="BG123" s="62" t="s">
        <v>43</v>
      </c>
      <c r="BI123" s="62">
        <v>7976735</v>
      </c>
      <c r="BJ123" s="62">
        <v>100</v>
      </c>
      <c r="BR123" s="64"/>
    </row>
    <row r="124" spans="7:76" x14ac:dyDescent="0.25">
      <c r="G124" s="64"/>
      <c r="S124" s="64"/>
      <c r="AB124" s="64"/>
      <c r="AK124" s="64"/>
      <c r="AU124" s="64"/>
      <c r="BD124" s="64"/>
      <c r="BR124" s="64"/>
      <c r="BU124" s="62" t="s">
        <v>467</v>
      </c>
    </row>
    <row r="125" spans="7:76" x14ac:dyDescent="0.25">
      <c r="G125" s="64"/>
      <c r="S125" s="64"/>
      <c r="AB125" s="64"/>
      <c r="AK125" s="64"/>
      <c r="AU125" s="64"/>
      <c r="BD125" s="64"/>
      <c r="BR125" s="64"/>
      <c r="BW125" s="62" t="s">
        <v>3</v>
      </c>
      <c r="BX125" s="62" t="s">
        <v>4</v>
      </c>
    </row>
    <row r="126" spans="7:76" x14ac:dyDescent="0.25">
      <c r="G126" s="64"/>
      <c r="S126" s="64"/>
      <c r="AB126" s="64"/>
      <c r="AK126" s="64"/>
      <c r="AU126" s="64"/>
      <c r="BD126" s="64"/>
      <c r="BR126" s="64"/>
      <c r="BU126" s="62" t="s">
        <v>6</v>
      </c>
      <c r="BV126" s="62" t="s">
        <v>454</v>
      </c>
      <c r="BW126" s="62">
        <v>98368</v>
      </c>
      <c r="BX126" s="62">
        <v>1.2</v>
      </c>
    </row>
    <row r="127" spans="7:76" x14ac:dyDescent="0.25">
      <c r="G127" s="64"/>
      <c r="S127" s="64"/>
      <c r="AB127" s="64"/>
      <c r="AK127" s="64"/>
      <c r="AU127" s="64"/>
      <c r="BD127" s="64"/>
      <c r="BG127" s="62" t="s">
        <v>344</v>
      </c>
      <c r="BR127" s="64"/>
      <c r="BV127" s="62" t="s">
        <v>455</v>
      </c>
      <c r="BW127" s="62">
        <v>214621</v>
      </c>
      <c r="BX127" s="62">
        <v>2.7</v>
      </c>
    </row>
    <row r="128" spans="7:76" x14ac:dyDescent="0.25">
      <c r="G128" s="64"/>
      <c r="S128" s="64"/>
      <c r="AB128" s="64"/>
      <c r="AK128" s="64"/>
      <c r="AU128" s="64"/>
      <c r="BD128" s="64"/>
      <c r="BI128" s="62" t="s">
        <v>3</v>
      </c>
      <c r="BJ128" s="62" t="s">
        <v>4</v>
      </c>
      <c r="BR128" s="64"/>
      <c r="BV128" s="62" t="s">
        <v>456</v>
      </c>
      <c r="BW128" s="62">
        <v>53655</v>
      </c>
      <c r="BX128" s="62">
        <v>0.7</v>
      </c>
    </row>
    <row r="129" spans="7:76" x14ac:dyDescent="0.25">
      <c r="G129" s="64"/>
      <c r="S129" s="64"/>
      <c r="AB129" s="64"/>
      <c r="AK129" s="64"/>
      <c r="AU129" s="64"/>
      <c r="BD129" s="64"/>
      <c r="BG129" s="62" t="s">
        <v>6</v>
      </c>
      <c r="BH129" s="62" t="s">
        <v>331</v>
      </c>
      <c r="BI129" s="62">
        <v>545494</v>
      </c>
      <c r="BJ129" s="62">
        <v>6.8</v>
      </c>
      <c r="BR129" s="64"/>
      <c r="BV129" s="62" t="s">
        <v>457</v>
      </c>
      <c r="BW129" s="62">
        <v>62598</v>
      </c>
      <c r="BX129" s="62">
        <v>0.8</v>
      </c>
    </row>
    <row r="130" spans="7:76" x14ac:dyDescent="0.25">
      <c r="G130" s="64"/>
      <c r="S130" s="64"/>
      <c r="AB130" s="64"/>
      <c r="AK130" s="64"/>
      <c r="AU130" s="64"/>
      <c r="BD130" s="64"/>
      <c r="BH130" s="62" t="s">
        <v>332</v>
      </c>
      <c r="BI130" s="62">
        <v>7216620</v>
      </c>
      <c r="BJ130" s="62">
        <v>90.5</v>
      </c>
      <c r="BR130" s="64"/>
      <c r="BV130" s="62" t="s">
        <v>458</v>
      </c>
      <c r="BW130" s="62">
        <v>89425</v>
      </c>
      <c r="BX130" s="62">
        <v>1.1000000000000001</v>
      </c>
    </row>
    <row r="131" spans="7:76" x14ac:dyDescent="0.25">
      <c r="G131" s="64"/>
      <c r="S131" s="64"/>
      <c r="AB131" s="64"/>
      <c r="AK131" s="64"/>
      <c r="AU131" s="64"/>
      <c r="BD131" s="64"/>
      <c r="BH131" s="62" t="s">
        <v>43</v>
      </c>
      <c r="BI131" s="62">
        <v>7762115</v>
      </c>
      <c r="BJ131" s="62">
        <v>97.3</v>
      </c>
      <c r="BR131" s="64"/>
      <c r="BV131" s="62" t="s">
        <v>43</v>
      </c>
      <c r="BW131" s="62">
        <v>518667</v>
      </c>
      <c r="BX131" s="62">
        <v>6.5</v>
      </c>
    </row>
    <row r="132" spans="7:76" x14ac:dyDescent="0.25">
      <c r="G132" s="64"/>
      <c r="S132" s="64"/>
      <c r="AB132" s="64"/>
      <c r="AK132" s="64"/>
      <c r="AU132" s="64"/>
      <c r="BD132" s="64"/>
      <c r="BG132" s="62" t="s">
        <v>69</v>
      </c>
      <c r="BH132" s="62" t="s">
        <v>70</v>
      </c>
      <c r="BI132" s="62">
        <v>214621</v>
      </c>
      <c r="BJ132" s="62">
        <v>2.7</v>
      </c>
      <c r="BR132" s="64"/>
      <c r="BU132" s="62" t="s">
        <v>69</v>
      </c>
      <c r="BV132" s="62" t="s">
        <v>70</v>
      </c>
      <c r="BW132" s="62">
        <v>7458069</v>
      </c>
      <c r="BX132" s="62">
        <v>93.5</v>
      </c>
    </row>
    <row r="133" spans="7:76" x14ac:dyDescent="0.25">
      <c r="G133" s="64"/>
      <c r="S133" s="64"/>
      <c r="AB133" s="64"/>
      <c r="AK133" s="64"/>
      <c r="AU133" s="64"/>
      <c r="BD133" s="64"/>
      <c r="BG133" s="62" t="s">
        <v>43</v>
      </c>
      <c r="BI133" s="62">
        <v>7976735</v>
      </c>
      <c r="BJ133" s="62">
        <v>100</v>
      </c>
      <c r="BR133" s="64"/>
      <c r="BU133" s="62" t="s">
        <v>43</v>
      </c>
      <c r="BW133" s="62">
        <v>7976735</v>
      </c>
      <c r="BX133" s="62">
        <v>100</v>
      </c>
    </row>
    <row r="134" spans="7:76" x14ac:dyDescent="0.25">
      <c r="G134" s="64"/>
      <c r="S134" s="64"/>
      <c r="AB134" s="64"/>
      <c r="AK134" s="64"/>
      <c r="AU134" s="64"/>
      <c r="BD134" s="64"/>
      <c r="BR134" s="64"/>
    </row>
    <row r="135" spans="7:76" x14ac:dyDescent="0.25">
      <c r="G135" s="64"/>
      <c r="S135" s="64"/>
      <c r="AB135" s="64"/>
      <c r="AK135" s="64"/>
      <c r="AU135" s="64"/>
      <c r="BD135" s="64"/>
      <c r="BR135" s="64"/>
    </row>
    <row r="136" spans="7:76" x14ac:dyDescent="0.25">
      <c r="G136" s="64"/>
      <c r="S136" s="64"/>
      <c r="AB136" s="64"/>
      <c r="AK136" s="64"/>
      <c r="AU136" s="64"/>
      <c r="BD136" s="64"/>
      <c r="BR136" s="64"/>
    </row>
    <row r="137" spans="7:76" x14ac:dyDescent="0.25">
      <c r="G137" s="64"/>
      <c r="S137" s="64"/>
      <c r="AB137" s="64"/>
      <c r="AK137" s="64"/>
      <c r="AU137" s="64"/>
      <c r="BD137" s="64"/>
      <c r="BG137" s="62" t="s">
        <v>345</v>
      </c>
      <c r="BR137" s="64"/>
      <c r="BU137" s="62" t="s">
        <v>468</v>
      </c>
    </row>
    <row r="138" spans="7:76" x14ac:dyDescent="0.25">
      <c r="G138" s="64"/>
      <c r="S138" s="64"/>
      <c r="AB138" s="64"/>
      <c r="AK138" s="64"/>
      <c r="AU138" s="64"/>
      <c r="BD138" s="64"/>
      <c r="BI138" s="62" t="s">
        <v>3</v>
      </c>
      <c r="BJ138" s="62" t="s">
        <v>4</v>
      </c>
      <c r="BR138" s="64"/>
      <c r="BW138" s="62" t="s">
        <v>3</v>
      </c>
      <c r="BX138" s="62" t="s">
        <v>4</v>
      </c>
    </row>
    <row r="139" spans="7:76" x14ac:dyDescent="0.25">
      <c r="G139" s="64"/>
      <c r="S139" s="64"/>
      <c r="AB139" s="64"/>
      <c r="AK139" s="64"/>
      <c r="AU139" s="64"/>
      <c r="BD139" s="64"/>
      <c r="BG139" s="62" t="s">
        <v>6</v>
      </c>
      <c r="BH139" s="62" t="s">
        <v>331</v>
      </c>
      <c r="BI139" s="62">
        <v>438184</v>
      </c>
      <c r="BJ139" s="62">
        <v>5.5</v>
      </c>
      <c r="BR139" s="64"/>
      <c r="BU139" s="62" t="s">
        <v>6</v>
      </c>
      <c r="BV139" s="62" t="s">
        <v>454</v>
      </c>
      <c r="BW139" s="62">
        <v>1287724</v>
      </c>
      <c r="BX139" s="62">
        <v>16.100000000000001</v>
      </c>
    </row>
    <row r="140" spans="7:76" x14ac:dyDescent="0.25">
      <c r="G140" s="64"/>
      <c r="S140" s="64"/>
      <c r="AB140" s="64"/>
      <c r="AK140" s="64"/>
      <c r="AU140" s="64"/>
      <c r="BD140" s="64"/>
      <c r="BH140" s="62" t="s">
        <v>332</v>
      </c>
      <c r="BI140" s="62">
        <v>7323931</v>
      </c>
      <c r="BJ140" s="62">
        <v>91.8</v>
      </c>
      <c r="BR140" s="64"/>
      <c r="BV140" s="62" t="s">
        <v>455</v>
      </c>
      <c r="BW140" s="62">
        <v>3371333</v>
      </c>
      <c r="BX140" s="62">
        <v>42.3</v>
      </c>
    </row>
    <row r="141" spans="7:76" x14ac:dyDescent="0.25">
      <c r="G141" s="64"/>
      <c r="S141" s="64"/>
      <c r="AB141" s="64"/>
      <c r="AK141" s="64"/>
      <c r="AU141" s="64"/>
      <c r="BD141" s="64"/>
      <c r="BH141" s="62" t="s">
        <v>43</v>
      </c>
      <c r="BI141" s="62">
        <v>7762115</v>
      </c>
      <c r="BJ141" s="62">
        <v>97.3</v>
      </c>
      <c r="BR141" s="64"/>
      <c r="BV141" s="62" t="s">
        <v>456</v>
      </c>
      <c r="BW141" s="62">
        <v>1466575</v>
      </c>
      <c r="BX141" s="62">
        <v>18.399999999999999</v>
      </c>
    </row>
    <row r="142" spans="7:76" x14ac:dyDescent="0.25">
      <c r="G142" s="64"/>
      <c r="S142" s="64"/>
      <c r="AB142" s="64"/>
      <c r="AK142" s="64"/>
      <c r="AU142" s="64"/>
      <c r="BD142" s="64"/>
      <c r="BG142" s="62" t="s">
        <v>69</v>
      </c>
      <c r="BH142" s="62" t="s">
        <v>70</v>
      </c>
      <c r="BI142" s="62">
        <v>214621</v>
      </c>
      <c r="BJ142" s="62">
        <v>2.7</v>
      </c>
      <c r="BR142" s="64"/>
      <c r="BV142" s="62" t="s">
        <v>457</v>
      </c>
      <c r="BW142" s="62">
        <v>1126759</v>
      </c>
      <c r="BX142" s="62">
        <v>14.1</v>
      </c>
    </row>
    <row r="143" spans="7:76" x14ac:dyDescent="0.25">
      <c r="G143" s="64"/>
      <c r="S143" s="64"/>
      <c r="AB143" s="64"/>
      <c r="AK143" s="64"/>
      <c r="AU143" s="64"/>
      <c r="BD143" s="64"/>
      <c r="BG143" s="62" t="s">
        <v>43</v>
      </c>
      <c r="BI143" s="62">
        <v>7976735</v>
      </c>
      <c r="BJ143" s="62">
        <v>100</v>
      </c>
      <c r="BR143" s="64"/>
      <c r="BV143" s="62" t="s">
        <v>458</v>
      </c>
      <c r="BW143" s="62">
        <v>259333</v>
      </c>
      <c r="BX143" s="62">
        <v>3.3</v>
      </c>
    </row>
    <row r="144" spans="7:76" x14ac:dyDescent="0.25">
      <c r="G144" s="64"/>
      <c r="S144" s="64"/>
      <c r="AB144" s="64"/>
      <c r="AK144" s="64"/>
      <c r="AU144" s="64"/>
      <c r="BD144" s="64"/>
      <c r="BR144" s="64"/>
      <c r="BV144" s="62" t="s">
        <v>43</v>
      </c>
      <c r="BW144" s="62">
        <v>7511724</v>
      </c>
      <c r="BX144" s="62">
        <v>94.2</v>
      </c>
    </row>
    <row r="145" spans="7:76" x14ac:dyDescent="0.25">
      <c r="G145" s="64"/>
      <c r="S145" s="64"/>
      <c r="AB145" s="64"/>
      <c r="AK145" s="64"/>
      <c r="AU145" s="64"/>
      <c r="BD145" s="64"/>
      <c r="BR145" s="64"/>
      <c r="BU145" s="62" t="s">
        <v>69</v>
      </c>
      <c r="BV145" s="62" t="s">
        <v>70</v>
      </c>
      <c r="BW145" s="62">
        <v>465011</v>
      </c>
      <c r="BX145" s="62">
        <v>5.8</v>
      </c>
    </row>
    <row r="146" spans="7:76" x14ac:dyDescent="0.25">
      <c r="G146" s="64"/>
      <c r="S146" s="64"/>
      <c r="AB146" s="64"/>
      <c r="AK146" s="64"/>
      <c r="AU146" s="64"/>
      <c r="BD146" s="64"/>
      <c r="BR146" s="64"/>
      <c r="BU146" s="62" t="s">
        <v>43</v>
      </c>
      <c r="BW146" s="62">
        <v>7976735</v>
      </c>
      <c r="BX146" s="62">
        <v>100</v>
      </c>
    </row>
    <row r="147" spans="7:76" x14ac:dyDescent="0.25">
      <c r="G147" s="64"/>
      <c r="S147" s="64"/>
      <c r="AB147" s="64"/>
      <c r="AK147" s="64"/>
      <c r="AU147" s="64"/>
      <c r="BD147" s="64"/>
      <c r="BR147" s="64"/>
    </row>
    <row r="148" spans="7:76" x14ac:dyDescent="0.25">
      <c r="G148" s="64"/>
      <c r="S148" s="64"/>
      <c r="AB148" s="64"/>
      <c r="AK148" s="64"/>
      <c r="AU148" s="64"/>
      <c r="BD148" s="64"/>
      <c r="BR148" s="64"/>
    </row>
    <row r="149" spans="7:76" x14ac:dyDescent="0.25">
      <c r="G149" s="64"/>
      <c r="S149" s="64"/>
      <c r="AB149" s="64"/>
      <c r="AK149" s="64"/>
      <c r="AU149" s="64"/>
      <c r="BD149" s="64"/>
      <c r="BR149" s="64"/>
    </row>
    <row r="150" spans="7:76" x14ac:dyDescent="0.25">
      <c r="G150" s="64"/>
      <c r="S150" s="64"/>
      <c r="AB150" s="64"/>
      <c r="AK150" s="64"/>
      <c r="AU150" s="64"/>
      <c r="BD150" s="64"/>
      <c r="BR150" s="64"/>
      <c r="BU150" s="62" t="s">
        <v>469</v>
      </c>
    </row>
    <row r="151" spans="7:76" x14ac:dyDescent="0.25">
      <c r="G151" s="64"/>
      <c r="S151" s="64"/>
      <c r="AB151" s="64"/>
      <c r="AK151" s="64"/>
      <c r="AU151" s="64"/>
      <c r="BD151" s="64"/>
      <c r="BR151" s="64"/>
      <c r="BW151" s="62" t="s">
        <v>3</v>
      </c>
      <c r="BX151" s="62" t="s">
        <v>4</v>
      </c>
    </row>
    <row r="152" spans="7:76" x14ac:dyDescent="0.25">
      <c r="G152" s="64"/>
      <c r="S152" s="64"/>
      <c r="AB152" s="64"/>
      <c r="AK152" s="64"/>
      <c r="AU152" s="64"/>
      <c r="BD152" s="64"/>
      <c r="BR152" s="64"/>
      <c r="BU152" s="62" t="s">
        <v>6</v>
      </c>
      <c r="BV152" s="62" t="s">
        <v>454</v>
      </c>
      <c r="BW152" s="62">
        <v>330874</v>
      </c>
      <c r="BX152" s="62">
        <v>4.0999999999999996</v>
      </c>
    </row>
    <row r="153" spans="7:76" x14ac:dyDescent="0.25">
      <c r="G153" s="64"/>
      <c r="S153" s="64"/>
      <c r="AB153" s="64"/>
      <c r="AK153" s="64"/>
      <c r="AU153" s="64"/>
      <c r="BD153" s="64"/>
      <c r="BR153" s="64"/>
      <c r="BV153" s="62" t="s">
        <v>455</v>
      </c>
      <c r="BW153" s="62">
        <v>706460</v>
      </c>
      <c r="BX153" s="62">
        <v>8.9</v>
      </c>
    </row>
    <row r="154" spans="7:76" x14ac:dyDescent="0.25">
      <c r="G154" s="64"/>
      <c r="S154" s="64"/>
      <c r="AB154" s="64"/>
      <c r="AK154" s="64"/>
      <c r="AU154" s="64"/>
      <c r="BD154" s="64"/>
      <c r="BR154" s="64"/>
      <c r="BV154" s="62" t="s">
        <v>456</v>
      </c>
      <c r="BW154" s="62">
        <v>134138</v>
      </c>
      <c r="BX154" s="62">
        <v>1.7</v>
      </c>
    </row>
    <row r="155" spans="7:76" x14ac:dyDescent="0.25">
      <c r="G155" s="64"/>
      <c r="S155" s="64"/>
      <c r="AB155" s="64"/>
      <c r="AK155" s="64"/>
      <c r="AU155" s="64"/>
      <c r="BD155" s="64"/>
      <c r="BR155" s="64"/>
      <c r="BV155" s="62" t="s">
        <v>457</v>
      </c>
      <c r="BW155" s="62">
        <v>80483</v>
      </c>
      <c r="BX155" s="62">
        <v>1</v>
      </c>
    </row>
    <row r="156" spans="7:76" x14ac:dyDescent="0.25">
      <c r="G156" s="64"/>
      <c r="S156" s="64"/>
      <c r="AB156" s="64"/>
      <c r="AK156" s="64"/>
      <c r="AU156" s="64"/>
      <c r="BD156" s="64"/>
      <c r="BR156" s="64"/>
      <c r="BV156" s="62" t="s">
        <v>458</v>
      </c>
      <c r="BW156" s="62">
        <v>35770</v>
      </c>
      <c r="BX156" s="62">
        <v>0.4</v>
      </c>
    </row>
    <row r="157" spans="7:76" x14ac:dyDescent="0.25">
      <c r="G157" s="64"/>
      <c r="S157" s="64"/>
      <c r="AB157" s="64"/>
      <c r="AK157" s="64"/>
      <c r="AU157" s="64"/>
      <c r="BD157" s="64"/>
      <c r="BR157" s="64"/>
      <c r="BV157" s="62" t="s">
        <v>43</v>
      </c>
      <c r="BW157" s="62">
        <v>1287724</v>
      </c>
      <c r="BX157" s="62">
        <v>16.100000000000001</v>
      </c>
    </row>
    <row r="158" spans="7:76" x14ac:dyDescent="0.25">
      <c r="G158" s="64"/>
      <c r="S158" s="64"/>
      <c r="AB158" s="64"/>
      <c r="AK158" s="64"/>
      <c r="AU158" s="64"/>
      <c r="BD158" s="64"/>
      <c r="BR158" s="64"/>
      <c r="BU158" s="62" t="s">
        <v>69</v>
      </c>
      <c r="BV158" s="62" t="s">
        <v>70</v>
      </c>
      <c r="BW158" s="62">
        <v>6689011</v>
      </c>
      <c r="BX158" s="62">
        <v>83.9</v>
      </c>
    </row>
    <row r="159" spans="7:76" x14ac:dyDescent="0.25">
      <c r="G159" s="64"/>
      <c r="S159" s="64"/>
      <c r="AB159" s="64"/>
      <c r="AK159" s="64"/>
      <c r="AU159" s="64"/>
      <c r="BD159" s="64"/>
      <c r="BR159" s="64"/>
      <c r="BU159" s="62" t="s">
        <v>43</v>
      </c>
      <c r="BW159" s="62">
        <v>7976735</v>
      </c>
      <c r="BX159" s="62">
        <v>100</v>
      </c>
    </row>
    <row r="160" spans="7:76" x14ac:dyDescent="0.25">
      <c r="G160" s="64"/>
      <c r="S160" s="64"/>
      <c r="AB160" s="64"/>
      <c r="AK160" s="64"/>
      <c r="AU160" s="64"/>
      <c r="BD160" s="64"/>
      <c r="BR160" s="64"/>
    </row>
    <row r="161" spans="7:76" x14ac:dyDescent="0.25">
      <c r="G161" s="64"/>
      <c r="S161" s="64"/>
      <c r="AB161" s="64"/>
      <c r="AK161" s="64"/>
      <c r="AU161" s="64"/>
      <c r="BD161" s="64"/>
      <c r="BR161" s="64"/>
    </row>
    <row r="162" spans="7:76" x14ac:dyDescent="0.25">
      <c r="G162" s="64"/>
      <c r="S162" s="64"/>
      <c r="AB162" s="64"/>
      <c r="AK162" s="64"/>
      <c r="AU162" s="64"/>
      <c r="BD162" s="64"/>
      <c r="BR162" s="64"/>
    </row>
    <row r="163" spans="7:76" x14ac:dyDescent="0.25">
      <c r="G163" s="64"/>
      <c r="S163" s="64"/>
      <c r="AB163" s="64"/>
      <c r="AK163" s="64"/>
      <c r="AU163" s="64"/>
      <c r="BD163" s="64"/>
      <c r="BR163" s="64"/>
      <c r="BU163" s="62" t="s">
        <v>470</v>
      </c>
    </row>
    <row r="164" spans="7:76" x14ac:dyDescent="0.25">
      <c r="G164" s="64"/>
      <c r="S164" s="64"/>
      <c r="AB164" s="64"/>
      <c r="AK164" s="64"/>
      <c r="AU164" s="64"/>
      <c r="BD164" s="64"/>
      <c r="BR164" s="64"/>
      <c r="BW164" s="62" t="s">
        <v>3</v>
      </c>
      <c r="BX164" s="62" t="s">
        <v>4</v>
      </c>
    </row>
    <row r="165" spans="7:76" x14ac:dyDescent="0.25">
      <c r="G165" s="64"/>
      <c r="S165" s="64"/>
      <c r="AB165" s="64"/>
      <c r="AK165" s="64"/>
      <c r="AU165" s="64"/>
      <c r="BD165" s="64"/>
      <c r="BR165" s="64"/>
      <c r="BU165" s="62" t="s">
        <v>6</v>
      </c>
      <c r="BV165" s="62" t="s">
        <v>454</v>
      </c>
      <c r="BW165" s="62">
        <v>71540</v>
      </c>
      <c r="BX165" s="62">
        <v>0.9</v>
      </c>
    </row>
    <row r="166" spans="7:76" x14ac:dyDescent="0.25">
      <c r="G166" s="64"/>
      <c r="S166" s="64"/>
      <c r="AB166" s="64"/>
      <c r="AK166" s="64"/>
      <c r="AU166" s="64"/>
      <c r="BD166" s="64"/>
      <c r="BR166" s="64"/>
      <c r="BV166" s="62" t="s">
        <v>455</v>
      </c>
      <c r="BW166" s="62">
        <v>321931</v>
      </c>
      <c r="BX166" s="62">
        <v>4</v>
      </c>
    </row>
    <row r="167" spans="7:76" x14ac:dyDescent="0.25">
      <c r="G167" s="64"/>
      <c r="S167" s="64"/>
      <c r="AB167" s="64"/>
      <c r="AK167" s="64"/>
      <c r="AU167" s="64"/>
      <c r="BD167" s="64"/>
      <c r="BR167" s="64"/>
      <c r="BV167" s="62" t="s">
        <v>456</v>
      </c>
      <c r="BW167" s="62">
        <v>89425</v>
      </c>
      <c r="BX167" s="62">
        <v>1.1000000000000001</v>
      </c>
    </row>
    <row r="168" spans="7:76" x14ac:dyDescent="0.25">
      <c r="G168" s="64"/>
      <c r="S168" s="64"/>
      <c r="AB168" s="64"/>
      <c r="AK168" s="64"/>
      <c r="AU168" s="64"/>
      <c r="BD168" s="64"/>
      <c r="BR168" s="64"/>
      <c r="BV168" s="62" t="s">
        <v>457</v>
      </c>
      <c r="BW168" s="62">
        <v>44713</v>
      </c>
      <c r="BX168" s="62">
        <v>0.6</v>
      </c>
    </row>
    <row r="169" spans="7:76" x14ac:dyDescent="0.25">
      <c r="G169" s="64"/>
      <c r="S169" s="64"/>
      <c r="AB169" s="64"/>
      <c r="AK169" s="64"/>
      <c r="AU169" s="64"/>
      <c r="BD169" s="64"/>
      <c r="BR169" s="64"/>
      <c r="BV169" s="62" t="s">
        <v>458</v>
      </c>
      <c r="BW169" s="62">
        <v>17885</v>
      </c>
      <c r="BX169" s="62">
        <v>0.2</v>
      </c>
    </row>
    <row r="170" spans="7:76" x14ac:dyDescent="0.25">
      <c r="G170" s="64"/>
      <c r="S170" s="64"/>
      <c r="AB170" s="64"/>
      <c r="AK170" s="64"/>
      <c r="AU170" s="64"/>
      <c r="BD170" s="64"/>
      <c r="BR170" s="64"/>
      <c r="BV170" s="62" t="s">
        <v>43</v>
      </c>
      <c r="BW170" s="62">
        <v>545494</v>
      </c>
      <c r="BX170" s="62">
        <v>6.8</v>
      </c>
    </row>
    <row r="171" spans="7:76" x14ac:dyDescent="0.25">
      <c r="G171" s="64"/>
      <c r="S171" s="64"/>
      <c r="AB171" s="64"/>
      <c r="AK171" s="64"/>
      <c r="AU171" s="64"/>
      <c r="BD171" s="64"/>
      <c r="BR171" s="64"/>
      <c r="BU171" s="62" t="s">
        <v>69</v>
      </c>
      <c r="BV171" s="62" t="s">
        <v>70</v>
      </c>
      <c r="BW171" s="62">
        <v>7431241</v>
      </c>
      <c r="BX171" s="62">
        <v>93.2</v>
      </c>
    </row>
    <row r="172" spans="7:76" x14ac:dyDescent="0.25">
      <c r="G172" s="64"/>
      <c r="S172" s="64"/>
      <c r="AB172" s="64"/>
      <c r="AK172" s="64"/>
      <c r="AU172" s="64"/>
      <c r="BD172" s="64"/>
      <c r="BR172" s="64"/>
      <c r="BU172" s="62" t="s">
        <v>43</v>
      </c>
      <c r="BW172" s="62">
        <v>7976735</v>
      </c>
      <c r="BX172" s="62">
        <v>100</v>
      </c>
    </row>
    <row r="173" spans="7:76" x14ac:dyDescent="0.25">
      <c r="G173" s="64"/>
      <c r="S173" s="64"/>
      <c r="AB173" s="64"/>
      <c r="AK173" s="64"/>
      <c r="AU173" s="64"/>
      <c r="BD173" s="64"/>
      <c r="BR173" s="64"/>
    </row>
    <row r="174" spans="7:76" x14ac:dyDescent="0.25">
      <c r="G174" s="64"/>
      <c r="S174" s="64"/>
      <c r="AB174" s="64"/>
      <c r="AK174" s="64"/>
      <c r="AU174" s="64"/>
      <c r="BD174" s="64"/>
      <c r="BR174" s="64"/>
    </row>
    <row r="175" spans="7:76" x14ac:dyDescent="0.25">
      <c r="G175" s="64"/>
      <c r="S175" s="64"/>
      <c r="AB175" s="64"/>
      <c r="AK175" s="64"/>
      <c r="AU175" s="64"/>
      <c r="BD175" s="64"/>
      <c r="BR175" s="64"/>
    </row>
    <row r="176" spans="7:76" x14ac:dyDescent="0.25">
      <c r="G176" s="64"/>
      <c r="S176" s="64"/>
      <c r="AB176" s="64"/>
      <c r="AK176" s="64"/>
      <c r="AU176" s="64"/>
      <c r="BD176" s="64"/>
      <c r="BR176" s="64"/>
      <c r="BU176" s="62" t="s">
        <v>471</v>
      </c>
    </row>
    <row r="177" spans="7:76" x14ac:dyDescent="0.25">
      <c r="G177" s="64"/>
      <c r="S177" s="64"/>
      <c r="AB177" s="64"/>
      <c r="AK177" s="64"/>
      <c r="AU177" s="64"/>
      <c r="BD177" s="64"/>
      <c r="BR177" s="64"/>
      <c r="BW177" s="62" t="s">
        <v>3</v>
      </c>
      <c r="BX177" s="62" t="s">
        <v>4</v>
      </c>
    </row>
    <row r="178" spans="7:76" x14ac:dyDescent="0.25">
      <c r="G178" s="64"/>
      <c r="S178" s="64"/>
      <c r="AB178" s="64"/>
      <c r="AK178" s="64"/>
      <c r="AU178" s="64"/>
      <c r="BD178" s="64"/>
      <c r="BR178" s="64"/>
      <c r="BU178" s="62" t="s">
        <v>6</v>
      </c>
      <c r="BV178" s="62" t="s">
        <v>454</v>
      </c>
      <c r="BW178" s="62">
        <v>107310</v>
      </c>
      <c r="BX178" s="62">
        <v>1.3</v>
      </c>
    </row>
    <row r="179" spans="7:76" x14ac:dyDescent="0.25">
      <c r="G179" s="64"/>
      <c r="S179" s="64"/>
      <c r="AB179" s="64"/>
      <c r="AK179" s="64"/>
      <c r="AU179" s="64"/>
      <c r="BD179" s="64"/>
      <c r="BR179" s="64"/>
      <c r="BV179" s="62" t="s">
        <v>455</v>
      </c>
      <c r="BW179" s="62">
        <v>205678</v>
      </c>
      <c r="BX179" s="62">
        <v>2.6</v>
      </c>
    </row>
    <row r="180" spans="7:76" x14ac:dyDescent="0.25">
      <c r="G180" s="64"/>
      <c r="S180" s="64"/>
      <c r="AB180" s="64"/>
      <c r="AK180" s="64"/>
      <c r="AU180" s="64"/>
      <c r="BD180" s="64"/>
      <c r="BR180" s="64"/>
      <c r="BV180" s="62" t="s">
        <v>456</v>
      </c>
      <c r="BW180" s="62">
        <v>35770</v>
      </c>
      <c r="BX180" s="62">
        <v>0.4</v>
      </c>
    </row>
    <row r="181" spans="7:76" x14ac:dyDescent="0.25">
      <c r="G181" s="64"/>
      <c r="S181" s="64"/>
      <c r="AB181" s="64"/>
      <c r="AK181" s="64"/>
      <c r="AU181" s="64"/>
      <c r="BD181" s="64"/>
      <c r="BR181" s="64"/>
      <c r="BV181" s="62" t="s">
        <v>457</v>
      </c>
      <c r="BW181" s="62">
        <v>44713</v>
      </c>
      <c r="BX181" s="62">
        <v>0.6</v>
      </c>
    </row>
    <row r="182" spans="7:76" x14ac:dyDescent="0.25">
      <c r="G182" s="64"/>
      <c r="S182" s="64"/>
      <c r="AB182" s="64"/>
      <c r="AK182" s="64"/>
      <c r="AU182" s="64"/>
      <c r="BD182" s="64"/>
      <c r="BR182" s="64"/>
      <c r="BV182" s="62" t="s">
        <v>458</v>
      </c>
      <c r="BW182" s="62">
        <v>44713</v>
      </c>
      <c r="BX182" s="62">
        <v>0.6</v>
      </c>
    </row>
    <row r="183" spans="7:76" x14ac:dyDescent="0.25">
      <c r="G183" s="64"/>
      <c r="S183" s="64"/>
      <c r="AB183" s="64"/>
      <c r="AK183" s="64"/>
      <c r="AU183" s="64"/>
      <c r="BD183" s="64"/>
      <c r="BR183" s="64"/>
      <c r="BV183" s="62" t="s">
        <v>43</v>
      </c>
      <c r="BW183" s="62">
        <v>438184</v>
      </c>
      <c r="BX183" s="62">
        <v>5.5</v>
      </c>
    </row>
    <row r="184" spans="7:76" x14ac:dyDescent="0.25">
      <c r="G184" s="64"/>
      <c r="S184" s="64"/>
      <c r="AB184" s="64"/>
      <c r="AK184" s="64"/>
      <c r="AU184" s="64"/>
      <c r="BD184" s="64"/>
      <c r="BR184" s="64"/>
      <c r="BU184" s="62" t="s">
        <v>69</v>
      </c>
      <c r="BV184" s="62" t="s">
        <v>70</v>
      </c>
      <c r="BW184" s="62">
        <v>7538551</v>
      </c>
      <c r="BX184" s="62">
        <v>94.5</v>
      </c>
    </row>
    <row r="185" spans="7:76" x14ac:dyDescent="0.25">
      <c r="G185" s="64"/>
      <c r="S185" s="64"/>
      <c r="AB185" s="64"/>
      <c r="AK185" s="64"/>
      <c r="AU185" s="64"/>
      <c r="BD185" s="64"/>
      <c r="BR185" s="64"/>
      <c r="BU185" s="62" t="s">
        <v>43</v>
      </c>
      <c r="BW185" s="62">
        <v>7976735</v>
      </c>
      <c r="BX185" s="62">
        <v>100</v>
      </c>
    </row>
    <row r="186" spans="7:76" x14ac:dyDescent="0.25">
      <c r="G186" s="64"/>
      <c r="S186" s="64"/>
      <c r="AB186" s="64"/>
      <c r="AK186" s="64"/>
      <c r="AU186" s="64"/>
      <c r="BD186" s="64"/>
      <c r="BR186" s="64"/>
    </row>
    <row r="187" spans="7:76" x14ac:dyDescent="0.25">
      <c r="G187" s="64"/>
      <c r="S187" s="64"/>
      <c r="AB187" s="64"/>
      <c r="AK187" s="64"/>
      <c r="AU187" s="64"/>
      <c r="BD187" s="64"/>
      <c r="BR187" s="64"/>
    </row>
    <row r="188" spans="7:76" x14ac:dyDescent="0.25">
      <c r="G188" s="64"/>
      <c r="S188" s="64"/>
      <c r="AB188" s="64"/>
      <c r="AK188" s="64"/>
      <c r="AU188" s="64"/>
      <c r="BD188" s="64"/>
      <c r="BR188" s="64"/>
    </row>
    <row r="189" spans="7:76" x14ac:dyDescent="0.25">
      <c r="G189" s="64"/>
      <c r="S189" s="64"/>
      <c r="AB189" s="64"/>
      <c r="AK189" s="64"/>
      <c r="AU189" s="64"/>
      <c r="BD189" s="64"/>
      <c r="BR189" s="64"/>
    </row>
    <row r="190" spans="7:76" x14ac:dyDescent="0.25">
      <c r="G190" s="64"/>
      <c r="S190" s="64"/>
      <c r="AB190" s="64"/>
      <c r="AK190" s="64"/>
      <c r="AU190" s="64"/>
      <c r="BD190" s="64"/>
      <c r="BR190" s="64"/>
    </row>
    <row r="191" spans="7:76" x14ac:dyDescent="0.25">
      <c r="G191" s="64"/>
      <c r="S191" s="64"/>
      <c r="AB191" s="64"/>
      <c r="AK191" s="64"/>
      <c r="AU191" s="64"/>
      <c r="BD191" s="64"/>
      <c r="BR191" s="64"/>
    </row>
    <row r="192" spans="7:76" x14ac:dyDescent="0.25">
      <c r="G192" s="64"/>
      <c r="S192" s="64"/>
      <c r="AB192" s="64"/>
      <c r="AK192" s="64"/>
      <c r="AU192" s="64"/>
      <c r="BD192" s="64"/>
      <c r="BR192" s="64"/>
    </row>
    <row r="193" spans="7:70" x14ac:dyDescent="0.25">
      <c r="G193" s="64"/>
      <c r="S193" s="64"/>
      <c r="AB193" s="64"/>
      <c r="AK193" s="64"/>
      <c r="AU193" s="64"/>
      <c r="BD193" s="64"/>
      <c r="BR193" s="64"/>
    </row>
    <row r="194" spans="7:70" x14ac:dyDescent="0.25">
      <c r="G194" s="64"/>
      <c r="S194" s="64"/>
      <c r="AB194" s="64"/>
      <c r="AK194" s="64"/>
      <c r="AU194" s="64"/>
      <c r="BD194" s="64"/>
      <c r="BR194" s="64"/>
    </row>
    <row r="195" spans="7:70" x14ac:dyDescent="0.25">
      <c r="G195" s="64"/>
      <c r="S195" s="64"/>
      <c r="AB195" s="64"/>
      <c r="AK195" s="64"/>
      <c r="AU195" s="64"/>
      <c r="BD195" s="64"/>
      <c r="BR195" s="64"/>
    </row>
    <row r="196" spans="7:70" x14ac:dyDescent="0.25">
      <c r="G196" s="64"/>
      <c r="S196" s="64"/>
      <c r="AB196" s="64"/>
      <c r="AK196" s="64"/>
      <c r="AU196" s="64"/>
      <c r="BD196" s="64"/>
      <c r="BR196" s="64"/>
    </row>
    <row r="197" spans="7:70" x14ac:dyDescent="0.25">
      <c r="G197" s="64"/>
      <c r="S197" s="64"/>
      <c r="AB197" s="64"/>
      <c r="AK197" s="64"/>
      <c r="AU197" s="64"/>
      <c r="BD197" s="64"/>
      <c r="BR197" s="64"/>
    </row>
    <row r="198" spans="7:70" x14ac:dyDescent="0.25">
      <c r="G198" s="64"/>
      <c r="S198" s="64"/>
      <c r="AB198" s="64"/>
      <c r="AK198" s="64"/>
      <c r="AU198" s="64"/>
      <c r="BD198" s="64"/>
      <c r="BR198" s="64"/>
    </row>
    <row r="199" spans="7:70" x14ac:dyDescent="0.25">
      <c r="G199" s="64"/>
      <c r="S199" s="64"/>
      <c r="AB199" s="64"/>
      <c r="AK199" s="64"/>
      <c r="AU199" s="64"/>
      <c r="BD199" s="64"/>
      <c r="BR199" s="64"/>
    </row>
    <row r="200" spans="7:70" x14ac:dyDescent="0.25">
      <c r="G200" s="64"/>
      <c r="S200" s="64"/>
      <c r="AB200" s="64"/>
      <c r="AK200" s="64"/>
      <c r="AU200" s="64"/>
      <c r="BD200" s="64"/>
      <c r="BR200" s="64"/>
    </row>
    <row r="201" spans="7:70" x14ac:dyDescent="0.25">
      <c r="G201" s="64"/>
      <c r="S201" s="64"/>
      <c r="AB201" s="64"/>
      <c r="AK201" s="64"/>
      <c r="AU201" s="64"/>
      <c r="BD201" s="64"/>
      <c r="BR201" s="64"/>
    </row>
    <row r="202" spans="7:70" x14ac:dyDescent="0.25">
      <c r="G202" s="64"/>
      <c r="S202" s="64"/>
      <c r="AB202" s="64"/>
      <c r="AK202" s="64"/>
      <c r="AU202" s="64"/>
      <c r="BD202" s="64"/>
      <c r="BR202" s="64"/>
    </row>
    <row r="203" spans="7:70" x14ac:dyDescent="0.25">
      <c r="G203" s="64"/>
      <c r="S203" s="64"/>
      <c r="AB203" s="64"/>
      <c r="AK203" s="64"/>
      <c r="AU203" s="64"/>
      <c r="BD203" s="64"/>
      <c r="BR203" s="64"/>
    </row>
    <row r="204" spans="7:70" x14ac:dyDescent="0.25">
      <c r="G204" s="64"/>
      <c r="S204" s="64"/>
      <c r="AB204" s="64"/>
      <c r="AK204" s="64"/>
      <c r="AU204" s="64"/>
      <c r="BD204" s="64"/>
      <c r="BR204" s="64"/>
    </row>
    <row r="205" spans="7:70" x14ac:dyDescent="0.25">
      <c r="G205" s="64"/>
      <c r="S205" s="64"/>
      <c r="AB205" s="64"/>
      <c r="AK205" s="64"/>
      <c r="AU205" s="64"/>
      <c r="BD205" s="64"/>
      <c r="BR205" s="64"/>
    </row>
    <row r="206" spans="7:70" x14ac:dyDescent="0.25">
      <c r="G206" s="64"/>
      <c r="S206" s="64"/>
      <c r="AB206" s="64"/>
      <c r="AK206" s="64"/>
      <c r="AU206" s="64"/>
      <c r="BD206" s="64"/>
      <c r="BR206" s="64"/>
    </row>
    <row r="207" spans="7:70" x14ac:dyDescent="0.25">
      <c r="G207" s="64"/>
      <c r="S207" s="64"/>
      <c r="AB207" s="64"/>
      <c r="AK207" s="64"/>
      <c r="AU207" s="64"/>
      <c r="BD207" s="64"/>
      <c r="BR207" s="64"/>
    </row>
    <row r="208" spans="7:70" x14ac:dyDescent="0.25">
      <c r="G208" s="64"/>
      <c r="S208" s="64"/>
      <c r="AB208" s="64"/>
      <c r="AK208" s="64"/>
      <c r="AU208" s="64"/>
      <c r="BD208" s="64"/>
      <c r="BR208" s="64"/>
    </row>
    <row r="209" spans="7:70" x14ac:dyDescent="0.25">
      <c r="G209" s="64"/>
      <c r="S209" s="64"/>
      <c r="AB209" s="64"/>
      <c r="AK209" s="64"/>
      <c r="AU209" s="64"/>
      <c r="BD209" s="64"/>
      <c r="BR209" s="64"/>
    </row>
    <row r="210" spans="7:70" x14ac:dyDescent="0.25">
      <c r="G210" s="64"/>
      <c r="S210" s="64"/>
      <c r="AB210" s="64"/>
      <c r="AK210" s="64"/>
      <c r="AU210" s="64"/>
      <c r="BD210" s="64"/>
      <c r="BR210" s="64"/>
    </row>
    <row r="211" spans="7:70" x14ac:dyDescent="0.25">
      <c r="G211" s="64"/>
      <c r="S211" s="64"/>
      <c r="AB211" s="64"/>
      <c r="AK211" s="64"/>
      <c r="AU211" s="64"/>
      <c r="BD211" s="64"/>
      <c r="BR211" s="64"/>
    </row>
    <row r="212" spans="7:70" x14ac:dyDescent="0.25">
      <c r="G212" s="64"/>
      <c r="S212" s="64"/>
      <c r="AB212" s="64"/>
      <c r="AK212" s="64"/>
      <c r="AU212" s="64"/>
      <c r="BD212" s="64"/>
      <c r="BR212" s="64"/>
    </row>
    <row r="213" spans="7:70" x14ac:dyDescent="0.25">
      <c r="G213" s="64"/>
      <c r="S213" s="64"/>
      <c r="AB213" s="64"/>
      <c r="AK213" s="64"/>
      <c r="AU213" s="64"/>
      <c r="BD213" s="64"/>
      <c r="BR213" s="64"/>
    </row>
    <row r="214" spans="7:70" x14ac:dyDescent="0.25">
      <c r="G214" s="64"/>
      <c r="S214" s="64"/>
      <c r="AB214" s="64"/>
      <c r="AK214" s="64"/>
      <c r="AU214" s="64"/>
      <c r="BD214" s="64"/>
      <c r="BR214" s="64"/>
    </row>
    <row r="215" spans="7:70" x14ac:dyDescent="0.25">
      <c r="G215" s="64"/>
      <c r="S215" s="64"/>
      <c r="AB215" s="64"/>
      <c r="AK215" s="64"/>
      <c r="AU215" s="64"/>
      <c r="BD215" s="64"/>
      <c r="BR215" s="64"/>
    </row>
    <row r="216" spans="7:70" x14ac:dyDescent="0.25">
      <c r="G216" s="64"/>
      <c r="S216" s="64"/>
      <c r="AB216" s="64"/>
      <c r="AK216" s="64"/>
      <c r="AU216" s="64"/>
      <c r="BD216" s="64"/>
      <c r="BR216" s="64"/>
    </row>
    <row r="217" spans="7:70" x14ac:dyDescent="0.25">
      <c r="G217" s="64"/>
      <c r="S217" s="64"/>
      <c r="AB217" s="64"/>
      <c r="AK217" s="64"/>
      <c r="AU217" s="64"/>
      <c r="BD217" s="64"/>
      <c r="BR217" s="64"/>
    </row>
    <row r="218" spans="7:70" x14ac:dyDescent="0.25">
      <c r="G218" s="64"/>
      <c r="S218" s="64"/>
      <c r="AB218" s="64"/>
      <c r="AK218" s="64"/>
      <c r="AU218" s="64"/>
      <c r="BD218" s="64"/>
      <c r="BR218" s="64"/>
    </row>
    <row r="219" spans="7:70" x14ac:dyDescent="0.25">
      <c r="G219" s="64"/>
      <c r="S219" s="64"/>
      <c r="AB219" s="64"/>
      <c r="AK219" s="64"/>
      <c r="AU219" s="64"/>
      <c r="BD219" s="64"/>
      <c r="BR219" s="64"/>
    </row>
    <row r="220" spans="7:70" x14ac:dyDescent="0.25">
      <c r="G220" s="64"/>
      <c r="S220" s="64"/>
      <c r="AB220" s="64"/>
      <c r="AK220" s="64"/>
      <c r="AU220" s="64"/>
      <c r="BD220" s="64"/>
      <c r="BR220" s="64"/>
    </row>
    <row r="221" spans="7:70" x14ac:dyDescent="0.25">
      <c r="G221" s="64"/>
      <c r="S221" s="64"/>
      <c r="AB221" s="64"/>
      <c r="AK221" s="64"/>
      <c r="AU221" s="64"/>
      <c r="BD221" s="64"/>
      <c r="BR221" s="64"/>
    </row>
    <row r="222" spans="7:70" x14ac:dyDescent="0.25">
      <c r="G222" s="64"/>
      <c r="S222" s="64"/>
      <c r="AB222" s="64"/>
      <c r="AK222" s="64"/>
      <c r="AU222" s="64"/>
      <c r="BD222" s="64"/>
      <c r="BR222" s="64"/>
    </row>
    <row r="223" spans="7:70" x14ac:dyDescent="0.25">
      <c r="G223" s="64"/>
      <c r="S223" s="64"/>
      <c r="AB223" s="64"/>
      <c r="AK223" s="64"/>
      <c r="AU223" s="64"/>
      <c r="BD223" s="64"/>
      <c r="BR223" s="64"/>
    </row>
    <row r="224" spans="7:70" x14ac:dyDescent="0.25">
      <c r="G224" s="64"/>
      <c r="S224" s="64"/>
      <c r="AB224" s="64"/>
      <c r="AK224" s="64"/>
      <c r="AU224" s="64"/>
      <c r="BD224" s="64"/>
      <c r="BR224" s="64"/>
    </row>
    <row r="225" spans="7:70" x14ac:dyDescent="0.25">
      <c r="G225" s="64"/>
      <c r="S225" s="64"/>
      <c r="AB225" s="64"/>
      <c r="AK225" s="64"/>
      <c r="AU225" s="64"/>
      <c r="BD225" s="64"/>
      <c r="BR225" s="64"/>
    </row>
    <row r="226" spans="7:70" x14ac:dyDescent="0.25">
      <c r="G226" s="64"/>
      <c r="S226" s="64"/>
      <c r="AB226" s="64"/>
      <c r="AK226" s="64"/>
      <c r="AU226" s="64"/>
      <c r="BD226" s="64"/>
      <c r="BR226" s="64"/>
    </row>
    <row r="227" spans="7:70" x14ac:dyDescent="0.25">
      <c r="G227" s="64"/>
      <c r="S227" s="64"/>
      <c r="AB227" s="64"/>
      <c r="AK227" s="64"/>
      <c r="AU227" s="64"/>
      <c r="BD227" s="64"/>
      <c r="BR227" s="64"/>
    </row>
    <row r="228" spans="7:70" x14ac:dyDescent="0.25">
      <c r="G228" s="64"/>
      <c r="S228" s="64"/>
      <c r="AB228" s="64"/>
      <c r="AK228" s="64"/>
      <c r="AU228" s="64"/>
      <c r="BD228" s="64"/>
      <c r="BR228" s="64"/>
    </row>
    <row r="229" spans="7:70" x14ac:dyDescent="0.25">
      <c r="G229" s="64"/>
      <c r="S229" s="64"/>
      <c r="AB229" s="64"/>
      <c r="AK229" s="64"/>
      <c r="AU229" s="64"/>
      <c r="BD229" s="64"/>
      <c r="BR229" s="64"/>
    </row>
    <row r="230" spans="7:70" x14ac:dyDescent="0.25">
      <c r="G230" s="64"/>
      <c r="S230" s="64"/>
      <c r="AB230" s="64"/>
      <c r="AK230" s="64"/>
      <c r="AU230" s="64"/>
      <c r="BD230" s="64"/>
      <c r="BR230" s="64"/>
    </row>
    <row r="231" spans="7:70" x14ac:dyDescent="0.25">
      <c r="G231" s="64"/>
      <c r="S231" s="64"/>
      <c r="AB231" s="64"/>
      <c r="AK231" s="64"/>
      <c r="AU231" s="64"/>
      <c r="BD231" s="64"/>
      <c r="BR231" s="64"/>
    </row>
    <row r="232" spans="7:70" x14ac:dyDescent="0.25">
      <c r="G232" s="64"/>
      <c r="S232" s="64"/>
      <c r="AB232" s="64"/>
      <c r="AK232" s="64"/>
      <c r="AU232" s="64"/>
      <c r="BD232" s="64"/>
      <c r="BR232" s="64"/>
    </row>
    <row r="233" spans="7:70" x14ac:dyDescent="0.25">
      <c r="G233" s="64"/>
      <c r="S233" s="64"/>
      <c r="AB233" s="64"/>
      <c r="AK233" s="64"/>
      <c r="AU233" s="64"/>
      <c r="BD233" s="64"/>
      <c r="BR233" s="64"/>
    </row>
    <row r="234" spans="7:70" x14ac:dyDescent="0.25">
      <c r="G234" s="64"/>
      <c r="S234" s="64"/>
      <c r="AB234" s="64"/>
      <c r="AK234" s="64"/>
      <c r="AU234" s="64"/>
      <c r="BD234" s="64"/>
      <c r="BR234" s="64"/>
    </row>
    <row r="235" spans="7:70" x14ac:dyDescent="0.25">
      <c r="G235" s="64"/>
      <c r="S235" s="64"/>
      <c r="AB235" s="64"/>
      <c r="AK235" s="64"/>
      <c r="AU235" s="64"/>
      <c r="BD235" s="64"/>
      <c r="BR235" s="64"/>
    </row>
    <row r="236" spans="7:70" x14ac:dyDescent="0.25">
      <c r="G236" s="64"/>
      <c r="S236" s="64"/>
      <c r="AB236" s="64"/>
      <c r="AK236" s="64"/>
      <c r="AU236" s="64"/>
      <c r="BD236" s="64"/>
      <c r="BR236" s="64"/>
    </row>
    <row r="237" spans="7:70" x14ac:dyDescent="0.25">
      <c r="G237" s="64"/>
      <c r="S237" s="64"/>
      <c r="AB237" s="64"/>
      <c r="AK237" s="64"/>
      <c r="AU237" s="64"/>
      <c r="BD237" s="64"/>
      <c r="BR237" s="64"/>
    </row>
    <row r="238" spans="7:70" x14ac:dyDescent="0.25">
      <c r="G238" s="64"/>
      <c r="S238" s="64"/>
      <c r="AB238" s="64"/>
      <c r="AK238" s="64"/>
      <c r="AU238" s="64"/>
      <c r="BD238" s="64"/>
      <c r="BR238" s="64"/>
    </row>
    <row r="239" spans="7:70" x14ac:dyDescent="0.25">
      <c r="G239" s="64"/>
      <c r="S239" s="64"/>
      <c r="AB239" s="64"/>
      <c r="AK239" s="64"/>
      <c r="AU239" s="64"/>
      <c r="BD239" s="64"/>
      <c r="BR239" s="64"/>
    </row>
    <row r="240" spans="7:70" x14ac:dyDescent="0.25">
      <c r="G240" s="64"/>
      <c r="S240" s="64"/>
      <c r="AB240" s="64"/>
      <c r="AK240" s="64"/>
      <c r="AU240" s="64"/>
      <c r="BD240" s="64"/>
      <c r="BR240" s="64"/>
    </row>
    <row r="241" spans="7:70" x14ac:dyDescent="0.25">
      <c r="G241" s="64"/>
      <c r="S241" s="64"/>
      <c r="AB241" s="64"/>
      <c r="AK241" s="64"/>
      <c r="AU241" s="64"/>
      <c r="BD241" s="64"/>
      <c r="BR241" s="64"/>
    </row>
    <row r="242" spans="7:70" x14ac:dyDescent="0.25">
      <c r="G242" s="64"/>
      <c r="S242" s="64"/>
      <c r="AB242" s="64"/>
      <c r="AK242" s="64"/>
      <c r="AU242" s="64"/>
      <c r="BD242" s="64"/>
      <c r="BR242" s="64"/>
    </row>
    <row r="243" spans="7:70" x14ac:dyDescent="0.25">
      <c r="G243" s="64"/>
      <c r="S243" s="64"/>
      <c r="AB243" s="64"/>
      <c r="AK243" s="64"/>
      <c r="AU243" s="64"/>
      <c r="BD243" s="64"/>
      <c r="BR243" s="64"/>
    </row>
    <row r="244" spans="7:70" x14ac:dyDescent="0.25">
      <c r="G244" s="64"/>
      <c r="S244" s="64"/>
      <c r="AB244" s="64"/>
      <c r="AK244" s="64"/>
      <c r="AU244" s="64"/>
      <c r="BD244" s="64"/>
      <c r="BR244" s="64"/>
    </row>
    <row r="245" spans="7:70" x14ac:dyDescent="0.25">
      <c r="G245" s="64"/>
      <c r="S245" s="64"/>
      <c r="AB245" s="64"/>
      <c r="AK245" s="64"/>
      <c r="AU245" s="64"/>
      <c r="BD245" s="64"/>
      <c r="BR245" s="64"/>
    </row>
    <row r="246" spans="7:70" x14ac:dyDescent="0.25">
      <c r="G246" s="64"/>
      <c r="S246" s="64"/>
      <c r="AB246" s="64"/>
      <c r="AK246" s="64"/>
      <c r="AU246" s="64"/>
      <c r="BD246" s="64"/>
      <c r="BR246" s="64"/>
    </row>
    <row r="247" spans="7:70" x14ac:dyDescent="0.25">
      <c r="G247" s="64"/>
      <c r="S247" s="64"/>
      <c r="AB247" s="64"/>
      <c r="AK247" s="64"/>
      <c r="AU247" s="64"/>
      <c r="BD247" s="64"/>
      <c r="BR247" s="64"/>
    </row>
    <row r="248" spans="7:70" x14ac:dyDescent="0.25">
      <c r="G248" s="64"/>
      <c r="S248" s="64"/>
      <c r="AB248" s="64"/>
      <c r="AK248" s="64"/>
      <c r="AU248" s="64"/>
      <c r="BD248" s="64"/>
      <c r="BR248" s="64"/>
    </row>
    <row r="249" spans="7:70" x14ac:dyDescent="0.25">
      <c r="G249" s="64"/>
      <c r="S249" s="64"/>
      <c r="AB249" s="64"/>
      <c r="AK249" s="64"/>
      <c r="AU249" s="64"/>
      <c r="BD249" s="64"/>
      <c r="BR249" s="64"/>
    </row>
    <row r="250" spans="7:70" x14ac:dyDescent="0.25">
      <c r="G250" s="64"/>
      <c r="S250" s="64"/>
      <c r="AB250" s="64"/>
      <c r="AK250" s="64"/>
      <c r="AU250" s="64"/>
      <c r="BD250" s="64"/>
      <c r="BR250" s="64"/>
    </row>
    <row r="251" spans="7:70" x14ac:dyDescent="0.25">
      <c r="G251" s="64"/>
      <c r="S251" s="64"/>
      <c r="AB251" s="64"/>
      <c r="AK251" s="64"/>
      <c r="AU251" s="64"/>
      <c r="BD251" s="64"/>
      <c r="BR251" s="64"/>
    </row>
    <row r="252" spans="7:70" x14ac:dyDescent="0.25">
      <c r="G252" s="64"/>
      <c r="S252" s="64"/>
      <c r="AB252" s="64"/>
      <c r="AK252" s="64"/>
      <c r="AU252" s="64"/>
      <c r="BD252" s="64"/>
      <c r="BR252" s="64"/>
    </row>
    <row r="253" spans="7:70" x14ac:dyDescent="0.25">
      <c r="G253" s="64"/>
      <c r="S253" s="64"/>
      <c r="AB253" s="64"/>
      <c r="AK253" s="64"/>
      <c r="AU253" s="64"/>
      <c r="BD253" s="64"/>
      <c r="BR253" s="64"/>
    </row>
    <row r="254" spans="7:70" x14ac:dyDescent="0.25">
      <c r="G254" s="64"/>
      <c r="S254" s="64"/>
      <c r="AB254" s="64"/>
      <c r="AK254" s="64"/>
      <c r="AU254" s="64"/>
      <c r="BD254" s="64"/>
      <c r="BR254" s="64"/>
    </row>
    <row r="255" spans="7:70" x14ac:dyDescent="0.25">
      <c r="G255" s="64"/>
      <c r="S255" s="64"/>
      <c r="AB255" s="64"/>
      <c r="AK255" s="64"/>
      <c r="AU255" s="64"/>
      <c r="BD255" s="64"/>
      <c r="BR255" s="64"/>
    </row>
    <row r="256" spans="7:70" x14ac:dyDescent="0.25">
      <c r="G256" s="64"/>
      <c r="S256" s="64"/>
      <c r="AB256" s="64"/>
      <c r="AK256" s="64"/>
      <c r="AU256" s="64"/>
      <c r="BD256" s="64"/>
      <c r="BR256" s="64"/>
    </row>
    <row r="257" spans="7:70" x14ac:dyDescent="0.25">
      <c r="G257" s="64"/>
      <c r="S257" s="64"/>
      <c r="AB257" s="64"/>
      <c r="AK257" s="64"/>
      <c r="AU257" s="64"/>
      <c r="BD257" s="64"/>
      <c r="BR257" s="64"/>
    </row>
    <row r="258" spans="7:70" x14ac:dyDescent="0.25">
      <c r="G258" s="64"/>
      <c r="S258" s="64"/>
      <c r="AB258" s="64"/>
      <c r="AK258" s="64"/>
      <c r="AU258" s="64"/>
      <c r="BD258" s="64"/>
      <c r="BR258" s="64"/>
    </row>
    <row r="259" spans="7:70" x14ac:dyDescent="0.25">
      <c r="G259" s="64"/>
      <c r="S259" s="64"/>
      <c r="AB259" s="64"/>
      <c r="AK259" s="64"/>
      <c r="AU259" s="64"/>
      <c r="BD259" s="64"/>
      <c r="BR259" s="64"/>
    </row>
    <row r="260" spans="7:70" x14ac:dyDescent="0.25">
      <c r="G260" s="64"/>
      <c r="S260" s="64"/>
      <c r="AB260" s="64"/>
      <c r="AK260" s="64"/>
      <c r="AU260" s="64"/>
      <c r="BD260" s="64"/>
      <c r="BR260" s="64"/>
    </row>
    <row r="261" spans="7:70" x14ac:dyDescent="0.25">
      <c r="G261" s="64"/>
      <c r="S261" s="64"/>
      <c r="AB261" s="64"/>
      <c r="AK261" s="64"/>
      <c r="AU261" s="64"/>
      <c r="BD261" s="64"/>
      <c r="BR261" s="64"/>
    </row>
    <row r="262" spans="7:70" x14ac:dyDescent="0.25">
      <c r="G262" s="64"/>
      <c r="S262" s="64"/>
      <c r="AB262" s="64"/>
      <c r="AK262" s="64"/>
      <c r="AU262" s="64"/>
      <c r="BD262" s="64"/>
      <c r="BR262" s="64"/>
    </row>
    <row r="263" spans="7:70" x14ac:dyDescent="0.25">
      <c r="G263" s="64"/>
      <c r="S263" s="64"/>
      <c r="AB263" s="64"/>
      <c r="AK263" s="64"/>
      <c r="AU263" s="64"/>
      <c r="BD263" s="64"/>
      <c r="BR263" s="64"/>
    </row>
    <row r="264" spans="7:70" x14ac:dyDescent="0.25">
      <c r="G264" s="64"/>
      <c r="S264" s="64"/>
      <c r="AB264" s="64"/>
      <c r="AK264" s="64"/>
      <c r="AU264" s="64"/>
      <c r="BD264" s="64"/>
      <c r="BR264" s="64"/>
    </row>
    <row r="265" spans="7:70" x14ac:dyDescent="0.25">
      <c r="G265" s="64"/>
      <c r="S265" s="64"/>
      <c r="AB265" s="64"/>
      <c r="AK265" s="64"/>
      <c r="AU265" s="64"/>
      <c r="BD265" s="64"/>
      <c r="BR265" s="64"/>
    </row>
    <row r="266" spans="7:70" x14ac:dyDescent="0.25">
      <c r="G266" s="64"/>
      <c r="S266" s="64"/>
      <c r="AB266" s="64"/>
      <c r="AK266" s="64"/>
      <c r="AU266" s="64"/>
      <c r="BD266" s="64"/>
      <c r="BR266" s="64"/>
    </row>
    <row r="267" spans="7:70" x14ac:dyDescent="0.25">
      <c r="G267" s="64"/>
      <c r="S267" s="64"/>
      <c r="AB267" s="64"/>
      <c r="AK267" s="64"/>
      <c r="AU267" s="64"/>
      <c r="BD267" s="64"/>
      <c r="BR267" s="64"/>
    </row>
    <row r="268" spans="7:70" x14ac:dyDescent="0.25">
      <c r="G268" s="64"/>
      <c r="S268" s="64"/>
      <c r="AB268" s="64"/>
      <c r="AK268" s="64"/>
      <c r="AU268" s="64"/>
      <c r="BD268" s="64"/>
      <c r="BR268" s="64"/>
    </row>
    <row r="269" spans="7:70" x14ac:dyDescent="0.25">
      <c r="G269" s="64"/>
      <c r="S269" s="64"/>
      <c r="AB269" s="64"/>
      <c r="AK269" s="64"/>
      <c r="AU269" s="64"/>
      <c r="BD269" s="64"/>
      <c r="BR269" s="64"/>
    </row>
    <row r="270" spans="7:70" x14ac:dyDescent="0.25">
      <c r="G270" s="64"/>
      <c r="S270" s="64"/>
      <c r="AB270" s="64"/>
      <c r="AK270" s="64"/>
      <c r="AU270" s="64"/>
      <c r="BD270" s="64"/>
      <c r="BR270" s="64"/>
    </row>
    <row r="271" spans="7:70" x14ac:dyDescent="0.25">
      <c r="G271" s="64"/>
      <c r="S271" s="64"/>
      <c r="AB271" s="64"/>
      <c r="AK271" s="64"/>
      <c r="AU271" s="64"/>
      <c r="BD271" s="64"/>
      <c r="BR271" s="64"/>
    </row>
    <row r="272" spans="7:70" x14ac:dyDescent="0.25">
      <c r="G272" s="64"/>
      <c r="S272" s="64"/>
      <c r="AB272" s="64"/>
      <c r="AK272" s="64"/>
      <c r="AU272" s="64"/>
      <c r="BD272" s="64"/>
      <c r="BR272" s="64"/>
    </row>
    <row r="273" spans="7:70" x14ac:dyDescent="0.25">
      <c r="G273" s="64"/>
      <c r="S273" s="64"/>
      <c r="AB273" s="64"/>
      <c r="AK273" s="64"/>
      <c r="AU273" s="64"/>
      <c r="BD273" s="64"/>
      <c r="BR273" s="64"/>
    </row>
    <row r="274" spans="7:70" x14ac:dyDescent="0.25">
      <c r="G274" s="64"/>
      <c r="S274" s="64"/>
      <c r="AB274" s="64"/>
      <c r="AK274" s="64"/>
      <c r="AU274" s="64"/>
      <c r="BD274" s="64"/>
      <c r="BR274" s="64"/>
    </row>
    <row r="275" spans="7:70" x14ac:dyDescent="0.25">
      <c r="G275" s="64"/>
      <c r="S275" s="64"/>
      <c r="AB275" s="64"/>
      <c r="AK275" s="64"/>
      <c r="AU275" s="64"/>
      <c r="BD275" s="64"/>
      <c r="BR275" s="64"/>
    </row>
    <row r="276" spans="7:70" x14ac:dyDescent="0.25">
      <c r="G276" s="64"/>
      <c r="S276" s="64"/>
      <c r="AB276" s="64"/>
      <c r="AK276" s="64"/>
      <c r="AU276" s="64"/>
      <c r="BD276" s="64"/>
      <c r="BR276" s="64"/>
    </row>
    <row r="277" spans="7:70" x14ac:dyDescent="0.25">
      <c r="G277" s="64"/>
      <c r="S277" s="64"/>
      <c r="AB277" s="64"/>
      <c r="AK277" s="64"/>
      <c r="AU277" s="64"/>
      <c r="BD277" s="64"/>
      <c r="BR277" s="64"/>
    </row>
    <row r="278" spans="7:70" x14ac:dyDescent="0.25">
      <c r="G278" s="64"/>
      <c r="S278" s="64"/>
      <c r="AB278" s="64"/>
      <c r="AK278" s="64"/>
      <c r="AU278" s="64"/>
      <c r="BD278" s="64"/>
      <c r="BR278" s="64"/>
    </row>
    <row r="279" spans="7:70" x14ac:dyDescent="0.25">
      <c r="G279" s="64"/>
      <c r="S279" s="64"/>
      <c r="AB279" s="64"/>
      <c r="AK279" s="64"/>
      <c r="AU279" s="64"/>
      <c r="BD279" s="64"/>
      <c r="BR279" s="64"/>
    </row>
    <row r="280" spans="7:70" x14ac:dyDescent="0.25">
      <c r="G280" s="64"/>
      <c r="S280" s="64"/>
      <c r="AB280" s="64"/>
      <c r="AK280" s="64"/>
      <c r="AU280" s="64"/>
      <c r="BD280" s="64"/>
      <c r="BR280" s="64"/>
    </row>
    <row r="281" spans="7:70" x14ac:dyDescent="0.25">
      <c r="G281" s="64"/>
      <c r="S281" s="64"/>
      <c r="AB281" s="64"/>
      <c r="AK281" s="64"/>
      <c r="AU281" s="64"/>
      <c r="BD281" s="64"/>
      <c r="BR281" s="64"/>
    </row>
    <row r="282" spans="7:70" x14ac:dyDescent="0.25">
      <c r="G282" s="64"/>
      <c r="S282" s="64"/>
      <c r="AB282" s="64"/>
      <c r="AK282" s="64"/>
      <c r="AU282" s="64"/>
      <c r="BD282" s="64"/>
      <c r="BR282" s="64"/>
    </row>
    <row r="283" spans="7:70" x14ac:dyDescent="0.25">
      <c r="G283" s="64"/>
      <c r="S283" s="64"/>
      <c r="AB283" s="64"/>
      <c r="AK283" s="64"/>
      <c r="AU283" s="64"/>
      <c r="BD283" s="64"/>
      <c r="BR283" s="64"/>
    </row>
    <row r="284" spans="7:70" x14ac:dyDescent="0.25">
      <c r="G284" s="64"/>
      <c r="S284" s="64"/>
      <c r="AB284" s="64"/>
      <c r="AK284" s="64"/>
      <c r="AU284" s="64"/>
      <c r="BD284" s="64"/>
      <c r="BR284" s="64"/>
    </row>
    <row r="285" spans="7:70" x14ac:dyDescent="0.25">
      <c r="G285" s="64"/>
      <c r="S285" s="64"/>
      <c r="AB285" s="64"/>
      <c r="AK285" s="64"/>
      <c r="AU285" s="64"/>
      <c r="BD285" s="64"/>
      <c r="BR285" s="64"/>
    </row>
    <row r="286" spans="7:70" x14ac:dyDescent="0.25">
      <c r="G286" s="64"/>
      <c r="S286" s="64"/>
      <c r="AB286" s="64"/>
      <c r="AK286" s="64"/>
      <c r="AU286" s="64"/>
      <c r="BD286" s="64"/>
      <c r="BR286" s="64"/>
    </row>
    <row r="287" spans="7:70" x14ac:dyDescent="0.25">
      <c r="G287" s="64"/>
      <c r="S287" s="64"/>
      <c r="AB287" s="64"/>
      <c r="AK287" s="64"/>
      <c r="AU287" s="64"/>
      <c r="BD287" s="64"/>
      <c r="BR287" s="64"/>
    </row>
    <row r="288" spans="7:70" x14ac:dyDescent="0.25">
      <c r="G288" s="64"/>
      <c r="S288" s="64"/>
      <c r="AB288" s="64"/>
      <c r="AK288" s="64"/>
      <c r="AU288" s="64"/>
      <c r="BD288" s="64"/>
      <c r="BR288" s="64"/>
    </row>
    <row r="289" spans="7:70" x14ac:dyDescent="0.25">
      <c r="G289" s="64"/>
      <c r="S289" s="64"/>
      <c r="AB289" s="64"/>
      <c r="AK289" s="64"/>
      <c r="AU289" s="64"/>
      <c r="BD289" s="64"/>
      <c r="BR289" s="64"/>
    </row>
    <row r="290" spans="7:70" x14ac:dyDescent="0.25">
      <c r="G290" s="64"/>
      <c r="S290" s="64"/>
      <c r="AB290" s="64"/>
      <c r="AK290" s="64"/>
      <c r="AU290" s="64"/>
      <c r="BD290" s="64"/>
      <c r="BR290" s="64"/>
    </row>
    <row r="291" spans="7:70" x14ac:dyDescent="0.25">
      <c r="G291" s="64"/>
      <c r="S291" s="64"/>
      <c r="AB291" s="64"/>
      <c r="AK291" s="64"/>
      <c r="AU291" s="64"/>
      <c r="BD291" s="64"/>
      <c r="BR291" s="64"/>
    </row>
    <row r="292" spans="7:70" x14ac:dyDescent="0.25">
      <c r="G292" s="64"/>
      <c r="S292" s="64"/>
      <c r="AB292" s="64"/>
      <c r="AK292" s="64"/>
      <c r="AU292" s="64"/>
      <c r="BD292" s="64"/>
      <c r="BR292" s="64"/>
    </row>
    <row r="293" spans="7:70" x14ac:dyDescent="0.25">
      <c r="G293" s="64"/>
      <c r="S293" s="64"/>
      <c r="AB293" s="64"/>
      <c r="AK293" s="64"/>
      <c r="AU293" s="64"/>
      <c r="BD293" s="64"/>
      <c r="BR293" s="64"/>
    </row>
    <row r="294" spans="7:70" x14ac:dyDescent="0.25">
      <c r="G294" s="64"/>
      <c r="S294" s="64"/>
      <c r="AB294" s="64"/>
      <c r="AK294" s="64"/>
      <c r="AU294" s="64"/>
      <c r="BD294" s="64"/>
      <c r="BR294" s="64"/>
    </row>
    <row r="295" spans="7:70" x14ac:dyDescent="0.25">
      <c r="G295" s="64"/>
      <c r="S295" s="64"/>
      <c r="AB295" s="64"/>
      <c r="AK295" s="64"/>
      <c r="AU295" s="64"/>
      <c r="BD295" s="64"/>
      <c r="BR295" s="64"/>
    </row>
    <row r="296" spans="7:70" x14ac:dyDescent="0.25">
      <c r="G296" s="64"/>
      <c r="S296" s="64"/>
      <c r="AB296" s="64"/>
      <c r="AK296" s="64"/>
      <c r="AU296" s="64"/>
      <c r="BD296" s="64"/>
      <c r="BR296" s="64"/>
    </row>
    <row r="297" spans="7:70" x14ac:dyDescent="0.25">
      <c r="G297" s="64"/>
      <c r="S297" s="64"/>
      <c r="AB297" s="64"/>
      <c r="AK297" s="64"/>
      <c r="AU297" s="64"/>
      <c r="BD297" s="64"/>
      <c r="BR297" s="64"/>
    </row>
    <row r="298" spans="7:70" x14ac:dyDescent="0.25">
      <c r="G298" s="64"/>
      <c r="S298" s="64"/>
      <c r="AB298" s="64"/>
      <c r="AK298" s="64"/>
      <c r="AU298" s="64"/>
      <c r="BD298" s="64"/>
      <c r="BR298" s="64"/>
    </row>
    <row r="299" spans="7:70" x14ac:dyDescent="0.25">
      <c r="G299" s="64"/>
      <c r="S299" s="64"/>
      <c r="AB299" s="64"/>
      <c r="AK299" s="64"/>
      <c r="AU299" s="64"/>
      <c r="BD299" s="64"/>
      <c r="BR299" s="64"/>
    </row>
    <row r="300" spans="7:70" x14ac:dyDescent="0.25">
      <c r="G300" s="64"/>
      <c r="S300" s="64"/>
      <c r="AB300" s="64"/>
      <c r="AK300" s="64"/>
      <c r="AU300" s="64"/>
      <c r="BD300" s="64"/>
      <c r="BR300" s="64"/>
    </row>
    <row r="301" spans="7:70" x14ac:dyDescent="0.25">
      <c r="G301" s="64"/>
      <c r="S301" s="64"/>
      <c r="AB301" s="64"/>
      <c r="AK301" s="64"/>
      <c r="AU301" s="64"/>
      <c r="BD301" s="64"/>
      <c r="BR301" s="64"/>
    </row>
    <row r="302" spans="7:70" x14ac:dyDescent="0.25">
      <c r="G302" s="64"/>
      <c r="S302" s="64"/>
      <c r="AB302" s="64"/>
      <c r="AK302" s="64"/>
      <c r="AU302" s="64"/>
      <c r="BD302" s="64"/>
      <c r="BR302" s="64"/>
    </row>
    <row r="303" spans="7:70" x14ac:dyDescent="0.25">
      <c r="G303" s="64"/>
      <c r="S303" s="64"/>
      <c r="AB303" s="64"/>
      <c r="AK303" s="64"/>
      <c r="AU303" s="64"/>
      <c r="BD303" s="64"/>
      <c r="BR303" s="64"/>
    </row>
    <row r="304" spans="7:70" x14ac:dyDescent="0.25">
      <c r="G304" s="64"/>
      <c r="S304" s="64"/>
      <c r="AB304" s="64"/>
      <c r="AK304" s="64"/>
      <c r="AU304" s="64"/>
      <c r="BD304" s="64"/>
      <c r="BR304" s="64"/>
    </row>
    <row r="305" spans="7:70" x14ac:dyDescent="0.25">
      <c r="G305" s="64"/>
      <c r="S305" s="64"/>
      <c r="AB305" s="64"/>
      <c r="AK305" s="64"/>
      <c r="AU305" s="64"/>
      <c r="BD305" s="64"/>
      <c r="BR305" s="64"/>
    </row>
    <row r="306" spans="7:70" x14ac:dyDescent="0.25">
      <c r="G306" s="64"/>
      <c r="S306" s="64"/>
      <c r="AB306" s="64"/>
      <c r="AK306" s="64"/>
      <c r="AU306" s="64"/>
      <c r="BD306" s="64"/>
      <c r="BR306" s="64"/>
    </row>
    <row r="307" spans="7:70" x14ac:dyDescent="0.25">
      <c r="G307" s="64"/>
      <c r="S307" s="64"/>
      <c r="AB307" s="64"/>
      <c r="AK307" s="64"/>
      <c r="AU307" s="64"/>
      <c r="BD307" s="64"/>
      <c r="BR307" s="64"/>
    </row>
    <row r="308" spans="7:70" x14ac:dyDescent="0.25">
      <c r="G308" s="64"/>
      <c r="S308" s="64"/>
      <c r="AB308" s="64"/>
      <c r="AK308" s="64"/>
      <c r="AU308" s="64"/>
      <c r="BD308" s="64"/>
      <c r="BR308" s="64"/>
    </row>
    <row r="309" spans="7:70" x14ac:dyDescent="0.25">
      <c r="G309" s="64"/>
      <c r="S309" s="64"/>
      <c r="AB309" s="64"/>
      <c r="AK309" s="64"/>
      <c r="AU309" s="64"/>
      <c r="BD309" s="64"/>
      <c r="BR309" s="64"/>
    </row>
    <row r="310" spans="7:70" x14ac:dyDescent="0.25">
      <c r="G310" s="64"/>
      <c r="S310" s="64"/>
      <c r="AB310" s="64"/>
      <c r="AK310" s="64"/>
      <c r="AU310" s="64"/>
      <c r="BD310" s="64"/>
      <c r="BR310" s="64"/>
    </row>
    <row r="311" spans="7:70" x14ac:dyDescent="0.25">
      <c r="G311" s="64"/>
      <c r="S311" s="64"/>
      <c r="AB311" s="64"/>
      <c r="AK311" s="64"/>
      <c r="AU311" s="64"/>
      <c r="BD311" s="64"/>
      <c r="BR311" s="64"/>
    </row>
    <row r="312" spans="7:70" x14ac:dyDescent="0.25">
      <c r="G312" s="64"/>
      <c r="S312" s="64"/>
      <c r="AB312" s="64"/>
      <c r="AK312" s="64"/>
      <c r="AU312" s="64"/>
      <c r="BD312" s="64"/>
      <c r="BR312" s="64"/>
    </row>
    <row r="313" spans="7:70" x14ac:dyDescent="0.25">
      <c r="G313" s="64"/>
      <c r="S313" s="64"/>
      <c r="AB313" s="64"/>
      <c r="AK313" s="64"/>
      <c r="AU313" s="64"/>
      <c r="BD313" s="64"/>
      <c r="BR313" s="64"/>
    </row>
    <row r="314" spans="7:70" x14ac:dyDescent="0.25">
      <c r="G314" s="64"/>
      <c r="S314" s="64"/>
      <c r="AB314" s="64"/>
      <c r="AK314" s="64"/>
      <c r="AU314" s="64"/>
      <c r="BD314" s="64"/>
      <c r="BR314" s="64"/>
    </row>
    <row r="315" spans="7:70" x14ac:dyDescent="0.25">
      <c r="G315" s="64"/>
      <c r="S315" s="64"/>
      <c r="AB315" s="64"/>
      <c r="AK315" s="64"/>
      <c r="AU315" s="64"/>
      <c r="BD315" s="64"/>
      <c r="BR315" s="64"/>
    </row>
    <row r="316" spans="7:70" x14ac:dyDescent="0.25">
      <c r="G316" s="64"/>
      <c r="S316" s="64"/>
      <c r="AB316" s="64"/>
      <c r="AK316" s="64"/>
      <c r="AU316" s="64"/>
      <c r="BD316" s="64"/>
      <c r="BR316" s="64"/>
    </row>
    <row r="317" spans="7:70" x14ac:dyDescent="0.25">
      <c r="G317" s="64"/>
      <c r="S317" s="64"/>
      <c r="AB317" s="64"/>
      <c r="AK317" s="64"/>
      <c r="AU317" s="64"/>
      <c r="BD317" s="64"/>
      <c r="BR317" s="64"/>
    </row>
    <row r="318" spans="7:70" x14ac:dyDescent="0.25">
      <c r="G318" s="64"/>
      <c r="S318" s="64"/>
      <c r="AB318" s="64"/>
      <c r="AK318" s="64"/>
      <c r="AU318" s="64"/>
      <c r="BD318" s="64"/>
      <c r="BR318" s="64"/>
    </row>
    <row r="319" spans="7:70" x14ac:dyDescent="0.25">
      <c r="G319" s="64"/>
      <c r="S319" s="64"/>
      <c r="AB319" s="64"/>
      <c r="AK319" s="64"/>
      <c r="AU319" s="64"/>
      <c r="BD319" s="64"/>
      <c r="BR319" s="64"/>
    </row>
    <row r="320" spans="7:70" x14ac:dyDescent="0.25">
      <c r="G320" s="64"/>
      <c r="S320" s="64"/>
      <c r="AB320" s="64"/>
      <c r="AK320" s="64"/>
      <c r="AU320" s="64"/>
      <c r="BD320" s="64"/>
      <c r="BR320" s="64"/>
    </row>
    <row r="321" spans="7:70" x14ac:dyDescent="0.25">
      <c r="G321" s="64"/>
      <c r="S321" s="64"/>
      <c r="AB321" s="64"/>
      <c r="AK321" s="64"/>
      <c r="AU321" s="64"/>
      <c r="BD321" s="64"/>
      <c r="BR321" s="64"/>
    </row>
    <row r="322" spans="7:70" x14ac:dyDescent="0.25">
      <c r="G322" s="64"/>
      <c r="S322" s="64"/>
      <c r="AB322" s="64"/>
      <c r="AK322" s="64"/>
      <c r="AU322" s="64"/>
      <c r="BD322" s="64"/>
      <c r="BR322" s="64"/>
    </row>
    <row r="323" spans="7:70" x14ac:dyDescent="0.25">
      <c r="G323" s="64"/>
      <c r="S323" s="64"/>
      <c r="AB323" s="64"/>
      <c r="AK323" s="64"/>
      <c r="AU323" s="64"/>
      <c r="BD323" s="64"/>
      <c r="BR323" s="64"/>
    </row>
    <row r="324" spans="7:70" x14ac:dyDescent="0.25">
      <c r="G324" s="64"/>
      <c r="S324" s="64"/>
      <c r="AB324" s="64"/>
      <c r="AK324" s="64"/>
      <c r="AU324" s="64"/>
      <c r="BD324" s="64"/>
      <c r="BR324" s="64"/>
    </row>
    <row r="325" spans="7:70" x14ac:dyDescent="0.25">
      <c r="G325" s="64"/>
      <c r="S325" s="64"/>
      <c r="AB325" s="64"/>
      <c r="AK325" s="64"/>
      <c r="AU325" s="64"/>
      <c r="BD325" s="64"/>
      <c r="BR325" s="64"/>
    </row>
    <row r="326" spans="7:70" x14ac:dyDescent="0.25">
      <c r="G326" s="64"/>
      <c r="S326" s="64"/>
      <c r="AB326" s="64"/>
      <c r="AK326" s="64"/>
      <c r="AU326" s="64"/>
      <c r="BD326" s="64"/>
      <c r="BR326" s="64"/>
    </row>
    <row r="327" spans="7:70" x14ac:dyDescent="0.25">
      <c r="G327" s="64"/>
      <c r="S327" s="64"/>
      <c r="AB327" s="64"/>
      <c r="AK327" s="64"/>
      <c r="AU327" s="64"/>
      <c r="BD327" s="64"/>
      <c r="BR327" s="64"/>
    </row>
    <row r="328" spans="7:70" x14ac:dyDescent="0.25">
      <c r="G328" s="64"/>
      <c r="S328" s="64"/>
      <c r="AB328" s="64"/>
      <c r="AK328" s="64"/>
      <c r="AU328" s="64"/>
      <c r="BD328" s="64"/>
      <c r="BR328" s="64"/>
    </row>
    <row r="329" spans="7:70" x14ac:dyDescent="0.25">
      <c r="G329" s="64"/>
      <c r="S329" s="64"/>
      <c r="AB329" s="64"/>
      <c r="AK329" s="64"/>
      <c r="AU329" s="64"/>
      <c r="BD329" s="64"/>
      <c r="BR329" s="64"/>
    </row>
    <row r="330" spans="7:70" x14ac:dyDescent="0.25">
      <c r="G330" s="64"/>
      <c r="S330" s="64"/>
      <c r="AB330" s="64"/>
      <c r="AK330" s="64"/>
      <c r="AU330" s="64"/>
      <c r="BD330" s="64"/>
      <c r="BR330" s="64"/>
    </row>
    <row r="331" spans="7:70" x14ac:dyDescent="0.25">
      <c r="G331" s="64"/>
      <c r="S331" s="64"/>
      <c r="AB331" s="64"/>
      <c r="AK331" s="64"/>
      <c r="AU331" s="64"/>
      <c r="BD331" s="64"/>
      <c r="BR331" s="64"/>
    </row>
    <row r="332" spans="7:70" x14ac:dyDescent="0.25">
      <c r="G332" s="64"/>
      <c r="S332" s="64"/>
      <c r="AB332" s="64"/>
      <c r="AK332" s="64"/>
      <c r="AU332" s="64"/>
      <c r="BD332" s="64"/>
      <c r="BR332" s="64"/>
    </row>
    <row r="333" spans="7:70" x14ac:dyDescent="0.25">
      <c r="G333" s="64"/>
      <c r="S333" s="64"/>
      <c r="AB333" s="64"/>
      <c r="AK333" s="64"/>
      <c r="AU333" s="64"/>
      <c r="BD333" s="64"/>
      <c r="BR333" s="64"/>
    </row>
    <row r="334" spans="7:70" x14ac:dyDescent="0.25">
      <c r="G334" s="64"/>
      <c r="S334" s="64"/>
      <c r="AB334" s="64"/>
      <c r="AK334" s="64"/>
      <c r="AU334" s="64"/>
      <c r="BD334" s="64"/>
      <c r="BR334" s="64"/>
    </row>
    <row r="335" spans="7:70" x14ac:dyDescent="0.25">
      <c r="G335" s="64"/>
      <c r="S335" s="64"/>
      <c r="AB335" s="64"/>
      <c r="AK335" s="64"/>
      <c r="AU335" s="64"/>
      <c r="BD335" s="64"/>
      <c r="BR335" s="64"/>
    </row>
    <row r="336" spans="7:70" x14ac:dyDescent="0.25">
      <c r="G336" s="64"/>
      <c r="S336" s="64"/>
      <c r="AB336" s="64"/>
      <c r="AK336" s="64"/>
      <c r="AU336" s="64"/>
      <c r="BD336" s="64"/>
      <c r="BR336" s="64"/>
    </row>
    <row r="337" spans="7:70" x14ac:dyDescent="0.25">
      <c r="G337" s="64"/>
      <c r="S337" s="64"/>
      <c r="AB337" s="64"/>
      <c r="AK337" s="64"/>
      <c r="AU337" s="64"/>
      <c r="BD337" s="64"/>
      <c r="BR337" s="64"/>
    </row>
    <row r="338" spans="7:70" x14ac:dyDescent="0.25">
      <c r="G338" s="64"/>
      <c r="S338" s="64"/>
      <c r="AB338" s="64"/>
      <c r="AK338" s="64"/>
      <c r="AU338" s="64"/>
      <c r="BD338" s="64"/>
      <c r="BR338" s="64"/>
    </row>
    <row r="339" spans="7:70" x14ac:dyDescent="0.25">
      <c r="G339" s="64"/>
      <c r="S339" s="64"/>
      <c r="AB339" s="64"/>
      <c r="AK339" s="64"/>
      <c r="AU339" s="64"/>
      <c r="BD339" s="64"/>
      <c r="BR339" s="64"/>
    </row>
    <row r="340" spans="7:70" x14ac:dyDescent="0.25">
      <c r="G340" s="64"/>
      <c r="S340" s="64"/>
      <c r="AB340" s="64"/>
      <c r="AK340" s="64"/>
      <c r="AU340" s="64"/>
      <c r="BD340" s="64"/>
      <c r="BR340" s="64"/>
    </row>
    <row r="341" spans="7:70" x14ac:dyDescent="0.25">
      <c r="G341" s="64"/>
      <c r="S341" s="64"/>
      <c r="AB341" s="64"/>
      <c r="AK341" s="64"/>
      <c r="AU341" s="64"/>
      <c r="BD341" s="64"/>
      <c r="BR341" s="64"/>
    </row>
    <row r="342" spans="7:70" x14ac:dyDescent="0.25">
      <c r="G342" s="64"/>
      <c r="S342" s="64"/>
      <c r="AB342" s="64"/>
      <c r="AK342" s="64"/>
      <c r="AU342" s="64"/>
      <c r="BD342" s="64"/>
      <c r="BR342" s="64"/>
    </row>
    <row r="343" spans="7:70" x14ac:dyDescent="0.25">
      <c r="G343" s="64"/>
      <c r="S343" s="64"/>
      <c r="AB343" s="64"/>
      <c r="AK343" s="64"/>
      <c r="AU343" s="64"/>
      <c r="BD343" s="64"/>
      <c r="BR343" s="64"/>
    </row>
    <row r="344" spans="7:70" x14ac:dyDescent="0.25">
      <c r="G344" s="64"/>
      <c r="S344" s="64"/>
      <c r="AB344" s="64"/>
      <c r="AK344" s="64"/>
      <c r="AU344" s="64"/>
      <c r="BD344" s="64"/>
      <c r="BR344" s="64"/>
    </row>
    <row r="345" spans="7:70" x14ac:dyDescent="0.25">
      <c r="G345" s="64"/>
      <c r="S345" s="64"/>
      <c r="AB345" s="64"/>
      <c r="AK345" s="64"/>
      <c r="AU345" s="64"/>
      <c r="BD345" s="64"/>
      <c r="BR345" s="64"/>
    </row>
    <row r="346" spans="7:70" x14ac:dyDescent="0.25">
      <c r="G346" s="64"/>
      <c r="S346" s="64"/>
      <c r="AB346" s="64"/>
      <c r="AK346" s="64"/>
      <c r="AU346" s="64"/>
      <c r="BD346" s="64"/>
      <c r="BR346" s="64"/>
    </row>
    <row r="347" spans="7:70" x14ac:dyDescent="0.25">
      <c r="G347" s="64"/>
      <c r="S347" s="64"/>
      <c r="AB347" s="64"/>
      <c r="AK347" s="64"/>
      <c r="AU347" s="64"/>
      <c r="BD347" s="64"/>
      <c r="BR347" s="64"/>
    </row>
    <row r="348" spans="7:70" x14ac:dyDescent="0.25">
      <c r="G348" s="64"/>
      <c r="S348" s="64"/>
      <c r="AB348" s="64"/>
      <c r="AK348" s="64"/>
      <c r="AU348" s="64"/>
      <c r="BD348" s="64"/>
      <c r="BR348" s="64"/>
    </row>
    <row r="349" spans="7:70" x14ac:dyDescent="0.25">
      <c r="G349" s="64"/>
      <c r="S349" s="64"/>
      <c r="AB349" s="64"/>
      <c r="AK349" s="64"/>
      <c r="AU349" s="64"/>
      <c r="BD349" s="64"/>
      <c r="BR349" s="64"/>
    </row>
    <row r="350" spans="7:70" x14ac:dyDescent="0.25">
      <c r="G350" s="64"/>
      <c r="S350" s="64"/>
      <c r="AB350" s="64"/>
      <c r="AK350" s="64"/>
      <c r="AU350" s="64"/>
      <c r="BD350" s="64"/>
      <c r="BR350" s="64"/>
    </row>
    <row r="351" spans="7:70" x14ac:dyDescent="0.25">
      <c r="G351" s="64"/>
      <c r="S351" s="64"/>
      <c r="AB351" s="64"/>
      <c r="AK351" s="64"/>
      <c r="AU351" s="64"/>
      <c r="BD351" s="64"/>
      <c r="BR351" s="64"/>
    </row>
    <row r="352" spans="7:70" x14ac:dyDescent="0.25">
      <c r="G352" s="64"/>
      <c r="S352" s="64"/>
      <c r="AB352" s="64"/>
      <c r="AK352" s="64"/>
      <c r="AU352" s="64"/>
      <c r="BD352" s="64"/>
      <c r="BR352" s="64"/>
    </row>
    <row r="353" spans="7:70" x14ac:dyDescent="0.25">
      <c r="G353" s="64"/>
      <c r="S353" s="64"/>
      <c r="AB353" s="64"/>
      <c r="AK353" s="64"/>
      <c r="AU353" s="64"/>
      <c r="BD353" s="64"/>
      <c r="BR353" s="64"/>
    </row>
    <row r="354" spans="7:70" x14ac:dyDescent="0.25">
      <c r="G354" s="64"/>
      <c r="S354" s="64"/>
      <c r="AB354" s="64"/>
      <c r="AK354" s="64"/>
      <c r="AU354" s="64"/>
      <c r="BD354" s="64"/>
      <c r="BR354" s="64"/>
    </row>
    <row r="355" spans="7:70" x14ac:dyDescent="0.25">
      <c r="G355" s="64"/>
      <c r="S355" s="64"/>
      <c r="AB355" s="64"/>
      <c r="AK355" s="64"/>
      <c r="AU355" s="64"/>
      <c r="BD355" s="64"/>
      <c r="BR355" s="64"/>
    </row>
    <row r="356" spans="7:70" x14ac:dyDescent="0.25">
      <c r="G356" s="64"/>
      <c r="S356" s="64"/>
      <c r="AB356" s="64"/>
      <c r="AK356" s="64"/>
      <c r="AU356" s="64"/>
      <c r="BD356" s="64"/>
      <c r="BR356" s="64"/>
    </row>
    <row r="357" spans="7:70" x14ac:dyDescent="0.25">
      <c r="G357" s="64"/>
      <c r="S357" s="64"/>
      <c r="AB357" s="64"/>
      <c r="AK357" s="64"/>
      <c r="AU357" s="64"/>
      <c r="BD357" s="64"/>
      <c r="BR357" s="64"/>
    </row>
    <row r="358" spans="7:70" x14ac:dyDescent="0.25">
      <c r="G358" s="64"/>
      <c r="S358" s="64"/>
      <c r="AB358" s="64"/>
      <c r="AK358" s="64"/>
      <c r="AU358" s="64"/>
      <c r="BD358" s="64"/>
      <c r="BR358" s="64"/>
    </row>
    <row r="359" spans="7:70" x14ac:dyDescent="0.25">
      <c r="G359" s="64"/>
      <c r="S359" s="64"/>
      <c r="AB359" s="64"/>
      <c r="AK359" s="64"/>
      <c r="AU359" s="64"/>
      <c r="BD359" s="64"/>
      <c r="BR359" s="64"/>
    </row>
    <row r="360" spans="7:70" x14ac:dyDescent="0.25">
      <c r="G360" s="64"/>
      <c r="S360" s="64"/>
      <c r="AB360" s="64"/>
      <c r="AK360" s="64"/>
      <c r="AU360" s="64"/>
      <c r="BD360" s="64"/>
      <c r="BR360" s="64"/>
    </row>
    <row r="361" spans="7:70" x14ac:dyDescent="0.25">
      <c r="G361" s="64"/>
      <c r="S361" s="64"/>
      <c r="AB361" s="64"/>
      <c r="AK361" s="64"/>
      <c r="AU361" s="64"/>
      <c r="BD361" s="64"/>
      <c r="BR361" s="64"/>
    </row>
    <row r="362" spans="7:70" x14ac:dyDescent="0.25">
      <c r="G362" s="64"/>
      <c r="S362" s="64"/>
      <c r="AB362" s="64"/>
      <c r="AK362" s="64"/>
      <c r="AU362" s="64"/>
      <c r="BD362" s="64"/>
      <c r="BR362" s="64"/>
    </row>
    <row r="363" spans="7:70" x14ac:dyDescent="0.25">
      <c r="G363" s="64"/>
      <c r="S363" s="64"/>
      <c r="AB363" s="64"/>
      <c r="AK363" s="64"/>
      <c r="AU363" s="64"/>
      <c r="BD363" s="64"/>
      <c r="BR363" s="64"/>
    </row>
    <row r="364" spans="7:70" x14ac:dyDescent="0.25">
      <c r="G364" s="64"/>
      <c r="S364" s="64"/>
      <c r="AB364" s="64"/>
      <c r="AK364" s="64"/>
      <c r="AU364" s="64"/>
      <c r="BD364" s="64"/>
      <c r="BR364" s="64"/>
    </row>
    <row r="365" spans="7:70" x14ac:dyDescent="0.25">
      <c r="G365" s="64"/>
      <c r="S365" s="64"/>
      <c r="AB365" s="64"/>
      <c r="AK365" s="64"/>
      <c r="AU365" s="64"/>
      <c r="BD365" s="64"/>
      <c r="BR365" s="64"/>
    </row>
    <row r="366" spans="7:70" x14ac:dyDescent="0.25">
      <c r="G366" s="64"/>
      <c r="S366" s="64"/>
      <c r="AB366" s="64"/>
      <c r="AK366" s="64"/>
      <c r="AU366" s="64"/>
      <c r="BD366" s="64"/>
      <c r="BR366" s="64"/>
    </row>
    <row r="367" spans="7:70" x14ac:dyDescent="0.25">
      <c r="G367" s="64"/>
      <c r="S367" s="64"/>
      <c r="AB367" s="64"/>
      <c r="AK367" s="64"/>
      <c r="AU367" s="64"/>
      <c r="BD367" s="64"/>
      <c r="BR367" s="64"/>
    </row>
    <row r="368" spans="7:70" x14ac:dyDescent="0.25">
      <c r="G368" s="64"/>
      <c r="S368" s="64"/>
      <c r="AB368" s="64"/>
      <c r="AK368" s="64"/>
      <c r="AU368" s="64"/>
      <c r="BD368" s="64"/>
      <c r="BR368" s="64"/>
    </row>
    <row r="369" spans="7:70" x14ac:dyDescent="0.25">
      <c r="G369" s="64"/>
      <c r="S369" s="64"/>
      <c r="AB369" s="64"/>
      <c r="AK369" s="64"/>
      <c r="AU369" s="64"/>
      <c r="BD369" s="64"/>
      <c r="BR369" s="64"/>
    </row>
    <row r="370" spans="7:70" x14ac:dyDescent="0.25">
      <c r="G370" s="64"/>
      <c r="S370" s="64"/>
      <c r="AB370" s="64"/>
      <c r="AK370" s="64"/>
      <c r="AU370" s="64"/>
      <c r="BD370" s="64"/>
      <c r="BR370" s="64"/>
    </row>
    <row r="371" spans="7:70" x14ac:dyDescent="0.25">
      <c r="G371" s="64"/>
      <c r="S371" s="64"/>
      <c r="AB371" s="64"/>
      <c r="AK371" s="64"/>
      <c r="AU371" s="64"/>
      <c r="BD371" s="64"/>
      <c r="BR371" s="64"/>
    </row>
    <row r="372" spans="7:70" x14ac:dyDescent="0.25">
      <c r="G372" s="64"/>
      <c r="S372" s="64"/>
      <c r="AB372" s="64"/>
      <c r="AK372" s="64"/>
      <c r="AU372" s="64"/>
      <c r="BD372" s="64"/>
      <c r="BR372" s="64"/>
    </row>
    <row r="373" spans="7:70" x14ac:dyDescent="0.25">
      <c r="G373" s="64"/>
      <c r="S373" s="64"/>
      <c r="AB373" s="64"/>
      <c r="AK373" s="64"/>
      <c r="AU373" s="64"/>
      <c r="BD373" s="64"/>
      <c r="BR373" s="64"/>
    </row>
    <row r="374" spans="7:70" x14ac:dyDescent="0.25">
      <c r="G374" s="64"/>
      <c r="S374" s="64"/>
      <c r="AB374" s="64"/>
      <c r="AK374" s="64"/>
      <c r="AU374" s="64"/>
      <c r="BD374" s="64"/>
      <c r="BR374" s="64"/>
    </row>
    <row r="375" spans="7:70" x14ac:dyDescent="0.25">
      <c r="G375" s="64"/>
      <c r="S375" s="64"/>
      <c r="AB375" s="64"/>
      <c r="AK375" s="64"/>
      <c r="AU375" s="64"/>
      <c r="BD375" s="64"/>
      <c r="BR375" s="64"/>
    </row>
    <row r="376" spans="7:70" x14ac:dyDescent="0.25">
      <c r="G376" s="64"/>
      <c r="S376" s="64"/>
      <c r="AB376" s="64"/>
      <c r="AK376" s="64"/>
      <c r="AU376" s="64"/>
      <c r="BD376" s="64"/>
      <c r="BR376" s="64"/>
    </row>
    <row r="377" spans="7:70" x14ac:dyDescent="0.25">
      <c r="G377" s="64"/>
      <c r="S377" s="64"/>
      <c r="AB377" s="64"/>
      <c r="AK377" s="64"/>
      <c r="AU377" s="64"/>
      <c r="BD377" s="64"/>
      <c r="BR377" s="64"/>
    </row>
    <row r="378" spans="7:70" x14ac:dyDescent="0.25">
      <c r="G378" s="64"/>
      <c r="S378" s="64"/>
      <c r="AB378" s="64"/>
      <c r="AK378" s="64"/>
      <c r="AU378" s="64"/>
      <c r="BD378" s="64"/>
      <c r="BR378" s="64"/>
    </row>
    <row r="379" spans="7:70" x14ac:dyDescent="0.25">
      <c r="G379" s="64"/>
      <c r="S379" s="64"/>
      <c r="AB379" s="64"/>
      <c r="AK379" s="64"/>
      <c r="AU379" s="64"/>
      <c r="BD379" s="64"/>
      <c r="BR379" s="64"/>
    </row>
    <row r="380" spans="7:70" x14ac:dyDescent="0.25">
      <c r="G380" s="64"/>
      <c r="S380" s="64"/>
      <c r="AB380" s="64"/>
      <c r="AK380" s="64"/>
      <c r="AU380" s="64"/>
      <c r="BD380" s="64"/>
      <c r="BR380" s="64"/>
    </row>
    <row r="381" spans="7:70" x14ac:dyDescent="0.25">
      <c r="G381" s="64"/>
      <c r="S381" s="64"/>
      <c r="AB381" s="64"/>
      <c r="AK381" s="64"/>
      <c r="AU381" s="64"/>
      <c r="BD381" s="64"/>
      <c r="BR381" s="64"/>
    </row>
    <row r="382" spans="7:70" x14ac:dyDescent="0.25">
      <c r="G382" s="64"/>
      <c r="S382" s="64"/>
      <c r="AB382" s="64"/>
      <c r="AK382" s="64"/>
      <c r="AU382" s="64"/>
      <c r="BD382" s="64"/>
      <c r="BR382" s="64"/>
    </row>
    <row r="383" spans="7:70" x14ac:dyDescent="0.25">
      <c r="G383" s="64"/>
      <c r="S383" s="64"/>
      <c r="AB383" s="64"/>
      <c r="AK383" s="64"/>
      <c r="AU383" s="64"/>
      <c r="BD383" s="64"/>
      <c r="BR383" s="64"/>
    </row>
    <row r="384" spans="7:70" x14ac:dyDescent="0.25">
      <c r="G384" s="64"/>
      <c r="S384" s="64"/>
      <c r="AB384" s="64"/>
      <c r="AK384" s="64"/>
      <c r="AU384" s="64"/>
      <c r="BD384" s="64"/>
      <c r="BR384" s="64"/>
    </row>
    <row r="385" spans="7:70" x14ac:dyDescent="0.25">
      <c r="G385" s="64"/>
      <c r="S385" s="64"/>
      <c r="AB385" s="64"/>
      <c r="AK385" s="64"/>
      <c r="AU385" s="64"/>
      <c r="BD385" s="64"/>
      <c r="BR385" s="64"/>
    </row>
    <row r="386" spans="7:70" x14ac:dyDescent="0.25">
      <c r="G386" s="64"/>
      <c r="S386" s="64"/>
      <c r="AB386" s="64"/>
      <c r="AK386" s="64"/>
      <c r="AU386" s="64"/>
      <c r="BD386" s="64"/>
      <c r="BR386" s="64"/>
    </row>
    <row r="387" spans="7:70" x14ac:dyDescent="0.25">
      <c r="G387" s="64"/>
      <c r="S387" s="64"/>
      <c r="AB387" s="64"/>
      <c r="AK387" s="64"/>
      <c r="AU387" s="64"/>
      <c r="BD387" s="64"/>
      <c r="BR387" s="64"/>
    </row>
    <row r="388" spans="7:70" x14ac:dyDescent="0.25">
      <c r="G388" s="64"/>
      <c r="S388" s="64"/>
      <c r="AB388" s="64"/>
      <c r="AK388" s="64"/>
      <c r="AU388" s="64"/>
      <c r="BD388" s="64"/>
      <c r="BR388" s="64"/>
    </row>
    <row r="389" spans="7:70" x14ac:dyDescent="0.25">
      <c r="G389" s="64"/>
      <c r="S389" s="64"/>
      <c r="AB389" s="64"/>
      <c r="AK389" s="64"/>
      <c r="AU389" s="64"/>
      <c r="BD389" s="64"/>
      <c r="BR389" s="64"/>
    </row>
    <row r="390" spans="7:70" x14ac:dyDescent="0.25">
      <c r="G390" s="64"/>
      <c r="S390" s="64"/>
      <c r="AB390" s="64"/>
      <c r="AK390" s="64"/>
      <c r="AU390" s="64"/>
      <c r="BD390" s="64"/>
      <c r="BR390" s="64"/>
    </row>
    <row r="391" spans="7:70" x14ac:dyDescent="0.25">
      <c r="G391" s="64"/>
      <c r="S391" s="64"/>
      <c r="AB391" s="64"/>
      <c r="AK391" s="64"/>
      <c r="AU391" s="64"/>
      <c r="BD391" s="64"/>
      <c r="BR391" s="64"/>
    </row>
    <row r="392" spans="7:70" x14ac:dyDescent="0.25">
      <c r="G392" s="64"/>
      <c r="S392" s="64"/>
      <c r="AB392" s="64"/>
      <c r="AK392" s="64"/>
      <c r="AU392" s="64"/>
      <c r="BD392" s="64"/>
      <c r="BR392" s="64"/>
    </row>
    <row r="393" spans="7:70" x14ac:dyDescent="0.25">
      <c r="G393" s="64"/>
      <c r="S393" s="64"/>
      <c r="AB393" s="64"/>
      <c r="AK393" s="64"/>
      <c r="AU393" s="64"/>
      <c r="BD393" s="64"/>
      <c r="BR393" s="64"/>
    </row>
    <row r="394" spans="7:70" x14ac:dyDescent="0.25">
      <c r="G394" s="64"/>
      <c r="S394" s="64"/>
      <c r="AB394" s="64"/>
      <c r="AK394" s="64"/>
      <c r="AU394" s="64"/>
      <c r="BD394" s="64"/>
      <c r="BR394" s="64"/>
    </row>
    <row r="395" spans="7:70" x14ac:dyDescent="0.25">
      <c r="G395" s="64"/>
      <c r="S395" s="64"/>
      <c r="AB395" s="64"/>
      <c r="AK395" s="64"/>
      <c r="AU395" s="64"/>
      <c r="BD395" s="64"/>
      <c r="BR395" s="64"/>
    </row>
    <row r="396" spans="7:70" x14ac:dyDescent="0.25">
      <c r="G396" s="64"/>
      <c r="S396" s="64"/>
      <c r="AB396" s="64"/>
      <c r="AK396" s="64"/>
      <c r="AU396" s="64"/>
      <c r="BD396" s="64"/>
      <c r="BR396" s="64"/>
    </row>
    <row r="397" spans="7:70" x14ac:dyDescent="0.25">
      <c r="G397" s="64"/>
      <c r="S397" s="64"/>
      <c r="AB397" s="64"/>
      <c r="AK397" s="64"/>
      <c r="AU397" s="64"/>
      <c r="BD397" s="64"/>
      <c r="BR397" s="64"/>
    </row>
    <row r="398" spans="7:70" x14ac:dyDescent="0.25">
      <c r="G398" s="64"/>
      <c r="S398" s="64"/>
      <c r="AB398" s="64"/>
      <c r="AK398" s="64"/>
      <c r="AU398" s="64"/>
      <c r="BD398" s="64"/>
      <c r="BR398" s="6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J398"/>
  <sheetViews>
    <sheetView topLeftCell="BL11" zoomScale="70" zoomScaleNormal="70" workbookViewId="0">
      <selection activeCell="E11" sqref="E11"/>
    </sheetView>
  </sheetViews>
  <sheetFormatPr defaultColWidth="8.75" defaultRowHeight="15.75" x14ac:dyDescent="0.25"/>
  <cols>
    <col min="1" max="5" width="8.75" style="61"/>
    <col min="6" max="6" width="8.75" style="62"/>
    <col min="7" max="17" width="8.75" style="61"/>
    <col min="18" max="18" width="8.75" style="62"/>
    <col min="19" max="26" width="8.75" style="61"/>
    <col min="27" max="27" width="8.75" style="62"/>
    <col min="28" max="29" width="8.75" style="61"/>
    <col min="30" max="30" width="11.25" style="61" customWidth="1"/>
    <col min="31" max="35" width="8.75" style="61"/>
    <col min="36" max="36" width="8.75" style="62"/>
    <col min="37" max="45" width="8.75" style="61"/>
    <col min="46" max="46" width="8.75" style="62"/>
    <col min="47" max="48" width="8.75" style="61"/>
    <col min="49" max="49" width="9.5" style="61" bestFit="1" customWidth="1"/>
    <col min="50" max="54" width="8.75" style="61"/>
    <col min="55" max="55" width="10.875" style="62" customWidth="1"/>
    <col min="56" max="68" width="8.75" style="61"/>
    <col min="69" max="69" width="8.75" style="62"/>
    <col min="70" max="16384" width="8.75" style="61"/>
  </cols>
  <sheetData>
    <row r="1" spans="1:88" x14ac:dyDescent="0.25">
      <c r="A1" s="62"/>
      <c r="B1" s="34" t="s">
        <v>590</v>
      </c>
      <c r="C1" s="62" t="s">
        <v>24</v>
      </c>
      <c r="D1" s="62" t="s">
        <v>402</v>
      </c>
      <c r="E1" s="62"/>
      <c r="F1" s="64"/>
      <c r="H1" s="127" t="s">
        <v>697</v>
      </c>
      <c r="I1" s="108"/>
      <c r="J1" s="62"/>
      <c r="K1" s="62"/>
      <c r="L1" s="62"/>
      <c r="M1" s="62"/>
      <c r="N1" s="62"/>
      <c r="O1" s="62"/>
      <c r="P1" s="62"/>
      <c r="Q1" s="62"/>
      <c r="R1" s="64"/>
      <c r="S1" s="62"/>
      <c r="T1" s="34" t="s">
        <v>601</v>
      </c>
      <c r="U1" s="62"/>
      <c r="V1" s="62"/>
      <c r="W1" s="62"/>
      <c r="X1" s="62"/>
      <c r="Y1" s="62"/>
      <c r="Z1" s="62"/>
      <c r="AA1" s="64"/>
      <c r="AB1" s="62"/>
      <c r="AC1" s="34" t="s">
        <v>602</v>
      </c>
      <c r="AD1" s="62"/>
      <c r="AE1" s="62"/>
      <c r="AF1" s="62"/>
      <c r="AG1" s="62"/>
      <c r="AH1" s="62"/>
      <c r="AI1" s="62"/>
      <c r="AJ1" s="64"/>
      <c r="AK1" s="62"/>
      <c r="AL1" s="34" t="s">
        <v>603</v>
      </c>
      <c r="AM1" s="62"/>
      <c r="AN1" s="62"/>
      <c r="AO1" s="62"/>
      <c r="AP1" s="62"/>
      <c r="AQ1" s="62"/>
      <c r="AR1" s="62"/>
      <c r="AS1" s="62"/>
      <c r="AT1" s="64"/>
      <c r="AU1" s="62"/>
      <c r="AV1" s="34" t="s">
        <v>604</v>
      </c>
      <c r="AW1" s="62"/>
      <c r="AX1" s="62"/>
      <c r="AY1" s="62"/>
      <c r="AZ1" s="62"/>
      <c r="BA1" s="62"/>
      <c r="BB1" s="62"/>
      <c r="BC1" s="64"/>
      <c r="BD1" s="62"/>
      <c r="BE1" s="34" t="s">
        <v>605</v>
      </c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4"/>
      <c r="BR1" s="62"/>
      <c r="BS1" s="34" t="s">
        <v>606</v>
      </c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</row>
    <row r="2" spans="1:88" x14ac:dyDescent="0.25">
      <c r="A2" s="62"/>
      <c r="B2" s="62" t="s">
        <v>405</v>
      </c>
      <c r="C2" s="62" t="s">
        <v>443</v>
      </c>
      <c r="D2" s="62"/>
      <c r="E2" s="62"/>
      <c r="F2" s="64"/>
      <c r="H2" s="108"/>
      <c r="I2" s="108"/>
      <c r="J2" s="62"/>
      <c r="K2" s="62"/>
      <c r="L2" s="62"/>
      <c r="M2" s="62"/>
      <c r="N2" s="62"/>
      <c r="O2" s="62"/>
      <c r="P2" s="62"/>
      <c r="Q2" s="62"/>
      <c r="R2" s="64"/>
      <c r="S2" s="62"/>
      <c r="T2" s="5" t="s">
        <v>327</v>
      </c>
      <c r="U2" s="6">
        <v>1301160</v>
      </c>
      <c r="V2" s="62"/>
      <c r="W2" s="62"/>
      <c r="X2" s="62"/>
      <c r="Y2" s="62"/>
      <c r="Z2" s="62"/>
      <c r="AA2" s="64"/>
      <c r="AB2" s="62"/>
      <c r="AC2" s="5" t="s">
        <v>327</v>
      </c>
      <c r="AD2" s="6">
        <v>12591871</v>
      </c>
      <c r="AE2" s="62"/>
      <c r="AF2" s="62"/>
      <c r="AG2" s="62"/>
      <c r="AH2" s="62"/>
      <c r="AI2" s="62"/>
      <c r="AJ2" s="64"/>
      <c r="AK2" s="62"/>
      <c r="AL2" s="5" t="s">
        <v>327</v>
      </c>
      <c r="AM2" s="6">
        <v>12591871</v>
      </c>
      <c r="AN2" s="62"/>
      <c r="AO2" s="62"/>
      <c r="AP2" s="62"/>
      <c r="AQ2" s="62"/>
      <c r="AR2" s="62"/>
      <c r="AS2" s="62"/>
      <c r="AT2" s="64"/>
      <c r="AU2" s="62"/>
      <c r="AV2" s="5" t="s">
        <v>327</v>
      </c>
      <c r="AW2" s="6">
        <v>12591871</v>
      </c>
      <c r="AX2" s="62"/>
      <c r="AY2" s="62"/>
      <c r="AZ2" s="62"/>
      <c r="BA2" s="62"/>
      <c r="BB2" s="62"/>
      <c r="BC2" s="64"/>
      <c r="BD2" s="62"/>
      <c r="BE2" s="5" t="s">
        <v>327</v>
      </c>
      <c r="BF2" s="6">
        <v>12591871</v>
      </c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4"/>
      <c r="BR2" s="62"/>
      <c r="BS2" s="5" t="s">
        <v>327</v>
      </c>
      <c r="BT2" s="6">
        <v>12591871</v>
      </c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</row>
    <row r="3" spans="1:88" x14ac:dyDescent="0.25">
      <c r="A3" s="62"/>
      <c r="B3" s="62" t="s">
        <v>0</v>
      </c>
      <c r="C3" s="62">
        <v>900</v>
      </c>
      <c r="D3" s="62"/>
      <c r="E3" s="62"/>
      <c r="F3" s="64"/>
      <c r="H3" s="108"/>
      <c r="I3" s="108"/>
      <c r="J3" s="62"/>
      <c r="K3" s="62"/>
      <c r="L3" s="62"/>
      <c r="M3" s="62"/>
      <c r="N3" s="62"/>
      <c r="O3" s="62"/>
      <c r="P3" s="62"/>
      <c r="Q3" s="62"/>
      <c r="R3" s="64"/>
      <c r="S3" s="62"/>
      <c r="T3" s="59" t="s">
        <v>64</v>
      </c>
      <c r="U3" s="6" t="s">
        <v>600</v>
      </c>
      <c r="V3" s="62"/>
      <c r="W3" s="62"/>
      <c r="X3" s="62"/>
      <c r="Y3" s="62"/>
      <c r="Z3" s="62"/>
      <c r="AA3" s="64"/>
      <c r="AB3" s="62"/>
      <c r="AC3" s="59" t="s">
        <v>64</v>
      </c>
      <c r="AD3" s="6" t="s">
        <v>696</v>
      </c>
      <c r="AE3" s="62"/>
      <c r="AF3" s="62"/>
      <c r="AG3" s="62"/>
      <c r="AH3" s="62"/>
      <c r="AI3" s="62"/>
      <c r="AJ3" s="64"/>
      <c r="AK3" s="62"/>
      <c r="AL3" s="59" t="s">
        <v>64</v>
      </c>
      <c r="AM3" s="6" t="s">
        <v>696</v>
      </c>
      <c r="AN3" s="62"/>
      <c r="AO3" s="62"/>
      <c r="AP3" s="62"/>
      <c r="AQ3" s="62"/>
      <c r="AR3" s="62"/>
      <c r="AS3" s="62"/>
      <c r="AT3" s="64"/>
      <c r="AU3" s="62"/>
      <c r="AV3" s="59" t="s">
        <v>64</v>
      </c>
      <c r="AW3" s="6" t="s">
        <v>696</v>
      </c>
      <c r="AX3" s="62"/>
      <c r="AY3" s="62"/>
      <c r="AZ3" s="62"/>
      <c r="BA3" s="62"/>
      <c r="BB3" s="62"/>
      <c r="BC3" s="64"/>
      <c r="BD3" s="62"/>
      <c r="BE3" s="59" t="s">
        <v>64</v>
      </c>
      <c r="BF3" s="6" t="s">
        <v>696</v>
      </c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4"/>
      <c r="BR3" s="62"/>
      <c r="BS3" s="59" t="s">
        <v>64</v>
      </c>
      <c r="BT3" s="6" t="s">
        <v>696</v>
      </c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</row>
    <row r="4" spans="1:88" x14ac:dyDescent="0.25">
      <c r="A4" s="62"/>
      <c r="B4" s="62" t="s">
        <v>416</v>
      </c>
      <c r="C4" s="62">
        <v>12591871</v>
      </c>
      <c r="D4" s="62"/>
      <c r="E4" s="62"/>
      <c r="F4" s="64"/>
      <c r="H4" s="108"/>
      <c r="I4" s="108"/>
      <c r="J4" s="62"/>
      <c r="K4" s="62"/>
      <c r="L4" s="62"/>
      <c r="M4" s="62"/>
      <c r="N4" s="62"/>
      <c r="O4" s="62"/>
      <c r="P4" s="62"/>
      <c r="Q4" s="62"/>
      <c r="R4" s="64"/>
      <c r="S4" s="62"/>
      <c r="T4" s="62"/>
      <c r="U4" s="62"/>
      <c r="V4" s="62"/>
      <c r="W4" s="62"/>
      <c r="X4" s="62"/>
      <c r="Y4" s="62"/>
      <c r="Z4" s="62"/>
      <c r="AA4" s="64"/>
      <c r="AB4" s="62"/>
      <c r="AC4" s="62"/>
      <c r="AD4" s="62"/>
      <c r="AE4" s="62"/>
      <c r="AF4" s="62"/>
      <c r="AG4" s="62"/>
      <c r="AH4" s="62"/>
      <c r="AI4" s="62"/>
      <c r="AJ4" s="64"/>
      <c r="AK4" s="62"/>
      <c r="AL4" s="62"/>
      <c r="AM4" s="62"/>
      <c r="AN4" s="62"/>
      <c r="AO4" s="62"/>
      <c r="AP4" s="62"/>
      <c r="AQ4" s="62"/>
      <c r="AR4" s="62"/>
      <c r="AS4" s="62"/>
      <c r="AT4" s="64"/>
      <c r="AU4" s="62"/>
      <c r="AV4" s="62"/>
      <c r="AW4" s="62"/>
      <c r="AX4" s="62"/>
      <c r="AY4" s="62"/>
      <c r="AZ4" s="62"/>
      <c r="BA4" s="62"/>
      <c r="BB4" s="62"/>
      <c r="BC4" s="64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4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</row>
    <row r="5" spans="1:88" x14ac:dyDescent="0.25">
      <c r="A5" s="62"/>
      <c r="B5" s="62" t="s">
        <v>421</v>
      </c>
      <c r="C5" s="35">
        <v>0.86099999999999999</v>
      </c>
      <c r="D5" s="62"/>
      <c r="E5" s="62"/>
      <c r="F5" s="64"/>
      <c r="H5" s="108"/>
      <c r="I5" s="108"/>
      <c r="J5" s="62"/>
      <c r="K5" s="62"/>
      <c r="L5" s="62"/>
      <c r="M5" s="62"/>
      <c r="N5" s="62"/>
      <c r="O5" s="62"/>
      <c r="P5" s="62"/>
      <c r="Q5" s="62"/>
      <c r="R5" s="64"/>
      <c r="S5" s="62"/>
      <c r="T5" s="62"/>
      <c r="U5" s="62"/>
      <c r="V5" s="62"/>
      <c r="W5" s="62"/>
      <c r="X5" s="62"/>
      <c r="Y5" s="62"/>
      <c r="Z5" s="62"/>
      <c r="AA5" s="64"/>
      <c r="AB5" s="62"/>
      <c r="AC5" s="62"/>
      <c r="AD5" s="62"/>
      <c r="AE5" s="62"/>
      <c r="AF5" s="62"/>
      <c r="AG5" s="62"/>
      <c r="AH5" s="62"/>
      <c r="AI5" s="62"/>
      <c r="AJ5" s="64"/>
      <c r="AK5" s="62"/>
      <c r="AL5" s="62"/>
      <c r="AM5" s="62"/>
      <c r="AN5" s="62"/>
      <c r="AO5" s="62"/>
      <c r="AP5" s="62"/>
      <c r="AQ5" s="62"/>
      <c r="AR5" s="62"/>
      <c r="AS5" s="62"/>
      <c r="AT5" s="64"/>
      <c r="AU5" s="62"/>
      <c r="AV5" s="62"/>
      <c r="AW5" s="62"/>
      <c r="AX5" s="62"/>
      <c r="AY5" s="62"/>
      <c r="AZ5" s="62"/>
      <c r="BA5" s="62"/>
      <c r="BB5" s="62"/>
      <c r="BC5" s="64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4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</row>
    <row r="6" spans="1:88" x14ac:dyDescent="0.25">
      <c r="A6" s="62"/>
      <c r="B6" s="78" t="s">
        <v>422</v>
      </c>
      <c r="C6" s="79">
        <f>1-C5</f>
        <v>0.13900000000000001</v>
      </c>
      <c r="D6" s="62"/>
      <c r="E6" s="62"/>
      <c r="F6" s="64"/>
      <c r="H6" s="108"/>
      <c r="I6" s="108"/>
      <c r="J6" s="62"/>
      <c r="K6" s="62"/>
      <c r="L6" s="62"/>
      <c r="N6" s="34" t="s">
        <v>328</v>
      </c>
      <c r="O6" s="62"/>
      <c r="P6" s="62"/>
      <c r="Q6" s="62"/>
      <c r="R6" s="64"/>
      <c r="S6" s="62"/>
      <c r="T6" s="62"/>
      <c r="U6" s="4" t="s">
        <v>233</v>
      </c>
      <c r="V6" s="62"/>
      <c r="W6" s="62"/>
      <c r="X6" s="62"/>
      <c r="Y6" s="62"/>
      <c r="Z6" s="62"/>
      <c r="AA6" s="64"/>
      <c r="AB6" s="62"/>
      <c r="AC6" s="62"/>
      <c r="AD6" s="4" t="s">
        <v>244</v>
      </c>
      <c r="AE6" s="62"/>
      <c r="AF6" s="62"/>
      <c r="AG6" s="62"/>
      <c r="AH6" s="62"/>
      <c r="AI6" s="62"/>
      <c r="AJ6" s="64"/>
      <c r="AK6" s="62"/>
      <c r="AL6" s="62"/>
      <c r="AM6" s="4" t="s">
        <v>326</v>
      </c>
      <c r="AN6" s="62"/>
      <c r="AO6" s="62"/>
      <c r="AP6" s="62"/>
      <c r="AQ6" s="62"/>
      <c r="AR6" s="62"/>
      <c r="AS6" s="62"/>
      <c r="AT6" s="64"/>
      <c r="AU6" s="62"/>
      <c r="AV6" s="62"/>
      <c r="AW6" s="4" t="s">
        <v>255</v>
      </c>
      <c r="AX6" s="62"/>
      <c r="AY6" s="62"/>
      <c r="AZ6" s="62"/>
      <c r="BA6" s="62"/>
      <c r="BB6" s="62"/>
      <c r="BC6" s="64"/>
      <c r="BD6" s="62"/>
      <c r="BE6" s="62"/>
      <c r="BF6" s="4" t="s">
        <v>346</v>
      </c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4"/>
      <c r="BR6" s="62"/>
      <c r="BS6" s="62"/>
      <c r="BT6" s="4" t="s">
        <v>482</v>
      </c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</row>
    <row r="7" spans="1:88" x14ac:dyDescent="0.25">
      <c r="A7" s="62"/>
      <c r="B7" s="62" t="s">
        <v>429</v>
      </c>
      <c r="C7" s="76">
        <v>0.34399999999999997</v>
      </c>
      <c r="D7" s="76">
        <v>0.52200000000000002</v>
      </c>
      <c r="E7" s="62"/>
      <c r="F7" s="64"/>
      <c r="I7" s="112"/>
      <c r="J7" s="112" t="s">
        <v>24</v>
      </c>
      <c r="K7" s="108" t="s">
        <v>512</v>
      </c>
      <c r="L7" s="142" t="s">
        <v>402</v>
      </c>
      <c r="N7" s="112"/>
      <c r="O7" s="112" t="s">
        <v>24</v>
      </c>
      <c r="P7" s="108" t="s">
        <v>512</v>
      </c>
      <c r="Q7" s="142" t="s">
        <v>402</v>
      </c>
      <c r="R7" s="64"/>
      <c r="U7" s="24" t="s">
        <v>224</v>
      </c>
      <c r="V7" s="62"/>
      <c r="W7" s="62"/>
      <c r="X7" s="62"/>
      <c r="Y7" s="62"/>
      <c r="Z7" s="62"/>
      <c r="AA7" s="64"/>
      <c r="AB7" s="62"/>
      <c r="AC7" s="62"/>
      <c r="AD7" s="24" t="s">
        <v>519</v>
      </c>
      <c r="AE7" s="62"/>
      <c r="AF7" s="62"/>
      <c r="AG7" s="62"/>
      <c r="AH7" s="62"/>
      <c r="AI7" s="62"/>
      <c r="AJ7" s="64"/>
      <c r="AK7" s="62"/>
      <c r="AL7" s="62"/>
      <c r="AM7" s="24" t="s">
        <v>572</v>
      </c>
      <c r="AT7" s="64"/>
      <c r="AV7" s="62"/>
      <c r="AW7" s="24" t="s">
        <v>695</v>
      </c>
      <c r="AX7" s="62"/>
      <c r="AY7" s="62"/>
      <c r="AZ7" s="62"/>
      <c r="BA7" s="62"/>
      <c r="BB7" s="62"/>
      <c r="BC7" s="64"/>
      <c r="BD7" s="62"/>
      <c r="BE7" s="62"/>
      <c r="BF7" s="24" t="s">
        <v>330</v>
      </c>
      <c r="BG7" s="62"/>
      <c r="BH7" s="62"/>
      <c r="BI7" s="62"/>
      <c r="BJ7" s="62"/>
      <c r="BK7" s="62"/>
      <c r="BN7" s="62" t="s">
        <v>3</v>
      </c>
      <c r="BO7" s="62" t="s">
        <v>475</v>
      </c>
      <c r="BQ7" s="64"/>
      <c r="BT7" s="24" t="s">
        <v>453</v>
      </c>
      <c r="BU7" s="62"/>
      <c r="BV7" s="62"/>
      <c r="BW7" s="62"/>
      <c r="BX7" s="62"/>
      <c r="BY7" s="62"/>
      <c r="CB7" s="62" t="s">
        <v>3</v>
      </c>
      <c r="CC7" s="62" t="s">
        <v>483</v>
      </c>
      <c r="CD7" s="62" t="s">
        <v>484</v>
      </c>
      <c r="CE7" s="62" t="s">
        <v>475</v>
      </c>
    </row>
    <row r="8" spans="1:88" x14ac:dyDescent="0.25">
      <c r="A8" s="62"/>
      <c r="B8" s="62" t="s">
        <v>191</v>
      </c>
      <c r="C8" s="76">
        <v>0.30599999999999999</v>
      </c>
      <c r="D8" s="76">
        <v>0.32300000000000001</v>
      </c>
      <c r="E8" s="62"/>
      <c r="F8" s="64"/>
      <c r="I8" s="112" t="s">
        <v>45</v>
      </c>
      <c r="J8" s="152">
        <v>0.50862071090210925</v>
      </c>
      <c r="K8" s="108">
        <v>3.2661810950890706E-2</v>
      </c>
      <c r="L8" s="57">
        <v>0.4636029800014988</v>
      </c>
      <c r="N8" s="112" t="s">
        <v>54</v>
      </c>
      <c r="O8" s="152">
        <v>3.3333412749655136E-2</v>
      </c>
      <c r="P8" s="108">
        <v>1.1727705735449094E-2</v>
      </c>
      <c r="Q8" s="57">
        <v>5.0069729986300791E-2</v>
      </c>
      <c r="R8" s="64"/>
      <c r="U8" s="62"/>
      <c r="V8" s="62"/>
      <c r="W8" s="62" t="s">
        <v>3</v>
      </c>
      <c r="X8" s="62" t="s">
        <v>4</v>
      </c>
      <c r="Y8" s="62"/>
      <c r="Z8" s="62"/>
      <c r="AA8" s="64"/>
      <c r="AB8" s="62"/>
      <c r="AC8" s="62"/>
      <c r="AD8" s="62"/>
      <c r="AE8" s="62"/>
      <c r="AF8" s="62" t="s">
        <v>3</v>
      </c>
      <c r="AG8" s="62" t="s">
        <v>4</v>
      </c>
      <c r="AH8" s="62"/>
      <c r="AI8" s="62"/>
      <c r="AJ8" s="64"/>
      <c r="AM8" s="62"/>
      <c r="AN8" s="62"/>
      <c r="AO8" s="62" t="s">
        <v>3</v>
      </c>
      <c r="AP8" s="62" t="s">
        <v>4</v>
      </c>
      <c r="AQ8" s="62"/>
      <c r="AR8" s="62"/>
      <c r="AT8" s="64"/>
      <c r="AV8" s="62"/>
      <c r="AW8" s="62"/>
      <c r="AX8" s="62"/>
      <c r="AY8" s="62" t="s">
        <v>3</v>
      </c>
      <c r="AZ8" s="62" t="s">
        <v>4</v>
      </c>
      <c r="BA8" s="62"/>
      <c r="BB8" s="62"/>
      <c r="BC8" s="64"/>
      <c r="BF8" s="62"/>
      <c r="BG8" s="62"/>
      <c r="BH8" s="62" t="s">
        <v>3</v>
      </c>
      <c r="BI8" s="62" t="s">
        <v>4</v>
      </c>
      <c r="BJ8" s="62"/>
      <c r="BK8" s="62"/>
      <c r="BL8" s="43" t="s">
        <v>472</v>
      </c>
      <c r="BM8" s="24" t="s">
        <v>347</v>
      </c>
      <c r="BN8" s="62">
        <f>BH9</f>
        <v>545648</v>
      </c>
      <c r="BO8" s="35">
        <f>BN8/$BF$2</f>
        <v>4.333335371685431E-2</v>
      </c>
      <c r="BQ8" s="64"/>
      <c r="BT8" s="62"/>
      <c r="BU8" s="62"/>
      <c r="BV8" s="62" t="s">
        <v>3</v>
      </c>
      <c r="BW8" s="62" t="s">
        <v>4</v>
      </c>
      <c r="BX8" s="62"/>
      <c r="BY8" s="62"/>
      <c r="BZ8" s="43" t="s">
        <v>472</v>
      </c>
      <c r="CA8" s="24" t="s">
        <v>347</v>
      </c>
      <c r="CB8" s="62">
        <f>SUM(BV9:BV10)</f>
        <v>419729</v>
      </c>
      <c r="CC8" s="35">
        <f>CB8/$BT$2</f>
        <v>3.333333068612282E-2</v>
      </c>
      <c r="CD8" s="35">
        <f>CC8*(-1)</f>
        <v>-3.333333068612282E-2</v>
      </c>
      <c r="CE8" s="35">
        <v>4.333335371685431E-2</v>
      </c>
    </row>
    <row r="9" spans="1:88" x14ac:dyDescent="0.25">
      <c r="A9" s="62"/>
      <c r="B9" s="62" t="s">
        <v>444</v>
      </c>
      <c r="C9" s="77">
        <v>5.52</v>
      </c>
      <c r="D9" s="77">
        <v>5.77</v>
      </c>
      <c r="E9" s="62"/>
      <c r="F9" s="64"/>
      <c r="I9" s="112" t="s">
        <v>47</v>
      </c>
      <c r="J9" s="152">
        <v>0.29166753528320372</v>
      </c>
      <c r="K9" s="108">
        <v>2.9695964545363312E-2</v>
      </c>
      <c r="L9" s="57">
        <v>0.3145452263411691</v>
      </c>
      <c r="N9" s="110" t="s">
        <v>164</v>
      </c>
      <c r="O9" s="154">
        <v>7.0312657048855171E-2</v>
      </c>
      <c r="P9" s="108">
        <v>1.670398266950528E-2</v>
      </c>
      <c r="Q9" s="23">
        <v>8.2623335966029221E-2</v>
      </c>
      <c r="R9" s="64"/>
      <c r="U9" s="62" t="s">
        <v>6</v>
      </c>
      <c r="V9" s="62" t="s">
        <v>225</v>
      </c>
      <c r="W9" s="62">
        <v>559639</v>
      </c>
      <c r="X9" s="65">
        <v>43</v>
      </c>
      <c r="Y9" s="62"/>
      <c r="Z9" s="62"/>
      <c r="AA9" s="64"/>
      <c r="AB9" s="62"/>
      <c r="AC9" s="62"/>
      <c r="AD9" s="62" t="s">
        <v>6</v>
      </c>
      <c r="AE9" s="62" t="s">
        <v>235</v>
      </c>
      <c r="AF9" s="62">
        <v>713539</v>
      </c>
      <c r="AG9" s="62">
        <v>5.7</v>
      </c>
      <c r="AH9" s="62"/>
      <c r="AI9" s="62"/>
      <c r="AJ9" s="64"/>
      <c r="AM9" s="62" t="s">
        <v>6</v>
      </c>
      <c r="AN9" s="62" t="s">
        <v>313</v>
      </c>
      <c r="AO9" s="62">
        <v>2280528</v>
      </c>
      <c r="AP9" s="65">
        <v>18.100000000000001</v>
      </c>
      <c r="AQ9" s="62"/>
      <c r="AR9" s="62"/>
      <c r="AT9" s="64"/>
      <c r="AV9" s="62"/>
      <c r="AW9" s="62" t="s">
        <v>6</v>
      </c>
      <c r="AX9" s="62" t="s">
        <v>252</v>
      </c>
      <c r="AY9" s="62">
        <v>1944745</v>
      </c>
      <c r="AZ9" s="62">
        <v>15.4</v>
      </c>
      <c r="BA9" s="62"/>
      <c r="BB9" s="62"/>
      <c r="BC9" s="64"/>
      <c r="BF9" s="62" t="s">
        <v>6</v>
      </c>
      <c r="BG9" s="62" t="s">
        <v>331</v>
      </c>
      <c r="BH9" s="62">
        <v>545648</v>
      </c>
      <c r="BI9" s="62">
        <v>4.3</v>
      </c>
      <c r="BJ9" s="62"/>
      <c r="BK9" s="62"/>
      <c r="BL9" s="43" t="s">
        <v>473</v>
      </c>
      <c r="BM9" s="24" t="s">
        <v>348</v>
      </c>
      <c r="BN9" s="62">
        <f>BH19</f>
        <v>1217214</v>
      </c>
      <c r="BO9" s="35">
        <f t="shared" ref="BO9:BO21" si="0">BN9/$BF$2</f>
        <v>9.6666651048124622E-2</v>
      </c>
      <c r="BQ9" s="64"/>
      <c r="BT9" s="62" t="s">
        <v>6</v>
      </c>
      <c r="BU9" s="62" t="s">
        <v>454</v>
      </c>
      <c r="BV9" s="62">
        <v>167892</v>
      </c>
      <c r="BW9" s="62">
        <v>1.3</v>
      </c>
      <c r="BX9" s="62"/>
      <c r="BY9" s="62"/>
      <c r="BZ9" s="43" t="s">
        <v>473</v>
      </c>
      <c r="CA9" s="24" t="s">
        <v>348</v>
      </c>
      <c r="CB9" s="62">
        <f>SUM(BV21:BV22)</f>
        <v>1091296</v>
      </c>
      <c r="CC9" s="35">
        <f t="shared" ref="CC9:CC21" si="1">CB9/$BT$2</f>
        <v>8.666670743370862E-2</v>
      </c>
      <c r="CD9" s="35">
        <f t="shared" ref="CD9:CD21" si="2">CC9*(-1)</f>
        <v>-8.666670743370862E-2</v>
      </c>
      <c r="CE9" s="35">
        <v>9.6666651048124622E-2</v>
      </c>
    </row>
    <row r="10" spans="1:88" x14ac:dyDescent="0.25">
      <c r="A10" s="62"/>
      <c r="B10" s="62" t="s">
        <v>693</v>
      </c>
      <c r="C10" s="77">
        <v>0.56999999999999995</v>
      </c>
      <c r="D10" s="77">
        <v>0.93</v>
      </c>
      <c r="E10" s="62"/>
      <c r="F10" s="64"/>
      <c r="I10" s="112" t="s">
        <v>48</v>
      </c>
      <c r="J10" s="153">
        <v>0.46666666666666667</v>
      </c>
      <c r="K10" s="108">
        <v>3.2593993235897442E-2</v>
      </c>
      <c r="L10" s="57">
        <v>0.33041787413096407</v>
      </c>
      <c r="N10" s="112" t="s">
        <v>53</v>
      </c>
      <c r="O10" s="152">
        <v>7.2289343379978471E-2</v>
      </c>
      <c r="P10" s="108">
        <v>1.6919137866505386E-2</v>
      </c>
      <c r="Q10" s="57">
        <v>7.0136527242600152E-2</v>
      </c>
      <c r="R10" s="64"/>
      <c r="U10" s="62"/>
      <c r="V10" s="62" t="s">
        <v>226</v>
      </c>
      <c r="W10" s="62">
        <v>307801</v>
      </c>
      <c r="X10" s="65">
        <v>23.7</v>
      </c>
      <c r="Y10" s="62"/>
      <c r="Z10" s="62"/>
      <c r="AA10" s="64"/>
      <c r="AB10" s="62"/>
      <c r="AC10" s="62"/>
      <c r="AD10" s="62"/>
      <c r="AE10" s="62" t="s">
        <v>236</v>
      </c>
      <c r="AF10" s="62">
        <v>2238555</v>
      </c>
      <c r="AG10" s="65">
        <v>17.8</v>
      </c>
      <c r="AH10" s="62"/>
      <c r="AI10" s="62"/>
      <c r="AJ10" s="64"/>
      <c r="AM10" s="62"/>
      <c r="AN10" s="62" t="s">
        <v>314</v>
      </c>
      <c r="AO10" s="62">
        <v>1594970</v>
      </c>
      <c r="AP10" s="65">
        <v>12.7</v>
      </c>
      <c r="AQ10" s="62"/>
      <c r="AR10" s="62"/>
      <c r="AT10" s="64"/>
      <c r="AV10" s="62"/>
      <c r="AW10" s="62"/>
      <c r="AX10" s="62" t="s">
        <v>253</v>
      </c>
      <c r="AY10" s="62">
        <v>1329142</v>
      </c>
      <c r="AZ10" s="62">
        <v>10.6</v>
      </c>
      <c r="BA10" s="62"/>
      <c r="BB10" s="62"/>
      <c r="BC10" s="64"/>
      <c r="BF10" s="62"/>
      <c r="BG10" s="62" t="s">
        <v>332</v>
      </c>
      <c r="BH10" s="62">
        <v>12032232</v>
      </c>
      <c r="BI10" s="62">
        <v>95.6</v>
      </c>
      <c r="BJ10" s="62"/>
      <c r="BK10" s="62"/>
      <c r="BL10" s="43" t="s">
        <v>474</v>
      </c>
      <c r="BM10" s="24" t="s">
        <v>349</v>
      </c>
      <c r="BN10" s="62">
        <f>BH29</f>
        <v>965377</v>
      </c>
      <c r="BO10" s="35">
        <f t="shared" si="0"/>
        <v>7.6666684402977123E-2</v>
      </c>
      <c r="BQ10" s="64"/>
      <c r="BT10" s="62"/>
      <c r="BU10" s="62" t="s">
        <v>455</v>
      </c>
      <c r="BV10" s="62">
        <v>251837</v>
      </c>
      <c r="BW10" s="62">
        <v>2</v>
      </c>
      <c r="BX10" s="62"/>
      <c r="BY10" s="62"/>
      <c r="BZ10" s="43" t="s">
        <v>474</v>
      </c>
      <c r="CA10" s="24" t="s">
        <v>349</v>
      </c>
      <c r="CB10" s="62">
        <f>SUM(BV32:BV33)</f>
        <v>769503</v>
      </c>
      <c r="CC10" s="35">
        <f t="shared" si="1"/>
        <v>6.1111093021839251E-2</v>
      </c>
      <c r="CD10" s="35">
        <f t="shared" si="2"/>
        <v>-6.1111093021839251E-2</v>
      </c>
      <c r="CE10" s="35">
        <v>7.6666684402977123E-2</v>
      </c>
    </row>
    <row r="11" spans="1:88" x14ac:dyDescent="0.25">
      <c r="A11" s="62"/>
      <c r="B11" s="62" t="s">
        <v>438</v>
      </c>
      <c r="C11" s="35">
        <v>0.84782573228534874</v>
      </c>
      <c r="D11" s="35"/>
      <c r="E11" s="62"/>
      <c r="F11" s="64"/>
      <c r="I11" s="113" t="s">
        <v>119</v>
      </c>
      <c r="J11" s="152">
        <v>0.35897501686068672</v>
      </c>
      <c r="K11" s="108">
        <v>2.213595617796018E-2</v>
      </c>
      <c r="L11" s="57">
        <v>0.33700000000000002</v>
      </c>
      <c r="N11" s="112" t="s">
        <v>63</v>
      </c>
      <c r="O11" s="152">
        <v>9.0909287809019676E-2</v>
      </c>
      <c r="P11" s="108">
        <v>1.8782031075447628E-2</v>
      </c>
      <c r="Q11" s="57">
        <v>8.9827356531953367E-2</v>
      </c>
      <c r="R11" s="64"/>
      <c r="U11" s="62"/>
      <c r="V11" s="62" t="s">
        <v>227</v>
      </c>
      <c r="W11" s="62">
        <v>139910</v>
      </c>
      <c r="X11" s="65">
        <v>10.8</v>
      </c>
      <c r="Y11" s="62"/>
      <c r="Z11" s="62"/>
      <c r="AA11" s="64"/>
      <c r="AB11" s="62"/>
      <c r="AC11" s="62"/>
      <c r="AD11" s="62"/>
      <c r="AE11" s="62" t="s">
        <v>237</v>
      </c>
      <c r="AF11" s="62">
        <v>1413088</v>
      </c>
      <c r="AG11" s="65">
        <v>11.2</v>
      </c>
      <c r="AH11" s="62"/>
      <c r="AI11" s="62"/>
      <c r="AJ11" s="64"/>
      <c r="AM11" s="62"/>
      <c r="AN11" s="62" t="s">
        <v>315</v>
      </c>
      <c r="AO11" s="62">
        <v>391747</v>
      </c>
      <c r="AP11" s="62">
        <v>3.1</v>
      </c>
      <c r="AQ11" s="62"/>
      <c r="AR11" s="62"/>
      <c r="AT11" s="64"/>
      <c r="AV11" s="62"/>
      <c r="AW11" s="62"/>
      <c r="AX11" s="62" t="s">
        <v>254</v>
      </c>
      <c r="AY11" s="62">
        <v>9290003</v>
      </c>
      <c r="AZ11" s="62">
        <v>73.8</v>
      </c>
      <c r="BA11" s="62"/>
      <c r="BB11" s="62"/>
      <c r="BC11" s="64"/>
      <c r="BF11" s="62"/>
      <c r="BG11" s="62" t="s">
        <v>43</v>
      </c>
      <c r="BH11" s="62">
        <v>12577880</v>
      </c>
      <c r="BI11" s="62">
        <v>99.9</v>
      </c>
      <c r="BJ11" s="62"/>
      <c r="BK11" s="62"/>
      <c r="BL11" s="65" t="s">
        <v>450</v>
      </c>
      <c r="BM11" s="24" t="s">
        <v>350</v>
      </c>
      <c r="BN11" s="62">
        <f>BH39</f>
        <v>8296644</v>
      </c>
      <c r="BO11" s="23">
        <f t="shared" si="0"/>
        <v>0.65888889744820289</v>
      </c>
      <c r="BQ11" s="64"/>
      <c r="BT11" s="62"/>
      <c r="BU11" s="62" t="s">
        <v>456</v>
      </c>
      <c r="BV11" s="62">
        <v>97937</v>
      </c>
      <c r="BW11" s="62">
        <v>0.8</v>
      </c>
      <c r="BX11" s="62"/>
      <c r="BY11" s="62"/>
      <c r="BZ11" s="65" t="s">
        <v>450</v>
      </c>
      <c r="CA11" s="24" t="s">
        <v>350</v>
      </c>
      <c r="CB11" s="62">
        <f>SUM(BV44:BV45)</f>
        <v>7778979</v>
      </c>
      <c r="CC11" s="35">
        <f t="shared" si="1"/>
        <v>0.61777785048782663</v>
      </c>
      <c r="CD11" s="35">
        <f t="shared" si="2"/>
        <v>-0.61777785048782663</v>
      </c>
      <c r="CE11" s="23">
        <v>0.65888889744820289</v>
      </c>
    </row>
    <row r="12" spans="1:88" x14ac:dyDescent="0.25">
      <c r="A12" s="62"/>
      <c r="B12" s="62" t="s">
        <v>516</v>
      </c>
      <c r="C12" s="62">
        <v>4700</v>
      </c>
      <c r="D12" s="62">
        <v>5300</v>
      </c>
      <c r="E12" s="62"/>
      <c r="F12" s="64"/>
      <c r="I12" s="112" t="s">
        <v>50</v>
      </c>
      <c r="J12" s="152">
        <v>0.30612334204158081</v>
      </c>
      <c r="K12" s="108">
        <v>3.0110930652839065E-2</v>
      </c>
      <c r="L12" s="57">
        <v>0.27268793526705104</v>
      </c>
      <c r="N12" s="112" t="s">
        <v>60</v>
      </c>
      <c r="O12" s="152">
        <v>9.4339877090466762E-2</v>
      </c>
      <c r="P12" s="108">
        <v>1.9096997558040243E-2</v>
      </c>
      <c r="Q12" s="23">
        <v>7.8862295762369611E-2</v>
      </c>
      <c r="R12" s="64"/>
      <c r="U12" s="62"/>
      <c r="V12" s="62" t="s">
        <v>228</v>
      </c>
      <c r="W12" s="62">
        <v>41973</v>
      </c>
      <c r="X12" s="65">
        <v>3.2</v>
      </c>
      <c r="Y12" s="62"/>
      <c r="Z12" s="62"/>
      <c r="AA12" s="64"/>
      <c r="AB12" s="62"/>
      <c r="AC12" s="62"/>
      <c r="AD12" s="62"/>
      <c r="AE12" s="62" t="s">
        <v>238</v>
      </c>
      <c r="AF12" s="62">
        <v>335783</v>
      </c>
      <c r="AG12" s="62">
        <v>2.7</v>
      </c>
      <c r="AH12" s="62"/>
      <c r="AI12" s="62"/>
      <c r="AJ12" s="64"/>
      <c r="AM12" s="62"/>
      <c r="AN12" s="62" t="s">
        <v>316</v>
      </c>
      <c r="AO12" s="62">
        <v>97937</v>
      </c>
      <c r="AP12" s="62">
        <v>0.8</v>
      </c>
      <c r="AQ12" s="62"/>
      <c r="AR12" s="62"/>
      <c r="AT12" s="64"/>
      <c r="AV12" s="62"/>
      <c r="AW12" s="62"/>
      <c r="AX12" s="62" t="s">
        <v>43</v>
      </c>
      <c r="AY12" s="62">
        <v>12563889</v>
      </c>
      <c r="AZ12" s="62">
        <v>99.8</v>
      </c>
      <c r="BA12" s="62"/>
      <c r="BB12" s="62"/>
      <c r="BC12" s="64"/>
      <c r="BF12" s="62" t="s">
        <v>69</v>
      </c>
      <c r="BG12" s="62" t="s">
        <v>70</v>
      </c>
      <c r="BH12" s="62">
        <v>13991</v>
      </c>
      <c r="BI12" s="62">
        <v>0.1</v>
      </c>
      <c r="BJ12" s="62"/>
      <c r="BK12" s="62"/>
      <c r="BL12" s="65" t="s">
        <v>449</v>
      </c>
      <c r="BM12" s="24" t="s">
        <v>351</v>
      </c>
      <c r="BN12" s="62">
        <f>BH49</f>
        <v>2574338</v>
      </c>
      <c r="BO12" s="23">
        <f t="shared" si="0"/>
        <v>0.20444443879706201</v>
      </c>
      <c r="BQ12" s="64"/>
      <c r="BT12" s="62"/>
      <c r="BU12" s="62" t="s">
        <v>458</v>
      </c>
      <c r="BV12" s="62">
        <v>27982</v>
      </c>
      <c r="BW12" s="62">
        <v>0.2</v>
      </c>
      <c r="BX12" s="62"/>
      <c r="BY12" s="62"/>
      <c r="BZ12" s="65" t="s">
        <v>449</v>
      </c>
      <c r="CA12" s="24" t="s">
        <v>351</v>
      </c>
      <c r="CB12" s="62">
        <f>SUM(BV57:BV58)</f>
        <v>2126627</v>
      </c>
      <c r="CC12" s="35">
        <f t="shared" si="1"/>
        <v>0.16888888077077663</v>
      </c>
      <c r="CD12" s="35">
        <f t="shared" si="2"/>
        <v>-0.16888888077077663</v>
      </c>
      <c r="CE12" s="23">
        <v>0.20444443879706201</v>
      </c>
    </row>
    <row r="13" spans="1:88" x14ac:dyDescent="0.25">
      <c r="A13" s="62"/>
      <c r="B13" s="62" t="s">
        <v>432</v>
      </c>
      <c r="C13" s="88">
        <f>C12/87.18</f>
        <v>53.911447579720118</v>
      </c>
      <c r="D13" s="62">
        <v>61</v>
      </c>
      <c r="E13" s="62"/>
      <c r="F13" s="64"/>
      <c r="I13" s="112" t="s">
        <v>51</v>
      </c>
      <c r="J13" s="153">
        <v>0.5</v>
      </c>
      <c r="K13" s="108">
        <v>3.2666666666666663E-2</v>
      </c>
      <c r="L13" s="57">
        <v>0.26481777328727685</v>
      </c>
      <c r="N13" s="113" t="s">
        <v>259</v>
      </c>
      <c r="O13" s="154">
        <v>0.11111140524571417</v>
      </c>
      <c r="P13" s="156">
        <v>2.0532309574000509E-2</v>
      </c>
      <c r="Q13" s="57">
        <v>8.1821435191737416E-2</v>
      </c>
      <c r="R13" s="64"/>
      <c r="U13" s="62"/>
      <c r="V13" s="62" t="s">
        <v>230</v>
      </c>
      <c r="W13" s="62">
        <v>13991</v>
      </c>
      <c r="X13" s="62">
        <v>1.1000000000000001</v>
      </c>
      <c r="Y13" s="62"/>
      <c r="Z13" s="62"/>
      <c r="AA13" s="64"/>
      <c r="AB13" s="62"/>
      <c r="AC13" s="62"/>
      <c r="AD13" s="62"/>
      <c r="AE13" s="62" t="s">
        <v>239</v>
      </c>
      <c r="AF13" s="62">
        <v>461702</v>
      </c>
      <c r="AG13" s="62">
        <v>3.7</v>
      </c>
      <c r="AH13" s="62"/>
      <c r="AI13" s="62"/>
      <c r="AJ13" s="64"/>
      <c r="AM13" s="62"/>
      <c r="AN13" s="62" t="s">
        <v>317</v>
      </c>
      <c r="AO13" s="62">
        <v>111928</v>
      </c>
      <c r="AP13" s="62">
        <v>0.9</v>
      </c>
      <c r="AQ13" s="62"/>
      <c r="AR13" s="62"/>
      <c r="AT13" s="64"/>
      <c r="AV13" s="62"/>
      <c r="AW13" s="62" t="s">
        <v>69</v>
      </c>
      <c r="AX13" s="62" t="s">
        <v>70</v>
      </c>
      <c r="AY13" s="62">
        <v>27982</v>
      </c>
      <c r="AZ13" s="62">
        <v>0.2</v>
      </c>
      <c r="BA13" s="62"/>
      <c r="BB13" s="62"/>
      <c r="BC13" s="64"/>
      <c r="BF13" s="62" t="s">
        <v>43</v>
      </c>
      <c r="BG13" s="62"/>
      <c r="BH13" s="62">
        <v>12591871</v>
      </c>
      <c r="BI13" s="62">
        <v>100</v>
      </c>
      <c r="BJ13" s="62"/>
      <c r="BK13" s="62"/>
      <c r="BL13" s="43" t="s">
        <v>448</v>
      </c>
      <c r="BM13" s="24" t="s">
        <v>352</v>
      </c>
      <c r="BN13" s="62">
        <f>BH59</f>
        <v>1930754</v>
      </c>
      <c r="BO13" s="35">
        <f t="shared" si="0"/>
        <v>0.15333336880595425</v>
      </c>
      <c r="BQ13" s="64"/>
      <c r="BT13" s="62"/>
      <c r="BU13" s="62" t="s">
        <v>43</v>
      </c>
      <c r="BV13" s="62">
        <v>545648</v>
      </c>
      <c r="BW13" s="62">
        <v>4.3</v>
      </c>
      <c r="BX13" s="62"/>
      <c r="BY13" s="62"/>
      <c r="BZ13" s="43" t="s">
        <v>448</v>
      </c>
      <c r="CA13" s="24" t="s">
        <v>352</v>
      </c>
      <c r="CB13" s="62">
        <f>SUM(BV70:BV71)</f>
        <v>1497034</v>
      </c>
      <c r="CC13" s="35">
        <f t="shared" si="1"/>
        <v>0.11888892444975016</v>
      </c>
      <c r="CD13" s="35">
        <f t="shared" si="2"/>
        <v>-0.11888892444975016</v>
      </c>
      <c r="CE13" s="35">
        <v>0.15333336880595425</v>
      </c>
    </row>
    <row r="14" spans="1:88" x14ac:dyDescent="0.25">
      <c r="A14" s="62"/>
      <c r="B14" s="62" t="s">
        <v>843</v>
      </c>
      <c r="C14" s="35">
        <v>2.1505425927633801E-2</v>
      </c>
      <c r="D14" s="35">
        <v>3.6999999999999998E-2</v>
      </c>
      <c r="E14" s="62"/>
      <c r="F14" s="64"/>
      <c r="I14" s="112" t="s">
        <v>52</v>
      </c>
      <c r="J14" s="152">
        <v>0.17204263887607982</v>
      </c>
      <c r="K14" s="108">
        <v>2.4657943331462453E-2</v>
      </c>
      <c r="L14" s="57">
        <v>0.22435422164453778</v>
      </c>
      <c r="N14" s="112" t="s">
        <v>55</v>
      </c>
      <c r="O14" s="152">
        <v>0.12500027919796475</v>
      </c>
      <c r="P14" s="108">
        <v>2.1606989723617898E-2</v>
      </c>
      <c r="Q14" s="57">
        <v>0.11694161191872102</v>
      </c>
      <c r="R14" s="64"/>
      <c r="U14" s="62"/>
      <c r="V14" s="62" t="s">
        <v>231</v>
      </c>
      <c r="W14" s="62">
        <v>97937</v>
      </c>
      <c r="X14" s="62">
        <v>7.5</v>
      </c>
      <c r="Y14" s="62"/>
      <c r="Z14" s="62"/>
      <c r="AA14" s="64"/>
      <c r="AB14" s="62"/>
      <c r="AC14" s="62"/>
      <c r="AD14" s="62"/>
      <c r="AE14" s="62" t="s">
        <v>240</v>
      </c>
      <c r="AF14" s="62">
        <v>181883</v>
      </c>
      <c r="AG14" s="62">
        <v>1.4</v>
      </c>
      <c r="AH14" s="62"/>
      <c r="AI14" s="62"/>
      <c r="AJ14" s="64"/>
      <c r="AM14" s="62"/>
      <c r="AN14" s="62" t="s">
        <v>318</v>
      </c>
      <c r="AO14" s="62">
        <v>923404</v>
      </c>
      <c r="AP14" s="62">
        <v>7.3</v>
      </c>
      <c r="AQ14" s="62"/>
      <c r="AR14" s="62"/>
      <c r="AT14" s="64"/>
      <c r="AV14" s="62"/>
      <c r="AW14" s="62" t="s">
        <v>43</v>
      </c>
      <c r="AX14" s="62"/>
      <c r="AY14" s="62">
        <v>12591871</v>
      </c>
      <c r="AZ14" s="62">
        <v>100</v>
      </c>
      <c r="BA14" s="62"/>
      <c r="BB14" s="62"/>
      <c r="BC14" s="64"/>
      <c r="BF14" s="62"/>
      <c r="BG14" s="62"/>
      <c r="BH14" s="62"/>
      <c r="BI14" s="62"/>
      <c r="BJ14" s="62"/>
      <c r="BK14" s="62"/>
      <c r="BL14" s="43" t="s">
        <v>476</v>
      </c>
      <c r="BM14" s="24" t="s">
        <v>353</v>
      </c>
      <c r="BN14" s="62">
        <f>BH69</f>
        <v>839458</v>
      </c>
      <c r="BO14" s="35">
        <f t="shared" si="0"/>
        <v>6.6666661372245639E-2</v>
      </c>
      <c r="BQ14" s="64"/>
      <c r="BT14" s="62" t="s">
        <v>69</v>
      </c>
      <c r="BU14" s="62" t="s">
        <v>70</v>
      </c>
      <c r="BV14" s="62">
        <v>12046223</v>
      </c>
      <c r="BW14" s="62">
        <v>95.7</v>
      </c>
      <c r="BX14" s="62"/>
      <c r="BY14" s="62"/>
      <c r="BZ14" s="43" t="s">
        <v>476</v>
      </c>
      <c r="CA14" s="24" t="s">
        <v>353</v>
      </c>
      <c r="CB14" s="62">
        <f>SUM(BV83:BV84)</f>
        <v>657575</v>
      </c>
      <c r="CC14" s="35">
        <f t="shared" si="1"/>
        <v>5.2222183661189032E-2</v>
      </c>
      <c r="CD14" s="35">
        <f t="shared" si="2"/>
        <v>-5.2222183661189032E-2</v>
      </c>
      <c r="CE14" s="35">
        <v>6.6666661372245639E-2</v>
      </c>
    </row>
    <row r="15" spans="1:88" x14ac:dyDescent="0.25">
      <c r="F15" s="64"/>
      <c r="I15" s="112" t="s">
        <v>53</v>
      </c>
      <c r="J15" s="152">
        <v>7.2289343379978471E-2</v>
      </c>
      <c r="K15" s="108">
        <v>1.6919137866505386E-2</v>
      </c>
      <c r="L15" s="57">
        <v>7.0136527242600152E-2</v>
      </c>
      <c r="N15" s="112" t="s">
        <v>52</v>
      </c>
      <c r="O15" s="152">
        <v>0.17204263887607982</v>
      </c>
      <c r="P15" s="108">
        <v>2.4657943331462453E-2</v>
      </c>
      <c r="Q15" s="57">
        <v>0.22435422164453778</v>
      </c>
      <c r="R15" s="64"/>
      <c r="U15" s="62"/>
      <c r="V15" s="62" t="s">
        <v>232</v>
      </c>
      <c r="W15" s="62">
        <v>13991</v>
      </c>
      <c r="X15" s="62">
        <v>1.1000000000000001</v>
      </c>
      <c r="Y15" s="62"/>
      <c r="Z15" s="62"/>
      <c r="AA15" s="64"/>
      <c r="AB15" s="62"/>
      <c r="AC15" s="62"/>
      <c r="AD15" s="62"/>
      <c r="AE15" s="62" t="s">
        <v>241</v>
      </c>
      <c r="AF15" s="62">
        <v>2616311</v>
      </c>
      <c r="AG15" s="65">
        <v>20.8</v>
      </c>
      <c r="AH15" s="62"/>
      <c r="AI15" s="62"/>
      <c r="AJ15" s="64"/>
      <c r="AM15" s="62"/>
      <c r="AN15" s="62" t="s">
        <v>319</v>
      </c>
      <c r="AO15" s="62">
        <v>1650934</v>
      </c>
      <c r="AP15" s="65">
        <v>13.1</v>
      </c>
      <c r="AQ15" s="62"/>
      <c r="AR15" s="62"/>
      <c r="AT15" s="64"/>
      <c r="AV15" s="62"/>
      <c r="AW15" s="62"/>
      <c r="AX15" s="62"/>
      <c r="AY15" s="62"/>
      <c r="AZ15" s="62"/>
      <c r="BA15" s="62"/>
      <c r="BB15" s="62"/>
      <c r="BC15" s="64"/>
      <c r="BF15" s="62"/>
      <c r="BG15" s="62"/>
      <c r="BH15" s="62"/>
      <c r="BI15" s="62"/>
      <c r="BJ15" s="62"/>
      <c r="BK15" s="62"/>
      <c r="BL15" s="65" t="s">
        <v>447</v>
      </c>
      <c r="BM15" s="24" t="s">
        <v>354</v>
      </c>
      <c r="BN15" s="62">
        <f>BH79</f>
        <v>2630302</v>
      </c>
      <c r="BO15" s="23">
        <f t="shared" si="0"/>
        <v>0.20888889347738712</v>
      </c>
      <c r="BQ15" s="64"/>
      <c r="BT15" s="62" t="s">
        <v>43</v>
      </c>
      <c r="BU15" s="62"/>
      <c r="BV15" s="62">
        <v>12591871</v>
      </c>
      <c r="BW15" s="62">
        <v>100</v>
      </c>
      <c r="BX15" s="62"/>
      <c r="BY15" s="62"/>
      <c r="BZ15" s="65" t="s">
        <v>447</v>
      </c>
      <c r="CA15" s="24" t="s">
        <v>354</v>
      </c>
      <c r="CB15" s="62">
        <f>SUM(BV96:BV97)</f>
        <v>2196582</v>
      </c>
      <c r="CC15" s="35">
        <f t="shared" si="1"/>
        <v>0.17444444912118304</v>
      </c>
      <c r="CD15" s="35">
        <f t="shared" si="2"/>
        <v>-0.17444444912118304</v>
      </c>
      <c r="CE15" s="23">
        <v>0.20888889347738712</v>
      </c>
    </row>
    <row r="16" spans="1:88" x14ac:dyDescent="0.25">
      <c r="F16" s="64"/>
      <c r="I16" s="112" t="s">
        <v>54</v>
      </c>
      <c r="J16" s="152">
        <v>3.3333412749655136E-2</v>
      </c>
      <c r="K16" s="108">
        <v>1.1727705735449094E-2</v>
      </c>
      <c r="L16" s="57">
        <v>5.0069729986300791E-2</v>
      </c>
      <c r="N16" s="112" t="s">
        <v>47</v>
      </c>
      <c r="O16" s="152">
        <v>0.29166753528320372</v>
      </c>
      <c r="P16" s="108">
        <v>2.9695964545363312E-2</v>
      </c>
      <c r="Q16" s="57">
        <v>0.3145452263411691</v>
      </c>
      <c r="R16" s="64"/>
      <c r="U16" s="62"/>
      <c r="V16" s="62" t="s">
        <v>218</v>
      </c>
      <c r="W16" s="62">
        <v>41973</v>
      </c>
      <c r="X16" s="62">
        <v>3.2</v>
      </c>
      <c r="Y16" s="62"/>
      <c r="Z16" s="62"/>
      <c r="AA16" s="64"/>
      <c r="AB16" s="62"/>
      <c r="AC16" s="62"/>
      <c r="AD16" s="62"/>
      <c r="AE16" s="62" t="s">
        <v>242</v>
      </c>
      <c r="AF16" s="62">
        <v>265828</v>
      </c>
      <c r="AG16" s="62">
        <v>2.1</v>
      </c>
      <c r="AH16" s="62"/>
      <c r="AI16" s="62"/>
      <c r="AJ16" s="64"/>
      <c r="AM16" s="62"/>
      <c r="AN16" s="62" t="s">
        <v>320</v>
      </c>
      <c r="AO16" s="62">
        <v>853449</v>
      </c>
      <c r="AP16" s="62">
        <v>6.8</v>
      </c>
      <c r="AQ16" s="62"/>
      <c r="AR16" s="62"/>
      <c r="AT16" s="64"/>
      <c r="AV16" s="62"/>
      <c r="AW16" s="62"/>
      <c r="AX16" s="62"/>
      <c r="AY16" s="62"/>
      <c r="AZ16" s="62"/>
      <c r="BA16" s="62"/>
      <c r="BB16" s="62"/>
      <c r="BC16" s="64"/>
      <c r="BF16" s="62"/>
      <c r="BG16" s="62"/>
      <c r="BH16" s="62"/>
      <c r="BI16" s="62"/>
      <c r="BJ16" s="62"/>
      <c r="BK16" s="62"/>
      <c r="BL16" s="43" t="s">
        <v>477</v>
      </c>
      <c r="BM16" s="24" t="s">
        <v>355</v>
      </c>
      <c r="BN16" s="62">
        <f>BH89</f>
        <v>433720</v>
      </c>
      <c r="BO16" s="35">
        <f t="shared" si="0"/>
        <v>3.4444444356204092E-2</v>
      </c>
      <c r="BQ16" s="64"/>
      <c r="BT16" s="62"/>
      <c r="BU16" s="62"/>
      <c r="BV16" s="62"/>
      <c r="BW16" s="62"/>
      <c r="BX16" s="62"/>
      <c r="BY16" s="62"/>
      <c r="BZ16" s="43" t="s">
        <v>477</v>
      </c>
      <c r="CA16" s="24" t="s">
        <v>355</v>
      </c>
      <c r="CB16" s="62">
        <f>SUM(BV109:BV110)</f>
        <v>349774</v>
      </c>
      <c r="CC16" s="35">
        <f t="shared" si="1"/>
        <v>2.7777762335716431E-2</v>
      </c>
      <c r="CD16" s="35">
        <f t="shared" si="2"/>
        <v>-2.7777762335716431E-2</v>
      </c>
      <c r="CE16" s="35">
        <v>3.4444444356204092E-2</v>
      </c>
    </row>
    <row r="17" spans="6:83" x14ac:dyDescent="0.25">
      <c r="F17" s="64"/>
      <c r="I17" s="110" t="s">
        <v>164</v>
      </c>
      <c r="J17" s="154">
        <v>7.0312657048855171E-2</v>
      </c>
      <c r="K17" s="108">
        <v>1.670398266950528E-2</v>
      </c>
      <c r="L17" s="23">
        <v>8.2623335966029221E-2</v>
      </c>
      <c r="N17" s="112" t="s">
        <v>50</v>
      </c>
      <c r="O17" s="152">
        <v>0.30612334204158081</v>
      </c>
      <c r="P17" s="108">
        <v>3.0110930652839065E-2</v>
      </c>
      <c r="Q17" s="57">
        <v>0.27268793526705104</v>
      </c>
      <c r="R17" s="64"/>
      <c r="U17" s="62"/>
      <c r="V17" s="62" t="s">
        <v>43</v>
      </c>
      <c r="W17" s="62">
        <v>1217214</v>
      </c>
      <c r="X17" s="62">
        <v>93.5</v>
      </c>
      <c r="Y17" s="62"/>
      <c r="Z17" s="62"/>
      <c r="AA17" s="64"/>
      <c r="AB17" s="62"/>
      <c r="AC17" s="62"/>
      <c r="AD17" s="62"/>
      <c r="AE17" s="62" t="s">
        <v>243</v>
      </c>
      <c r="AF17" s="62">
        <v>3050031</v>
      </c>
      <c r="AG17" s="65">
        <v>24.2</v>
      </c>
      <c r="AH17" s="62"/>
      <c r="AI17" s="62"/>
      <c r="AJ17" s="64"/>
      <c r="AM17" s="62"/>
      <c r="AN17" s="62" t="s">
        <v>321</v>
      </c>
      <c r="AO17" s="62">
        <v>769503</v>
      </c>
      <c r="AP17" s="65">
        <v>6.1</v>
      </c>
      <c r="AQ17" s="62"/>
      <c r="AR17" s="62"/>
      <c r="AT17" s="64"/>
      <c r="AV17" s="62"/>
      <c r="AW17" s="62"/>
      <c r="AX17" s="62"/>
      <c r="AY17" s="62"/>
      <c r="AZ17" s="62"/>
      <c r="BA17" s="62"/>
      <c r="BB17" s="62"/>
      <c r="BC17" s="64"/>
      <c r="BF17" s="24" t="s">
        <v>333</v>
      </c>
      <c r="BG17" s="62"/>
      <c r="BH17" s="62"/>
      <c r="BI17" s="62"/>
      <c r="BJ17" s="62"/>
      <c r="BK17" s="62"/>
      <c r="BL17" s="43" t="s">
        <v>478</v>
      </c>
      <c r="BM17" s="24" t="s">
        <v>356</v>
      </c>
      <c r="BN17" s="62">
        <f>BH99</f>
        <v>503675</v>
      </c>
      <c r="BO17" s="35">
        <f t="shared" si="0"/>
        <v>4.000001270661048E-2</v>
      </c>
      <c r="BQ17" s="64"/>
      <c r="BT17" s="62"/>
      <c r="BU17" s="62"/>
      <c r="BV17" s="62"/>
      <c r="BW17" s="62"/>
      <c r="BX17" s="62"/>
      <c r="BY17" s="62"/>
      <c r="BZ17" s="43" t="s">
        <v>478</v>
      </c>
      <c r="CA17" s="24" t="s">
        <v>356</v>
      </c>
      <c r="CB17" s="62">
        <f>SUM(BV121:BV122)</f>
        <v>321793</v>
      </c>
      <c r="CC17" s="35">
        <f t="shared" si="1"/>
        <v>2.5555614411869373E-2</v>
      </c>
      <c r="CD17" s="35">
        <f t="shared" si="2"/>
        <v>-2.5555614411869373E-2</v>
      </c>
      <c r="CE17" s="35">
        <v>4.000001270661048E-2</v>
      </c>
    </row>
    <row r="18" spans="6:83" x14ac:dyDescent="0.25">
      <c r="F18" s="64"/>
      <c r="I18" s="112" t="s">
        <v>55</v>
      </c>
      <c r="J18" s="152">
        <v>0.12500027919796475</v>
      </c>
      <c r="K18" s="108">
        <v>2.1606989723617898E-2</v>
      </c>
      <c r="L18" s="57">
        <v>0.11694161191872102</v>
      </c>
      <c r="N18" s="113" t="s">
        <v>119</v>
      </c>
      <c r="O18" s="152">
        <v>0.35897501686068672</v>
      </c>
      <c r="P18" s="108">
        <v>2.213595617796018E-2</v>
      </c>
      <c r="Q18" s="57">
        <v>0.33700000000000002</v>
      </c>
      <c r="R18" s="64"/>
      <c r="U18" s="62" t="s">
        <v>69</v>
      </c>
      <c r="V18" s="62" t="s">
        <v>70</v>
      </c>
      <c r="W18" s="62">
        <v>83946</v>
      </c>
      <c r="X18" s="62">
        <v>6.5</v>
      </c>
      <c r="Y18" s="62"/>
      <c r="Z18" s="62"/>
      <c r="AA18" s="64"/>
      <c r="AB18" s="62"/>
      <c r="AC18" s="62"/>
      <c r="AD18" s="62"/>
      <c r="AE18" s="62" t="s">
        <v>218</v>
      </c>
      <c r="AF18" s="62">
        <v>1301160</v>
      </c>
      <c r="AG18" s="62">
        <v>10.3</v>
      </c>
      <c r="AH18" s="62"/>
      <c r="AI18" s="62"/>
      <c r="AJ18" s="64"/>
      <c r="AM18" s="62"/>
      <c r="AN18" s="62" t="s">
        <v>322</v>
      </c>
      <c r="AO18" s="62">
        <v>741521</v>
      </c>
      <c r="AP18" s="62">
        <v>5.9</v>
      </c>
      <c r="AQ18" s="62"/>
      <c r="AR18" s="62"/>
      <c r="AT18" s="64"/>
      <c r="AV18" s="62"/>
      <c r="AW18" s="62"/>
      <c r="AX18" s="62"/>
      <c r="AY18" s="62"/>
      <c r="AZ18" s="62"/>
      <c r="BA18" s="62"/>
      <c r="BB18" s="62"/>
      <c r="BC18" s="64"/>
      <c r="BF18" s="62"/>
      <c r="BG18" s="62"/>
      <c r="BH18" s="62" t="s">
        <v>3</v>
      </c>
      <c r="BI18" s="62" t="s">
        <v>4</v>
      </c>
      <c r="BJ18" s="62"/>
      <c r="BK18" s="62"/>
      <c r="BL18" s="65" t="s">
        <v>451</v>
      </c>
      <c r="BM18" s="24" t="s">
        <v>357</v>
      </c>
      <c r="BN18" s="62">
        <f>BH109</f>
        <v>10815018</v>
      </c>
      <c r="BO18" s="23">
        <f t="shared" si="0"/>
        <v>0.85888888156493981</v>
      </c>
      <c r="BQ18" s="64"/>
      <c r="BT18" s="62"/>
      <c r="BU18" s="62"/>
      <c r="BV18" s="62"/>
      <c r="BW18" s="62"/>
      <c r="BX18" s="62"/>
      <c r="BY18" s="62"/>
      <c r="BZ18" s="65" t="s">
        <v>451</v>
      </c>
      <c r="CA18" s="24" t="s">
        <v>357</v>
      </c>
      <c r="CB18" s="62">
        <f>SUM(BV134:BV135)</f>
        <v>6799610</v>
      </c>
      <c r="CC18" s="35">
        <f t="shared" si="1"/>
        <v>0.5399999729984527</v>
      </c>
      <c r="CD18" s="35">
        <f t="shared" si="2"/>
        <v>-0.5399999729984527</v>
      </c>
      <c r="CE18" s="23">
        <v>0.85888888156493981</v>
      </c>
    </row>
    <row r="19" spans="6:83" x14ac:dyDescent="0.25">
      <c r="F19" s="64"/>
      <c r="I19" s="112" t="s">
        <v>56</v>
      </c>
      <c r="J19" s="153">
        <v>0.53846153846153844</v>
      </c>
      <c r="K19" s="108">
        <v>3.2569876330460018E-2</v>
      </c>
      <c r="L19" s="57">
        <v>0.28533999859497072</v>
      </c>
      <c r="N19" s="112" t="s">
        <v>45</v>
      </c>
      <c r="O19" s="152">
        <v>0.50862071090210925</v>
      </c>
      <c r="P19" s="108">
        <v>3.2661810950890706E-2</v>
      </c>
      <c r="Q19" s="57">
        <v>0.4636029800014988</v>
      </c>
      <c r="R19" s="64"/>
      <c r="U19" s="62" t="s">
        <v>43</v>
      </c>
      <c r="V19" s="62"/>
      <c r="W19" s="62">
        <v>1301160</v>
      </c>
      <c r="X19" s="62">
        <v>100</v>
      </c>
      <c r="Y19" s="62"/>
      <c r="Z19" s="62"/>
      <c r="AA19" s="64"/>
      <c r="AB19" s="62"/>
      <c r="AC19" s="62"/>
      <c r="AD19" s="62"/>
      <c r="AE19" s="62" t="s">
        <v>43</v>
      </c>
      <c r="AF19" s="62">
        <v>12577880</v>
      </c>
      <c r="AG19" s="62">
        <v>99.9</v>
      </c>
      <c r="AH19" s="62"/>
      <c r="AI19" s="62"/>
      <c r="AJ19" s="64"/>
      <c r="AM19" s="62"/>
      <c r="AN19" s="62" t="s">
        <v>323</v>
      </c>
      <c r="AO19" s="62">
        <v>2798194</v>
      </c>
      <c r="AP19" s="65">
        <v>22.2</v>
      </c>
      <c r="AQ19" s="62"/>
      <c r="AR19" s="62"/>
      <c r="AT19" s="64"/>
      <c r="AV19" s="62"/>
      <c r="AW19" s="62"/>
      <c r="AX19" s="62"/>
      <c r="AY19" s="62"/>
      <c r="AZ19" s="62"/>
      <c r="BA19" s="62"/>
      <c r="BB19" s="62"/>
      <c r="BC19" s="64"/>
      <c r="BF19" s="62" t="s">
        <v>6</v>
      </c>
      <c r="BG19" s="62" t="s">
        <v>331</v>
      </c>
      <c r="BH19" s="62">
        <v>1217214</v>
      </c>
      <c r="BI19" s="62">
        <v>9.6999999999999993</v>
      </c>
      <c r="BJ19" s="62"/>
      <c r="BK19" s="62"/>
      <c r="BL19" s="65" t="s">
        <v>479</v>
      </c>
      <c r="BM19" s="24" t="s">
        <v>358</v>
      </c>
      <c r="BN19" s="62">
        <f>BH119</f>
        <v>3050031</v>
      </c>
      <c r="BO19" s="23">
        <f t="shared" si="0"/>
        <v>0.24222222416350994</v>
      </c>
      <c r="BQ19" s="64"/>
      <c r="BT19" s="24" t="s">
        <v>459</v>
      </c>
      <c r="BU19" s="62"/>
      <c r="BV19" s="62"/>
      <c r="BW19" s="62"/>
      <c r="BX19" s="62"/>
      <c r="BY19" s="62"/>
      <c r="BZ19" s="65" t="s">
        <v>479</v>
      </c>
      <c r="CA19" s="24" t="s">
        <v>358</v>
      </c>
      <c r="CB19" s="62">
        <f>SUM(BV147:BV148)</f>
        <v>2476401</v>
      </c>
      <c r="CC19" s="35">
        <f t="shared" si="1"/>
        <v>0.19666664310649307</v>
      </c>
      <c r="CD19" s="35">
        <f t="shared" si="2"/>
        <v>-0.19666664310649307</v>
      </c>
      <c r="CE19" s="23">
        <v>0.24222222416350994</v>
      </c>
    </row>
    <row r="20" spans="6:83" x14ac:dyDescent="0.25">
      <c r="F20" s="64"/>
      <c r="I20" s="112" t="s">
        <v>57</v>
      </c>
      <c r="J20" s="153">
        <v>0.50000198541119856</v>
      </c>
      <c r="K20" s="108">
        <v>3.2666666666409133E-2</v>
      </c>
      <c r="L20" s="57">
        <v>0.25457267048150523</v>
      </c>
      <c r="N20" s="112" t="s">
        <v>62</v>
      </c>
      <c r="O20" s="153">
        <v>0</v>
      </c>
      <c r="P20" s="108">
        <v>0</v>
      </c>
      <c r="Q20" s="57">
        <v>0.16441678188154343</v>
      </c>
      <c r="R20" s="64"/>
      <c r="U20" s="62"/>
      <c r="V20" s="62"/>
      <c r="W20" s="62"/>
      <c r="X20" s="62"/>
      <c r="Y20" s="62"/>
      <c r="Z20" s="62"/>
      <c r="AA20" s="64"/>
      <c r="AB20" s="62"/>
      <c r="AC20" s="62"/>
      <c r="AD20" s="62" t="s">
        <v>69</v>
      </c>
      <c r="AE20" s="62" t="s">
        <v>70</v>
      </c>
      <c r="AF20" s="62">
        <v>13991</v>
      </c>
      <c r="AG20" s="62">
        <v>0.1</v>
      </c>
      <c r="AH20" s="62"/>
      <c r="AI20" s="62"/>
      <c r="AJ20" s="64"/>
      <c r="AM20" s="62"/>
      <c r="AN20" s="62" t="s">
        <v>366</v>
      </c>
      <c r="AO20" s="62">
        <v>307801</v>
      </c>
      <c r="AP20" s="62">
        <v>2.4</v>
      </c>
      <c r="AQ20" s="62"/>
      <c r="AR20" s="62"/>
      <c r="AT20" s="64"/>
      <c r="BC20" s="64"/>
      <c r="BF20" s="62"/>
      <c r="BG20" s="62" t="s">
        <v>332</v>
      </c>
      <c r="BH20" s="62">
        <v>11318693</v>
      </c>
      <c r="BI20" s="62">
        <v>89.9</v>
      </c>
      <c r="BJ20" s="62"/>
      <c r="BK20" s="62"/>
      <c r="BL20" s="43" t="s">
        <v>480</v>
      </c>
      <c r="BM20" s="24" t="s">
        <v>359</v>
      </c>
      <c r="BN20" s="62">
        <f>BH129</f>
        <v>363765</v>
      </c>
      <c r="BO20" s="35">
        <f t="shared" si="0"/>
        <v>2.888887600579771E-2</v>
      </c>
      <c r="BQ20" s="64"/>
      <c r="BT20" s="62"/>
      <c r="BU20" s="62"/>
      <c r="BV20" s="62" t="s">
        <v>3</v>
      </c>
      <c r="BW20" s="62" t="s">
        <v>4</v>
      </c>
      <c r="BX20" s="62"/>
      <c r="BY20" s="62"/>
      <c r="BZ20" s="43" t="s">
        <v>480</v>
      </c>
      <c r="CA20" s="24" t="s">
        <v>359</v>
      </c>
      <c r="CB20" s="62">
        <f>SUM(BV160:BV161)</f>
        <v>223856</v>
      </c>
      <c r="CC20" s="35">
        <f t="shared" si="1"/>
        <v>1.7777818721300433E-2</v>
      </c>
      <c r="CD20" s="35">
        <f t="shared" si="2"/>
        <v>-1.7777818721300433E-2</v>
      </c>
      <c r="CE20" s="35">
        <v>2.888887600579771E-2</v>
      </c>
    </row>
    <row r="21" spans="6:83" x14ac:dyDescent="0.25">
      <c r="F21" s="64"/>
      <c r="I21" s="112" t="s">
        <v>58</v>
      </c>
      <c r="J21" s="153">
        <v>0.7142857142857143</v>
      </c>
      <c r="K21" s="108">
        <v>2.9514591494904874E-2</v>
      </c>
      <c r="L21" s="57">
        <v>0.19291913224158527</v>
      </c>
      <c r="N21" s="112" t="s">
        <v>59</v>
      </c>
      <c r="O21" s="153">
        <v>0.2857142857142857</v>
      </c>
      <c r="P21" s="108">
        <v>2.9514591494904874E-2</v>
      </c>
      <c r="Q21" s="57">
        <v>0.20858742293958196</v>
      </c>
      <c r="R21" s="64"/>
      <c r="U21" s="62"/>
      <c r="V21" s="62"/>
      <c r="W21" s="62"/>
      <c r="X21" s="62"/>
      <c r="Y21" s="62"/>
      <c r="Z21" s="62"/>
      <c r="AA21" s="64"/>
      <c r="AB21" s="62"/>
      <c r="AC21" s="62"/>
      <c r="AD21" s="62" t="s">
        <v>43</v>
      </c>
      <c r="AE21" s="62"/>
      <c r="AF21" s="62">
        <v>12591871</v>
      </c>
      <c r="AG21" s="62">
        <v>100</v>
      </c>
      <c r="AH21" s="62"/>
      <c r="AI21" s="62"/>
      <c r="AJ21" s="64"/>
      <c r="AM21" s="62"/>
      <c r="AN21" s="62" t="s">
        <v>324</v>
      </c>
      <c r="AO21" s="62">
        <v>13991</v>
      </c>
      <c r="AP21" s="62">
        <v>0.1</v>
      </c>
      <c r="AQ21" s="62"/>
      <c r="AR21" s="62"/>
      <c r="AT21" s="64"/>
      <c r="BC21" s="64"/>
      <c r="BF21" s="62"/>
      <c r="BG21" s="62" t="s">
        <v>43</v>
      </c>
      <c r="BH21" s="62">
        <v>12535907</v>
      </c>
      <c r="BI21" s="62">
        <v>99.6</v>
      </c>
      <c r="BJ21" s="62"/>
      <c r="BK21" s="62"/>
      <c r="BL21" s="62" t="s">
        <v>481</v>
      </c>
      <c r="BM21" s="24" t="s">
        <v>360</v>
      </c>
      <c r="BN21" s="62">
        <f>BH139</f>
        <v>279819</v>
      </c>
      <c r="BO21" s="35">
        <f t="shared" si="0"/>
        <v>2.2222193985310047E-2</v>
      </c>
      <c r="BQ21" s="64"/>
      <c r="BT21" s="62" t="s">
        <v>6</v>
      </c>
      <c r="BU21" s="62" t="s">
        <v>454</v>
      </c>
      <c r="BV21" s="62">
        <v>587621</v>
      </c>
      <c r="BW21" s="62">
        <v>4.7</v>
      </c>
      <c r="BX21" s="62"/>
      <c r="BY21" s="62"/>
      <c r="BZ21" s="62" t="s">
        <v>481</v>
      </c>
      <c r="CA21" s="24" t="s">
        <v>360</v>
      </c>
      <c r="CB21" s="62">
        <f>SUM(BV172:BV173)</f>
        <v>223856</v>
      </c>
      <c r="CC21" s="35">
        <f t="shared" si="1"/>
        <v>1.7777818721300433E-2</v>
      </c>
      <c r="CD21" s="35">
        <f t="shared" si="2"/>
        <v>-1.7777818721300433E-2</v>
      </c>
      <c r="CE21" s="35">
        <v>2.2222193985310047E-2</v>
      </c>
    </row>
    <row r="22" spans="6:83" x14ac:dyDescent="0.25">
      <c r="F22" s="64"/>
      <c r="I22" s="112" t="s">
        <v>59</v>
      </c>
      <c r="J22" s="153">
        <v>0.2857142857142857</v>
      </c>
      <c r="K22" s="108">
        <v>2.9514591494904874E-2</v>
      </c>
      <c r="L22" s="57">
        <v>0.20858742293958196</v>
      </c>
      <c r="N22" s="112" t="s">
        <v>88</v>
      </c>
      <c r="O22" s="153">
        <v>0.2857142857142857</v>
      </c>
      <c r="P22" s="108">
        <v>2.6133333333333335E-2</v>
      </c>
      <c r="Q22" s="57">
        <v>8.8901423056172532E-2</v>
      </c>
      <c r="R22" s="64"/>
      <c r="U22" s="62"/>
      <c r="V22" s="62"/>
      <c r="W22" s="62"/>
      <c r="X22" s="62"/>
      <c r="Y22" s="62"/>
      <c r="Z22" s="62"/>
      <c r="AA22" s="64"/>
      <c r="AB22" s="62"/>
      <c r="AC22" s="62"/>
      <c r="AD22" s="62"/>
      <c r="AE22" s="62"/>
      <c r="AF22" s="62"/>
      <c r="AG22" s="62"/>
      <c r="AH22" s="62"/>
      <c r="AI22" s="62"/>
      <c r="AJ22" s="64"/>
      <c r="AM22" s="62"/>
      <c r="AN22" s="62" t="s">
        <v>325</v>
      </c>
      <c r="AO22" s="62">
        <v>13991</v>
      </c>
      <c r="AP22" s="62">
        <v>0.1</v>
      </c>
      <c r="AQ22" s="62"/>
      <c r="AR22" s="62"/>
      <c r="AT22" s="64"/>
      <c r="BC22" s="64"/>
      <c r="BF22" s="62" t="s">
        <v>69</v>
      </c>
      <c r="BG22" s="62" t="s">
        <v>70</v>
      </c>
      <c r="BH22" s="62">
        <v>55964</v>
      </c>
      <c r="BI22" s="62">
        <v>0.4</v>
      </c>
      <c r="BJ22" s="62"/>
      <c r="BK22" s="62"/>
      <c r="BL22" s="62"/>
      <c r="BQ22" s="64"/>
      <c r="BT22" s="62"/>
      <c r="BU22" s="62" t="s">
        <v>455</v>
      </c>
      <c r="BV22" s="62">
        <v>503675</v>
      </c>
      <c r="BW22" s="62">
        <v>4</v>
      </c>
      <c r="BX22" s="62"/>
      <c r="BY22" s="62"/>
    </row>
    <row r="23" spans="6:83" x14ac:dyDescent="0.25">
      <c r="F23" s="64"/>
      <c r="I23" s="112" t="s">
        <v>60</v>
      </c>
      <c r="J23" s="152">
        <v>9.4339877090466762E-2</v>
      </c>
      <c r="K23" s="108">
        <v>1.9096997558040243E-2</v>
      </c>
      <c r="L23" s="23">
        <v>7.8862295762369611E-2</v>
      </c>
      <c r="N23" s="112" t="s">
        <v>48</v>
      </c>
      <c r="O23" s="153">
        <v>0.46666666666666667</v>
      </c>
      <c r="P23" s="108">
        <v>3.2593993235897442E-2</v>
      </c>
      <c r="Q23" s="57">
        <v>0.33041787413096407</v>
      </c>
      <c r="R23" s="64"/>
      <c r="AA23" s="64"/>
      <c r="AD23" s="62"/>
      <c r="AE23" s="62"/>
      <c r="AF23" s="62"/>
      <c r="AG23" s="62"/>
      <c r="AH23" s="62"/>
      <c r="AI23" s="62"/>
      <c r="AJ23" s="64"/>
      <c r="AM23" s="62"/>
      <c r="AN23" s="62" t="s">
        <v>43</v>
      </c>
      <c r="AO23" s="62">
        <v>12549898</v>
      </c>
      <c r="AP23" s="62">
        <v>99.7</v>
      </c>
      <c r="AQ23" s="62"/>
      <c r="AR23" s="62"/>
      <c r="AT23" s="64"/>
      <c r="BC23" s="64"/>
      <c r="BF23" s="62" t="s">
        <v>43</v>
      </c>
      <c r="BG23" s="62"/>
      <c r="BH23" s="62">
        <v>12591871</v>
      </c>
      <c r="BI23" s="62">
        <v>100</v>
      </c>
      <c r="BJ23" s="62"/>
      <c r="BK23" s="62"/>
      <c r="BL23" s="62"/>
      <c r="BQ23" s="64"/>
      <c r="BT23" s="62"/>
      <c r="BU23" s="62" t="s">
        <v>456</v>
      </c>
      <c r="BV23" s="62">
        <v>125919</v>
      </c>
      <c r="BW23" s="62">
        <v>1</v>
      </c>
      <c r="BX23" s="62"/>
      <c r="BY23" s="62"/>
    </row>
    <row r="24" spans="6:83" ht="16.5" thickBot="1" x14ac:dyDescent="0.3">
      <c r="F24" s="64"/>
      <c r="I24" s="112" t="s">
        <v>88</v>
      </c>
      <c r="J24" s="153">
        <v>0.2857142857142857</v>
      </c>
      <c r="K24" s="108">
        <v>2.6133333333333335E-2</v>
      </c>
      <c r="L24" s="57">
        <v>8.8901423056172532E-2</v>
      </c>
      <c r="N24" s="112" t="s">
        <v>51</v>
      </c>
      <c r="O24" s="153">
        <v>0.5</v>
      </c>
      <c r="P24" s="108">
        <v>3.2666666666666663E-2</v>
      </c>
      <c r="Q24" s="57">
        <v>0.26481777328727685</v>
      </c>
      <c r="R24" s="64"/>
      <c r="X24" s="62"/>
      <c r="AA24" s="64"/>
      <c r="AD24" s="62"/>
      <c r="AE24" s="62"/>
      <c r="AF24" s="62"/>
      <c r="AG24" s="62"/>
      <c r="AH24" s="62"/>
      <c r="AI24" s="62"/>
      <c r="AJ24" s="64"/>
      <c r="AM24" s="62" t="s">
        <v>69</v>
      </c>
      <c r="AN24" s="62" t="s">
        <v>70</v>
      </c>
      <c r="AO24" s="62">
        <v>41973</v>
      </c>
      <c r="AP24" s="62">
        <v>0.3</v>
      </c>
      <c r="AQ24" s="62"/>
      <c r="AR24" s="62"/>
      <c r="AT24" s="64"/>
      <c r="BC24" s="64"/>
      <c r="BF24" s="62"/>
      <c r="BG24" s="62"/>
      <c r="BH24" s="62"/>
      <c r="BI24" s="62"/>
      <c r="BJ24" s="62"/>
      <c r="BK24" s="62"/>
      <c r="BL24" s="62"/>
      <c r="BQ24" s="64"/>
      <c r="BT24" s="62"/>
      <c r="BU24" s="62" t="s">
        <v>43</v>
      </c>
      <c r="BV24" s="62">
        <v>1217214</v>
      </c>
      <c r="BW24" s="62">
        <v>9.6999999999999993</v>
      </c>
      <c r="BX24" s="62"/>
      <c r="BY24" s="62"/>
    </row>
    <row r="25" spans="6:83" x14ac:dyDescent="0.25">
      <c r="F25" s="64"/>
      <c r="I25" s="113" t="s">
        <v>259</v>
      </c>
      <c r="J25" s="154">
        <v>0.11111140524571417</v>
      </c>
      <c r="K25" s="156">
        <v>2.0532309574000509E-2</v>
      </c>
      <c r="L25" s="57">
        <v>8.1821435191737416E-2</v>
      </c>
      <c r="N25" s="112" t="s">
        <v>57</v>
      </c>
      <c r="O25" s="153">
        <v>0.50000198541119856</v>
      </c>
      <c r="P25" s="108">
        <v>3.2666666666409133E-2</v>
      </c>
      <c r="Q25" s="57">
        <v>0.25457267048150523</v>
      </c>
      <c r="R25" s="64"/>
      <c r="V25" s="90" t="s">
        <v>225</v>
      </c>
      <c r="W25" s="91">
        <v>559639</v>
      </c>
      <c r="X25" s="92">
        <f>W25/$U$2</f>
        <v>0.43010775000768547</v>
      </c>
      <c r="AA25" s="64"/>
      <c r="AE25" s="90" t="s">
        <v>243</v>
      </c>
      <c r="AF25" s="91">
        <v>3050031</v>
      </c>
      <c r="AG25" s="92">
        <f>AF25/$AD$2</f>
        <v>0.24222222416350994</v>
      </c>
      <c r="AJ25" s="64"/>
      <c r="AM25" s="62" t="s">
        <v>43</v>
      </c>
      <c r="AN25" s="62"/>
      <c r="AO25" s="62">
        <v>12591871</v>
      </c>
      <c r="AP25" s="62">
        <v>100</v>
      </c>
      <c r="AQ25" s="62"/>
      <c r="AR25" s="62"/>
      <c r="AT25" s="64"/>
      <c r="BC25" s="64"/>
      <c r="BF25" s="62"/>
      <c r="BG25" s="62"/>
      <c r="BH25" s="62"/>
      <c r="BI25" s="62"/>
      <c r="BJ25" s="62"/>
      <c r="BK25" s="62"/>
      <c r="BL25" s="62"/>
      <c r="BQ25" s="64"/>
      <c r="BT25" s="62" t="s">
        <v>69</v>
      </c>
      <c r="BU25" s="62" t="s">
        <v>70</v>
      </c>
      <c r="BV25" s="62">
        <v>11374657</v>
      </c>
      <c r="BW25" s="62">
        <v>90.3</v>
      </c>
      <c r="BX25" s="62"/>
      <c r="BY25" s="62"/>
    </row>
    <row r="26" spans="6:83" x14ac:dyDescent="0.25">
      <c r="F26" s="64"/>
      <c r="I26" s="112" t="s">
        <v>61</v>
      </c>
      <c r="J26" s="153">
        <v>0.66666666666666663</v>
      </c>
      <c r="K26" s="108">
        <v>3.079842869168074E-2</v>
      </c>
      <c r="L26" s="57">
        <v>0.30681236094856507</v>
      </c>
      <c r="N26" s="112" t="s">
        <v>56</v>
      </c>
      <c r="O26" s="153">
        <v>0.53846153846153844</v>
      </c>
      <c r="P26" s="108">
        <v>3.2569876330460018E-2</v>
      </c>
      <c r="Q26" s="57">
        <v>0.28533999859497072</v>
      </c>
      <c r="R26" s="64"/>
      <c r="V26" s="93" t="s">
        <v>226</v>
      </c>
      <c r="W26" s="70">
        <v>307801</v>
      </c>
      <c r="X26" s="94">
        <f t="shared" ref="X26:X28" si="3">W26/$U$2</f>
        <v>0.23655891665898121</v>
      </c>
      <c r="AA26" s="64"/>
      <c r="AE26" s="93" t="s">
        <v>446</v>
      </c>
      <c r="AF26" s="70">
        <v>2616311</v>
      </c>
      <c r="AG26" s="94">
        <f t="shared" ref="AG26:AG28" si="4">AF26/$AD$2</f>
        <v>0.20777777980730583</v>
      </c>
      <c r="AJ26" s="64"/>
      <c r="AT26" s="64"/>
      <c r="AW26" s="174"/>
      <c r="BC26" s="64"/>
      <c r="BF26" s="62"/>
      <c r="BG26" s="62"/>
      <c r="BH26" s="62"/>
      <c r="BI26" s="62"/>
      <c r="BJ26" s="62"/>
      <c r="BK26" s="62"/>
      <c r="BL26" s="62"/>
      <c r="BQ26" s="64"/>
      <c r="BT26" s="62" t="s">
        <v>43</v>
      </c>
      <c r="BU26" s="62"/>
      <c r="BV26" s="62">
        <v>12591871</v>
      </c>
      <c r="BW26" s="62">
        <v>100</v>
      </c>
      <c r="BX26" s="62"/>
      <c r="BY26" s="62"/>
    </row>
    <row r="27" spans="6:83" x14ac:dyDescent="0.25">
      <c r="F27" s="64"/>
      <c r="I27" s="112" t="s">
        <v>62</v>
      </c>
      <c r="J27" s="153">
        <v>0</v>
      </c>
      <c r="K27" s="108">
        <v>0</v>
      </c>
      <c r="L27" s="57">
        <v>0.16441678188154343</v>
      </c>
      <c r="N27" s="112" t="s">
        <v>61</v>
      </c>
      <c r="O27" s="153">
        <v>0.66666666666666663</v>
      </c>
      <c r="P27" s="108">
        <v>3.079842869168074E-2</v>
      </c>
      <c r="Q27" s="57">
        <v>0.30681236094856507</v>
      </c>
      <c r="R27" s="64"/>
      <c r="V27" s="93" t="s">
        <v>227</v>
      </c>
      <c r="W27" s="70">
        <v>139910</v>
      </c>
      <c r="X27" s="94">
        <f t="shared" si="3"/>
        <v>0.10752712963816902</v>
      </c>
      <c r="AA27" s="64"/>
      <c r="AE27" s="93" t="s">
        <v>236</v>
      </c>
      <c r="AF27" s="70">
        <v>2238555</v>
      </c>
      <c r="AG27" s="94">
        <f t="shared" si="4"/>
        <v>0.17777779013142686</v>
      </c>
      <c r="AJ27" s="64"/>
      <c r="AT27" s="64"/>
      <c r="BC27" s="64"/>
      <c r="BF27" s="24" t="s">
        <v>334</v>
      </c>
      <c r="BG27" s="62"/>
      <c r="BH27" s="62"/>
      <c r="BI27" s="62"/>
      <c r="BJ27" s="62"/>
      <c r="BK27" s="62"/>
      <c r="BL27" s="62"/>
      <c r="BQ27" s="64"/>
      <c r="BT27" s="62"/>
      <c r="BU27" s="62"/>
      <c r="BV27" s="62"/>
      <c r="BW27" s="62"/>
      <c r="BX27" s="62"/>
      <c r="BY27" s="62"/>
    </row>
    <row r="28" spans="6:83" ht="16.5" thickBot="1" x14ac:dyDescent="0.3">
      <c r="F28" s="64"/>
      <c r="I28" s="112" t="s">
        <v>63</v>
      </c>
      <c r="J28" s="152">
        <v>9.0909287809019676E-2</v>
      </c>
      <c r="K28" s="108">
        <v>1.8782031075447628E-2</v>
      </c>
      <c r="L28" s="57">
        <v>8.9827356531953367E-2</v>
      </c>
      <c r="N28" s="112" t="s">
        <v>58</v>
      </c>
      <c r="O28" s="153">
        <v>0.7142857142857143</v>
      </c>
      <c r="P28" s="108">
        <v>2.9514591494904874E-2</v>
      </c>
      <c r="Q28" s="57">
        <v>0.19291913224158527</v>
      </c>
      <c r="R28" s="64"/>
      <c r="V28" s="93" t="s">
        <v>228</v>
      </c>
      <c r="W28" s="70">
        <v>41973</v>
      </c>
      <c r="X28" s="94">
        <f t="shared" si="3"/>
        <v>3.2258138891450704E-2</v>
      </c>
      <c r="AA28" s="64"/>
      <c r="AE28" s="93" t="s">
        <v>723</v>
      </c>
      <c r="AF28" s="70">
        <v>1413088</v>
      </c>
      <c r="AG28" s="94">
        <f t="shared" si="4"/>
        <v>0.1122222424292625</v>
      </c>
      <c r="AJ28" s="64"/>
      <c r="AT28" s="64"/>
      <c r="BC28" s="64"/>
      <c r="BF28" s="62"/>
      <c r="BG28" s="62"/>
      <c r="BH28" s="62" t="s">
        <v>3</v>
      </c>
      <c r="BI28" s="62" t="s">
        <v>4</v>
      </c>
      <c r="BJ28" s="62"/>
      <c r="BK28" s="62"/>
      <c r="BL28" s="62"/>
      <c r="BQ28" s="64"/>
      <c r="BT28" s="62"/>
      <c r="BU28" s="62"/>
      <c r="BV28" s="62"/>
      <c r="BW28" s="62"/>
      <c r="BX28" s="62"/>
      <c r="BY28" s="62"/>
    </row>
    <row r="29" spans="6:83" ht="16.5" thickBot="1" x14ac:dyDescent="0.3">
      <c r="F29" s="64"/>
      <c r="I29" s="114" t="s">
        <v>188</v>
      </c>
      <c r="J29" s="155">
        <v>0.30599999999999999</v>
      </c>
      <c r="K29" s="119">
        <v>3.0119944084126753E-2</v>
      </c>
      <c r="R29" s="64"/>
      <c r="V29" s="95" t="s">
        <v>445</v>
      </c>
      <c r="W29" s="96"/>
      <c r="X29" s="97">
        <f>1-SUM(X25:X28)</f>
        <v>0.19354806480371356</v>
      </c>
      <c r="AA29" s="64"/>
      <c r="AE29" s="95" t="s">
        <v>217</v>
      </c>
      <c r="AF29" s="96"/>
      <c r="AG29" s="97">
        <f>1-SUM(AG25:AG28)</f>
        <v>0.25999996346849485</v>
      </c>
      <c r="AJ29" s="64"/>
      <c r="AN29" s="90" t="s">
        <v>321</v>
      </c>
      <c r="AO29" s="91">
        <v>769503</v>
      </c>
      <c r="AP29" s="92">
        <f>AO29/$AM$2</f>
        <v>6.1111093021839251E-2</v>
      </c>
      <c r="AT29" s="64"/>
      <c r="BC29" s="64"/>
      <c r="BF29" s="62" t="s">
        <v>6</v>
      </c>
      <c r="BG29" s="62" t="s">
        <v>331</v>
      </c>
      <c r="BH29" s="62">
        <v>965377</v>
      </c>
      <c r="BI29" s="62">
        <v>7.7</v>
      </c>
      <c r="BJ29" s="62"/>
      <c r="BK29" s="62"/>
      <c r="BL29" s="62"/>
      <c r="BQ29" s="64"/>
      <c r="BT29" s="62"/>
      <c r="BU29" s="62"/>
      <c r="BV29" s="62"/>
      <c r="BW29" s="62"/>
      <c r="BX29" s="62"/>
      <c r="BY29" s="62"/>
    </row>
    <row r="30" spans="6:83" x14ac:dyDescent="0.25">
      <c r="F30" s="64"/>
      <c r="R30" s="64"/>
      <c r="AA30" s="64"/>
      <c r="AJ30" s="64"/>
      <c r="AN30" s="93" t="s">
        <v>314</v>
      </c>
      <c r="AO30" s="70">
        <v>1594970</v>
      </c>
      <c r="AP30" s="94">
        <f t="shared" ref="AP30:AP33" si="5">AO30/$AM$2</f>
        <v>0.1266666407240036</v>
      </c>
      <c r="AT30" s="64"/>
      <c r="BC30" s="64"/>
      <c r="BF30" s="62"/>
      <c r="BG30" s="62" t="s">
        <v>332</v>
      </c>
      <c r="BH30" s="62">
        <v>11570530</v>
      </c>
      <c r="BI30" s="62">
        <v>91.9</v>
      </c>
      <c r="BJ30" s="62"/>
      <c r="BK30" s="62"/>
      <c r="BL30" s="62"/>
      <c r="BQ30" s="64"/>
      <c r="BT30" s="24" t="s">
        <v>460</v>
      </c>
      <c r="BU30" s="62"/>
      <c r="BV30" s="62"/>
      <c r="BW30" s="62"/>
      <c r="BX30" s="62"/>
      <c r="BY30" s="62"/>
    </row>
    <row r="31" spans="6:83" x14ac:dyDescent="0.25">
      <c r="F31" s="64"/>
      <c r="R31" s="64"/>
      <c r="AA31" s="64"/>
      <c r="AJ31" s="64"/>
      <c r="AN31" s="93" t="s">
        <v>319</v>
      </c>
      <c r="AO31" s="70">
        <v>1650934</v>
      </c>
      <c r="AP31" s="94">
        <f t="shared" si="5"/>
        <v>0.13111109540432872</v>
      </c>
      <c r="AT31" s="64"/>
      <c r="BC31" s="64"/>
      <c r="BF31" s="62"/>
      <c r="BG31" s="62" t="s">
        <v>43</v>
      </c>
      <c r="BH31" s="62">
        <v>12535907</v>
      </c>
      <c r="BI31" s="62">
        <v>99.6</v>
      </c>
      <c r="BJ31" s="62"/>
      <c r="BK31" s="62"/>
      <c r="BL31" s="62"/>
      <c r="BQ31" s="64"/>
      <c r="BT31" s="62"/>
      <c r="BU31" s="62"/>
      <c r="BV31" s="62" t="s">
        <v>3</v>
      </c>
      <c r="BW31" s="62" t="s">
        <v>4</v>
      </c>
      <c r="BX31" s="62"/>
      <c r="BY31" s="62"/>
    </row>
    <row r="32" spans="6:83" x14ac:dyDescent="0.25">
      <c r="F32" s="64"/>
      <c r="R32" s="64"/>
      <c r="AA32" s="64"/>
      <c r="AJ32" s="64"/>
      <c r="AN32" s="93" t="s">
        <v>313</v>
      </c>
      <c r="AO32" s="70">
        <v>2280528</v>
      </c>
      <c r="AP32" s="94">
        <f t="shared" si="5"/>
        <v>0.18111113114167068</v>
      </c>
      <c r="AT32" s="64"/>
      <c r="BC32" s="64"/>
      <c r="BF32" s="62" t="s">
        <v>69</v>
      </c>
      <c r="BG32" s="62" t="s">
        <v>70</v>
      </c>
      <c r="BH32" s="62">
        <v>55964</v>
      </c>
      <c r="BI32" s="62">
        <v>0.4</v>
      </c>
      <c r="BJ32" s="62"/>
      <c r="BK32" s="62"/>
      <c r="BL32" s="62"/>
      <c r="BQ32" s="64"/>
      <c r="BT32" s="62" t="s">
        <v>6</v>
      </c>
      <c r="BU32" s="62" t="s">
        <v>454</v>
      </c>
      <c r="BV32" s="62">
        <v>293810</v>
      </c>
      <c r="BW32" s="62">
        <v>2.2999999999999998</v>
      </c>
      <c r="BX32" s="62"/>
      <c r="BY32" s="62"/>
    </row>
    <row r="33" spans="6:77" ht="16.5" thickBot="1" x14ac:dyDescent="0.3">
      <c r="F33" s="64"/>
      <c r="R33" s="64"/>
      <c r="AA33" s="64"/>
      <c r="AJ33" s="64"/>
      <c r="AN33" s="95" t="s">
        <v>323</v>
      </c>
      <c r="AO33" s="96">
        <v>2798194</v>
      </c>
      <c r="AP33" s="97">
        <f t="shared" si="5"/>
        <v>0.22222225751836244</v>
      </c>
      <c r="AT33" s="64"/>
      <c r="BC33" s="64"/>
      <c r="BF33" s="62" t="s">
        <v>43</v>
      </c>
      <c r="BG33" s="62"/>
      <c r="BH33" s="62">
        <v>12591871</v>
      </c>
      <c r="BI33" s="62">
        <v>100</v>
      </c>
      <c r="BJ33" s="62"/>
      <c r="BK33" s="62"/>
      <c r="BL33" s="62"/>
      <c r="BQ33" s="64"/>
      <c r="BT33" s="62"/>
      <c r="BU33" s="62" t="s">
        <v>455</v>
      </c>
      <c r="BV33" s="62">
        <v>475693</v>
      </c>
      <c r="BW33" s="62">
        <v>3.8</v>
      </c>
      <c r="BX33" s="62"/>
      <c r="BY33" s="62"/>
    </row>
    <row r="34" spans="6:77" x14ac:dyDescent="0.25">
      <c r="F34" s="64"/>
      <c r="K34" s="159"/>
      <c r="L34" s="160" t="s">
        <v>24</v>
      </c>
      <c r="M34" s="173" t="s">
        <v>512</v>
      </c>
      <c r="N34" s="145" t="s">
        <v>402</v>
      </c>
      <c r="R34" s="64"/>
      <c r="AA34" s="64"/>
      <c r="AJ34" s="64"/>
      <c r="AT34" s="64"/>
      <c r="BC34" s="64"/>
      <c r="BF34" s="62"/>
      <c r="BG34" s="62"/>
      <c r="BH34" s="62"/>
      <c r="BI34" s="62"/>
      <c r="BJ34" s="62"/>
      <c r="BK34" s="62"/>
      <c r="BL34" s="62"/>
      <c r="BQ34" s="64"/>
      <c r="BT34" s="62"/>
      <c r="BU34" s="62" t="s">
        <v>456</v>
      </c>
      <c r="BV34" s="62">
        <v>139910</v>
      </c>
      <c r="BW34" s="62">
        <v>1.1000000000000001</v>
      </c>
      <c r="BX34" s="62"/>
      <c r="BY34" s="62"/>
    </row>
    <row r="35" spans="6:77" x14ac:dyDescent="0.25">
      <c r="F35" s="64"/>
      <c r="K35" s="121" t="s">
        <v>55</v>
      </c>
      <c r="L35" s="152">
        <v>0.12500027919796475</v>
      </c>
      <c r="M35" s="157">
        <v>2.1606989723617898E-2</v>
      </c>
      <c r="N35" s="147">
        <v>0.11694161191872102</v>
      </c>
      <c r="R35" s="64"/>
      <c r="AA35" s="64"/>
      <c r="AJ35" s="64"/>
      <c r="AT35" s="64"/>
      <c r="BC35" s="64"/>
      <c r="BF35" s="62"/>
      <c r="BG35" s="62"/>
      <c r="BH35" s="62"/>
      <c r="BI35" s="62"/>
      <c r="BJ35" s="62"/>
      <c r="BK35" s="62"/>
      <c r="BL35" s="62"/>
      <c r="BQ35" s="64"/>
      <c r="BT35" s="62"/>
      <c r="BU35" s="62" t="s">
        <v>457</v>
      </c>
      <c r="BV35" s="62">
        <v>55964</v>
      </c>
      <c r="BW35" s="62">
        <v>0.4</v>
      </c>
      <c r="BX35" s="62"/>
      <c r="BY35" s="62"/>
    </row>
    <row r="36" spans="6:77" x14ac:dyDescent="0.25">
      <c r="F36" s="64"/>
      <c r="K36" s="121" t="s">
        <v>52</v>
      </c>
      <c r="L36" s="152">
        <v>0.17204263887607982</v>
      </c>
      <c r="M36" s="157">
        <v>2.4657943331462453E-2</v>
      </c>
      <c r="N36" s="147">
        <v>0.22435422164453778</v>
      </c>
      <c r="R36" s="64"/>
      <c r="AA36" s="64"/>
      <c r="AJ36" s="64"/>
      <c r="AT36" s="64"/>
      <c r="BC36" s="64"/>
      <c r="BF36" s="62"/>
      <c r="BG36" s="62"/>
      <c r="BH36" s="62"/>
      <c r="BI36" s="62"/>
      <c r="BJ36" s="62"/>
      <c r="BK36" s="62"/>
      <c r="BL36" s="62"/>
      <c r="BQ36" s="64"/>
      <c r="BT36" s="62"/>
      <c r="BU36" s="62" t="s">
        <v>43</v>
      </c>
      <c r="BV36" s="62">
        <v>965377</v>
      </c>
      <c r="BW36" s="62">
        <v>7.7</v>
      </c>
      <c r="BX36" s="62"/>
      <c r="BY36" s="62"/>
    </row>
    <row r="37" spans="6:77" x14ac:dyDescent="0.25">
      <c r="F37" s="64"/>
      <c r="K37" s="121" t="s">
        <v>50</v>
      </c>
      <c r="L37" s="152">
        <v>0.30612334204158081</v>
      </c>
      <c r="M37" s="157">
        <v>3.0110930652839065E-2</v>
      </c>
      <c r="N37" s="147">
        <v>0.27268793526705104</v>
      </c>
      <c r="R37" s="64"/>
      <c r="AA37" s="64"/>
      <c r="AJ37" s="64"/>
      <c r="AT37" s="64"/>
      <c r="BC37" s="64"/>
      <c r="BF37" s="62" t="s">
        <v>335</v>
      </c>
      <c r="BG37" s="62"/>
      <c r="BH37" s="62"/>
      <c r="BI37" s="62"/>
      <c r="BJ37" s="62"/>
      <c r="BK37" s="62"/>
      <c r="BL37" s="62"/>
      <c r="BQ37" s="64"/>
      <c r="BT37" s="62" t="s">
        <v>69</v>
      </c>
      <c r="BU37" s="62" t="s">
        <v>70</v>
      </c>
      <c r="BV37" s="62">
        <v>11626494</v>
      </c>
      <c r="BW37" s="62">
        <v>92.3</v>
      </c>
      <c r="BX37" s="62"/>
      <c r="BY37" s="62"/>
    </row>
    <row r="38" spans="6:77" x14ac:dyDescent="0.25">
      <c r="F38" s="64"/>
      <c r="K38" s="134" t="s">
        <v>119</v>
      </c>
      <c r="L38" s="152">
        <v>0.35897501686068672</v>
      </c>
      <c r="M38" s="157">
        <v>2.213595617796018E-2</v>
      </c>
      <c r="N38" s="147">
        <v>0.33700000000000002</v>
      </c>
      <c r="R38" s="64"/>
      <c r="AA38" s="64"/>
      <c r="AJ38" s="64"/>
      <c r="AT38" s="64"/>
      <c r="BC38" s="64"/>
      <c r="BF38" s="62"/>
      <c r="BG38" s="62"/>
      <c r="BH38" s="62" t="s">
        <v>3</v>
      </c>
      <c r="BI38" s="62" t="s">
        <v>4</v>
      </c>
      <c r="BJ38" s="62"/>
      <c r="BK38" s="62"/>
      <c r="BL38" s="62"/>
      <c r="BQ38" s="64"/>
      <c r="BT38" s="62" t="s">
        <v>43</v>
      </c>
      <c r="BU38" s="62"/>
      <c r="BV38" s="62">
        <v>12591871</v>
      </c>
      <c r="BW38" s="62">
        <v>100</v>
      </c>
      <c r="BX38" s="62"/>
      <c r="BY38" s="62"/>
    </row>
    <row r="39" spans="6:77" ht="16.5" thickBot="1" x14ac:dyDescent="0.3">
      <c r="F39" s="64"/>
      <c r="K39" s="123" t="s">
        <v>45</v>
      </c>
      <c r="L39" s="161">
        <v>0.50862071090210925</v>
      </c>
      <c r="M39" s="162">
        <v>3.2661810950890706E-2</v>
      </c>
      <c r="N39" s="151">
        <v>0.4636029800014988</v>
      </c>
      <c r="R39" s="64"/>
      <c r="AA39" s="64"/>
      <c r="AJ39" s="64"/>
      <c r="AT39" s="64"/>
      <c r="BC39" s="64"/>
      <c r="BF39" s="62" t="s">
        <v>6</v>
      </c>
      <c r="BG39" s="62" t="s">
        <v>331</v>
      </c>
      <c r="BH39" s="62">
        <v>8296644</v>
      </c>
      <c r="BI39" s="62">
        <v>65.900000000000006</v>
      </c>
      <c r="BJ39" s="62"/>
      <c r="BK39" s="62"/>
      <c r="BL39" s="62"/>
      <c r="BQ39" s="64"/>
      <c r="BT39" s="62"/>
      <c r="BU39" s="62"/>
      <c r="BV39" s="62"/>
      <c r="BW39" s="62"/>
      <c r="BX39" s="62"/>
      <c r="BY39" s="62"/>
    </row>
    <row r="40" spans="6:77" x14ac:dyDescent="0.25">
      <c r="F40" s="64"/>
      <c r="R40" s="64"/>
      <c r="AA40" s="64"/>
      <c r="AD40"/>
      <c r="AJ40" s="64"/>
      <c r="AT40" s="64"/>
      <c r="BC40" s="64"/>
      <c r="BF40" s="62"/>
      <c r="BG40" s="62" t="s">
        <v>332</v>
      </c>
      <c r="BH40" s="62">
        <v>4239263</v>
      </c>
      <c r="BI40" s="62">
        <v>33.700000000000003</v>
      </c>
      <c r="BJ40" s="62"/>
      <c r="BK40" s="62"/>
      <c r="BL40" s="62"/>
      <c r="BQ40" s="64"/>
      <c r="BT40" s="62"/>
      <c r="BU40" s="62"/>
      <c r="BV40" s="62"/>
      <c r="BW40" s="62"/>
      <c r="BX40" s="62"/>
      <c r="BY40" s="62"/>
    </row>
    <row r="41" spans="6:77" x14ac:dyDescent="0.25">
      <c r="F41" s="64"/>
      <c r="R41" s="64"/>
      <c r="AA41" s="64"/>
      <c r="AJ41" s="64"/>
      <c r="AT41" s="64"/>
      <c r="BC41" s="64"/>
      <c r="BF41" s="62"/>
      <c r="BG41" s="62" t="s">
        <v>43</v>
      </c>
      <c r="BH41" s="62">
        <v>12535907</v>
      </c>
      <c r="BI41" s="62">
        <v>99.6</v>
      </c>
      <c r="BJ41" s="62"/>
      <c r="BK41" s="62"/>
      <c r="BL41" s="62"/>
      <c r="BQ41" s="64"/>
      <c r="BT41" s="62"/>
      <c r="BU41" s="62"/>
      <c r="BV41" s="62"/>
      <c r="BW41" s="62"/>
      <c r="BX41" s="62"/>
      <c r="BY41" s="62"/>
    </row>
    <row r="42" spans="6:77" x14ac:dyDescent="0.25">
      <c r="F42" s="64"/>
      <c r="R42" s="64"/>
      <c r="AA42" s="64"/>
      <c r="AJ42" s="64"/>
      <c r="AT42" s="64"/>
      <c r="BC42" s="64"/>
      <c r="BF42" s="62" t="s">
        <v>69</v>
      </c>
      <c r="BG42" s="62" t="s">
        <v>70</v>
      </c>
      <c r="BH42" s="62">
        <v>55964</v>
      </c>
      <c r="BI42" s="62">
        <v>0.4</v>
      </c>
      <c r="BJ42" s="62"/>
      <c r="BK42" s="62"/>
      <c r="BL42" s="62"/>
      <c r="BQ42" s="64"/>
      <c r="BT42" s="62" t="s">
        <v>461</v>
      </c>
      <c r="BU42" s="62"/>
      <c r="BV42" s="62"/>
      <c r="BW42" s="62"/>
      <c r="BX42" s="62"/>
      <c r="BY42" s="62"/>
    </row>
    <row r="43" spans="6:77" x14ac:dyDescent="0.25">
      <c r="F43" s="64"/>
      <c r="R43" s="64"/>
      <c r="AA43" s="64"/>
      <c r="AJ43" s="64"/>
      <c r="AT43" s="64"/>
      <c r="BC43" s="64"/>
      <c r="BF43" s="62" t="s">
        <v>43</v>
      </c>
      <c r="BG43" s="62"/>
      <c r="BH43" s="62">
        <v>12591871</v>
      </c>
      <c r="BI43" s="62">
        <v>100</v>
      </c>
      <c r="BJ43" s="62"/>
      <c r="BK43" s="62"/>
      <c r="BL43" s="62"/>
      <c r="BQ43" s="64"/>
      <c r="BT43" s="62"/>
      <c r="BU43" s="62"/>
      <c r="BV43" s="62" t="s">
        <v>3</v>
      </c>
      <c r="BW43" s="62" t="s">
        <v>4</v>
      </c>
      <c r="BX43" s="62"/>
      <c r="BY43" s="62"/>
    </row>
    <row r="44" spans="6:77" x14ac:dyDescent="0.25">
      <c r="F44" s="64"/>
      <c r="R44" s="64"/>
      <c r="AA44" s="64"/>
      <c r="AJ44" s="64"/>
      <c r="AT44" s="64"/>
      <c r="BC44" s="64"/>
      <c r="BF44" s="62"/>
      <c r="BG44" s="62"/>
      <c r="BH44" s="62"/>
      <c r="BI44" s="62"/>
      <c r="BJ44" s="62"/>
      <c r="BK44" s="62"/>
      <c r="BL44" s="62"/>
      <c r="BQ44" s="64"/>
      <c r="BT44" s="62" t="s">
        <v>6</v>
      </c>
      <c r="BU44" s="62" t="s">
        <v>454</v>
      </c>
      <c r="BV44" s="62">
        <v>4980785</v>
      </c>
      <c r="BW44" s="62">
        <v>39.6</v>
      </c>
      <c r="BX44" s="62"/>
      <c r="BY44" s="62"/>
    </row>
    <row r="45" spans="6:77" x14ac:dyDescent="0.25">
      <c r="F45" s="64"/>
      <c r="R45" s="64"/>
      <c r="AA45" s="64"/>
      <c r="AJ45" s="64"/>
      <c r="AT45" s="64"/>
      <c r="BC45" s="64"/>
      <c r="BF45" s="62"/>
      <c r="BG45" s="62"/>
      <c r="BH45" s="62"/>
      <c r="BI45" s="62"/>
      <c r="BJ45" s="62"/>
      <c r="BK45" s="62"/>
      <c r="BL45" s="62"/>
      <c r="BQ45" s="64"/>
      <c r="BT45" s="62"/>
      <c r="BU45" s="62" t="s">
        <v>455</v>
      </c>
      <c r="BV45" s="62">
        <v>2798194</v>
      </c>
      <c r="BW45" s="62">
        <v>22.2</v>
      </c>
      <c r="BX45" s="62"/>
      <c r="BY45" s="62"/>
    </row>
    <row r="46" spans="6:77" x14ac:dyDescent="0.25">
      <c r="F46" s="64"/>
      <c r="I46" s="108"/>
      <c r="J46" s="142" t="s">
        <v>402</v>
      </c>
      <c r="R46" s="64"/>
      <c r="AA46" s="64"/>
      <c r="AJ46" s="64"/>
      <c r="AT46" s="64"/>
      <c r="BC46" s="64"/>
      <c r="BF46" s="62"/>
      <c r="BG46" s="62"/>
      <c r="BH46" s="62"/>
      <c r="BI46" s="62"/>
      <c r="BJ46" s="62"/>
      <c r="BK46" s="62"/>
      <c r="BL46" s="62"/>
      <c r="BQ46" s="64"/>
      <c r="BT46" s="62"/>
      <c r="BU46" s="62" t="s">
        <v>456</v>
      </c>
      <c r="BV46" s="62">
        <v>237846</v>
      </c>
      <c r="BW46" s="62">
        <v>1.9</v>
      </c>
      <c r="BX46" s="62"/>
      <c r="BY46" s="62"/>
    </row>
    <row r="47" spans="6:77" x14ac:dyDescent="0.25">
      <c r="F47" s="64"/>
      <c r="I47" s="107" t="s">
        <v>236</v>
      </c>
      <c r="J47" s="57">
        <v>0.4636029800014988</v>
      </c>
      <c r="R47" s="64"/>
      <c r="AA47" s="64"/>
      <c r="AJ47" s="64"/>
      <c r="AT47" s="64"/>
      <c r="BC47" s="64"/>
      <c r="BF47" s="62" t="s">
        <v>336</v>
      </c>
      <c r="BG47" s="62"/>
      <c r="BH47" s="62"/>
      <c r="BI47" s="62"/>
      <c r="BJ47" s="62"/>
      <c r="BK47" s="62"/>
      <c r="BL47" s="62"/>
      <c r="BQ47" s="64"/>
      <c r="BT47" s="62"/>
      <c r="BU47" s="62" t="s">
        <v>457</v>
      </c>
      <c r="BV47" s="62">
        <v>125919</v>
      </c>
      <c r="BW47" s="62">
        <v>1</v>
      </c>
      <c r="BX47" s="62"/>
      <c r="BY47" s="62"/>
    </row>
    <row r="48" spans="6:77" x14ac:dyDescent="0.25">
      <c r="F48" s="64"/>
      <c r="I48" s="107" t="s">
        <v>47</v>
      </c>
      <c r="J48" s="57">
        <v>0.3145452263411691</v>
      </c>
      <c r="R48" s="64"/>
      <c r="AA48" s="64"/>
      <c r="AJ48" s="64"/>
      <c r="AT48" s="64"/>
      <c r="BC48" s="64"/>
      <c r="BF48" s="62"/>
      <c r="BG48" s="62"/>
      <c r="BH48" s="62" t="s">
        <v>3</v>
      </c>
      <c r="BI48" s="62" t="s">
        <v>4</v>
      </c>
      <c r="BJ48" s="62"/>
      <c r="BK48" s="62"/>
      <c r="BL48" s="62"/>
      <c r="BQ48" s="64"/>
      <c r="BT48" s="62"/>
      <c r="BU48" s="62" t="s">
        <v>458</v>
      </c>
      <c r="BV48" s="62">
        <v>153901</v>
      </c>
      <c r="BW48" s="62">
        <v>1.2</v>
      </c>
      <c r="BX48" s="62"/>
      <c r="BY48" s="62"/>
    </row>
    <row r="49" spans="6:77" x14ac:dyDescent="0.25">
      <c r="F49" s="64"/>
      <c r="I49" s="107" t="s">
        <v>48</v>
      </c>
      <c r="J49" s="57">
        <v>0.33041787413096407</v>
      </c>
      <c r="R49" s="64"/>
      <c r="AA49" s="64"/>
      <c r="AJ49" s="64"/>
      <c r="AT49" s="64"/>
      <c r="BC49" s="64"/>
      <c r="BF49" s="62" t="s">
        <v>6</v>
      </c>
      <c r="BG49" s="62" t="s">
        <v>331</v>
      </c>
      <c r="BH49" s="62">
        <v>2574338</v>
      </c>
      <c r="BI49" s="62">
        <v>20.399999999999999</v>
      </c>
      <c r="BJ49" s="62"/>
      <c r="BK49" s="62"/>
      <c r="BL49" s="62"/>
      <c r="BQ49" s="64"/>
      <c r="BT49" s="62"/>
      <c r="BU49" s="62" t="s">
        <v>43</v>
      </c>
      <c r="BV49" s="62">
        <v>8296644</v>
      </c>
      <c r="BW49" s="62">
        <v>65.900000000000006</v>
      </c>
      <c r="BX49" s="62"/>
      <c r="BY49" s="62"/>
    </row>
    <row r="50" spans="6:77" x14ac:dyDescent="0.25">
      <c r="F50" s="64"/>
      <c r="I50" s="107" t="s">
        <v>119</v>
      </c>
      <c r="J50" s="57">
        <v>0.33700000000000002</v>
      </c>
      <c r="R50" s="64"/>
      <c r="AA50" s="64"/>
      <c r="AJ50" s="64"/>
      <c r="AT50" s="64"/>
      <c r="BC50" s="64"/>
      <c r="BF50" s="62"/>
      <c r="BG50" s="62" t="s">
        <v>332</v>
      </c>
      <c r="BH50" s="62">
        <v>9961569</v>
      </c>
      <c r="BI50" s="62">
        <v>79.099999999999994</v>
      </c>
      <c r="BJ50" s="62"/>
      <c r="BK50" s="62"/>
      <c r="BL50" s="62"/>
      <c r="BQ50" s="64"/>
      <c r="BT50" s="62" t="s">
        <v>69</v>
      </c>
      <c r="BU50" s="62" t="s">
        <v>70</v>
      </c>
      <c r="BV50" s="62">
        <v>4295227</v>
      </c>
      <c r="BW50" s="62">
        <v>34.1</v>
      </c>
      <c r="BX50" s="62"/>
      <c r="BY50" s="62"/>
    </row>
    <row r="51" spans="6:77" x14ac:dyDescent="0.25">
      <c r="F51" s="64"/>
      <c r="I51" s="107" t="s">
        <v>50</v>
      </c>
      <c r="J51" s="57">
        <v>0.27268793526705104</v>
      </c>
      <c r="R51" s="64"/>
      <c r="AA51" s="64"/>
      <c r="AJ51" s="64"/>
      <c r="AT51" s="64"/>
      <c r="BC51" s="64"/>
      <c r="BF51" s="62"/>
      <c r="BG51" s="62" t="s">
        <v>43</v>
      </c>
      <c r="BH51" s="62">
        <v>12535907</v>
      </c>
      <c r="BI51" s="62">
        <v>99.6</v>
      </c>
      <c r="BJ51" s="62"/>
      <c r="BK51" s="62"/>
      <c r="BL51" s="62"/>
      <c r="BQ51" s="64"/>
      <c r="BT51" s="62" t="s">
        <v>43</v>
      </c>
      <c r="BU51" s="62"/>
      <c r="BV51" s="62">
        <v>12591871</v>
      </c>
      <c r="BW51" s="62">
        <v>100</v>
      </c>
      <c r="BX51" s="62"/>
      <c r="BY51" s="62"/>
    </row>
    <row r="52" spans="6:77" x14ac:dyDescent="0.25">
      <c r="F52" s="64"/>
      <c r="I52" s="107" t="s">
        <v>51</v>
      </c>
      <c r="J52" s="57">
        <v>0.26481777328727685</v>
      </c>
      <c r="R52" s="64"/>
      <c r="AA52" s="64"/>
      <c r="AJ52" s="64"/>
      <c r="AT52" s="64"/>
      <c r="BC52" s="64"/>
      <c r="BF52" s="62" t="s">
        <v>69</v>
      </c>
      <c r="BG52" s="62" t="s">
        <v>70</v>
      </c>
      <c r="BH52" s="62">
        <v>55964</v>
      </c>
      <c r="BI52" s="62">
        <v>0.4</v>
      </c>
      <c r="BJ52" s="62"/>
      <c r="BK52" s="62"/>
      <c r="BL52" s="62"/>
      <c r="BQ52" s="64"/>
      <c r="BT52" s="62"/>
      <c r="BU52" s="62"/>
      <c r="BV52" s="62"/>
      <c r="BW52" s="62"/>
      <c r="BX52" s="62"/>
      <c r="BY52" s="62"/>
    </row>
    <row r="53" spans="6:77" x14ac:dyDescent="0.25">
      <c r="F53" s="64"/>
      <c r="I53" s="107" t="s">
        <v>52</v>
      </c>
      <c r="J53" s="57">
        <v>0.22435422164453778</v>
      </c>
      <c r="R53" s="64"/>
      <c r="AA53" s="64"/>
      <c r="AJ53" s="64"/>
      <c r="AT53" s="64"/>
      <c r="BC53" s="64"/>
      <c r="BF53" s="62" t="s">
        <v>43</v>
      </c>
      <c r="BG53" s="62"/>
      <c r="BH53" s="62">
        <v>12591871</v>
      </c>
      <c r="BI53" s="62">
        <v>100</v>
      </c>
      <c r="BJ53" s="62"/>
      <c r="BK53" s="62"/>
      <c r="BL53" s="62"/>
      <c r="BQ53" s="64"/>
      <c r="BT53" s="62"/>
      <c r="BU53" s="62"/>
      <c r="BV53" s="62"/>
      <c r="BW53" s="62"/>
      <c r="BX53" s="62"/>
      <c r="BY53" s="62"/>
    </row>
    <row r="54" spans="6:77" x14ac:dyDescent="0.25">
      <c r="F54" s="64"/>
      <c r="I54" s="107" t="s">
        <v>53</v>
      </c>
      <c r="J54" s="57">
        <v>7.0136527242600152E-2</v>
      </c>
      <c r="R54" s="64"/>
      <c r="AA54" s="64"/>
      <c r="AJ54" s="64"/>
      <c r="AT54" s="64"/>
      <c r="BC54" s="64"/>
      <c r="BF54" s="62"/>
      <c r="BG54" s="62"/>
      <c r="BH54" s="62"/>
      <c r="BI54" s="62"/>
      <c r="BJ54" s="62"/>
      <c r="BK54" s="62"/>
      <c r="BL54" s="62"/>
      <c r="BQ54" s="64"/>
      <c r="BT54" s="62"/>
      <c r="BU54" s="62"/>
      <c r="BV54" s="62"/>
      <c r="BW54" s="62"/>
      <c r="BX54" s="62"/>
      <c r="BY54" s="62"/>
    </row>
    <row r="55" spans="6:77" x14ac:dyDescent="0.25">
      <c r="F55" s="64"/>
      <c r="I55" s="107" t="s">
        <v>54</v>
      </c>
      <c r="J55" s="57">
        <v>5.0069729986300791E-2</v>
      </c>
      <c r="R55" s="64"/>
      <c r="AA55" s="64"/>
      <c r="AJ55" s="64"/>
      <c r="AT55" s="64"/>
      <c r="BC55" s="64"/>
      <c r="BF55" s="62"/>
      <c r="BG55" s="62"/>
      <c r="BH55" s="62"/>
      <c r="BI55" s="62"/>
      <c r="BJ55" s="62"/>
      <c r="BK55" s="62"/>
      <c r="BL55" s="62"/>
      <c r="BQ55" s="64"/>
      <c r="BT55" s="62" t="s">
        <v>462</v>
      </c>
      <c r="BU55" s="62"/>
      <c r="BV55" s="62"/>
      <c r="BW55" s="62"/>
      <c r="BX55" s="62"/>
      <c r="BY55" s="62"/>
    </row>
    <row r="56" spans="6:77" x14ac:dyDescent="0.25">
      <c r="F56" s="64"/>
      <c r="I56" s="107" t="s">
        <v>164</v>
      </c>
      <c r="J56" s="23">
        <v>8.2623335966029221E-2</v>
      </c>
      <c r="R56" s="64"/>
      <c r="AA56" s="64"/>
      <c r="AJ56" s="64"/>
      <c r="AT56" s="64"/>
      <c r="BC56" s="64"/>
      <c r="BF56" s="62"/>
      <c r="BG56" s="62"/>
      <c r="BH56" s="62"/>
      <c r="BI56" s="62"/>
      <c r="BJ56" s="62"/>
      <c r="BK56" s="62"/>
      <c r="BL56" s="62"/>
      <c r="BQ56" s="64"/>
      <c r="BT56" s="62"/>
      <c r="BU56" s="62"/>
      <c r="BV56" s="62" t="s">
        <v>3</v>
      </c>
      <c r="BW56" s="62" t="s">
        <v>4</v>
      </c>
      <c r="BX56" s="62"/>
      <c r="BY56" s="62"/>
    </row>
    <row r="57" spans="6:77" x14ac:dyDescent="0.25">
      <c r="F57" s="64"/>
      <c r="I57" s="107" t="s">
        <v>55</v>
      </c>
      <c r="J57" s="57">
        <v>0.11694161191872102</v>
      </c>
      <c r="R57" s="64"/>
      <c r="AA57" s="64"/>
      <c r="AJ57" s="64"/>
      <c r="AT57" s="64"/>
      <c r="BC57" s="64"/>
      <c r="BF57" s="62" t="s">
        <v>337</v>
      </c>
      <c r="BG57" s="62"/>
      <c r="BH57" s="62"/>
      <c r="BI57" s="62"/>
      <c r="BJ57" s="62"/>
      <c r="BK57" s="62"/>
      <c r="BL57" s="62"/>
      <c r="BQ57" s="64"/>
      <c r="BT57" s="62" t="s">
        <v>6</v>
      </c>
      <c r="BU57" s="62" t="s">
        <v>454</v>
      </c>
      <c r="BV57" s="62">
        <v>811476</v>
      </c>
      <c r="BW57" s="62">
        <v>6.4</v>
      </c>
      <c r="BX57" s="62"/>
      <c r="BY57" s="62"/>
    </row>
    <row r="58" spans="6:77" x14ac:dyDescent="0.25">
      <c r="F58" s="64"/>
      <c r="I58" s="107" t="s">
        <v>56</v>
      </c>
      <c r="J58" s="57">
        <v>0.28533999859497072</v>
      </c>
      <c r="R58" s="64"/>
      <c r="AA58" s="64"/>
      <c r="AJ58" s="64"/>
      <c r="AT58" s="64"/>
      <c r="BC58" s="64"/>
      <c r="BF58" s="62"/>
      <c r="BG58" s="62"/>
      <c r="BH58" s="62" t="s">
        <v>3</v>
      </c>
      <c r="BI58" s="62" t="s">
        <v>4</v>
      </c>
      <c r="BJ58" s="62"/>
      <c r="BK58" s="62"/>
      <c r="BL58" s="62"/>
      <c r="BQ58" s="64"/>
      <c r="BT58" s="62"/>
      <c r="BU58" s="62" t="s">
        <v>455</v>
      </c>
      <c r="BV58" s="62">
        <v>1315151</v>
      </c>
      <c r="BW58" s="62">
        <v>10.4</v>
      </c>
      <c r="BX58" s="62"/>
      <c r="BY58" s="62"/>
    </row>
    <row r="59" spans="6:77" x14ac:dyDescent="0.25">
      <c r="F59" s="64"/>
      <c r="I59" s="107" t="s">
        <v>57</v>
      </c>
      <c r="J59" s="57">
        <v>0.25457267048150523</v>
      </c>
      <c r="R59" s="64"/>
      <c r="AA59" s="64"/>
      <c r="AJ59" s="64"/>
      <c r="AT59" s="64"/>
      <c r="BC59" s="64"/>
      <c r="BF59" s="62" t="s">
        <v>6</v>
      </c>
      <c r="BG59" s="62" t="s">
        <v>331</v>
      </c>
      <c r="BH59" s="62">
        <v>1930754</v>
      </c>
      <c r="BI59" s="62">
        <v>15.3</v>
      </c>
      <c r="BJ59" s="62"/>
      <c r="BK59" s="62"/>
      <c r="BL59" s="62"/>
      <c r="BQ59" s="64"/>
      <c r="BT59" s="62"/>
      <c r="BU59" s="62" t="s">
        <v>456</v>
      </c>
      <c r="BV59" s="62">
        <v>223855</v>
      </c>
      <c r="BW59" s="62">
        <v>1.8</v>
      </c>
      <c r="BX59" s="62"/>
      <c r="BY59" s="62"/>
    </row>
    <row r="60" spans="6:77" x14ac:dyDescent="0.25">
      <c r="F60" s="64"/>
      <c r="I60" s="107" t="s">
        <v>58</v>
      </c>
      <c r="J60" s="57">
        <v>0.19291913224158527</v>
      </c>
      <c r="R60" s="64"/>
      <c r="AA60" s="64"/>
      <c r="AJ60" s="64"/>
      <c r="AT60" s="64"/>
      <c r="BC60" s="64"/>
      <c r="BF60" s="62"/>
      <c r="BG60" s="62" t="s">
        <v>332</v>
      </c>
      <c r="BH60" s="62">
        <v>10605154</v>
      </c>
      <c r="BI60" s="62">
        <v>84.2</v>
      </c>
      <c r="BJ60" s="62"/>
      <c r="BK60" s="62"/>
      <c r="BL60" s="62"/>
      <c r="BQ60" s="64"/>
      <c r="BT60" s="62"/>
      <c r="BU60" s="62" t="s">
        <v>457</v>
      </c>
      <c r="BV60" s="62">
        <v>55964</v>
      </c>
      <c r="BW60" s="62">
        <v>0.4</v>
      </c>
      <c r="BX60" s="62"/>
      <c r="BY60" s="62"/>
    </row>
    <row r="61" spans="6:77" x14ac:dyDescent="0.25">
      <c r="F61" s="64"/>
      <c r="I61" s="107" t="s">
        <v>59</v>
      </c>
      <c r="J61" s="57">
        <v>0.20858742293958196</v>
      </c>
      <c r="R61" s="64"/>
      <c r="AA61" s="64"/>
      <c r="AJ61" s="64"/>
      <c r="AT61" s="64"/>
      <c r="BC61" s="64"/>
      <c r="BF61" s="62"/>
      <c r="BG61" s="62" t="s">
        <v>43</v>
      </c>
      <c r="BH61" s="62">
        <v>12535907</v>
      </c>
      <c r="BI61" s="62">
        <v>99.6</v>
      </c>
      <c r="BJ61" s="62"/>
      <c r="BK61" s="62"/>
      <c r="BL61" s="62"/>
      <c r="BQ61" s="64"/>
      <c r="BT61" s="62"/>
      <c r="BU61" s="62" t="s">
        <v>458</v>
      </c>
      <c r="BV61" s="62">
        <v>167892</v>
      </c>
      <c r="BW61" s="62">
        <v>1.3</v>
      </c>
      <c r="BX61" s="62"/>
      <c r="BY61" s="62"/>
    </row>
    <row r="62" spans="6:77" x14ac:dyDescent="0.25">
      <c r="F62" s="64"/>
      <c r="I62" s="107" t="s">
        <v>60</v>
      </c>
      <c r="J62" s="23">
        <v>7.8862295762369611E-2</v>
      </c>
      <c r="R62" s="64"/>
      <c r="AA62" s="64"/>
      <c r="AJ62" s="64"/>
      <c r="AT62" s="64"/>
      <c r="BC62" s="64"/>
      <c r="BF62" s="62" t="s">
        <v>69</v>
      </c>
      <c r="BG62" s="62" t="s">
        <v>70</v>
      </c>
      <c r="BH62" s="62">
        <v>55964</v>
      </c>
      <c r="BI62" s="62">
        <v>0.4</v>
      </c>
      <c r="BJ62" s="62"/>
      <c r="BK62" s="62"/>
      <c r="BL62" s="62"/>
      <c r="BQ62" s="64"/>
      <c r="BT62" s="62"/>
      <c r="BU62" s="62" t="s">
        <v>43</v>
      </c>
      <c r="BV62" s="62">
        <v>2574338</v>
      </c>
      <c r="BW62" s="62">
        <v>20.399999999999999</v>
      </c>
      <c r="BX62" s="62"/>
      <c r="BY62" s="62"/>
    </row>
    <row r="63" spans="6:77" x14ac:dyDescent="0.25">
      <c r="F63" s="64"/>
      <c r="I63" s="107" t="s">
        <v>88</v>
      </c>
      <c r="J63" s="57">
        <v>8.8901423056172532E-2</v>
      </c>
      <c r="R63" s="64"/>
      <c r="AA63" s="64"/>
      <c r="AJ63" s="64"/>
      <c r="AT63" s="64"/>
      <c r="BC63" s="64"/>
      <c r="BF63" s="62" t="s">
        <v>43</v>
      </c>
      <c r="BG63" s="62"/>
      <c r="BH63" s="62">
        <v>12591871</v>
      </c>
      <c r="BI63" s="62">
        <v>100</v>
      </c>
      <c r="BJ63" s="62"/>
      <c r="BK63" s="62"/>
      <c r="BL63" s="62"/>
      <c r="BQ63" s="64"/>
      <c r="BT63" s="62" t="s">
        <v>69</v>
      </c>
      <c r="BU63" s="62" t="s">
        <v>70</v>
      </c>
      <c r="BV63" s="62">
        <v>10017533</v>
      </c>
      <c r="BW63" s="62">
        <v>79.599999999999994</v>
      </c>
      <c r="BX63" s="62"/>
      <c r="BY63" s="62"/>
    </row>
    <row r="64" spans="6:77" x14ac:dyDescent="0.25">
      <c r="F64" s="64"/>
      <c r="I64" s="107" t="s">
        <v>259</v>
      </c>
      <c r="J64" s="57">
        <v>8.1821435191737416E-2</v>
      </c>
      <c r="R64" s="64"/>
      <c r="AA64" s="64"/>
      <c r="AJ64" s="64"/>
      <c r="AT64" s="64"/>
      <c r="BC64" s="64"/>
      <c r="BF64" s="62"/>
      <c r="BG64" s="62"/>
      <c r="BH64" s="62"/>
      <c r="BI64" s="62"/>
      <c r="BJ64" s="62"/>
      <c r="BK64" s="62"/>
      <c r="BL64" s="62"/>
      <c r="BQ64" s="64"/>
      <c r="BT64" s="62" t="s">
        <v>43</v>
      </c>
      <c r="BU64" s="62"/>
      <c r="BV64" s="62">
        <v>12591871</v>
      </c>
      <c r="BW64" s="62">
        <v>100</v>
      </c>
      <c r="BX64" s="62"/>
      <c r="BY64" s="62"/>
    </row>
    <row r="65" spans="6:77" x14ac:dyDescent="0.25">
      <c r="F65" s="64"/>
      <c r="I65" s="107" t="s">
        <v>61</v>
      </c>
      <c r="J65" s="57">
        <v>0.30681236094856507</v>
      </c>
      <c r="R65" s="64"/>
      <c r="AA65" s="64"/>
      <c r="AJ65" s="64"/>
      <c r="AT65" s="64"/>
      <c r="BC65" s="64"/>
      <c r="BF65" s="62"/>
      <c r="BG65" s="62"/>
      <c r="BH65" s="62"/>
      <c r="BI65" s="62"/>
      <c r="BJ65" s="62"/>
      <c r="BK65" s="62"/>
      <c r="BL65" s="62"/>
      <c r="BQ65" s="64"/>
      <c r="BT65" s="62"/>
      <c r="BU65" s="62"/>
      <c r="BV65" s="62"/>
      <c r="BW65" s="62"/>
      <c r="BX65" s="62"/>
      <c r="BY65" s="62"/>
    </row>
    <row r="66" spans="6:77" x14ac:dyDescent="0.25">
      <c r="F66" s="64"/>
      <c r="I66" s="107" t="s">
        <v>62</v>
      </c>
      <c r="J66" s="57">
        <v>0.16441678188154343</v>
      </c>
      <c r="R66" s="64"/>
      <c r="AA66" s="64"/>
      <c r="AJ66" s="64"/>
      <c r="AT66" s="64"/>
      <c r="BC66" s="64"/>
      <c r="BF66" s="62"/>
      <c r="BG66" s="62"/>
      <c r="BH66" s="62"/>
      <c r="BI66" s="62"/>
      <c r="BJ66" s="62"/>
      <c r="BK66" s="62"/>
      <c r="BL66" s="62"/>
      <c r="BQ66" s="64"/>
      <c r="BT66" s="62"/>
      <c r="BU66" s="62"/>
      <c r="BV66" s="62"/>
      <c r="BW66" s="62"/>
      <c r="BX66" s="62"/>
      <c r="BY66" s="62"/>
    </row>
    <row r="67" spans="6:77" x14ac:dyDescent="0.25">
      <c r="F67" s="64"/>
      <c r="I67" s="107" t="s">
        <v>63</v>
      </c>
      <c r="J67" s="57">
        <v>8.9827356531953367E-2</v>
      </c>
      <c r="R67" s="64"/>
      <c r="AA67" s="64"/>
      <c r="AJ67" s="64"/>
      <c r="AT67" s="64"/>
      <c r="BC67" s="64"/>
      <c r="BF67" s="62" t="s">
        <v>338</v>
      </c>
      <c r="BG67" s="62"/>
      <c r="BH67" s="62"/>
      <c r="BI67" s="62"/>
      <c r="BJ67" s="62"/>
      <c r="BK67" s="62"/>
      <c r="BL67" s="62"/>
      <c r="BQ67" s="64"/>
      <c r="BT67" s="62"/>
      <c r="BU67" s="62"/>
      <c r="BV67" s="62"/>
      <c r="BW67" s="62"/>
      <c r="BX67" s="62"/>
      <c r="BY67" s="62"/>
    </row>
    <row r="68" spans="6:77" x14ac:dyDescent="0.25">
      <c r="F68" s="64"/>
      <c r="R68" s="64"/>
      <c r="AA68" s="64"/>
      <c r="AJ68" s="64"/>
      <c r="AT68" s="64"/>
      <c r="BC68" s="64"/>
      <c r="BF68" s="62"/>
      <c r="BG68" s="62"/>
      <c r="BH68" s="62" t="s">
        <v>3</v>
      </c>
      <c r="BI68" s="62" t="s">
        <v>4</v>
      </c>
      <c r="BJ68" s="62"/>
      <c r="BK68" s="62"/>
      <c r="BL68" s="62"/>
      <c r="BQ68" s="64"/>
      <c r="BT68" s="62" t="s">
        <v>463</v>
      </c>
      <c r="BU68" s="62"/>
      <c r="BV68" s="62"/>
      <c r="BW68" s="62"/>
      <c r="BX68" s="62"/>
      <c r="BY68" s="62"/>
    </row>
    <row r="69" spans="6:77" x14ac:dyDescent="0.25">
      <c r="F69" s="64"/>
      <c r="R69" s="64"/>
      <c r="AA69" s="64"/>
      <c r="AJ69" s="64"/>
      <c r="AT69" s="64"/>
      <c r="BC69" s="64"/>
      <c r="BF69" s="62" t="s">
        <v>6</v>
      </c>
      <c r="BG69" s="62" t="s">
        <v>331</v>
      </c>
      <c r="BH69" s="62">
        <v>839458</v>
      </c>
      <c r="BI69" s="62">
        <v>6.7</v>
      </c>
      <c r="BJ69" s="62"/>
      <c r="BK69" s="62"/>
      <c r="BL69" s="62"/>
      <c r="BQ69" s="64"/>
      <c r="BT69" s="62"/>
      <c r="BU69" s="62"/>
      <c r="BV69" s="62" t="s">
        <v>3</v>
      </c>
      <c r="BW69" s="62" t="s">
        <v>4</v>
      </c>
      <c r="BX69" s="62"/>
      <c r="BY69" s="62"/>
    </row>
    <row r="70" spans="6:77" x14ac:dyDescent="0.25">
      <c r="F70" s="64"/>
      <c r="R70" s="64"/>
      <c r="AA70" s="64"/>
      <c r="AJ70" s="64"/>
      <c r="AT70" s="64"/>
      <c r="BC70" s="64"/>
      <c r="BF70" s="62"/>
      <c r="BG70" s="62" t="s">
        <v>332</v>
      </c>
      <c r="BH70" s="62">
        <v>11696449</v>
      </c>
      <c r="BI70" s="62">
        <v>92.9</v>
      </c>
      <c r="BJ70" s="62"/>
      <c r="BK70" s="62"/>
      <c r="BL70" s="62"/>
      <c r="BQ70" s="64"/>
      <c r="BT70" s="62" t="s">
        <v>6</v>
      </c>
      <c r="BU70" s="62" t="s">
        <v>454</v>
      </c>
      <c r="BV70" s="62">
        <v>601612</v>
      </c>
      <c r="BW70" s="62">
        <v>4.8</v>
      </c>
      <c r="BX70" s="62"/>
      <c r="BY70" s="62"/>
    </row>
    <row r="71" spans="6:77" x14ac:dyDescent="0.25">
      <c r="F71" s="64"/>
      <c r="R71" s="64"/>
      <c r="AA71" s="64"/>
      <c r="AJ71" s="64"/>
      <c r="AT71" s="64"/>
      <c r="BC71" s="64"/>
      <c r="BF71" s="62"/>
      <c r="BG71" s="62" t="s">
        <v>43</v>
      </c>
      <c r="BH71" s="62">
        <v>12535907</v>
      </c>
      <c r="BI71" s="62">
        <v>99.6</v>
      </c>
      <c r="BJ71" s="62"/>
      <c r="BK71" s="62"/>
      <c r="BL71" s="62"/>
      <c r="BQ71" s="64"/>
      <c r="BT71" s="62"/>
      <c r="BU71" s="62" t="s">
        <v>455</v>
      </c>
      <c r="BV71" s="62">
        <v>895422</v>
      </c>
      <c r="BW71" s="62">
        <v>7.1</v>
      </c>
      <c r="BX71" s="62"/>
      <c r="BY71" s="62"/>
    </row>
    <row r="72" spans="6:77" x14ac:dyDescent="0.25">
      <c r="F72" s="64"/>
      <c r="R72" s="64"/>
      <c r="AA72" s="64"/>
      <c r="AJ72" s="64"/>
      <c r="AT72" s="64"/>
      <c r="BC72" s="64"/>
      <c r="BF72" s="62" t="s">
        <v>69</v>
      </c>
      <c r="BG72" s="62" t="s">
        <v>70</v>
      </c>
      <c r="BH72" s="62">
        <v>55964</v>
      </c>
      <c r="BI72" s="62">
        <v>0.4</v>
      </c>
      <c r="BJ72" s="62"/>
      <c r="BK72" s="62"/>
      <c r="BL72" s="62"/>
      <c r="BQ72" s="64"/>
      <c r="BT72" s="62"/>
      <c r="BU72" s="62" t="s">
        <v>456</v>
      </c>
      <c r="BV72" s="62">
        <v>209865</v>
      </c>
      <c r="BW72" s="62">
        <v>1.7</v>
      </c>
      <c r="BX72" s="62"/>
      <c r="BY72" s="62"/>
    </row>
    <row r="73" spans="6:77" x14ac:dyDescent="0.25">
      <c r="F73" s="64"/>
      <c r="R73" s="64"/>
      <c r="AA73" s="64"/>
      <c r="AJ73" s="64"/>
      <c r="AT73" s="64"/>
      <c r="BC73" s="64"/>
      <c r="BF73" s="62" t="s">
        <v>43</v>
      </c>
      <c r="BG73" s="62"/>
      <c r="BH73" s="62">
        <v>12591871</v>
      </c>
      <c r="BI73" s="62">
        <v>100</v>
      </c>
      <c r="BJ73" s="62"/>
      <c r="BK73" s="62"/>
      <c r="BL73" s="62"/>
      <c r="BQ73" s="64"/>
      <c r="BT73" s="62"/>
      <c r="BU73" s="62" t="s">
        <v>457</v>
      </c>
      <c r="BV73" s="62">
        <v>27982</v>
      </c>
      <c r="BW73" s="62">
        <v>0.2</v>
      </c>
      <c r="BX73" s="62"/>
      <c r="BY73" s="62"/>
    </row>
    <row r="74" spans="6:77" x14ac:dyDescent="0.25">
      <c r="F74" s="64"/>
      <c r="R74" s="64"/>
      <c r="AA74" s="64"/>
      <c r="AJ74" s="64"/>
      <c r="AT74" s="64"/>
      <c r="BC74" s="64"/>
      <c r="BF74" s="62"/>
      <c r="BG74" s="62"/>
      <c r="BH74" s="62"/>
      <c r="BI74" s="62"/>
      <c r="BJ74" s="62"/>
      <c r="BK74" s="62"/>
      <c r="BL74" s="62"/>
      <c r="BQ74" s="64"/>
      <c r="BT74" s="62"/>
      <c r="BU74" s="62" t="s">
        <v>458</v>
      </c>
      <c r="BV74" s="62">
        <v>195874</v>
      </c>
      <c r="BW74" s="62">
        <v>1.6</v>
      </c>
      <c r="BX74" s="62"/>
      <c r="BY74" s="62"/>
    </row>
    <row r="75" spans="6:77" x14ac:dyDescent="0.25">
      <c r="F75" s="64"/>
      <c r="R75" s="64"/>
      <c r="AA75" s="64"/>
      <c r="AJ75" s="64"/>
      <c r="AT75" s="64"/>
      <c r="BC75" s="64"/>
      <c r="BF75" s="62"/>
      <c r="BG75" s="62"/>
      <c r="BH75" s="62"/>
      <c r="BI75" s="62"/>
      <c r="BJ75" s="62"/>
      <c r="BK75" s="62"/>
      <c r="BL75" s="62"/>
      <c r="BQ75" s="64"/>
      <c r="BT75" s="62"/>
      <c r="BU75" s="62" t="s">
        <v>43</v>
      </c>
      <c r="BV75" s="62">
        <v>1930754</v>
      </c>
      <c r="BW75" s="62">
        <v>15.3</v>
      </c>
      <c r="BX75" s="62"/>
      <c r="BY75" s="62"/>
    </row>
    <row r="76" spans="6:77" x14ac:dyDescent="0.25">
      <c r="F76" s="64"/>
      <c r="R76" s="64"/>
      <c r="AA76" s="64"/>
      <c r="AJ76" s="64"/>
      <c r="AT76" s="64"/>
      <c r="BC76" s="64"/>
      <c r="BF76" s="62"/>
      <c r="BG76" s="62"/>
      <c r="BH76" s="62"/>
      <c r="BI76" s="62"/>
      <c r="BJ76" s="62"/>
      <c r="BK76" s="62"/>
      <c r="BL76" s="62"/>
      <c r="BQ76" s="64"/>
      <c r="BT76" s="62" t="s">
        <v>69</v>
      </c>
      <c r="BU76" s="62" t="s">
        <v>70</v>
      </c>
      <c r="BV76" s="62">
        <v>10661117</v>
      </c>
      <c r="BW76" s="62">
        <v>84.7</v>
      </c>
      <c r="BX76" s="62"/>
      <c r="BY76" s="62"/>
    </row>
    <row r="77" spans="6:77" x14ac:dyDescent="0.25">
      <c r="F77" s="64"/>
      <c r="R77" s="64"/>
      <c r="AA77" s="64"/>
      <c r="AJ77" s="64"/>
      <c r="AT77" s="64"/>
      <c r="BC77" s="64"/>
      <c r="BF77" s="62" t="s">
        <v>339</v>
      </c>
      <c r="BG77" s="62"/>
      <c r="BH77" s="62"/>
      <c r="BI77" s="62"/>
      <c r="BJ77" s="62"/>
      <c r="BK77" s="62"/>
      <c r="BL77" s="62"/>
      <c r="BQ77" s="64"/>
      <c r="BT77" s="62" t="s">
        <v>43</v>
      </c>
      <c r="BU77" s="62"/>
      <c r="BV77" s="62">
        <v>12591871</v>
      </c>
      <c r="BW77" s="62">
        <v>100</v>
      </c>
      <c r="BX77" s="62"/>
      <c r="BY77" s="62"/>
    </row>
    <row r="78" spans="6:77" x14ac:dyDescent="0.25">
      <c r="F78" s="64"/>
      <c r="R78" s="64"/>
      <c r="AA78" s="64"/>
      <c r="AJ78" s="64"/>
      <c r="AT78" s="64"/>
      <c r="BC78" s="64"/>
      <c r="BF78" s="62"/>
      <c r="BG78" s="62"/>
      <c r="BH78" s="62" t="s">
        <v>3</v>
      </c>
      <c r="BI78" s="62" t="s">
        <v>4</v>
      </c>
      <c r="BJ78" s="62"/>
      <c r="BK78" s="62"/>
      <c r="BL78" s="62"/>
      <c r="BQ78" s="64"/>
      <c r="BT78" s="62"/>
      <c r="BU78" s="62"/>
      <c r="BV78" s="62"/>
      <c r="BW78" s="62"/>
      <c r="BX78" s="62"/>
      <c r="BY78" s="62"/>
    </row>
    <row r="79" spans="6:77" x14ac:dyDescent="0.25">
      <c r="F79" s="64"/>
      <c r="R79" s="64"/>
      <c r="AA79" s="64"/>
      <c r="AJ79" s="64"/>
      <c r="AT79" s="64"/>
      <c r="BC79" s="64"/>
      <c r="BF79" s="62" t="s">
        <v>6</v>
      </c>
      <c r="BG79" s="62" t="s">
        <v>331</v>
      </c>
      <c r="BH79" s="62">
        <v>2630302</v>
      </c>
      <c r="BI79" s="62">
        <v>20.9</v>
      </c>
      <c r="BJ79" s="62"/>
      <c r="BK79" s="62"/>
      <c r="BL79" s="62"/>
      <c r="BQ79" s="64"/>
      <c r="BT79" s="62"/>
      <c r="BU79" s="62"/>
      <c r="BV79" s="62"/>
      <c r="BW79" s="62"/>
      <c r="BX79" s="62"/>
      <c r="BY79" s="62"/>
    </row>
    <row r="80" spans="6:77" x14ac:dyDescent="0.25">
      <c r="F80" s="64"/>
      <c r="R80" s="64"/>
      <c r="AA80" s="64"/>
      <c r="AJ80" s="64"/>
      <c r="AT80" s="64"/>
      <c r="BC80" s="64"/>
      <c r="BF80" s="62"/>
      <c r="BG80" s="62" t="s">
        <v>332</v>
      </c>
      <c r="BH80" s="62">
        <v>9905605</v>
      </c>
      <c r="BI80" s="62">
        <v>78.7</v>
      </c>
      <c r="BJ80" s="62"/>
      <c r="BK80" s="62"/>
      <c r="BL80" s="62"/>
      <c r="BQ80" s="64"/>
      <c r="BT80" s="62"/>
      <c r="BU80" s="62"/>
      <c r="BV80" s="62"/>
      <c r="BW80" s="62"/>
      <c r="BX80" s="62"/>
      <c r="BY80" s="62"/>
    </row>
    <row r="81" spans="6:77" x14ac:dyDescent="0.25">
      <c r="F81" s="64"/>
      <c r="R81" s="64"/>
      <c r="AA81" s="64"/>
      <c r="AJ81" s="64"/>
      <c r="AT81" s="64"/>
      <c r="BC81" s="64"/>
      <c r="BF81" s="62"/>
      <c r="BG81" s="62" t="s">
        <v>43</v>
      </c>
      <c r="BH81" s="62">
        <v>12535907</v>
      </c>
      <c r="BI81" s="62">
        <v>99.6</v>
      </c>
      <c r="BJ81" s="62"/>
      <c r="BK81" s="62"/>
      <c r="BL81" s="62"/>
      <c r="BQ81" s="64"/>
      <c r="BT81" s="62" t="s">
        <v>464</v>
      </c>
      <c r="BU81" s="62"/>
      <c r="BV81" s="62"/>
      <c r="BW81" s="62"/>
      <c r="BX81" s="62"/>
      <c r="BY81" s="62"/>
    </row>
    <row r="82" spans="6:77" x14ac:dyDescent="0.25">
      <c r="F82" s="64"/>
      <c r="R82" s="64"/>
      <c r="AA82" s="64"/>
      <c r="AJ82" s="64"/>
      <c r="AT82" s="64"/>
      <c r="BC82" s="64"/>
      <c r="BF82" s="62" t="s">
        <v>69</v>
      </c>
      <c r="BG82" s="62" t="s">
        <v>70</v>
      </c>
      <c r="BH82" s="62">
        <v>55964</v>
      </c>
      <c r="BI82" s="62">
        <v>0.4</v>
      </c>
      <c r="BJ82" s="62"/>
      <c r="BK82" s="62"/>
      <c r="BL82" s="62"/>
      <c r="BQ82" s="64"/>
      <c r="BT82" s="62"/>
      <c r="BU82" s="62"/>
      <c r="BV82" s="62" t="s">
        <v>3</v>
      </c>
      <c r="BW82" s="62" t="s">
        <v>4</v>
      </c>
      <c r="BX82" s="62"/>
      <c r="BY82" s="62"/>
    </row>
    <row r="83" spans="6:77" x14ac:dyDescent="0.25">
      <c r="F83" s="64"/>
      <c r="R83" s="64"/>
      <c r="AA83" s="64"/>
      <c r="AJ83" s="64"/>
      <c r="AT83" s="64"/>
      <c r="BC83" s="64"/>
      <c r="BF83" s="62" t="s">
        <v>43</v>
      </c>
      <c r="BG83" s="62"/>
      <c r="BH83" s="62">
        <v>12591871</v>
      </c>
      <c r="BI83" s="62">
        <v>100</v>
      </c>
      <c r="BJ83" s="62"/>
      <c r="BK83" s="62"/>
      <c r="BL83" s="62"/>
      <c r="BQ83" s="64"/>
      <c r="BT83" s="62" t="s">
        <v>6</v>
      </c>
      <c r="BU83" s="62" t="s">
        <v>454</v>
      </c>
      <c r="BV83" s="62">
        <v>321792</v>
      </c>
      <c r="BW83" s="62">
        <v>2.6</v>
      </c>
      <c r="BX83" s="62"/>
      <c r="BY83" s="62"/>
    </row>
    <row r="84" spans="6:77" x14ac:dyDescent="0.25">
      <c r="F84" s="64"/>
      <c r="R84" s="64"/>
      <c r="AA84" s="64"/>
      <c r="AJ84" s="64"/>
      <c r="AT84" s="64"/>
      <c r="BC84" s="64"/>
      <c r="BF84" s="62"/>
      <c r="BG84" s="62"/>
      <c r="BH84" s="62"/>
      <c r="BI84" s="62"/>
      <c r="BJ84" s="62"/>
      <c r="BK84" s="62"/>
      <c r="BL84" s="62"/>
      <c r="BQ84" s="64"/>
      <c r="BT84" s="62"/>
      <c r="BU84" s="62" t="s">
        <v>455</v>
      </c>
      <c r="BV84" s="62">
        <v>335783</v>
      </c>
      <c r="BW84" s="62">
        <v>2.7</v>
      </c>
      <c r="BX84" s="62"/>
      <c r="BY84" s="62"/>
    </row>
    <row r="85" spans="6:77" x14ac:dyDescent="0.25">
      <c r="F85" s="64"/>
      <c r="R85" s="64"/>
      <c r="AA85" s="64"/>
      <c r="AJ85" s="64"/>
      <c r="AT85" s="64"/>
      <c r="BC85" s="64"/>
      <c r="BF85" s="62"/>
      <c r="BG85" s="62"/>
      <c r="BH85" s="62"/>
      <c r="BI85" s="62"/>
      <c r="BJ85" s="62"/>
      <c r="BK85" s="62"/>
      <c r="BL85" s="62"/>
      <c r="BQ85" s="64"/>
      <c r="BT85" s="62"/>
      <c r="BU85" s="62" t="s">
        <v>456</v>
      </c>
      <c r="BV85" s="62">
        <v>97937</v>
      </c>
      <c r="BW85" s="62">
        <v>0.8</v>
      </c>
      <c r="BX85" s="62"/>
      <c r="BY85" s="62"/>
    </row>
    <row r="86" spans="6:77" x14ac:dyDescent="0.25">
      <c r="F86" s="64"/>
      <c r="R86" s="64"/>
      <c r="AA86" s="64"/>
      <c r="AJ86" s="64"/>
      <c r="AT86" s="64"/>
      <c r="BC86" s="64"/>
      <c r="BF86" s="62"/>
      <c r="BG86" s="62"/>
      <c r="BH86" s="62"/>
      <c r="BI86" s="62"/>
      <c r="BJ86" s="62"/>
      <c r="BK86" s="62"/>
      <c r="BL86" s="62"/>
      <c r="BQ86" s="64"/>
      <c r="BT86" s="62"/>
      <c r="BU86" s="62" t="s">
        <v>457</v>
      </c>
      <c r="BV86" s="62">
        <v>13991</v>
      </c>
      <c r="BW86" s="62">
        <v>0.1</v>
      </c>
      <c r="BX86" s="62"/>
      <c r="BY86" s="62"/>
    </row>
    <row r="87" spans="6:77" x14ac:dyDescent="0.25">
      <c r="F87" s="64"/>
      <c r="R87" s="64"/>
      <c r="AA87" s="64"/>
      <c r="AJ87" s="64"/>
      <c r="AT87" s="64"/>
      <c r="BC87" s="64"/>
      <c r="BF87" s="62" t="s">
        <v>340</v>
      </c>
      <c r="BG87" s="62"/>
      <c r="BH87" s="62"/>
      <c r="BI87" s="62"/>
      <c r="BJ87" s="62"/>
      <c r="BK87" s="62"/>
      <c r="BL87" s="62"/>
      <c r="BQ87" s="64"/>
      <c r="BT87" s="62"/>
      <c r="BU87" s="62" t="s">
        <v>458</v>
      </c>
      <c r="BV87" s="62">
        <v>69955</v>
      </c>
      <c r="BW87" s="62">
        <v>0.6</v>
      </c>
      <c r="BX87" s="62"/>
      <c r="BY87" s="62"/>
    </row>
    <row r="88" spans="6:77" x14ac:dyDescent="0.25">
      <c r="F88" s="64"/>
      <c r="R88" s="64"/>
      <c r="AA88" s="64"/>
      <c r="AJ88" s="64"/>
      <c r="AT88" s="64"/>
      <c r="BC88" s="64"/>
      <c r="BF88" s="62"/>
      <c r="BG88" s="62"/>
      <c r="BH88" s="62" t="s">
        <v>3</v>
      </c>
      <c r="BI88" s="62" t="s">
        <v>4</v>
      </c>
      <c r="BJ88" s="62"/>
      <c r="BK88" s="62"/>
      <c r="BL88" s="62"/>
      <c r="BQ88" s="64"/>
      <c r="BT88" s="62"/>
      <c r="BU88" s="62" t="s">
        <v>43</v>
      </c>
      <c r="BV88" s="62">
        <v>839458</v>
      </c>
      <c r="BW88" s="62">
        <v>6.7</v>
      </c>
      <c r="BX88" s="62"/>
      <c r="BY88" s="62"/>
    </row>
    <row r="89" spans="6:77" x14ac:dyDescent="0.25">
      <c r="F89" s="64"/>
      <c r="R89" s="64"/>
      <c r="AA89" s="64"/>
      <c r="AJ89" s="64"/>
      <c r="AT89" s="64"/>
      <c r="BC89" s="64"/>
      <c r="BF89" s="62" t="s">
        <v>6</v>
      </c>
      <c r="BG89" s="62" t="s">
        <v>331</v>
      </c>
      <c r="BH89" s="62">
        <v>433720</v>
      </c>
      <c r="BI89" s="62">
        <v>3.4</v>
      </c>
      <c r="BJ89" s="62"/>
      <c r="BK89" s="62"/>
      <c r="BL89" s="62"/>
      <c r="BQ89" s="64"/>
      <c r="BT89" s="62" t="s">
        <v>69</v>
      </c>
      <c r="BU89" s="62" t="s">
        <v>70</v>
      </c>
      <c r="BV89" s="62">
        <v>11752413</v>
      </c>
      <c r="BW89" s="62">
        <v>93.3</v>
      </c>
      <c r="BX89" s="62"/>
      <c r="BY89" s="62"/>
    </row>
    <row r="90" spans="6:77" x14ac:dyDescent="0.25">
      <c r="F90" s="64"/>
      <c r="R90" s="64"/>
      <c r="AA90" s="64"/>
      <c r="AJ90" s="64"/>
      <c r="AT90" s="64"/>
      <c r="BC90" s="64"/>
      <c r="BF90" s="62"/>
      <c r="BG90" s="62" t="s">
        <v>332</v>
      </c>
      <c r="BH90" s="62">
        <v>12102187</v>
      </c>
      <c r="BI90" s="62">
        <v>96.1</v>
      </c>
      <c r="BJ90" s="62"/>
      <c r="BK90" s="62"/>
      <c r="BL90" s="62"/>
      <c r="BQ90" s="64"/>
      <c r="BT90" s="62" t="s">
        <v>43</v>
      </c>
      <c r="BU90" s="62"/>
      <c r="BV90" s="62">
        <v>12591871</v>
      </c>
      <c r="BW90" s="62">
        <v>100</v>
      </c>
      <c r="BX90" s="62"/>
      <c r="BY90" s="62"/>
    </row>
    <row r="91" spans="6:77" x14ac:dyDescent="0.25">
      <c r="F91" s="64"/>
      <c r="R91" s="64"/>
      <c r="AA91" s="64"/>
      <c r="AJ91" s="64"/>
      <c r="AT91" s="64"/>
      <c r="BC91" s="64"/>
      <c r="BF91" s="62"/>
      <c r="BG91" s="62" t="s">
        <v>43</v>
      </c>
      <c r="BH91" s="62">
        <v>12535907</v>
      </c>
      <c r="BI91" s="62">
        <v>99.6</v>
      </c>
      <c r="BJ91" s="62"/>
      <c r="BK91" s="62"/>
      <c r="BL91" s="62"/>
      <c r="BQ91" s="64"/>
      <c r="BT91" s="62"/>
      <c r="BU91" s="62"/>
      <c r="BV91" s="62"/>
      <c r="BW91" s="62"/>
      <c r="BX91" s="62"/>
      <c r="BY91" s="62"/>
    </row>
    <row r="92" spans="6:77" x14ac:dyDescent="0.25">
      <c r="F92" s="64"/>
      <c r="R92" s="64"/>
      <c r="AA92" s="64"/>
      <c r="AJ92" s="64"/>
      <c r="AT92" s="64"/>
      <c r="BC92" s="64"/>
      <c r="BF92" s="62" t="s">
        <v>69</v>
      </c>
      <c r="BG92" s="62" t="s">
        <v>70</v>
      </c>
      <c r="BH92" s="62">
        <v>55964</v>
      </c>
      <c r="BI92" s="62">
        <v>0.4</v>
      </c>
      <c r="BJ92" s="62"/>
      <c r="BK92" s="62"/>
      <c r="BL92" s="62"/>
      <c r="BQ92" s="64"/>
      <c r="BT92" s="62"/>
      <c r="BU92" s="62"/>
      <c r="BV92" s="62"/>
      <c r="BW92" s="62"/>
      <c r="BX92" s="62"/>
      <c r="BY92" s="62"/>
    </row>
    <row r="93" spans="6:77" x14ac:dyDescent="0.25">
      <c r="F93" s="64"/>
      <c r="R93" s="64"/>
      <c r="AA93" s="64"/>
      <c r="AJ93" s="64"/>
      <c r="AT93" s="64"/>
      <c r="BC93" s="64"/>
      <c r="BF93" s="62" t="s">
        <v>43</v>
      </c>
      <c r="BG93" s="62"/>
      <c r="BH93" s="62">
        <v>12591871</v>
      </c>
      <c r="BI93" s="62">
        <v>100</v>
      </c>
      <c r="BJ93" s="62"/>
      <c r="BK93" s="62"/>
      <c r="BL93" s="62"/>
      <c r="BQ93" s="64"/>
      <c r="BT93" s="62"/>
      <c r="BU93" s="62"/>
      <c r="BV93" s="62"/>
      <c r="BW93" s="62"/>
      <c r="BX93" s="62"/>
      <c r="BY93" s="62"/>
    </row>
    <row r="94" spans="6:77" x14ac:dyDescent="0.25">
      <c r="F94" s="64"/>
      <c r="R94" s="64"/>
      <c r="AA94" s="64"/>
      <c r="AJ94" s="64"/>
      <c r="AT94" s="64"/>
      <c r="BC94" s="64"/>
      <c r="BF94" s="62"/>
      <c r="BG94" s="62"/>
      <c r="BH94" s="62"/>
      <c r="BI94" s="62"/>
      <c r="BJ94" s="62"/>
      <c r="BK94" s="62"/>
      <c r="BL94" s="62"/>
      <c r="BQ94" s="64"/>
      <c r="BT94" s="62" t="s">
        <v>465</v>
      </c>
      <c r="BU94" s="62"/>
      <c r="BV94" s="62"/>
      <c r="BW94" s="62"/>
      <c r="BX94" s="62"/>
      <c r="BY94" s="62"/>
    </row>
    <row r="95" spans="6:77" x14ac:dyDescent="0.25">
      <c r="F95" s="64"/>
      <c r="R95" s="64"/>
      <c r="AA95" s="64"/>
      <c r="AJ95" s="64"/>
      <c r="AT95" s="64"/>
      <c r="BC95" s="64"/>
      <c r="BF95" s="62"/>
      <c r="BG95" s="62"/>
      <c r="BH95" s="62"/>
      <c r="BI95" s="62"/>
      <c r="BJ95" s="62"/>
      <c r="BK95" s="62"/>
      <c r="BL95" s="62"/>
      <c r="BQ95" s="64"/>
      <c r="BT95" s="62"/>
      <c r="BU95" s="62"/>
      <c r="BV95" s="62" t="s">
        <v>3</v>
      </c>
      <c r="BW95" s="62" t="s">
        <v>4</v>
      </c>
      <c r="BX95" s="62"/>
      <c r="BY95" s="62"/>
    </row>
    <row r="96" spans="6:77" x14ac:dyDescent="0.25">
      <c r="F96" s="64"/>
      <c r="R96" s="64"/>
      <c r="AA96" s="64"/>
      <c r="AJ96" s="64"/>
      <c r="AT96" s="64"/>
      <c r="BC96" s="64"/>
      <c r="BF96" s="62"/>
      <c r="BG96" s="62"/>
      <c r="BH96" s="62"/>
      <c r="BI96" s="62"/>
      <c r="BJ96" s="62"/>
      <c r="BK96" s="62"/>
      <c r="BL96" s="62"/>
      <c r="BQ96" s="64"/>
      <c r="BT96" s="62" t="s">
        <v>6</v>
      </c>
      <c r="BU96" s="62" t="s">
        <v>454</v>
      </c>
      <c r="BV96" s="62">
        <v>895422</v>
      </c>
      <c r="BW96" s="62">
        <v>7.1</v>
      </c>
      <c r="BX96" s="62"/>
      <c r="BY96" s="62"/>
    </row>
    <row r="97" spans="6:77" x14ac:dyDescent="0.25">
      <c r="F97" s="64"/>
      <c r="R97" s="64"/>
      <c r="AA97" s="64"/>
      <c r="AJ97" s="64"/>
      <c r="AT97" s="64"/>
      <c r="BC97" s="64"/>
      <c r="BF97" s="62" t="s">
        <v>341</v>
      </c>
      <c r="BG97" s="62"/>
      <c r="BH97" s="62"/>
      <c r="BI97" s="62"/>
      <c r="BJ97" s="62"/>
      <c r="BK97" s="62"/>
      <c r="BL97" s="62"/>
      <c r="BQ97" s="64"/>
      <c r="BT97" s="62"/>
      <c r="BU97" s="62" t="s">
        <v>455</v>
      </c>
      <c r="BV97" s="62">
        <v>1301160</v>
      </c>
      <c r="BW97" s="62">
        <v>10.3</v>
      </c>
      <c r="BX97" s="62"/>
      <c r="BY97" s="62"/>
    </row>
    <row r="98" spans="6:77" x14ac:dyDescent="0.25">
      <c r="F98" s="64"/>
      <c r="R98" s="64"/>
      <c r="AA98" s="64"/>
      <c r="AJ98" s="64"/>
      <c r="AT98" s="64"/>
      <c r="BC98" s="64"/>
      <c r="BF98" s="62"/>
      <c r="BG98" s="62"/>
      <c r="BH98" s="62" t="s">
        <v>3</v>
      </c>
      <c r="BI98" s="62" t="s">
        <v>4</v>
      </c>
      <c r="BJ98" s="62"/>
      <c r="BK98" s="62"/>
      <c r="BL98" s="62"/>
      <c r="BQ98" s="64"/>
      <c r="BT98" s="62"/>
      <c r="BU98" s="62" t="s">
        <v>456</v>
      </c>
      <c r="BV98" s="62">
        <v>223855</v>
      </c>
      <c r="BW98" s="62">
        <v>1.8</v>
      </c>
      <c r="BX98" s="62"/>
      <c r="BY98" s="62"/>
    </row>
    <row r="99" spans="6:77" x14ac:dyDescent="0.25">
      <c r="F99" s="64"/>
      <c r="R99" s="64"/>
      <c r="AA99" s="64"/>
      <c r="AJ99" s="64"/>
      <c r="AT99" s="64"/>
      <c r="BC99" s="64"/>
      <c r="BF99" s="62" t="s">
        <v>6</v>
      </c>
      <c r="BG99" s="62" t="s">
        <v>331</v>
      </c>
      <c r="BH99" s="62">
        <v>503675</v>
      </c>
      <c r="BI99" s="62">
        <v>4</v>
      </c>
      <c r="BJ99" s="62"/>
      <c r="BK99" s="62"/>
      <c r="BL99" s="62"/>
      <c r="BQ99" s="64"/>
      <c r="BT99" s="62"/>
      <c r="BU99" s="62" t="s">
        <v>457</v>
      </c>
      <c r="BV99" s="62">
        <v>69955</v>
      </c>
      <c r="BW99" s="62">
        <v>0.6</v>
      </c>
      <c r="BX99" s="62"/>
      <c r="BY99" s="62"/>
    </row>
    <row r="100" spans="6:77" x14ac:dyDescent="0.25">
      <c r="F100" s="64"/>
      <c r="R100" s="64"/>
      <c r="AA100" s="64"/>
      <c r="AJ100" s="64"/>
      <c r="AT100" s="64"/>
      <c r="BC100" s="64"/>
      <c r="BF100" s="62"/>
      <c r="BG100" s="62" t="s">
        <v>332</v>
      </c>
      <c r="BH100" s="62">
        <v>12032232</v>
      </c>
      <c r="BI100" s="62">
        <v>95.6</v>
      </c>
      <c r="BJ100" s="62"/>
      <c r="BK100" s="62"/>
      <c r="BL100" s="62"/>
      <c r="BQ100" s="64"/>
      <c r="BT100" s="62"/>
      <c r="BU100" s="62" t="s">
        <v>458</v>
      </c>
      <c r="BV100" s="62">
        <v>139910</v>
      </c>
      <c r="BW100" s="62">
        <v>1.1000000000000001</v>
      </c>
      <c r="BX100" s="62"/>
      <c r="BY100" s="62"/>
    </row>
    <row r="101" spans="6:77" x14ac:dyDescent="0.25">
      <c r="F101" s="64"/>
      <c r="R101" s="64"/>
      <c r="AA101" s="64"/>
      <c r="AJ101" s="64"/>
      <c r="AT101" s="64"/>
      <c r="BC101" s="64"/>
      <c r="BF101" s="62"/>
      <c r="BG101" s="62" t="s">
        <v>43</v>
      </c>
      <c r="BH101" s="62">
        <v>12535907</v>
      </c>
      <c r="BI101" s="62">
        <v>99.6</v>
      </c>
      <c r="BJ101" s="62"/>
      <c r="BK101" s="62"/>
      <c r="BL101" s="62"/>
      <c r="BQ101" s="64"/>
      <c r="BT101" s="62"/>
      <c r="BU101" s="62" t="s">
        <v>43</v>
      </c>
      <c r="BV101" s="62">
        <v>2630302</v>
      </c>
      <c r="BW101" s="62">
        <v>20.9</v>
      </c>
      <c r="BX101" s="62"/>
      <c r="BY101" s="62"/>
    </row>
    <row r="102" spans="6:77" x14ac:dyDescent="0.25">
      <c r="F102" s="64"/>
      <c r="R102" s="64"/>
      <c r="AA102" s="64"/>
      <c r="AJ102" s="64"/>
      <c r="AT102" s="64"/>
      <c r="BC102" s="64"/>
      <c r="BF102" s="62" t="s">
        <v>69</v>
      </c>
      <c r="BG102" s="62" t="s">
        <v>70</v>
      </c>
      <c r="BH102" s="62">
        <v>55964</v>
      </c>
      <c r="BI102" s="62">
        <v>0.4</v>
      </c>
      <c r="BJ102" s="62"/>
      <c r="BK102" s="62"/>
      <c r="BL102" s="62"/>
      <c r="BQ102" s="64"/>
      <c r="BT102" s="62" t="s">
        <v>69</v>
      </c>
      <c r="BU102" s="62" t="s">
        <v>70</v>
      </c>
      <c r="BV102" s="62">
        <v>9961569</v>
      </c>
      <c r="BW102" s="62">
        <v>79.099999999999994</v>
      </c>
      <c r="BX102" s="62"/>
      <c r="BY102" s="62"/>
    </row>
    <row r="103" spans="6:77" x14ac:dyDescent="0.25">
      <c r="F103" s="64"/>
      <c r="R103" s="64"/>
      <c r="AA103" s="64"/>
      <c r="AJ103" s="64"/>
      <c r="AT103" s="64"/>
      <c r="BC103" s="64"/>
      <c r="BF103" s="62" t="s">
        <v>43</v>
      </c>
      <c r="BG103" s="62"/>
      <c r="BH103" s="62">
        <v>12591871</v>
      </c>
      <c r="BI103" s="62">
        <v>100</v>
      </c>
      <c r="BJ103" s="62"/>
      <c r="BK103" s="62"/>
      <c r="BL103" s="62"/>
      <c r="BQ103" s="64"/>
      <c r="BT103" s="62" t="s">
        <v>43</v>
      </c>
      <c r="BU103" s="62"/>
      <c r="BV103" s="62">
        <v>12591871</v>
      </c>
      <c r="BW103" s="62">
        <v>100</v>
      </c>
      <c r="BX103" s="62"/>
      <c r="BY103" s="62"/>
    </row>
    <row r="104" spans="6:77" x14ac:dyDescent="0.25">
      <c r="F104" s="64"/>
      <c r="R104" s="64"/>
      <c r="AA104" s="64"/>
      <c r="AJ104" s="64"/>
      <c r="AT104" s="64"/>
      <c r="BC104" s="64"/>
      <c r="BF104" s="62"/>
      <c r="BG104" s="62"/>
      <c r="BH104" s="62"/>
      <c r="BI104" s="62"/>
      <c r="BJ104" s="62"/>
      <c r="BK104" s="62"/>
      <c r="BL104" s="62"/>
      <c r="BQ104" s="64"/>
      <c r="BT104" s="62"/>
      <c r="BU104" s="62"/>
      <c r="BV104" s="62"/>
      <c r="BW104" s="62"/>
      <c r="BX104" s="62"/>
      <c r="BY104" s="62"/>
    </row>
    <row r="105" spans="6:77" x14ac:dyDescent="0.25">
      <c r="F105" s="64"/>
      <c r="R105" s="64"/>
      <c r="AA105" s="64"/>
      <c r="AJ105" s="64"/>
      <c r="AT105" s="64"/>
      <c r="BC105" s="64"/>
      <c r="BF105" s="62"/>
      <c r="BG105" s="62"/>
      <c r="BH105" s="62"/>
      <c r="BI105" s="62"/>
      <c r="BJ105" s="62"/>
      <c r="BK105" s="62"/>
      <c r="BL105" s="62"/>
      <c r="BQ105" s="64"/>
      <c r="BT105" s="62"/>
      <c r="BU105" s="62"/>
      <c r="BV105" s="62"/>
      <c r="BW105" s="62"/>
      <c r="BX105" s="62"/>
      <c r="BY105" s="62"/>
    </row>
    <row r="106" spans="6:77" x14ac:dyDescent="0.25">
      <c r="F106" s="64"/>
      <c r="R106" s="64"/>
      <c r="AA106" s="64"/>
      <c r="AJ106" s="64"/>
      <c r="AT106" s="64"/>
      <c r="BC106" s="64"/>
      <c r="BF106" s="62"/>
      <c r="BG106" s="62"/>
      <c r="BH106" s="62"/>
      <c r="BI106" s="62"/>
      <c r="BJ106" s="62"/>
      <c r="BK106" s="62"/>
      <c r="BL106" s="62"/>
      <c r="BQ106" s="64"/>
      <c r="BT106" s="62"/>
      <c r="BU106" s="62"/>
      <c r="BV106" s="62"/>
      <c r="BW106" s="62"/>
      <c r="BX106" s="62"/>
      <c r="BY106" s="62"/>
    </row>
    <row r="107" spans="6:77" x14ac:dyDescent="0.25">
      <c r="F107" s="64"/>
      <c r="R107" s="64"/>
      <c r="AA107" s="64"/>
      <c r="AJ107" s="64"/>
      <c r="AT107" s="64"/>
      <c r="BC107" s="64"/>
      <c r="BF107" s="62" t="s">
        <v>342</v>
      </c>
      <c r="BG107" s="62"/>
      <c r="BH107" s="62"/>
      <c r="BI107" s="62"/>
      <c r="BJ107" s="62"/>
      <c r="BK107" s="62"/>
      <c r="BL107" s="62"/>
      <c r="BQ107" s="64"/>
      <c r="BT107" s="62" t="s">
        <v>466</v>
      </c>
      <c r="BU107" s="62"/>
      <c r="BV107" s="62"/>
      <c r="BW107" s="62"/>
      <c r="BX107" s="62"/>
      <c r="BY107" s="62"/>
    </row>
    <row r="108" spans="6:77" x14ac:dyDescent="0.25">
      <c r="F108" s="64"/>
      <c r="R108" s="64"/>
      <c r="AA108" s="64"/>
      <c r="AJ108" s="64"/>
      <c r="AT108" s="64"/>
      <c r="BC108" s="64"/>
      <c r="BF108" s="62"/>
      <c r="BG108" s="62"/>
      <c r="BH108" s="62" t="s">
        <v>3</v>
      </c>
      <c r="BI108" s="62" t="s">
        <v>4</v>
      </c>
      <c r="BJ108" s="62"/>
      <c r="BK108" s="62"/>
      <c r="BL108" s="62"/>
      <c r="BQ108" s="64"/>
      <c r="BT108" s="62"/>
      <c r="BU108" s="62"/>
      <c r="BV108" s="62" t="s">
        <v>3</v>
      </c>
      <c r="BW108" s="62" t="s">
        <v>4</v>
      </c>
      <c r="BX108" s="62"/>
      <c r="BY108" s="62"/>
    </row>
    <row r="109" spans="6:77" x14ac:dyDescent="0.25">
      <c r="F109" s="64"/>
      <c r="R109" s="64"/>
      <c r="AA109" s="64"/>
      <c r="AJ109" s="64"/>
      <c r="AT109" s="64"/>
      <c r="BC109" s="64"/>
      <c r="BF109" s="62" t="s">
        <v>6</v>
      </c>
      <c r="BG109" s="62" t="s">
        <v>331</v>
      </c>
      <c r="BH109" s="62">
        <v>10815018</v>
      </c>
      <c r="BI109" s="62">
        <v>85.9</v>
      </c>
      <c r="BJ109" s="62"/>
      <c r="BK109" s="62"/>
      <c r="BL109" s="62"/>
      <c r="BQ109" s="64"/>
      <c r="BT109" s="62" t="s">
        <v>6</v>
      </c>
      <c r="BU109" s="62" t="s">
        <v>454</v>
      </c>
      <c r="BV109" s="62">
        <v>83946</v>
      </c>
      <c r="BW109" s="62">
        <v>0.7</v>
      </c>
      <c r="BX109" s="62"/>
      <c r="BY109" s="62"/>
    </row>
    <row r="110" spans="6:77" x14ac:dyDescent="0.25">
      <c r="F110" s="64"/>
      <c r="R110" s="64"/>
      <c r="AA110" s="64"/>
      <c r="AJ110" s="64"/>
      <c r="AT110" s="64"/>
      <c r="BC110" s="64"/>
      <c r="BF110" s="62"/>
      <c r="BG110" s="62" t="s">
        <v>332</v>
      </c>
      <c r="BH110" s="62">
        <v>1720889</v>
      </c>
      <c r="BI110" s="62">
        <v>13.7</v>
      </c>
      <c r="BJ110" s="62"/>
      <c r="BK110" s="62"/>
      <c r="BL110" s="62"/>
      <c r="BQ110" s="64"/>
      <c r="BT110" s="62"/>
      <c r="BU110" s="62" t="s">
        <v>455</v>
      </c>
      <c r="BV110" s="62">
        <v>265828</v>
      </c>
      <c r="BW110" s="62">
        <v>2.1</v>
      </c>
      <c r="BX110" s="62"/>
      <c r="BY110" s="62"/>
    </row>
    <row r="111" spans="6:77" x14ac:dyDescent="0.25">
      <c r="F111" s="64"/>
      <c r="R111" s="64"/>
      <c r="AA111" s="64"/>
      <c r="AJ111" s="64"/>
      <c r="AT111" s="64"/>
      <c r="BC111" s="64"/>
      <c r="BF111" s="62"/>
      <c r="BG111" s="62" t="s">
        <v>43</v>
      </c>
      <c r="BH111" s="62">
        <v>12535907</v>
      </c>
      <c r="BI111" s="62">
        <v>99.6</v>
      </c>
      <c r="BJ111" s="62"/>
      <c r="BK111" s="62"/>
      <c r="BL111" s="62"/>
      <c r="BQ111" s="64"/>
      <c r="BT111" s="62"/>
      <c r="BU111" s="62" t="s">
        <v>456</v>
      </c>
      <c r="BV111" s="62">
        <v>69955</v>
      </c>
      <c r="BW111" s="62">
        <v>0.6</v>
      </c>
      <c r="BX111" s="62"/>
      <c r="BY111" s="62"/>
    </row>
    <row r="112" spans="6:77" x14ac:dyDescent="0.25">
      <c r="F112" s="64"/>
      <c r="R112" s="64"/>
      <c r="AA112" s="64"/>
      <c r="AJ112" s="64"/>
      <c r="AT112" s="64"/>
      <c r="BC112" s="64"/>
      <c r="BF112" s="62" t="s">
        <v>69</v>
      </c>
      <c r="BG112" s="62" t="s">
        <v>70</v>
      </c>
      <c r="BH112" s="62">
        <v>55964</v>
      </c>
      <c r="BI112" s="62">
        <v>0.4</v>
      </c>
      <c r="BJ112" s="62"/>
      <c r="BK112" s="62"/>
      <c r="BL112" s="62"/>
      <c r="BQ112" s="64"/>
      <c r="BT112" s="62"/>
      <c r="BU112" s="62" t="s">
        <v>457</v>
      </c>
      <c r="BV112" s="62">
        <v>13991</v>
      </c>
      <c r="BW112" s="62">
        <v>0.1</v>
      </c>
      <c r="BX112" s="62"/>
      <c r="BY112" s="62"/>
    </row>
    <row r="113" spans="6:77" x14ac:dyDescent="0.25">
      <c r="F113" s="64"/>
      <c r="R113" s="64"/>
      <c r="AA113" s="64"/>
      <c r="AJ113" s="64"/>
      <c r="AT113" s="64"/>
      <c r="BC113" s="64"/>
      <c r="BF113" s="62" t="s">
        <v>43</v>
      </c>
      <c r="BG113" s="62"/>
      <c r="BH113" s="62">
        <v>12591871</v>
      </c>
      <c r="BI113" s="62">
        <v>100</v>
      </c>
      <c r="BJ113" s="62"/>
      <c r="BK113" s="62"/>
      <c r="BL113" s="62"/>
      <c r="BQ113" s="64"/>
      <c r="BT113" s="62"/>
      <c r="BU113" s="62" t="s">
        <v>43</v>
      </c>
      <c r="BV113" s="62">
        <v>433720</v>
      </c>
      <c r="BW113" s="62">
        <v>3.4</v>
      </c>
      <c r="BX113" s="62"/>
      <c r="BY113" s="62"/>
    </row>
    <row r="114" spans="6:77" x14ac:dyDescent="0.25">
      <c r="F114" s="64"/>
      <c r="R114" s="64"/>
      <c r="AA114" s="64"/>
      <c r="AJ114" s="64"/>
      <c r="AT114" s="64"/>
      <c r="BC114" s="64"/>
      <c r="BF114" s="62"/>
      <c r="BG114" s="62"/>
      <c r="BH114" s="62"/>
      <c r="BI114" s="62"/>
      <c r="BJ114" s="62"/>
      <c r="BK114" s="62"/>
      <c r="BL114" s="62"/>
      <c r="BQ114" s="64"/>
      <c r="BT114" s="62" t="s">
        <v>69</v>
      </c>
      <c r="BU114" s="62" t="s">
        <v>70</v>
      </c>
      <c r="BV114" s="62">
        <v>12158151</v>
      </c>
      <c r="BW114" s="62">
        <v>96.6</v>
      </c>
      <c r="BX114" s="62"/>
      <c r="BY114" s="62"/>
    </row>
    <row r="115" spans="6:77" x14ac:dyDescent="0.25">
      <c r="F115" s="64"/>
      <c r="R115" s="64"/>
      <c r="AA115" s="64"/>
      <c r="AJ115" s="64"/>
      <c r="AT115" s="64"/>
      <c r="BC115" s="64"/>
      <c r="BF115" s="62"/>
      <c r="BG115" s="62"/>
      <c r="BH115" s="62"/>
      <c r="BI115" s="62"/>
      <c r="BJ115" s="62"/>
      <c r="BK115" s="62"/>
      <c r="BL115" s="62"/>
      <c r="BQ115" s="64"/>
      <c r="BT115" s="62" t="s">
        <v>43</v>
      </c>
      <c r="BU115" s="62"/>
      <c r="BV115" s="62">
        <v>12591871</v>
      </c>
      <c r="BW115" s="62">
        <v>100</v>
      </c>
      <c r="BX115" s="62"/>
      <c r="BY115" s="62"/>
    </row>
    <row r="116" spans="6:77" x14ac:dyDescent="0.25">
      <c r="F116" s="64"/>
      <c r="R116" s="64"/>
      <c r="AA116" s="64"/>
      <c r="AJ116" s="64"/>
      <c r="AT116" s="64"/>
      <c r="BC116" s="64"/>
      <c r="BF116" s="62"/>
      <c r="BG116" s="62"/>
      <c r="BH116" s="62"/>
      <c r="BI116" s="62"/>
      <c r="BJ116" s="62"/>
      <c r="BK116" s="62"/>
      <c r="BL116" s="62"/>
      <c r="BQ116" s="64"/>
      <c r="BT116" s="62"/>
      <c r="BU116" s="62"/>
      <c r="BV116" s="62"/>
      <c r="BW116" s="62"/>
      <c r="BX116" s="62"/>
      <c r="BY116" s="62"/>
    </row>
    <row r="117" spans="6:77" x14ac:dyDescent="0.25">
      <c r="F117" s="64"/>
      <c r="R117" s="64"/>
      <c r="AA117" s="64"/>
      <c r="AJ117" s="64"/>
      <c r="AT117" s="64"/>
      <c r="BC117" s="64"/>
      <c r="BF117" s="62" t="s">
        <v>343</v>
      </c>
      <c r="BG117" s="62"/>
      <c r="BH117" s="62"/>
      <c r="BI117" s="62"/>
      <c r="BJ117" s="62"/>
      <c r="BK117" s="62"/>
      <c r="BL117" s="62"/>
      <c r="BQ117" s="64"/>
      <c r="BT117" s="62"/>
      <c r="BU117" s="62"/>
      <c r="BV117" s="62"/>
      <c r="BW117" s="62"/>
      <c r="BX117" s="62"/>
      <c r="BY117" s="62"/>
    </row>
    <row r="118" spans="6:77" x14ac:dyDescent="0.25">
      <c r="F118" s="64"/>
      <c r="R118" s="64"/>
      <c r="AA118" s="64"/>
      <c r="AJ118" s="64"/>
      <c r="AT118" s="64"/>
      <c r="BC118" s="64"/>
      <c r="BF118" s="62"/>
      <c r="BG118" s="62"/>
      <c r="BH118" s="62" t="s">
        <v>3</v>
      </c>
      <c r="BI118" s="62" t="s">
        <v>4</v>
      </c>
      <c r="BJ118" s="62"/>
      <c r="BK118" s="62"/>
      <c r="BL118" s="62"/>
      <c r="BQ118" s="64"/>
      <c r="BT118" s="62"/>
      <c r="BU118" s="62"/>
      <c r="BV118" s="62"/>
      <c r="BW118" s="62"/>
      <c r="BX118" s="62"/>
      <c r="BY118" s="62"/>
    </row>
    <row r="119" spans="6:77" x14ac:dyDescent="0.25">
      <c r="F119" s="64"/>
      <c r="R119" s="64"/>
      <c r="AA119" s="64"/>
      <c r="AJ119" s="64"/>
      <c r="AT119" s="64"/>
      <c r="BC119" s="64"/>
      <c r="BF119" s="62" t="s">
        <v>6</v>
      </c>
      <c r="BG119" s="62" t="s">
        <v>331</v>
      </c>
      <c r="BH119" s="62">
        <v>3050031</v>
      </c>
      <c r="BI119" s="62">
        <v>24.2</v>
      </c>
      <c r="BJ119" s="62"/>
      <c r="BK119" s="62"/>
      <c r="BL119" s="62"/>
      <c r="BQ119" s="64"/>
      <c r="BT119" s="62" t="s">
        <v>467</v>
      </c>
      <c r="BU119" s="62"/>
      <c r="BV119" s="62"/>
      <c r="BW119" s="62"/>
      <c r="BX119" s="62"/>
      <c r="BY119" s="62"/>
    </row>
    <row r="120" spans="6:77" x14ac:dyDescent="0.25">
      <c r="F120" s="64"/>
      <c r="R120" s="64"/>
      <c r="AA120" s="64"/>
      <c r="AJ120" s="64"/>
      <c r="AT120" s="64"/>
      <c r="BC120" s="64"/>
      <c r="BF120" s="62"/>
      <c r="BG120" s="62" t="s">
        <v>332</v>
      </c>
      <c r="BH120" s="62">
        <v>9485876</v>
      </c>
      <c r="BI120" s="62">
        <v>75.3</v>
      </c>
      <c r="BJ120" s="62"/>
      <c r="BK120" s="62"/>
      <c r="BL120" s="62"/>
      <c r="BQ120" s="64"/>
      <c r="BT120" s="62"/>
      <c r="BU120" s="62"/>
      <c r="BV120" s="62" t="s">
        <v>3</v>
      </c>
      <c r="BW120" s="62" t="s">
        <v>4</v>
      </c>
      <c r="BX120" s="62"/>
      <c r="BY120" s="62"/>
    </row>
    <row r="121" spans="6:77" x14ac:dyDescent="0.25">
      <c r="F121" s="64"/>
      <c r="R121" s="64"/>
      <c r="AA121" s="64"/>
      <c r="AJ121" s="64"/>
      <c r="AT121" s="64"/>
      <c r="BC121" s="64"/>
      <c r="BF121" s="62"/>
      <c r="BG121" s="62" t="s">
        <v>43</v>
      </c>
      <c r="BH121" s="62">
        <v>12535907</v>
      </c>
      <c r="BI121" s="62">
        <v>99.6</v>
      </c>
      <c r="BJ121" s="62"/>
      <c r="BK121" s="62"/>
      <c r="BL121" s="62"/>
      <c r="BQ121" s="64"/>
      <c r="BT121" s="62" t="s">
        <v>6</v>
      </c>
      <c r="BU121" s="62" t="s">
        <v>454</v>
      </c>
      <c r="BV121" s="62">
        <v>153901</v>
      </c>
      <c r="BW121" s="62">
        <v>1.2</v>
      </c>
      <c r="BX121" s="62"/>
      <c r="BY121" s="62"/>
    </row>
    <row r="122" spans="6:77" x14ac:dyDescent="0.25">
      <c r="F122" s="64"/>
      <c r="R122" s="64"/>
      <c r="AA122" s="64"/>
      <c r="AJ122" s="64"/>
      <c r="AT122" s="64"/>
      <c r="BC122" s="64"/>
      <c r="BF122" s="62" t="s">
        <v>69</v>
      </c>
      <c r="BG122" s="62" t="s">
        <v>70</v>
      </c>
      <c r="BH122" s="62">
        <v>55964</v>
      </c>
      <c r="BI122" s="62">
        <v>0.4</v>
      </c>
      <c r="BJ122" s="62"/>
      <c r="BK122" s="62"/>
      <c r="BL122" s="62"/>
      <c r="BQ122" s="64"/>
      <c r="BT122" s="62"/>
      <c r="BU122" s="62" t="s">
        <v>455</v>
      </c>
      <c r="BV122" s="62">
        <v>167892</v>
      </c>
      <c r="BW122" s="62">
        <v>1.3</v>
      </c>
      <c r="BX122" s="62"/>
      <c r="BY122" s="62"/>
    </row>
    <row r="123" spans="6:77" x14ac:dyDescent="0.25">
      <c r="F123" s="64"/>
      <c r="R123" s="64"/>
      <c r="AA123" s="64"/>
      <c r="AJ123" s="64"/>
      <c r="AT123" s="64"/>
      <c r="BC123" s="64"/>
      <c r="BF123" s="62" t="s">
        <v>43</v>
      </c>
      <c r="BG123" s="62"/>
      <c r="BH123" s="62">
        <v>12591871</v>
      </c>
      <c r="BI123" s="62">
        <v>100</v>
      </c>
      <c r="BJ123" s="62"/>
      <c r="BK123" s="62"/>
      <c r="BL123" s="62"/>
      <c r="BQ123" s="64"/>
      <c r="BT123" s="62"/>
      <c r="BU123" s="62" t="s">
        <v>456</v>
      </c>
      <c r="BV123" s="62">
        <v>83946</v>
      </c>
      <c r="BW123" s="62">
        <v>0.7</v>
      </c>
      <c r="BX123" s="62"/>
      <c r="BY123" s="62"/>
    </row>
    <row r="124" spans="6:77" x14ac:dyDescent="0.25">
      <c r="F124" s="64"/>
      <c r="R124" s="64"/>
      <c r="AA124" s="64"/>
      <c r="AJ124" s="64"/>
      <c r="AT124" s="64"/>
      <c r="BC124" s="64"/>
      <c r="BF124" s="62"/>
      <c r="BG124" s="62"/>
      <c r="BH124" s="62"/>
      <c r="BI124" s="62"/>
      <c r="BJ124" s="62"/>
      <c r="BK124" s="62"/>
      <c r="BL124" s="62"/>
      <c r="BQ124" s="64"/>
      <c r="BT124" s="62"/>
      <c r="BU124" s="62" t="s">
        <v>457</v>
      </c>
      <c r="BV124" s="62">
        <v>41973</v>
      </c>
      <c r="BW124" s="62">
        <v>0.3</v>
      </c>
      <c r="BX124" s="62"/>
      <c r="BY124" s="62"/>
    </row>
    <row r="125" spans="6:77" x14ac:dyDescent="0.25">
      <c r="F125" s="64"/>
      <c r="R125" s="64"/>
      <c r="AA125" s="64"/>
      <c r="AJ125" s="64"/>
      <c r="AT125" s="64"/>
      <c r="BC125" s="64"/>
      <c r="BF125" s="62"/>
      <c r="BG125" s="62"/>
      <c r="BH125" s="62"/>
      <c r="BI125" s="62"/>
      <c r="BJ125" s="62"/>
      <c r="BK125" s="62"/>
      <c r="BL125" s="62"/>
      <c r="BQ125" s="64"/>
      <c r="BT125" s="62"/>
      <c r="BU125" s="62" t="s">
        <v>458</v>
      </c>
      <c r="BV125" s="62">
        <v>55964</v>
      </c>
      <c r="BW125" s="62">
        <v>0.4</v>
      </c>
      <c r="BX125" s="62"/>
      <c r="BY125" s="62"/>
    </row>
    <row r="126" spans="6:77" x14ac:dyDescent="0.25">
      <c r="F126" s="64"/>
      <c r="R126" s="64"/>
      <c r="AA126" s="64"/>
      <c r="AJ126" s="64"/>
      <c r="AT126" s="64"/>
      <c r="BC126" s="64"/>
      <c r="BF126" s="62"/>
      <c r="BG126" s="62"/>
      <c r="BH126" s="62"/>
      <c r="BI126" s="62"/>
      <c r="BJ126" s="62"/>
      <c r="BK126" s="62"/>
      <c r="BL126" s="62"/>
      <c r="BQ126" s="64"/>
      <c r="BT126" s="62"/>
      <c r="BU126" s="62" t="s">
        <v>43</v>
      </c>
      <c r="BV126" s="62">
        <v>503675</v>
      </c>
      <c r="BW126" s="62">
        <v>4</v>
      </c>
      <c r="BX126" s="62"/>
      <c r="BY126" s="62"/>
    </row>
    <row r="127" spans="6:77" x14ac:dyDescent="0.25">
      <c r="F127" s="64"/>
      <c r="R127" s="64"/>
      <c r="AA127" s="64"/>
      <c r="AJ127" s="64"/>
      <c r="AT127" s="64"/>
      <c r="BC127" s="64"/>
      <c r="BF127" s="62" t="s">
        <v>344</v>
      </c>
      <c r="BG127" s="62"/>
      <c r="BH127" s="62"/>
      <c r="BI127" s="62"/>
      <c r="BJ127" s="62"/>
      <c r="BK127" s="62"/>
      <c r="BL127" s="62"/>
      <c r="BQ127" s="64"/>
      <c r="BT127" s="62" t="s">
        <v>69</v>
      </c>
      <c r="BU127" s="62" t="s">
        <v>70</v>
      </c>
      <c r="BV127" s="62">
        <v>12088196</v>
      </c>
      <c r="BW127" s="62">
        <v>96</v>
      </c>
      <c r="BX127" s="62"/>
      <c r="BY127" s="62"/>
    </row>
    <row r="128" spans="6:77" x14ac:dyDescent="0.25">
      <c r="F128" s="64"/>
      <c r="R128" s="64"/>
      <c r="AA128" s="64"/>
      <c r="AJ128" s="64"/>
      <c r="AT128" s="64"/>
      <c r="BC128" s="64"/>
      <c r="BF128" s="62"/>
      <c r="BG128" s="62"/>
      <c r="BH128" s="62" t="s">
        <v>3</v>
      </c>
      <c r="BI128" s="62" t="s">
        <v>4</v>
      </c>
      <c r="BJ128" s="62"/>
      <c r="BK128" s="62"/>
      <c r="BL128" s="62"/>
      <c r="BQ128" s="64"/>
      <c r="BT128" s="62" t="s">
        <v>43</v>
      </c>
      <c r="BU128" s="62"/>
      <c r="BV128" s="62">
        <v>12591871</v>
      </c>
      <c r="BW128" s="62">
        <v>100</v>
      </c>
      <c r="BX128" s="62"/>
      <c r="BY128" s="62"/>
    </row>
    <row r="129" spans="6:77" x14ac:dyDescent="0.25">
      <c r="F129" s="64"/>
      <c r="R129" s="64"/>
      <c r="AA129" s="64"/>
      <c r="AJ129" s="64"/>
      <c r="AT129" s="64"/>
      <c r="BC129" s="64"/>
      <c r="BF129" s="62" t="s">
        <v>6</v>
      </c>
      <c r="BG129" s="62" t="s">
        <v>331</v>
      </c>
      <c r="BH129" s="62">
        <v>363765</v>
      </c>
      <c r="BI129" s="62">
        <v>2.9</v>
      </c>
      <c r="BJ129" s="62"/>
      <c r="BK129" s="62"/>
      <c r="BL129" s="62"/>
      <c r="BQ129" s="64"/>
      <c r="BT129" s="62"/>
      <c r="BU129" s="62"/>
      <c r="BV129" s="62"/>
      <c r="BW129" s="62"/>
      <c r="BX129" s="62"/>
      <c r="BY129" s="62"/>
    </row>
    <row r="130" spans="6:77" x14ac:dyDescent="0.25">
      <c r="F130" s="64"/>
      <c r="R130" s="64"/>
      <c r="AA130" s="64"/>
      <c r="AJ130" s="64"/>
      <c r="AT130" s="64"/>
      <c r="BC130" s="64"/>
      <c r="BF130" s="62"/>
      <c r="BG130" s="62" t="s">
        <v>332</v>
      </c>
      <c r="BH130" s="62">
        <v>12172142</v>
      </c>
      <c r="BI130" s="62">
        <v>96.7</v>
      </c>
      <c r="BJ130" s="62"/>
      <c r="BK130" s="62"/>
      <c r="BL130" s="62"/>
      <c r="BQ130" s="64"/>
      <c r="BT130" s="62"/>
      <c r="BU130" s="62"/>
      <c r="BV130" s="62"/>
      <c r="BW130" s="62"/>
      <c r="BX130" s="62"/>
      <c r="BY130" s="62"/>
    </row>
    <row r="131" spans="6:77" x14ac:dyDescent="0.25">
      <c r="F131" s="64"/>
      <c r="R131" s="64"/>
      <c r="AA131" s="64"/>
      <c r="AJ131" s="64"/>
      <c r="AT131" s="64"/>
      <c r="BC131" s="64"/>
      <c r="BF131" s="62"/>
      <c r="BG131" s="62" t="s">
        <v>43</v>
      </c>
      <c r="BH131" s="62">
        <v>12535907</v>
      </c>
      <c r="BI131" s="62">
        <v>99.6</v>
      </c>
      <c r="BJ131" s="62"/>
      <c r="BK131" s="62"/>
      <c r="BL131" s="62"/>
      <c r="BQ131" s="64"/>
      <c r="BT131" s="62"/>
      <c r="BU131" s="62"/>
      <c r="BV131" s="62"/>
      <c r="BW131" s="62"/>
      <c r="BX131" s="62"/>
      <c r="BY131" s="62"/>
    </row>
    <row r="132" spans="6:77" x14ac:dyDescent="0.25">
      <c r="F132" s="64"/>
      <c r="R132" s="64"/>
      <c r="AA132" s="64"/>
      <c r="AJ132" s="64"/>
      <c r="AT132" s="64"/>
      <c r="BC132" s="64"/>
      <c r="BF132" s="62" t="s">
        <v>69</v>
      </c>
      <c r="BG132" s="62" t="s">
        <v>70</v>
      </c>
      <c r="BH132" s="62">
        <v>55964</v>
      </c>
      <c r="BI132" s="62">
        <v>0.4</v>
      </c>
      <c r="BJ132" s="62"/>
      <c r="BK132" s="62"/>
      <c r="BL132" s="62"/>
      <c r="BQ132" s="64"/>
      <c r="BT132" s="62" t="s">
        <v>468</v>
      </c>
      <c r="BU132" s="62"/>
      <c r="BV132" s="62"/>
      <c r="BW132" s="62"/>
      <c r="BX132" s="62"/>
      <c r="BY132" s="62"/>
    </row>
    <row r="133" spans="6:77" x14ac:dyDescent="0.25">
      <c r="F133" s="64"/>
      <c r="R133" s="64"/>
      <c r="AA133" s="64"/>
      <c r="AJ133" s="64"/>
      <c r="AT133" s="64"/>
      <c r="BC133" s="64"/>
      <c r="BF133" s="62" t="s">
        <v>43</v>
      </c>
      <c r="BG133" s="62"/>
      <c r="BH133" s="62">
        <v>12591871</v>
      </c>
      <c r="BI133" s="62">
        <v>100</v>
      </c>
      <c r="BJ133" s="62"/>
      <c r="BK133" s="62"/>
      <c r="BL133" s="62"/>
      <c r="BQ133" s="64"/>
      <c r="BT133" s="62"/>
      <c r="BU133" s="62"/>
      <c r="BV133" s="62" t="s">
        <v>3</v>
      </c>
      <c r="BW133" s="62" t="s">
        <v>4</v>
      </c>
      <c r="BX133" s="62"/>
      <c r="BY133" s="62"/>
    </row>
    <row r="134" spans="6:77" x14ac:dyDescent="0.25">
      <c r="F134" s="64"/>
      <c r="R134" s="64"/>
      <c r="AA134" s="64"/>
      <c r="AJ134" s="64"/>
      <c r="AT134" s="64"/>
      <c r="BC134" s="64"/>
      <c r="BF134" s="62"/>
      <c r="BG134" s="62"/>
      <c r="BH134" s="62"/>
      <c r="BI134" s="62"/>
      <c r="BJ134" s="62"/>
      <c r="BK134" s="62"/>
      <c r="BL134" s="62"/>
      <c r="BQ134" s="64"/>
      <c r="BT134" s="62" t="s">
        <v>6</v>
      </c>
      <c r="BU134" s="62" t="s">
        <v>454</v>
      </c>
      <c r="BV134" s="62">
        <v>2434428</v>
      </c>
      <c r="BW134" s="62">
        <v>19.3</v>
      </c>
      <c r="BX134" s="62"/>
      <c r="BY134" s="62"/>
    </row>
    <row r="135" spans="6:77" x14ac:dyDescent="0.25">
      <c r="F135" s="64"/>
      <c r="R135" s="64"/>
      <c r="AA135" s="64"/>
      <c r="AJ135" s="64"/>
      <c r="AT135" s="64"/>
      <c r="BC135" s="64"/>
      <c r="BF135" s="62"/>
      <c r="BG135" s="62"/>
      <c r="BH135" s="62"/>
      <c r="BI135" s="62"/>
      <c r="BJ135" s="62"/>
      <c r="BK135" s="62"/>
      <c r="BL135" s="62"/>
      <c r="BQ135" s="64"/>
      <c r="BT135" s="62"/>
      <c r="BU135" s="62" t="s">
        <v>455</v>
      </c>
      <c r="BV135" s="62">
        <v>4365182</v>
      </c>
      <c r="BW135" s="62">
        <v>34.700000000000003</v>
      </c>
      <c r="BX135" s="62"/>
      <c r="BY135" s="62"/>
    </row>
    <row r="136" spans="6:77" x14ac:dyDescent="0.25">
      <c r="F136" s="64"/>
      <c r="R136" s="64"/>
      <c r="AA136" s="64"/>
      <c r="AJ136" s="64"/>
      <c r="AT136" s="64"/>
      <c r="BC136" s="64"/>
      <c r="BF136" s="62"/>
      <c r="BG136" s="62"/>
      <c r="BH136" s="62"/>
      <c r="BI136" s="62"/>
      <c r="BJ136" s="62"/>
      <c r="BK136" s="62"/>
      <c r="BL136" s="62"/>
      <c r="BQ136" s="64"/>
      <c r="BT136" s="62"/>
      <c r="BU136" s="62" t="s">
        <v>456</v>
      </c>
      <c r="BV136" s="62">
        <v>1469052</v>
      </c>
      <c r="BW136" s="62">
        <v>11.7</v>
      </c>
      <c r="BX136" s="62"/>
      <c r="BY136" s="62"/>
    </row>
    <row r="137" spans="6:77" x14ac:dyDescent="0.25">
      <c r="F137" s="64"/>
      <c r="R137" s="64"/>
      <c r="AA137" s="64"/>
      <c r="AJ137" s="64"/>
      <c r="AT137" s="64"/>
      <c r="BC137" s="64"/>
      <c r="BF137" s="62" t="s">
        <v>345</v>
      </c>
      <c r="BG137" s="62"/>
      <c r="BH137" s="62"/>
      <c r="BI137" s="62"/>
      <c r="BJ137" s="62"/>
      <c r="BK137" s="62"/>
      <c r="BL137" s="62"/>
      <c r="BQ137" s="64"/>
      <c r="BT137" s="62"/>
      <c r="BU137" s="62" t="s">
        <v>457</v>
      </c>
      <c r="BV137" s="62">
        <v>1706898</v>
      </c>
      <c r="BW137" s="62">
        <v>13.6</v>
      </c>
      <c r="BX137" s="62"/>
      <c r="BY137" s="62"/>
    </row>
    <row r="138" spans="6:77" x14ac:dyDescent="0.25">
      <c r="F138" s="64"/>
      <c r="R138" s="64"/>
      <c r="AA138" s="64"/>
      <c r="AJ138" s="64"/>
      <c r="AT138" s="64"/>
      <c r="BC138" s="64"/>
      <c r="BF138" s="62"/>
      <c r="BG138" s="62"/>
      <c r="BH138" s="62" t="s">
        <v>3</v>
      </c>
      <c r="BI138" s="62" t="s">
        <v>4</v>
      </c>
      <c r="BJ138" s="62"/>
      <c r="BK138" s="62"/>
      <c r="BL138" s="62"/>
      <c r="BQ138" s="64"/>
      <c r="BT138" s="62"/>
      <c r="BU138" s="62" t="s">
        <v>458</v>
      </c>
      <c r="BV138" s="62">
        <v>839458</v>
      </c>
      <c r="BW138" s="62">
        <v>6.7</v>
      </c>
      <c r="BX138" s="62"/>
      <c r="BY138" s="62"/>
    </row>
    <row r="139" spans="6:77" x14ac:dyDescent="0.25">
      <c r="F139" s="64"/>
      <c r="R139" s="64"/>
      <c r="AA139" s="64"/>
      <c r="AJ139" s="64"/>
      <c r="AT139" s="64"/>
      <c r="BC139" s="64"/>
      <c r="BF139" s="62" t="s">
        <v>6</v>
      </c>
      <c r="BG139" s="62" t="s">
        <v>331</v>
      </c>
      <c r="BH139" s="62">
        <v>279819</v>
      </c>
      <c r="BI139" s="62">
        <v>2.2000000000000002</v>
      </c>
      <c r="BJ139" s="62"/>
      <c r="BK139" s="62"/>
      <c r="BL139" s="62"/>
      <c r="BQ139" s="64"/>
      <c r="BT139" s="62"/>
      <c r="BU139" s="62" t="s">
        <v>43</v>
      </c>
      <c r="BV139" s="62">
        <v>10815018</v>
      </c>
      <c r="BW139" s="62">
        <v>85.9</v>
      </c>
      <c r="BX139" s="62"/>
      <c r="BY139" s="62"/>
    </row>
    <row r="140" spans="6:77" x14ac:dyDescent="0.25">
      <c r="F140" s="64"/>
      <c r="R140" s="64"/>
      <c r="AA140" s="64"/>
      <c r="AJ140" s="64"/>
      <c r="AT140" s="64"/>
      <c r="BC140" s="64"/>
      <c r="BF140" s="62"/>
      <c r="BG140" s="62" t="s">
        <v>332</v>
      </c>
      <c r="BH140" s="62">
        <v>12256088</v>
      </c>
      <c r="BI140" s="62">
        <v>97.3</v>
      </c>
      <c r="BJ140" s="62"/>
      <c r="BK140" s="62"/>
      <c r="BL140" s="62"/>
      <c r="BQ140" s="64"/>
      <c r="BT140" s="62" t="s">
        <v>69</v>
      </c>
      <c r="BU140" s="62" t="s">
        <v>70</v>
      </c>
      <c r="BV140" s="62">
        <v>1776853</v>
      </c>
      <c r="BW140" s="62">
        <v>14.1</v>
      </c>
      <c r="BX140" s="62"/>
      <c r="BY140" s="62"/>
    </row>
    <row r="141" spans="6:77" x14ac:dyDescent="0.25">
      <c r="F141" s="64"/>
      <c r="R141" s="64"/>
      <c r="AA141" s="64"/>
      <c r="AJ141" s="64"/>
      <c r="AT141" s="64"/>
      <c r="BC141" s="64"/>
      <c r="BF141" s="62"/>
      <c r="BG141" s="62" t="s">
        <v>43</v>
      </c>
      <c r="BH141" s="62">
        <v>12535907</v>
      </c>
      <c r="BI141" s="62">
        <v>99.6</v>
      </c>
      <c r="BJ141" s="62"/>
      <c r="BK141" s="62"/>
      <c r="BL141" s="62"/>
      <c r="BQ141" s="64"/>
      <c r="BT141" s="62" t="s">
        <v>43</v>
      </c>
      <c r="BU141" s="62"/>
      <c r="BV141" s="62">
        <v>12591871</v>
      </c>
      <c r="BW141" s="62">
        <v>100</v>
      </c>
      <c r="BX141" s="62"/>
      <c r="BY141" s="62"/>
    </row>
    <row r="142" spans="6:77" x14ac:dyDescent="0.25">
      <c r="F142" s="64"/>
      <c r="R142" s="64"/>
      <c r="AA142" s="64"/>
      <c r="AJ142" s="64"/>
      <c r="AT142" s="64"/>
      <c r="BC142" s="64"/>
      <c r="BF142" s="62" t="s">
        <v>69</v>
      </c>
      <c r="BG142" s="62" t="s">
        <v>70</v>
      </c>
      <c r="BH142" s="62">
        <v>55964</v>
      </c>
      <c r="BI142" s="62">
        <v>0.4</v>
      </c>
      <c r="BJ142" s="62"/>
      <c r="BK142" s="62"/>
      <c r="BL142" s="62"/>
      <c r="BQ142" s="64"/>
      <c r="BT142" s="62"/>
      <c r="BU142" s="62"/>
      <c r="BV142" s="62"/>
      <c r="BW142" s="62"/>
      <c r="BX142" s="62"/>
      <c r="BY142" s="62"/>
    </row>
    <row r="143" spans="6:77" x14ac:dyDescent="0.25">
      <c r="F143" s="64"/>
      <c r="R143" s="64"/>
      <c r="AA143" s="64"/>
      <c r="AJ143" s="64"/>
      <c r="AT143" s="64"/>
      <c r="BC143" s="64"/>
      <c r="BF143" s="62" t="s">
        <v>43</v>
      </c>
      <c r="BG143" s="62"/>
      <c r="BH143" s="62">
        <v>12591871</v>
      </c>
      <c r="BI143" s="62">
        <v>100</v>
      </c>
      <c r="BJ143" s="62"/>
      <c r="BK143" s="62"/>
      <c r="BL143" s="62"/>
      <c r="BQ143" s="64"/>
      <c r="BT143" s="62"/>
      <c r="BU143" s="62"/>
      <c r="BV143" s="62"/>
      <c r="BW143" s="62"/>
      <c r="BX143" s="62"/>
      <c r="BY143" s="62"/>
    </row>
    <row r="144" spans="6:77" x14ac:dyDescent="0.25">
      <c r="F144" s="64"/>
      <c r="R144" s="64"/>
      <c r="AA144" s="64"/>
      <c r="AJ144" s="64"/>
      <c r="AT144" s="64"/>
      <c r="BC144" s="64"/>
      <c r="BF144" s="62"/>
      <c r="BG144" s="62"/>
      <c r="BH144" s="62"/>
      <c r="BI144" s="62"/>
      <c r="BJ144" s="62"/>
      <c r="BK144" s="62"/>
      <c r="BL144" s="62"/>
      <c r="BQ144" s="64"/>
      <c r="BT144" s="62"/>
      <c r="BU144" s="62"/>
      <c r="BV144" s="62"/>
      <c r="BW144" s="62"/>
      <c r="BX144" s="62"/>
      <c r="BY144" s="62"/>
    </row>
    <row r="145" spans="6:77" x14ac:dyDescent="0.25">
      <c r="F145" s="64"/>
      <c r="R145" s="64"/>
      <c r="AA145" s="64"/>
      <c r="AJ145" s="64"/>
      <c r="AT145" s="64"/>
      <c r="BC145" s="64"/>
      <c r="BF145" s="62"/>
      <c r="BG145" s="62"/>
      <c r="BH145" s="62"/>
      <c r="BI145" s="62"/>
      <c r="BJ145" s="62"/>
      <c r="BK145" s="62"/>
      <c r="BL145" s="62"/>
      <c r="BQ145" s="64"/>
      <c r="BT145" s="62" t="s">
        <v>469</v>
      </c>
      <c r="BU145" s="62"/>
      <c r="BV145" s="62"/>
      <c r="BW145" s="62"/>
      <c r="BX145" s="62"/>
      <c r="BY145" s="62"/>
    </row>
    <row r="146" spans="6:77" x14ac:dyDescent="0.25">
      <c r="F146" s="64"/>
      <c r="R146" s="64"/>
      <c r="AA146" s="64"/>
      <c r="AJ146" s="64"/>
      <c r="AT146" s="64"/>
      <c r="BC146" s="64"/>
      <c r="BF146" s="62"/>
      <c r="BG146" s="62"/>
      <c r="BH146" s="62"/>
      <c r="BI146" s="62"/>
      <c r="BJ146" s="62"/>
      <c r="BK146" s="62"/>
      <c r="BL146" s="62"/>
      <c r="BQ146" s="64"/>
      <c r="BT146" s="62"/>
      <c r="BU146" s="62"/>
      <c r="BV146" s="62" t="s">
        <v>3</v>
      </c>
      <c r="BW146" s="62" t="s">
        <v>4</v>
      </c>
      <c r="BX146" s="62"/>
      <c r="BY146" s="62"/>
    </row>
    <row r="147" spans="6:77" x14ac:dyDescent="0.25">
      <c r="F147" s="64"/>
      <c r="R147" s="64"/>
      <c r="AA147" s="64"/>
      <c r="AJ147" s="64"/>
      <c r="AT147" s="64"/>
      <c r="BC147" s="64"/>
      <c r="BF147" s="62"/>
      <c r="BG147" s="62"/>
      <c r="BH147" s="62"/>
      <c r="BI147" s="62"/>
      <c r="BJ147" s="62"/>
      <c r="BK147" s="62"/>
      <c r="BL147" s="62"/>
      <c r="BQ147" s="64"/>
      <c r="BT147" s="62" t="s">
        <v>6</v>
      </c>
      <c r="BU147" s="62" t="s">
        <v>454</v>
      </c>
      <c r="BV147" s="62">
        <v>1287169</v>
      </c>
      <c r="BW147" s="62">
        <v>10.199999999999999</v>
      </c>
      <c r="BX147" s="62"/>
      <c r="BY147" s="62"/>
    </row>
    <row r="148" spans="6:77" x14ac:dyDescent="0.25">
      <c r="F148" s="64"/>
      <c r="R148" s="64"/>
      <c r="AA148" s="64"/>
      <c r="AJ148" s="64"/>
      <c r="AT148" s="64"/>
      <c r="BC148" s="64"/>
      <c r="BF148" s="62"/>
      <c r="BG148" s="62"/>
      <c r="BH148" s="62"/>
      <c r="BI148" s="62"/>
      <c r="BJ148" s="62"/>
      <c r="BK148" s="62"/>
      <c r="BL148" s="62"/>
      <c r="BQ148" s="64"/>
      <c r="BT148" s="62"/>
      <c r="BU148" s="62" t="s">
        <v>455</v>
      </c>
      <c r="BV148" s="62">
        <v>1189232</v>
      </c>
      <c r="BW148" s="62">
        <v>9.4</v>
      </c>
      <c r="BX148" s="62"/>
      <c r="BY148" s="62"/>
    </row>
    <row r="149" spans="6:77" x14ac:dyDescent="0.25">
      <c r="F149" s="64"/>
      <c r="R149" s="64"/>
      <c r="AA149" s="64"/>
      <c r="AJ149" s="64"/>
      <c r="AT149" s="64"/>
      <c r="BC149" s="64"/>
      <c r="BF149" s="62"/>
      <c r="BG149" s="62"/>
      <c r="BH149" s="62"/>
      <c r="BI149" s="62"/>
      <c r="BJ149" s="62"/>
      <c r="BK149" s="62"/>
      <c r="BL149" s="62"/>
      <c r="BQ149" s="64"/>
      <c r="BT149" s="62"/>
      <c r="BU149" s="62" t="s">
        <v>456</v>
      </c>
      <c r="BV149" s="62">
        <v>349774</v>
      </c>
      <c r="BW149" s="62">
        <v>2.8</v>
      </c>
      <c r="BX149" s="62"/>
      <c r="BY149" s="62"/>
    </row>
    <row r="150" spans="6:77" x14ac:dyDescent="0.25">
      <c r="F150" s="64"/>
      <c r="R150" s="64"/>
      <c r="AA150" s="64"/>
      <c r="AJ150" s="64"/>
      <c r="AT150" s="64"/>
      <c r="BC150" s="64"/>
      <c r="BF150" s="62"/>
      <c r="BG150" s="62"/>
      <c r="BH150" s="62"/>
      <c r="BI150" s="62"/>
      <c r="BJ150" s="62"/>
      <c r="BK150" s="62"/>
      <c r="BL150" s="62"/>
      <c r="BQ150" s="64"/>
      <c r="BT150" s="62"/>
      <c r="BU150" s="62" t="s">
        <v>457</v>
      </c>
      <c r="BV150" s="62">
        <v>97937</v>
      </c>
      <c r="BW150" s="62">
        <v>0.8</v>
      </c>
      <c r="BX150" s="62"/>
      <c r="BY150" s="62"/>
    </row>
    <row r="151" spans="6:77" x14ac:dyDescent="0.25">
      <c r="F151" s="64"/>
      <c r="R151" s="64"/>
      <c r="AA151" s="64"/>
      <c r="AJ151" s="64"/>
      <c r="AT151" s="64"/>
      <c r="BC151" s="64"/>
      <c r="BF151" s="62"/>
      <c r="BG151" s="62"/>
      <c r="BH151" s="62"/>
      <c r="BI151" s="62"/>
      <c r="BJ151" s="62"/>
      <c r="BK151" s="62"/>
      <c r="BL151" s="62"/>
      <c r="BQ151" s="64"/>
      <c r="BT151" s="62"/>
      <c r="BU151" s="62" t="s">
        <v>458</v>
      </c>
      <c r="BV151" s="62">
        <v>125919</v>
      </c>
      <c r="BW151" s="62">
        <v>1</v>
      </c>
      <c r="BX151" s="62"/>
      <c r="BY151" s="62"/>
    </row>
    <row r="152" spans="6:77" x14ac:dyDescent="0.25">
      <c r="F152" s="64"/>
      <c r="R152" s="64"/>
      <c r="AA152" s="64"/>
      <c r="AJ152" s="64"/>
      <c r="AT152" s="64"/>
      <c r="BC152" s="64"/>
      <c r="BF152" s="62"/>
      <c r="BG152" s="62"/>
      <c r="BH152" s="62"/>
      <c r="BI152" s="62"/>
      <c r="BJ152" s="62"/>
      <c r="BK152" s="62"/>
      <c r="BL152" s="62"/>
      <c r="BQ152" s="64"/>
      <c r="BT152" s="62"/>
      <c r="BU152" s="62" t="s">
        <v>43</v>
      </c>
      <c r="BV152" s="62">
        <v>3050031</v>
      </c>
      <c r="BW152" s="62">
        <v>24.2</v>
      </c>
      <c r="BX152" s="62"/>
      <c r="BY152" s="62"/>
    </row>
    <row r="153" spans="6:77" x14ac:dyDescent="0.25">
      <c r="F153" s="64"/>
      <c r="R153" s="64"/>
      <c r="AA153" s="64"/>
      <c r="AJ153" s="64"/>
      <c r="AT153" s="64"/>
      <c r="BC153" s="64"/>
      <c r="BF153" s="62"/>
      <c r="BG153" s="62"/>
      <c r="BH153" s="62"/>
      <c r="BI153" s="62"/>
      <c r="BJ153" s="62"/>
      <c r="BK153" s="62"/>
      <c r="BL153" s="62"/>
      <c r="BQ153" s="64"/>
      <c r="BT153" s="62" t="s">
        <v>69</v>
      </c>
      <c r="BU153" s="62" t="s">
        <v>70</v>
      </c>
      <c r="BV153" s="62">
        <v>9541840</v>
      </c>
      <c r="BW153" s="62">
        <v>75.8</v>
      </c>
      <c r="BX153" s="62"/>
      <c r="BY153" s="62"/>
    </row>
    <row r="154" spans="6:77" x14ac:dyDescent="0.25">
      <c r="F154" s="64"/>
      <c r="R154" s="64"/>
      <c r="AA154" s="64"/>
      <c r="AJ154" s="64"/>
      <c r="AT154" s="64"/>
      <c r="BC154" s="64"/>
      <c r="BF154" s="62"/>
      <c r="BG154" s="62"/>
      <c r="BH154" s="62"/>
      <c r="BI154" s="62"/>
      <c r="BJ154" s="62"/>
      <c r="BK154" s="62"/>
      <c r="BL154" s="62"/>
      <c r="BQ154" s="64"/>
      <c r="BT154" s="62" t="s">
        <v>43</v>
      </c>
      <c r="BU154" s="62"/>
      <c r="BV154" s="62">
        <v>12591871</v>
      </c>
      <c r="BW154" s="62">
        <v>100</v>
      </c>
      <c r="BX154" s="62"/>
      <c r="BY154" s="62"/>
    </row>
    <row r="155" spans="6:77" x14ac:dyDescent="0.25">
      <c r="F155" s="64"/>
      <c r="R155" s="64"/>
      <c r="AA155" s="64"/>
      <c r="AJ155" s="64"/>
      <c r="AT155" s="64"/>
      <c r="BC155" s="64"/>
      <c r="BF155" s="62"/>
      <c r="BG155" s="62"/>
      <c r="BH155" s="62"/>
      <c r="BI155" s="62"/>
      <c r="BJ155" s="62"/>
      <c r="BK155" s="62"/>
      <c r="BL155" s="62"/>
      <c r="BQ155" s="64"/>
      <c r="BT155" s="62"/>
      <c r="BU155" s="62"/>
      <c r="BV155" s="62"/>
      <c r="BW155" s="62"/>
      <c r="BX155" s="62"/>
      <c r="BY155" s="62"/>
    </row>
    <row r="156" spans="6:77" x14ac:dyDescent="0.25">
      <c r="F156" s="64"/>
      <c r="R156" s="64"/>
      <c r="AA156" s="64"/>
      <c r="AJ156" s="64"/>
      <c r="AT156" s="64"/>
      <c r="BC156" s="64"/>
      <c r="BF156" s="62"/>
      <c r="BG156" s="62"/>
      <c r="BH156" s="62"/>
      <c r="BI156" s="62"/>
      <c r="BJ156" s="62"/>
      <c r="BK156" s="62"/>
      <c r="BL156" s="62"/>
      <c r="BQ156" s="64"/>
      <c r="BT156" s="62"/>
      <c r="BU156" s="62"/>
      <c r="BV156" s="62"/>
      <c r="BW156" s="62"/>
      <c r="BX156" s="62"/>
      <c r="BY156" s="62"/>
    </row>
    <row r="157" spans="6:77" x14ac:dyDescent="0.25">
      <c r="F157" s="64"/>
      <c r="R157" s="64"/>
      <c r="AA157" s="64"/>
      <c r="AJ157" s="64"/>
      <c r="AT157" s="64"/>
      <c r="BC157" s="64"/>
      <c r="BF157" s="62"/>
      <c r="BG157" s="62"/>
      <c r="BH157" s="62"/>
      <c r="BI157" s="62"/>
      <c r="BJ157" s="62"/>
      <c r="BK157" s="62"/>
      <c r="BL157" s="62"/>
      <c r="BQ157" s="64"/>
      <c r="BT157" s="62"/>
      <c r="BU157" s="62"/>
      <c r="BV157" s="62"/>
      <c r="BW157" s="62"/>
      <c r="BX157" s="62"/>
      <c r="BY157" s="62"/>
    </row>
    <row r="158" spans="6:77" x14ac:dyDescent="0.25">
      <c r="F158" s="64"/>
      <c r="R158" s="64"/>
      <c r="AA158" s="64"/>
      <c r="AJ158" s="64"/>
      <c r="AT158" s="64"/>
      <c r="BC158" s="64"/>
      <c r="BF158" s="62"/>
      <c r="BG158" s="62"/>
      <c r="BH158" s="62"/>
      <c r="BI158" s="62"/>
      <c r="BJ158" s="62"/>
      <c r="BK158" s="62"/>
      <c r="BL158" s="62"/>
      <c r="BQ158" s="64"/>
      <c r="BT158" s="62" t="s">
        <v>470</v>
      </c>
      <c r="BU158" s="62"/>
      <c r="BV158" s="62"/>
      <c r="BW158" s="62"/>
      <c r="BX158" s="62"/>
      <c r="BY158" s="62"/>
    </row>
    <row r="159" spans="6:77" x14ac:dyDescent="0.25">
      <c r="F159" s="64"/>
      <c r="R159" s="64"/>
      <c r="AA159" s="64"/>
      <c r="AJ159" s="64"/>
      <c r="AT159" s="64"/>
      <c r="BC159" s="64"/>
      <c r="BF159" s="62"/>
      <c r="BG159" s="62"/>
      <c r="BH159" s="62"/>
      <c r="BI159" s="62"/>
      <c r="BJ159" s="62"/>
      <c r="BK159" s="62"/>
      <c r="BL159" s="62"/>
      <c r="BQ159" s="64"/>
      <c r="BT159" s="62"/>
      <c r="BU159" s="62"/>
      <c r="BV159" s="62" t="s">
        <v>3</v>
      </c>
      <c r="BW159" s="62" t="s">
        <v>4</v>
      </c>
      <c r="BX159" s="62"/>
      <c r="BY159" s="62"/>
    </row>
    <row r="160" spans="6:77" x14ac:dyDescent="0.25">
      <c r="F160" s="64"/>
      <c r="R160" s="64"/>
      <c r="AA160" s="64"/>
      <c r="AJ160" s="64"/>
      <c r="AT160" s="64"/>
      <c r="BC160" s="64"/>
      <c r="BF160" s="62"/>
      <c r="BG160" s="62"/>
      <c r="BH160" s="62"/>
      <c r="BI160" s="62"/>
      <c r="BJ160" s="62"/>
      <c r="BK160" s="62"/>
      <c r="BL160" s="62"/>
      <c r="BQ160" s="64"/>
      <c r="BT160" s="62" t="s">
        <v>6</v>
      </c>
      <c r="BU160" s="62" t="s">
        <v>454</v>
      </c>
      <c r="BV160" s="62">
        <v>97937</v>
      </c>
      <c r="BW160" s="62">
        <v>0.8</v>
      </c>
      <c r="BX160" s="62"/>
      <c r="BY160" s="62"/>
    </row>
    <row r="161" spans="6:77" x14ac:dyDescent="0.25">
      <c r="F161" s="64"/>
      <c r="R161" s="64"/>
      <c r="AA161" s="64"/>
      <c r="AJ161" s="64"/>
      <c r="AT161" s="64"/>
      <c r="BC161" s="64"/>
      <c r="BF161" s="62"/>
      <c r="BG161" s="62"/>
      <c r="BH161" s="62"/>
      <c r="BI161" s="62"/>
      <c r="BJ161" s="62"/>
      <c r="BK161" s="62"/>
      <c r="BL161" s="62"/>
      <c r="BQ161" s="64"/>
      <c r="BT161" s="62"/>
      <c r="BU161" s="62" t="s">
        <v>455</v>
      </c>
      <c r="BV161" s="62">
        <v>125919</v>
      </c>
      <c r="BW161" s="62">
        <v>1</v>
      </c>
      <c r="BX161" s="62"/>
      <c r="BY161" s="62"/>
    </row>
    <row r="162" spans="6:77" x14ac:dyDescent="0.25">
      <c r="F162" s="64"/>
      <c r="R162" s="64"/>
      <c r="AA162" s="64"/>
      <c r="AJ162" s="64"/>
      <c r="AT162" s="64"/>
      <c r="BC162" s="64"/>
      <c r="BF162" s="62"/>
      <c r="BG162" s="62"/>
      <c r="BH162" s="62"/>
      <c r="BI162" s="62"/>
      <c r="BJ162" s="62"/>
      <c r="BK162" s="62"/>
      <c r="BL162" s="62"/>
      <c r="BQ162" s="64"/>
      <c r="BT162" s="62"/>
      <c r="BU162" s="62" t="s">
        <v>456</v>
      </c>
      <c r="BV162" s="62">
        <v>69955</v>
      </c>
      <c r="BW162" s="62">
        <v>0.6</v>
      </c>
      <c r="BX162" s="62"/>
      <c r="BY162" s="62"/>
    </row>
    <row r="163" spans="6:77" x14ac:dyDescent="0.25">
      <c r="F163" s="64"/>
      <c r="R163" s="64"/>
      <c r="AA163" s="64"/>
      <c r="AJ163" s="64"/>
      <c r="AT163" s="64"/>
      <c r="BC163" s="64"/>
      <c r="BF163" s="62"/>
      <c r="BG163" s="62"/>
      <c r="BH163" s="62"/>
      <c r="BI163" s="62"/>
      <c r="BJ163" s="62"/>
      <c r="BK163" s="62"/>
      <c r="BL163" s="62"/>
      <c r="BQ163" s="64"/>
      <c r="BT163" s="62"/>
      <c r="BU163" s="62" t="s">
        <v>457</v>
      </c>
      <c r="BV163" s="62">
        <v>69955</v>
      </c>
      <c r="BW163" s="62">
        <v>0.6</v>
      </c>
      <c r="BX163" s="62"/>
      <c r="BY163" s="62"/>
    </row>
    <row r="164" spans="6:77" x14ac:dyDescent="0.25">
      <c r="F164" s="64"/>
      <c r="R164" s="64"/>
      <c r="AA164" s="64"/>
      <c r="AJ164" s="64"/>
      <c r="AT164" s="64"/>
      <c r="BC164" s="64"/>
      <c r="BF164" s="62"/>
      <c r="BG164" s="62"/>
      <c r="BH164" s="62"/>
      <c r="BI164" s="62"/>
      <c r="BJ164" s="62"/>
      <c r="BK164" s="62"/>
      <c r="BL164" s="62"/>
      <c r="BQ164" s="64"/>
      <c r="BT164" s="62"/>
      <c r="BU164" s="62" t="s">
        <v>43</v>
      </c>
      <c r="BV164" s="62">
        <v>363765</v>
      </c>
      <c r="BW164" s="62">
        <v>2.9</v>
      </c>
      <c r="BX164" s="62"/>
      <c r="BY164" s="62"/>
    </row>
    <row r="165" spans="6:77" x14ac:dyDescent="0.25">
      <c r="F165" s="64"/>
      <c r="R165" s="64"/>
      <c r="AA165" s="64"/>
      <c r="AJ165" s="64"/>
      <c r="AT165" s="64"/>
      <c r="BC165" s="64"/>
      <c r="BF165" s="62"/>
      <c r="BG165" s="62"/>
      <c r="BH165" s="62"/>
      <c r="BI165" s="62"/>
      <c r="BJ165" s="62"/>
      <c r="BK165" s="62"/>
      <c r="BL165" s="62"/>
      <c r="BQ165" s="64"/>
      <c r="BT165" s="62" t="s">
        <v>69</v>
      </c>
      <c r="BU165" s="62" t="s">
        <v>70</v>
      </c>
      <c r="BV165" s="62">
        <v>12228106</v>
      </c>
      <c r="BW165" s="62">
        <v>97.1</v>
      </c>
      <c r="BX165" s="62"/>
      <c r="BY165" s="62"/>
    </row>
    <row r="166" spans="6:77" x14ac:dyDescent="0.25">
      <c r="F166" s="64"/>
      <c r="R166" s="64"/>
      <c r="AA166" s="64"/>
      <c r="AJ166" s="64"/>
      <c r="AT166" s="64"/>
      <c r="BC166" s="64"/>
      <c r="BF166" s="62"/>
      <c r="BG166" s="62"/>
      <c r="BH166" s="62"/>
      <c r="BI166" s="62"/>
      <c r="BJ166" s="62"/>
      <c r="BK166" s="62"/>
      <c r="BL166" s="62"/>
      <c r="BQ166" s="64"/>
      <c r="BT166" s="62" t="s">
        <v>43</v>
      </c>
      <c r="BU166" s="62"/>
      <c r="BV166" s="62">
        <v>12591871</v>
      </c>
      <c r="BW166" s="62">
        <v>100</v>
      </c>
      <c r="BX166" s="62"/>
      <c r="BY166" s="62"/>
    </row>
    <row r="167" spans="6:77" x14ac:dyDescent="0.25">
      <c r="F167" s="64"/>
      <c r="R167" s="64"/>
      <c r="AA167" s="64"/>
      <c r="AJ167" s="64"/>
      <c r="AT167" s="64"/>
      <c r="BC167" s="64"/>
      <c r="BF167" s="62"/>
      <c r="BG167" s="62"/>
      <c r="BH167" s="62"/>
      <c r="BI167" s="62"/>
      <c r="BJ167" s="62"/>
      <c r="BK167" s="62"/>
      <c r="BL167" s="62"/>
      <c r="BQ167" s="64"/>
      <c r="BT167" s="62"/>
      <c r="BU167" s="62"/>
      <c r="BV167" s="62"/>
      <c r="BW167" s="62"/>
      <c r="BX167" s="62"/>
      <c r="BY167" s="62"/>
    </row>
    <row r="168" spans="6:77" x14ac:dyDescent="0.25">
      <c r="F168" s="64"/>
      <c r="R168" s="64"/>
      <c r="AA168" s="64"/>
      <c r="AJ168" s="64"/>
      <c r="AT168" s="64"/>
      <c r="BC168" s="64"/>
      <c r="BF168" s="62"/>
      <c r="BG168" s="62"/>
      <c r="BH168" s="62"/>
      <c r="BI168" s="62"/>
      <c r="BJ168" s="62"/>
      <c r="BK168" s="62"/>
      <c r="BL168" s="62"/>
      <c r="BQ168" s="64"/>
      <c r="BT168" s="62"/>
      <c r="BU168" s="62"/>
      <c r="BV168" s="62"/>
      <c r="BW168" s="62"/>
      <c r="BX168" s="62"/>
      <c r="BY168" s="62"/>
    </row>
    <row r="169" spans="6:77" x14ac:dyDescent="0.25">
      <c r="F169" s="64"/>
      <c r="R169" s="64"/>
      <c r="AA169" s="64"/>
      <c r="AJ169" s="64"/>
      <c r="AT169" s="64"/>
      <c r="BC169" s="64"/>
      <c r="BF169" s="62"/>
      <c r="BG169" s="62"/>
      <c r="BH169" s="62"/>
      <c r="BI169" s="62"/>
      <c r="BJ169" s="62"/>
      <c r="BK169" s="62"/>
      <c r="BL169" s="62"/>
      <c r="BQ169" s="64"/>
      <c r="BT169" s="62"/>
      <c r="BU169" s="62"/>
      <c r="BV169" s="62"/>
      <c r="BW169" s="62"/>
      <c r="BX169" s="62"/>
      <c r="BY169" s="62"/>
    </row>
    <row r="170" spans="6:77" x14ac:dyDescent="0.25">
      <c r="F170" s="64"/>
      <c r="R170" s="64"/>
      <c r="AA170" s="64"/>
      <c r="AJ170" s="64"/>
      <c r="AT170" s="64"/>
      <c r="BC170" s="64"/>
      <c r="BF170" s="62"/>
      <c r="BG170" s="62"/>
      <c r="BH170" s="62"/>
      <c r="BI170" s="62"/>
      <c r="BJ170" s="62"/>
      <c r="BK170" s="62"/>
      <c r="BL170" s="62"/>
      <c r="BQ170" s="64"/>
      <c r="BT170" s="62" t="s">
        <v>471</v>
      </c>
      <c r="BU170" s="62"/>
      <c r="BV170" s="62"/>
      <c r="BW170" s="62"/>
      <c r="BX170" s="62"/>
      <c r="BY170" s="62"/>
    </row>
    <row r="171" spans="6:77" x14ac:dyDescent="0.25">
      <c r="F171" s="64"/>
      <c r="R171" s="64"/>
      <c r="AA171" s="64"/>
      <c r="AJ171" s="64"/>
      <c r="AT171" s="64"/>
      <c r="BC171" s="64"/>
      <c r="BF171" s="62"/>
      <c r="BG171" s="62"/>
      <c r="BH171" s="62"/>
      <c r="BI171" s="62"/>
      <c r="BJ171" s="62"/>
      <c r="BK171" s="62"/>
      <c r="BL171" s="62"/>
      <c r="BQ171" s="64"/>
      <c r="BT171" s="62"/>
      <c r="BU171" s="62"/>
      <c r="BV171" s="62" t="s">
        <v>3</v>
      </c>
      <c r="BW171" s="62" t="s">
        <v>4</v>
      </c>
      <c r="BX171" s="62"/>
      <c r="BY171" s="62"/>
    </row>
    <row r="172" spans="6:77" x14ac:dyDescent="0.25">
      <c r="F172" s="64"/>
      <c r="R172" s="64"/>
      <c r="AA172" s="64"/>
      <c r="AJ172" s="64"/>
      <c r="AT172" s="64"/>
      <c r="BC172" s="64"/>
      <c r="BF172" s="62"/>
      <c r="BG172" s="62"/>
      <c r="BH172" s="62"/>
      <c r="BI172" s="62"/>
      <c r="BJ172" s="62"/>
      <c r="BK172" s="62"/>
      <c r="BL172" s="62"/>
      <c r="BQ172" s="64"/>
      <c r="BT172" s="62" t="s">
        <v>6</v>
      </c>
      <c r="BU172" s="62" t="s">
        <v>454</v>
      </c>
      <c r="BV172" s="62">
        <v>111928</v>
      </c>
      <c r="BW172" s="62">
        <v>0.9</v>
      </c>
      <c r="BX172" s="62"/>
      <c r="BY172" s="62"/>
    </row>
    <row r="173" spans="6:77" x14ac:dyDescent="0.25">
      <c r="F173" s="64"/>
      <c r="R173" s="64"/>
      <c r="AA173" s="64"/>
      <c r="AJ173" s="64"/>
      <c r="AT173" s="64"/>
      <c r="BC173" s="64"/>
      <c r="BF173" s="62"/>
      <c r="BG173" s="62"/>
      <c r="BH173" s="62"/>
      <c r="BI173" s="62"/>
      <c r="BJ173" s="62"/>
      <c r="BK173" s="62"/>
      <c r="BL173" s="62"/>
      <c r="BQ173" s="64"/>
      <c r="BT173" s="62"/>
      <c r="BU173" s="62" t="s">
        <v>455</v>
      </c>
      <c r="BV173" s="62">
        <v>111928</v>
      </c>
      <c r="BW173" s="62">
        <v>0.9</v>
      </c>
      <c r="BX173" s="62"/>
      <c r="BY173" s="62"/>
    </row>
    <row r="174" spans="6:77" x14ac:dyDescent="0.25">
      <c r="F174" s="64"/>
      <c r="R174" s="64"/>
      <c r="AA174" s="64"/>
      <c r="AJ174" s="64"/>
      <c r="AT174" s="64"/>
      <c r="BC174" s="64"/>
      <c r="BF174" s="62"/>
      <c r="BG174" s="62"/>
      <c r="BH174" s="62"/>
      <c r="BI174" s="62"/>
      <c r="BJ174" s="62"/>
      <c r="BK174" s="62"/>
      <c r="BL174" s="62"/>
      <c r="BQ174" s="64"/>
      <c r="BT174" s="62"/>
      <c r="BU174" s="62" t="s">
        <v>456</v>
      </c>
      <c r="BV174" s="62">
        <v>55964</v>
      </c>
      <c r="BW174" s="62">
        <v>0.4</v>
      </c>
      <c r="BX174" s="62"/>
      <c r="BY174" s="62"/>
    </row>
    <row r="175" spans="6:77" x14ac:dyDescent="0.25">
      <c r="F175" s="64"/>
      <c r="R175" s="64"/>
      <c r="AA175" s="64"/>
      <c r="AJ175" s="64"/>
      <c r="AT175" s="64"/>
      <c r="BC175" s="64"/>
      <c r="BF175" s="62"/>
      <c r="BG175" s="62"/>
      <c r="BH175" s="62"/>
      <c r="BI175" s="62"/>
      <c r="BJ175" s="62"/>
      <c r="BK175" s="62"/>
      <c r="BL175" s="62"/>
      <c r="BQ175" s="64"/>
      <c r="BT175" s="62"/>
      <c r="BU175" s="62" t="s">
        <v>457</v>
      </c>
      <c r="BV175" s="62">
        <v>13991</v>
      </c>
      <c r="BW175" s="62">
        <v>0.1</v>
      </c>
      <c r="BX175" s="62"/>
      <c r="BY175" s="62"/>
    </row>
    <row r="176" spans="6:77" x14ac:dyDescent="0.25">
      <c r="F176" s="64"/>
      <c r="R176" s="64"/>
      <c r="AA176" s="64"/>
      <c r="AJ176" s="64"/>
      <c r="AT176" s="64"/>
      <c r="BC176" s="64"/>
      <c r="BF176" s="62"/>
      <c r="BG176" s="62"/>
      <c r="BH176" s="62"/>
      <c r="BI176" s="62"/>
      <c r="BJ176" s="62"/>
      <c r="BK176" s="62"/>
      <c r="BL176" s="62"/>
      <c r="BQ176" s="64"/>
      <c r="BT176" s="62"/>
      <c r="BU176" s="62" t="s">
        <v>43</v>
      </c>
      <c r="BV176" s="62">
        <v>293810</v>
      </c>
      <c r="BW176" s="62">
        <v>2.2999999999999998</v>
      </c>
      <c r="BX176" s="62"/>
      <c r="BY176" s="62"/>
    </row>
    <row r="177" spans="6:77" x14ac:dyDescent="0.25">
      <c r="F177" s="64"/>
      <c r="R177" s="64"/>
      <c r="AA177" s="64"/>
      <c r="AJ177" s="64"/>
      <c r="AT177" s="64"/>
      <c r="BC177" s="64"/>
      <c r="BF177" s="62"/>
      <c r="BG177" s="62"/>
      <c r="BH177" s="62"/>
      <c r="BI177" s="62"/>
      <c r="BJ177" s="62"/>
      <c r="BK177" s="62"/>
      <c r="BL177" s="62"/>
      <c r="BQ177" s="64"/>
      <c r="BT177" s="62" t="s">
        <v>69</v>
      </c>
      <c r="BU177" s="62" t="s">
        <v>70</v>
      </c>
      <c r="BV177" s="62">
        <v>12298061</v>
      </c>
      <c r="BW177" s="62">
        <v>97.7</v>
      </c>
      <c r="BX177" s="62"/>
      <c r="BY177" s="62"/>
    </row>
    <row r="178" spans="6:77" x14ac:dyDescent="0.25">
      <c r="F178" s="64"/>
      <c r="R178" s="64"/>
      <c r="AA178" s="64"/>
      <c r="AJ178" s="64"/>
      <c r="AT178" s="64"/>
      <c r="BC178" s="64"/>
      <c r="BF178" s="62"/>
      <c r="BG178" s="62"/>
      <c r="BH178" s="62"/>
      <c r="BI178" s="62"/>
      <c r="BJ178" s="62"/>
      <c r="BK178" s="62"/>
      <c r="BL178" s="62"/>
      <c r="BQ178" s="64"/>
      <c r="BT178" s="62" t="s">
        <v>43</v>
      </c>
      <c r="BU178" s="62"/>
      <c r="BV178" s="62">
        <v>12591871</v>
      </c>
      <c r="BW178" s="62">
        <v>100</v>
      </c>
      <c r="BX178" s="62"/>
      <c r="BY178" s="62"/>
    </row>
    <row r="179" spans="6:77" x14ac:dyDescent="0.25">
      <c r="F179" s="64"/>
      <c r="R179" s="64"/>
      <c r="AA179" s="64"/>
      <c r="AJ179" s="64"/>
      <c r="AT179" s="64"/>
      <c r="BC179" s="64"/>
      <c r="BF179" s="62"/>
      <c r="BG179" s="62"/>
      <c r="BH179" s="62"/>
      <c r="BI179" s="62"/>
      <c r="BJ179" s="62"/>
      <c r="BK179" s="62"/>
      <c r="BL179" s="62"/>
      <c r="BQ179" s="64"/>
      <c r="BT179" s="62"/>
      <c r="BU179" s="62"/>
      <c r="BV179" s="62"/>
      <c r="BW179" s="62"/>
      <c r="BX179" s="62"/>
      <c r="BY179" s="62"/>
    </row>
    <row r="180" spans="6:77" x14ac:dyDescent="0.25">
      <c r="F180" s="64"/>
      <c r="R180" s="64"/>
      <c r="AA180" s="64"/>
      <c r="AJ180" s="64"/>
      <c r="AT180" s="64"/>
      <c r="BC180" s="64"/>
      <c r="BF180" s="62"/>
      <c r="BG180" s="62"/>
      <c r="BH180" s="62"/>
      <c r="BI180" s="62"/>
      <c r="BJ180" s="62"/>
      <c r="BK180" s="62"/>
      <c r="BL180" s="62"/>
      <c r="BQ180" s="64"/>
      <c r="BT180" s="62"/>
      <c r="BU180" s="62"/>
      <c r="BV180" s="62"/>
      <c r="BW180" s="62"/>
      <c r="BX180" s="62"/>
      <c r="BY180" s="62"/>
    </row>
    <row r="181" spans="6:77" x14ac:dyDescent="0.25">
      <c r="F181" s="64"/>
      <c r="R181" s="64"/>
      <c r="AA181" s="64"/>
      <c r="AJ181" s="64"/>
      <c r="AT181" s="64"/>
      <c r="BC181" s="64"/>
      <c r="BF181" s="62"/>
      <c r="BG181" s="62"/>
      <c r="BH181" s="62"/>
      <c r="BI181" s="62"/>
      <c r="BJ181" s="62"/>
      <c r="BK181" s="62"/>
      <c r="BL181" s="62"/>
      <c r="BQ181" s="64"/>
      <c r="BT181" s="62"/>
      <c r="BU181" s="62"/>
      <c r="BV181" s="62"/>
      <c r="BW181" s="62"/>
      <c r="BX181" s="62"/>
      <c r="BY181" s="62"/>
    </row>
    <row r="182" spans="6:77" x14ac:dyDescent="0.25">
      <c r="F182" s="64"/>
      <c r="R182" s="64"/>
      <c r="AA182" s="64"/>
      <c r="AJ182" s="64"/>
      <c r="AT182" s="64"/>
      <c r="BC182" s="64"/>
      <c r="BF182" s="62"/>
      <c r="BG182" s="62"/>
      <c r="BH182" s="62"/>
      <c r="BI182" s="62"/>
      <c r="BJ182" s="62"/>
      <c r="BK182" s="62"/>
      <c r="BL182" s="62"/>
      <c r="BQ182" s="64"/>
    </row>
    <row r="183" spans="6:77" x14ac:dyDescent="0.25">
      <c r="F183" s="64"/>
      <c r="R183" s="64"/>
      <c r="AA183" s="64"/>
      <c r="AJ183" s="64"/>
      <c r="AT183" s="64"/>
      <c r="BC183" s="64"/>
      <c r="BF183" s="62"/>
      <c r="BG183" s="62"/>
      <c r="BH183" s="62"/>
      <c r="BI183" s="62"/>
      <c r="BJ183" s="62"/>
      <c r="BK183" s="62"/>
      <c r="BL183" s="62"/>
      <c r="BQ183" s="64"/>
    </row>
    <row r="184" spans="6:77" x14ac:dyDescent="0.25">
      <c r="F184" s="64"/>
      <c r="R184" s="64"/>
      <c r="AA184" s="64"/>
      <c r="AJ184" s="64"/>
      <c r="AT184" s="64"/>
      <c r="BC184" s="64"/>
      <c r="BF184" s="62"/>
      <c r="BG184" s="62"/>
      <c r="BH184" s="62"/>
      <c r="BI184" s="62"/>
      <c r="BJ184" s="62"/>
      <c r="BK184" s="62"/>
      <c r="BL184" s="62"/>
      <c r="BQ184" s="64"/>
    </row>
    <row r="185" spans="6:77" x14ac:dyDescent="0.25">
      <c r="F185" s="64"/>
      <c r="R185" s="64"/>
      <c r="AA185" s="64"/>
      <c r="AJ185" s="64"/>
      <c r="AT185" s="64"/>
      <c r="BC185" s="64"/>
      <c r="BF185" s="62"/>
      <c r="BG185" s="62"/>
      <c r="BH185" s="62"/>
      <c r="BI185" s="62"/>
      <c r="BJ185" s="62"/>
      <c r="BK185" s="62"/>
      <c r="BL185" s="62"/>
      <c r="BQ185" s="64"/>
    </row>
    <row r="186" spans="6:77" x14ac:dyDescent="0.25">
      <c r="F186" s="64"/>
      <c r="R186" s="64"/>
      <c r="AA186" s="64"/>
      <c r="AJ186" s="64"/>
      <c r="AT186" s="64"/>
      <c r="BC186" s="64"/>
      <c r="BF186" s="62"/>
      <c r="BG186" s="62"/>
      <c r="BH186" s="62"/>
      <c r="BI186" s="62"/>
      <c r="BJ186" s="62"/>
      <c r="BK186" s="62"/>
      <c r="BL186" s="62"/>
      <c r="BQ186" s="64"/>
    </row>
    <row r="187" spans="6:77" x14ac:dyDescent="0.25">
      <c r="F187" s="64"/>
      <c r="R187" s="64"/>
      <c r="AA187" s="64"/>
      <c r="AJ187" s="64"/>
      <c r="AT187" s="64"/>
      <c r="BC187" s="64"/>
      <c r="BF187" s="62"/>
      <c r="BG187" s="62"/>
      <c r="BH187" s="62"/>
      <c r="BI187" s="62"/>
      <c r="BJ187" s="62"/>
      <c r="BK187" s="62"/>
      <c r="BL187" s="62"/>
      <c r="BQ187" s="64"/>
    </row>
    <row r="188" spans="6:77" x14ac:dyDescent="0.25">
      <c r="F188" s="64"/>
      <c r="R188" s="64"/>
      <c r="AA188" s="64"/>
      <c r="AJ188" s="64"/>
      <c r="AT188" s="64"/>
      <c r="BC188" s="64"/>
      <c r="BF188" s="62"/>
      <c r="BG188" s="62"/>
      <c r="BH188" s="62"/>
      <c r="BI188" s="62"/>
      <c r="BJ188" s="62"/>
      <c r="BK188" s="62"/>
      <c r="BL188" s="62"/>
      <c r="BQ188" s="64"/>
    </row>
    <row r="189" spans="6:77" x14ac:dyDescent="0.25">
      <c r="F189" s="64"/>
      <c r="R189" s="64"/>
      <c r="AA189" s="64"/>
      <c r="AJ189" s="64"/>
      <c r="AT189" s="64"/>
      <c r="BC189" s="64"/>
      <c r="BF189" s="62"/>
      <c r="BG189" s="62"/>
      <c r="BH189" s="62"/>
      <c r="BI189" s="62"/>
      <c r="BJ189" s="62"/>
      <c r="BK189" s="62"/>
      <c r="BL189" s="62"/>
      <c r="BQ189" s="64"/>
    </row>
    <row r="190" spans="6:77" x14ac:dyDescent="0.25">
      <c r="F190" s="64"/>
      <c r="R190" s="64"/>
      <c r="AA190" s="64"/>
      <c r="AJ190" s="64"/>
      <c r="AT190" s="64"/>
      <c r="BC190" s="64"/>
      <c r="BF190" s="62"/>
      <c r="BG190" s="62"/>
      <c r="BH190" s="62"/>
      <c r="BI190" s="62"/>
      <c r="BJ190" s="62"/>
      <c r="BK190" s="62"/>
      <c r="BL190" s="62"/>
      <c r="BQ190" s="64"/>
    </row>
    <row r="191" spans="6:77" x14ac:dyDescent="0.25">
      <c r="F191" s="64"/>
      <c r="R191" s="64"/>
      <c r="AA191" s="64"/>
      <c r="AJ191" s="64"/>
      <c r="AT191" s="64"/>
      <c r="BC191" s="64"/>
      <c r="BF191" s="62"/>
      <c r="BG191" s="62"/>
      <c r="BH191" s="62"/>
      <c r="BI191" s="62"/>
      <c r="BJ191" s="62"/>
      <c r="BK191" s="62"/>
      <c r="BL191" s="62"/>
      <c r="BQ191" s="64"/>
    </row>
    <row r="192" spans="6:77" x14ac:dyDescent="0.25">
      <c r="F192" s="64"/>
      <c r="R192" s="64"/>
      <c r="AA192" s="64"/>
      <c r="AJ192" s="64"/>
      <c r="AT192" s="64"/>
      <c r="BC192" s="64"/>
      <c r="BF192" s="62"/>
      <c r="BG192" s="62"/>
      <c r="BH192" s="62"/>
      <c r="BI192" s="62"/>
      <c r="BJ192" s="62"/>
      <c r="BK192" s="62"/>
      <c r="BL192" s="62"/>
      <c r="BQ192" s="64"/>
    </row>
    <row r="193" spans="6:69" x14ac:dyDescent="0.25">
      <c r="F193" s="64"/>
      <c r="R193" s="64"/>
      <c r="AA193" s="64"/>
      <c r="AJ193" s="64"/>
      <c r="AT193" s="64"/>
      <c r="BC193" s="64"/>
      <c r="BF193" s="62"/>
      <c r="BG193" s="62"/>
      <c r="BH193" s="62"/>
      <c r="BI193" s="62"/>
      <c r="BJ193" s="62"/>
      <c r="BK193" s="62"/>
      <c r="BL193" s="62"/>
      <c r="BQ193" s="64"/>
    </row>
    <row r="194" spans="6:69" x14ac:dyDescent="0.25">
      <c r="F194" s="64"/>
      <c r="R194" s="64"/>
      <c r="AA194" s="64"/>
      <c r="AJ194" s="64"/>
      <c r="AT194" s="64"/>
      <c r="BC194" s="64"/>
      <c r="BF194" s="62"/>
      <c r="BG194" s="62"/>
      <c r="BH194" s="62"/>
      <c r="BI194" s="62"/>
      <c r="BJ194" s="62"/>
      <c r="BK194" s="62"/>
      <c r="BL194" s="62"/>
      <c r="BQ194" s="64"/>
    </row>
    <row r="195" spans="6:69" x14ac:dyDescent="0.25">
      <c r="F195" s="64"/>
      <c r="R195" s="64"/>
      <c r="AA195" s="64"/>
      <c r="AJ195" s="64"/>
      <c r="AT195" s="64"/>
      <c r="BC195" s="64"/>
      <c r="BF195" s="62"/>
      <c r="BG195" s="62"/>
      <c r="BH195" s="62"/>
      <c r="BI195" s="62"/>
      <c r="BJ195" s="62"/>
      <c r="BK195" s="62"/>
      <c r="BL195" s="62"/>
      <c r="BQ195" s="64"/>
    </row>
    <row r="196" spans="6:69" x14ac:dyDescent="0.25">
      <c r="F196" s="64"/>
      <c r="R196" s="64"/>
      <c r="AA196" s="64"/>
      <c r="AJ196" s="64"/>
      <c r="AT196" s="64"/>
      <c r="BC196" s="64"/>
      <c r="BF196" s="62"/>
      <c r="BG196" s="62"/>
      <c r="BH196" s="62"/>
      <c r="BI196" s="62"/>
      <c r="BJ196" s="62"/>
      <c r="BK196" s="62"/>
      <c r="BL196" s="62"/>
      <c r="BQ196" s="64"/>
    </row>
    <row r="197" spans="6:69" x14ac:dyDescent="0.25">
      <c r="F197" s="64"/>
      <c r="R197" s="64"/>
      <c r="AA197" s="64"/>
      <c r="AJ197" s="64"/>
      <c r="AT197" s="64"/>
      <c r="BC197" s="64"/>
      <c r="BF197" s="62"/>
      <c r="BG197" s="62"/>
      <c r="BH197" s="62"/>
      <c r="BI197" s="62"/>
      <c r="BJ197" s="62"/>
      <c r="BK197" s="62"/>
      <c r="BL197" s="62"/>
      <c r="BQ197" s="64"/>
    </row>
    <row r="198" spans="6:69" x14ac:dyDescent="0.25">
      <c r="F198" s="64"/>
      <c r="R198" s="64"/>
      <c r="AA198" s="64"/>
      <c r="AJ198" s="64"/>
      <c r="AT198" s="64"/>
      <c r="BC198" s="64"/>
      <c r="BF198" s="62"/>
      <c r="BG198" s="62"/>
      <c r="BH198" s="62"/>
      <c r="BI198" s="62"/>
      <c r="BJ198" s="62"/>
      <c r="BK198" s="62"/>
      <c r="BL198" s="62"/>
      <c r="BQ198" s="64"/>
    </row>
    <row r="199" spans="6:69" x14ac:dyDescent="0.25">
      <c r="F199" s="64"/>
      <c r="R199" s="64"/>
      <c r="AA199" s="64"/>
      <c r="AJ199" s="64"/>
      <c r="AT199" s="64"/>
      <c r="BC199" s="64"/>
      <c r="BF199" s="62"/>
      <c r="BG199" s="62"/>
      <c r="BH199" s="62"/>
      <c r="BI199" s="62"/>
      <c r="BJ199" s="62"/>
      <c r="BK199" s="62"/>
      <c r="BL199" s="62"/>
      <c r="BQ199" s="64"/>
    </row>
    <row r="200" spans="6:69" x14ac:dyDescent="0.25">
      <c r="F200" s="64"/>
      <c r="R200" s="64"/>
      <c r="AA200" s="64"/>
      <c r="AJ200" s="64"/>
      <c r="AT200" s="64"/>
      <c r="BC200" s="64"/>
      <c r="BF200" s="62"/>
      <c r="BG200" s="62"/>
      <c r="BH200" s="62"/>
      <c r="BI200" s="62"/>
      <c r="BJ200" s="62"/>
      <c r="BK200" s="62"/>
      <c r="BL200" s="62"/>
      <c r="BQ200" s="64"/>
    </row>
    <row r="201" spans="6:69" x14ac:dyDescent="0.25">
      <c r="F201" s="64"/>
      <c r="R201" s="64"/>
      <c r="AA201" s="64"/>
      <c r="AJ201" s="64"/>
      <c r="AT201" s="64"/>
      <c r="BC201" s="64"/>
      <c r="BF201" s="62"/>
      <c r="BG201" s="62"/>
      <c r="BH201" s="62"/>
      <c r="BI201" s="62"/>
      <c r="BJ201" s="62"/>
      <c r="BK201" s="62"/>
      <c r="BL201" s="62"/>
      <c r="BQ201" s="64"/>
    </row>
    <row r="202" spans="6:69" x14ac:dyDescent="0.25">
      <c r="F202" s="64"/>
      <c r="R202" s="64"/>
      <c r="AA202" s="64"/>
      <c r="AJ202" s="64"/>
      <c r="AT202" s="64"/>
      <c r="BC202" s="64"/>
      <c r="BF202" s="62"/>
      <c r="BG202" s="62"/>
      <c r="BH202" s="62"/>
      <c r="BI202" s="62"/>
      <c r="BJ202" s="62"/>
      <c r="BK202" s="62"/>
      <c r="BL202" s="62"/>
      <c r="BQ202" s="64"/>
    </row>
    <row r="203" spans="6:69" x14ac:dyDescent="0.25">
      <c r="F203" s="64"/>
      <c r="R203" s="64"/>
      <c r="AA203" s="64"/>
      <c r="AJ203" s="64"/>
      <c r="AT203" s="64"/>
      <c r="BC203" s="64"/>
      <c r="BF203" s="62"/>
      <c r="BG203" s="62"/>
      <c r="BH203" s="62"/>
      <c r="BI203" s="62"/>
      <c r="BJ203" s="62"/>
      <c r="BK203" s="62"/>
      <c r="BL203" s="62"/>
      <c r="BQ203" s="64"/>
    </row>
    <row r="204" spans="6:69" x14ac:dyDescent="0.25">
      <c r="F204" s="64"/>
      <c r="R204" s="64"/>
      <c r="AA204" s="64"/>
      <c r="AJ204" s="64"/>
      <c r="AT204" s="64"/>
      <c r="BC204" s="64"/>
      <c r="BF204" s="62"/>
      <c r="BG204" s="62"/>
      <c r="BH204" s="62"/>
      <c r="BI204" s="62"/>
      <c r="BJ204" s="62"/>
      <c r="BK204" s="62"/>
      <c r="BL204" s="62"/>
      <c r="BQ204" s="64"/>
    </row>
    <row r="205" spans="6:69" x14ac:dyDescent="0.25">
      <c r="F205" s="64"/>
      <c r="R205" s="64"/>
      <c r="AA205" s="64"/>
      <c r="AJ205" s="64"/>
      <c r="AT205" s="64"/>
      <c r="BC205" s="64"/>
      <c r="BF205" s="62"/>
      <c r="BG205" s="62"/>
      <c r="BH205" s="62"/>
      <c r="BI205" s="62"/>
      <c r="BJ205" s="62"/>
      <c r="BK205" s="62"/>
      <c r="BL205" s="62"/>
      <c r="BQ205" s="64"/>
    </row>
    <row r="206" spans="6:69" x14ac:dyDescent="0.25">
      <c r="F206" s="64"/>
      <c r="R206" s="64"/>
      <c r="AA206" s="64"/>
      <c r="AJ206" s="64"/>
      <c r="AT206" s="64"/>
      <c r="BC206" s="64"/>
      <c r="BF206" s="62"/>
      <c r="BG206" s="62"/>
      <c r="BH206" s="62"/>
      <c r="BI206" s="62"/>
      <c r="BJ206" s="62"/>
      <c r="BK206" s="62"/>
      <c r="BL206" s="62"/>
      <c r="BQ206" s="64"/>
    </row>
    <row r="207" spans="6:69" x14ac:dyDescent="0.25">
      <c r="F207" s="64"/>
      <c r="R207" s="64"/>
      <c r="AA207" s="64"/>
      <c r="AJ207" s="64"/>
      <c r="AT207" s="64"/>
      <c r="BC207" s="64"/>
      <c r="BF207" s="62"/>
      <c r="BG207" s="62"/>
      <c r="BH207" s="62"/>
      <c r="BI207" s="62"/>
      <c r="BJ207" s="62"/>
      <c r="BK207" s="62"/>
      <c r="BL207" s="62"/>
      <c r="BQ207" s="64"/>
    </row>
    <row r="208" spans="6:69" x14ac:dyDescent="0.25">
      <c r="F208" s="64"/>
      <c r="R208" s="64"/>
      <c r="AA208" s="64"/>
      <c r="AJ208" s="64"/>
      <c r="AT208" s="64"/>
      <c r="BC208" s="64"/>
      <c r="BF208" s="62"/>
      <c r="BG208" s="62"/>
      <c r="BH208" s="62"/>
      <c r="BI208" s="62"/>
      <c r="BJ208" s="62"/>
      <c r="BK208" s="62"/>
      <c r="BL208" s="62"/>
      <c r="BQ208" s="64"/>
    </row>
    <row r="209" spans="6:69" x14ac:dyDescent="0.25">
      <c r="F209" s="64"/>
      <c r="R209" s="64"/>
      <c r="AA209" s="64"/>
      <c r="AJ209" s="64"/>
      <c r="AT209" s="64"/>
      <c r="BC209" s="64"/>
      <c r="BF209" s="62"/>
      <c r="BG209" s="62"/>
      <c r="BH209" s="62"/>
      <c r="BI209" s="62"/>
      <c r="BJ209" s="62"/>
      <c r="BK209" s="62"/>
      <c r="BL209" s="62"/>
      <c r="BQ209" s="64"/>
    </row>
    <row r="210" spans="6:69" x14ac:dyDescent="0.25">
      <c r="F210" s="64"/>
      <c r="R210" s="64"/>
      <c r="AA210" s="64"/>
      <c r="AJ210" s="64"/>
      <c r="AT210" s="64"/>
      <c r="BC210" s="64"/>
      <c r="BF210" s="62"/>
      <c r="BG210" s="62"/>
      <c r="BH210" s="62"/>
      <c r="BI210" s="62"/>
      <c r="BJ210" s="62"/>
      <c r="BK210" s="62"/>
      <c r="BL210" s="62"/>
      <c r="BQ210" s="64"/>
    </row>
    <row r="211" spans="6:69" x14ac:dyDescent="0.25">
      <c r="F211" s="64"/>
      <c r="R211" s="64"/>
      <c r="AA211" s="64"/>
      <c r="AJ211" s="64"/>
      <c r="AT211" s="64"/>
      <c r="BC211" s="64"/>
      <c r="BF211" s="62"/>
      <c r="BG211" s="62"/>
      <c r="BH211" s="62"/>
      <c r="BI211" s="62"/>
      <c r="BJ211" s="62"/>
      <c r="BK211" s="62"/>
      <c r="BL211" s="62"/>
      <c r="BQ211" s="64"/>
    </row>
    <row r="212" spans="6:69" x14ac:dyDescent="0.25">
      <c r="F212" s="64"/>
      <c r="R212" s="64"/>
      <c r="AA212" s="64"/>
      <c r="AJ212" s="64"/>
      <c r="AT212" s="64"/>
      <c r="BC212" s="64"/>
      <c r="BF212" s="62"/>
      <c r="BG212" s="62"/>
      <c r="BH212" s="62"/>
      <c r="BI212" s="62"/>
      <c r="BJ212" s="62"/>
      <c r="BK212" s="62"/>
      <c r="BL212" s="62"/>
      <c r="BQ212" s="64"/>
    </row>
    <row r="213" spans="6:69" x14ac:dyDescent="0.25">
      <c r="F213" s="64"/>
      <c r="R213" s="64"/>
      <c r="AA213" s="64"/>
      <c r="AJ213" s="64"/>
      <c r="AT213" s="64"/>
      <c r="BC213" s="64"/>
      <c r="BF213" s="62"/>
      <c r="BG213" s="62"/>
      <c r="BH213" s="62"/>
      <c r="BI213" s="62"/>
      <c r="BJ213" s="62"/>
      <c r="BK213" s="62"/>
      <c r="BL213" s="62"/>
      <c r="BQ213" s="64"/>
    </row>
    <row r="214" spans="6:69" x14ac:dyDescent="0.25">
      <c r="F214" s="64"/>
      <c r="R214" s="64"/>
      <c r="AA214" s="64"/>
      <c r="AJ214" s="64"/>
      <c r="AT214" s="64"/>
      <c r="BC214" s="64"/>
      <c r="BF214" s="62"/>
      <c r="BG214" s="62"/>
      <c r="BH214" s="62"/>
      <c r="BI214" s="62"/>
      <c r="BJ214" s="62"/>
      <c r="BK214" s="62"/>
      <c r="BL214" s="62"/>
      <c r="BQ214" s="64"/>
    </row>
    <row r="215" spans="6:69" x14ac:dyDescent="0.25">
      <c r="F215" s="64"/>
      <c r="R215" s="64"/>
      <c r="AA215" s="64"/>
      <c r="AJ215" s="64"/>
      <c r="AT215" s="64"/>
      <c r="BC215" s="64"/>
      <c r="BF215" s="62"/>
      <c r="BG215" s="62"/>
      <c r="BH215" s="62"/>
      <c r="BI215" s="62"/>
      <c r="BJ215" s="62"/>
      <c r="BK215" s="62"/>
      <c r="BL215" s="62"/>
      <c r="BQ215" s="64"/>
    </row>
    <row r="216" spans="6:69" x14ac:dyDescent="0.25">
      <c r="F216" s="64"/>
      <c r="R216" s="64"/>
      <c r="AA216" s="64"/>
      <c r="AJ216" s="64"/>
      <c r="AT216" s="64"/>
      <c r="BC216" s="64"/>
      <c r="BF216" s="62"/>
      <c r="BG216" s="62"/>
      <c r="BH216" s="62"/>
      <c r="BI216" s="62"/>
      <c r="BJ216" s="62"/>
      <c r="BK216" s="62"/>
      <c r="BL216" s="62"/>
      <c r="BQ216" s="64"/>
    </row>
    <row r="217" spans="6:69" x14ac:dyDescent="0.25">
      <c r="F217" s="64"/>
      <c r="R217" s="64"/>
      <c r="AA217" s="64"/>
      <c r="AJ217" s="64"/>
      <c r="AT217" s="64"/>
      <c r="BC217" s="64"/>
      <c r="BF217" s="62"/>
      <c r="BG217" s="62"/>
      <c r="BH217" s="62"/>
      <c r="BI217" s="62"/>
      <c r="BJ217" s="62"/>
      <c r="BK217" s="62"/>
      <c r="BL217" s="62"/>
      <c r="BQ217" s="64"/>
    </row>
    <row r="218" spans="6:69" x14ac:dyDescent="0.25">
      <c r="F218" s="64"/>
      <c r="R218" s="64"/>
      <c r="AA218" s="64"/>
      <c r="AJ218" s="64"/>
      <c r="AT218" s="64"/>
      <c r="BC218" s="64"/>
      <c r="BF218" s="62"/>
      <c r="BG218" s="62"/>
      <c r="BH218" s="62"/>
      <c r="BI218" s="62"/>
      <c r="BJ218" s="62"/>
      <c r="BK218" s="62"/>
      <c r="BL218" s="62"/>
      <c r="BQ218" s="64"/>
    </row>
    <row r="219" spans="6:69" x14ac:dyDescent="0.25">
      <c r="F219" s="64"/>
      <c r="R219" s="64"/>
      <c r="AA219" s="64"/>
      <c r="AJ219" s="64"/>
      <c r="AT219" s="64"/>
      <c r="BC219" s="64"/>
      <c r="BF219" s="62"/>
      <c r="BG219" s="62"/>
      <c r="BH219" s="62"/>
      <c r="BI219" s="62"/>
      <c r="BJ219" s="62"/>
      <c r="BK219" s="62"/>
      <c r="BL219" s="62"/>
      <c r="BQ219" s="64"/>
    </row>
    <row r="220" spans="6:69" x14ac:dyDescent="0.25">
      <c r="F220" s="64"/>
      <c r="R220" s="64"/>
      <c r="AA220" s="64"/>
      <c r="AJ220" s="64"/>
      <c r="AT220" s="64"/>
      <c r="BC220" s="64"/>
      <c r="BF220" s="62"/>
      <c r="BG220" s="62"/>
      <c r="BH220" s="62"/>
      <c r="BI220" s="62"/>
      <c r="BJ220" s="62"/>
      <c r="BK220" s="62"/>
      <c r="BL220" s="62"/>
      <c r="BQ220" s="64"/>
    </row>
    <row r="221" spans="6:69" x14ac:dyDescent="0.25">
      <c r="F221" s="64"/>
      <c r="R221" s="64"/>
      <c r="AA221" s="64"/>
      <c r="AJ221" s="64"/>
      <c r="AT221" s="64"/>
      <c r="BC221" s="64"/>
      <c r="BF221" s="62"/>
      <c r="BG221" s="62"/>
      <c r="BH221" s="62"/>
      <c r="BI221" s="62"/>
      <c r="BJ221" s="62"/>
      <c r="BK221" s="62"/>
      <c r="BL221" s="62"/>
      <c r="BQ221" s="64"/>
    </row>
    <row r="222" spans="6:69" x14ac:dyDescent="0.25">
      <c r="F222" s="64"/>
      <c r="R222" s="64"/>
      <c r="AA222" s="64"/>
      <c r="AJ222" s="64"/>
      <c r="AT222" s="64"/>
      <c r="BC222" s="64"/>
      <c r="BF222" s="62"/>
      <c r="BG222" s="62"/>
      <c r="BH222" s="62"/>
      <c r="BI222" s="62"/>
      <c r="BJ222" s="62"/>
      <c r="BK222" s="62"/>
      <c r="BL222" s="62"/>
      <c r="BQ222" s="64"/>
    </row>
    <row r="223" spans="6:69" x14ac:dyDescent="0.25">
      <c r="F223" s="64"/>
      <c r="R223" s="64"/>
      <c r="AA223" s="64"/>
      <c r="AJ223" s="64"/>
      <c r="AT223" s="64"/>
      <c r="BC223" s="64"/>
      <c r="BF223" s="62"/>
      <c r="BG223" s="62"/>
      <c r="BH223" s="62"/>
      <c r="BI223" s="62"/>
      <c r="BJ223" s="62"/>
      <c r="BK223" s="62"/>
      <c r="BL223" s="62"/>
      <c r="BQ223" s="64"/>
    </row>
    <row r="224" spans="6:69" x14ac:dyDescent="0.25">
      <c r="F224" s="64"/>
      <c r="R224" s="64"/>
      <c r="AA224" s="64"/>
      <c r="AJ224" s="64"/>
      <c r="AT224" s="64"/>
      <c r="BC224" s="64"/>
      <c r="BF224" s="62"/>
      <c r="BG224" s="62"/>
      <c r="BH224" s="62"/>
      <c r="BI224" s="62"/>
      <c r="BJ224" s="62"/>
      <c r="BK224" s="62"/>
      <c r="BL224" s="62"/>
      <c r="BQ224" s="64"/>
    </row>
    <row r="225" spans="6:69" x14ac:dyDescent="0.25">
      <c r="F225" s="64"/>
      <c r="R225" s="64"/>
      <c r="AA225" s="64"/>
      <c r="AJ225" s="64"/>
      <c r="AT225" s="64"/>
      <c r="BC225" s="64"/>
      <c r="BF225" s="62"/>
      <c r="BG225" s="62"/>
      <c r="BH225" s="62"/>
      <c r="BI225" s="62"/>
      <c r="BJ225" s="62"/>
      <c r="BK225" s="62"/>
      <c r="BL225" s="62"/>
      <c r="BQ225" s="64"/>
    </row>
    <row r="226" spans="6:69" x14ac:dyDescent="0.25">
      <c r="F226" s="64"/>
      <c r="R226" s="64"/>
      <c r="AA226" s="64"/>
      <c r="AJ226" s="64"/>
      <c r="AT226" s="64"/>
      <c r="BC226" s="64"/>
      <c r="BF226" s="62"/>
      <c r="BG226" s="62"/>
      <c r="BH226" s="62"/>
      <c r="BI226" s="62"/>
      <c r="BJ226" s="62"/>
      <c r="BK226" s="62"/>
      <c r="BL226" s="62"/>
      <c r="BQ226" s="64"/>
    </row>
    <row r="227" spans="6:69" x14ac:dyDescent="0.25">
      <c r="F227" s="64"/>
      <c r="R227" s="64"/>
      <c r="AA227" s="64"/>
      <c r="AJ227" s="64"/>
      <c r="AT227" s="64"/>
      <c r="BC227" s="64"/>
      <c r="BF227" s="62"/>
      <c r="BG227" s="62"/>
      <c r="BH227" s="62"/>
      <c r="BI227" s="62"/>
      <c r="BJ227" s="62"/>
      <c r="BK227" s="62"/>
      <c r="BL227" s="62"/>
      <c r="BQ227" s="64"/>
    </row>
    <row r="228" spans="6:69" x14ac:dyDescent="0.25">
      <c r="F228" s="64"/>
      <c r="R228" s="64"/>
      <c r="AA228" s="64"/>
      <c r="AJ228" s="64"/>
      <c r="AT228" s="64"/>
      <c r="BC228" s="64"/>
      <c r="BF228" s="62"/>
      <c r="BG228" s="62"/>
      <c r="BH228" s="62"/>
      <c r="BI228" s="62"/>
      <c r="BJ228" s="62"/>
      <c r="BK228" s="62"/>
      <c r="BL228" s="62"/>
      <c r="BQ228" s="64"/>
    </row>
    <row r="229" spans="6:69" x14ac:dyDescent="0.25">
      <c r="F229" s="64"/>
      <c r="R229" s="64"/>
      <c r="AA229" s="64"/>
      <c r="AJ229" s="64"/>
      <c r="AT229" s="64"/>
      <c r="BC229" s="64"/>
      <c r="BF229" s="62"/>
      <c r="BG229" s="62"/>
      <c r="BH229" s="62"/>
      <c r="BI229" s="62"/>
      <c r="BJ229" s="62"/>
      <c r="BK229" s="62"/>
      <c r="BL229" s="62"/>
      <c r="BQ229" s="64"/>
    </row>
    <row r="230" spans="6:69" x14ac:dyDescent="0.25">
      <c r="F230" s="64"/>
      <c r="R230" s="64"/>
      <c r="AA230" s="64"/>
      <c r="AJ230" s="64"/>
      <c r="AT230" s="64"/>
      <c r="BC230" s="64"/>
      <c r="BF230" s="62"/>
      <c r="BG230" s="62"/>
      <c r="BH230" s="62"/>
      <c r="BI230" s="62"/>
      <c r="BJ230" s="62"/>
      <c r="BK230" s="62"/>
      <c r="BL230" s="62"/>
      <c r="BQ230" s="64"/>
    </row>
    <row r="231" spans="6:69" x14ac:dyDescent="0.25">
      <c r="F231" s="64"/>
      <c r="R231" s="64"/>
      <c r="AA231" s="64"/>
      <c r="AJ231" s="64"/>
      <c r="AT231" s="64"/>
      <c r="BC231" s="64"/>
      <c r="BF231" s="62"/>
      <c r="BG231" s="62"/>
      <c r="BH231" s="62"/>
      <c r="BI231" s="62"/>
      <c r="BJ231" s="62"/>
      <c r="BK231" s="62"/>
      <c r="BL231" s="62"/>
      <c r="BQ231" s="64"/>
    </row>
    <row r="232" spans="6:69" x14ac:dyDescent="0.25">
      <c r="F232" s="64"/>
      <c r="R232" s="64"/>
      <c r="AA232" s="64"/>
      <c r="AJ232" s="64"/>
      <c r="AT232" s="64"/>
      <c r="BC232" s="64"/>
      <c r="BF232" s="62"/>
      <c r="BG232" s="62"/>
      <c r="BH232" s="62"/>
      <c r="BI232" s="62"/>
      <c r="BJ232" s="62"/>
      <c r="BK232" s="62"/>
      <c r="BL232" s="62"/>
      <c r="BQ232" s="64"/>
    </row>
    <row r="233" spans="6:69" x14ac:dyDescent="0.25">
      <c r="F233" s="64"/>
      <c r="R233" s="64"/>
      <c r="AA233" s="64"/>
      <c r="AJ233" s="64"/>
      <c r="AT233" s="64"/>
      <c r="BC233" s="64"/>
      <c r="BF233" s="62"/>
      <c r="BG233" s="62"/>
      <c r="BH233" s="62"/>
      <c r="BI233" s="62"/>
      <c r="BJ233" s="62"/>
      <c r="BK233" s="62"/>
      <c r="BL233" s="62"/>
      <c r="BQ233" s="64"/>
    </row>
    <row r="234" spans="6:69" x14ac:dyDescent="0.25">
      <c r="F234" s="64"/>
      <c r="R234" s="64"/>
      <c r="AA234" s="64"/>
      <c r="AJ234" s="64"/>
      <c r="AT234" s="64"/>
      <c r="BC234" s="64"/>
      <c r="BF234" s="62"/>
      <c r="BG234" s="62"/>
      <c r="BH234" s="62"/>
      <c r="BI234" s="62"/>
      <c r="BJ234" s="62"/>
      <c r="BK234" s="62"/>
      <c r="BL234" s="62"/>
      <c r="BQ234" s="64"/>
    </row>
    <row r="235" spans="6:69" x14ac:dyDescent="0.25">
      <c r="F235" s="64"/>
      <c r="R235" s="64"/>
      <c r="AA235" s="64"/>
      <c r="AJ235" s="64"/>
      <c r="AT235" s="64"/>
      <c r="BC235" s="64"/>
      <c r="BF235" s="62"/>
      <c r="BG235" s="62"/>
      <c r="BH235" s="62"/>
      <c r="BI235" s="62"/>
      <c r="BJ235" s="62"/>
      <c r="BK235" s="62"/>
      <c r="BL235" s="62"/>
      <c r="BQ235" s="64"/>
    </row>
    <row r="236" spans="6:69" x14ac:dyDescent="0.25">
      <c r="F236" s="64"/>
      <c r="R236" s="64"/>
      <c r="AA236" s="64"/>
      <c r="AJ236" s="64"/>
      <c r="AT236" s="64"/>
      <c r="BC236" s="64"/>
      <c r="BF236" s="62"/>
      <c r="BG236" s="62"/>
      <c r="BH236" s="62"/>
      <c r="BI236" s="62"/>
      <c r="BJ236" s="62"/>
      <c r="BK236" s="62"/>
      <c r="BL236" s="62"/>
      <c r="BQ236" s="64"/>
    </row>
    <row r="237" spans="6:69" x14ac:dyDescent="0.25">
      <c r="F237" s="64"/>
      <c r="R237" s="64"/>
      <c r="AA237" s="64"/>
      <c r="AJ237" s="64"/>
      <c r="AT237" s="64"/>
      <c r="BC237" s="64"/>
      <c r="BF237" s="62"/>
      <c r="BG237" s="62"/>
      <c r="BH237" s="62"/>
      <c r="BI237" s="62"/>
      <c r="BJ237" s="62"/>
      <c r="BK237" s="62"/>
      <c r="BL237" s="62"/>
      <c r="BQ237" s="64"/>
    </row>
    <row r="238" spans="6:69" x14ac:dyDescent="0.25">
      <c r="F238" s="64"/>
      <c r="R238" s="64"/>
      <c r="AA238" s="64"/>
      <c r="AJ238" s="64"/>
      <c r="AT238" s="64"/>
      <c r="BC238" s="64"/>
      <c r="BF238" s="62"/>
      <c r="BG238" s="62"/>
      <c r="BH238" s="62"/>
      <c r="BI238" s="62"/>
      <c r="BJ238" s="62"/>
      <c r="BK238" s="62"/>
      <c r="BL238" s="62"/>
      <c r="BQ238" s="64"/>
    </row>
    <row r="239" spans="6:69" x14ac:dyDescent="0.25">
      <c r="F239" s="64"/>
      <c r="R239" s="64"/>
      <c r="AA239" s="64"/>
      <c r="AJ239" s="64"/>
      <c r="AT239" s="64"/>
      <c r="BC239" s="64"/>
      <c r="BF239" s="62"/>
      <c r="BG239" s="62"/>
      <c r="BH239" s="62"/>
      <c r="BI239" s="62"/>
      <c r="BJ239" s="62"/>
      <c r="BK239" s="62"/>
      <c r="BL239" s="62"/>
      <c r="BQ239" s="64"/>
    </row>
    <row r="240" spans="6:69" x14ac:dyDescent="0.25">
      <c r="F240" s="64"/>
      <c r="R240" s="64"/>
      <c r="AA240" s="64"/>
      <c r="AJ240" s="64"/>
      <c r="AT240" s="64"/>
      <c r="BC240" s="64"/>
      <c r="BF240" s="62"/>
      <c r="BG240" s="62"/>
      <c r="BH240" s="62"/>
      <c r="BI240" s="62"/>
      <c r="BJ240" s="62"/>
      <c r="BK240" s="62"/>
      <c r="BL240" s="62"/>
      <c r="BQ240" s="64"/>
    </row>
    <row r="241" spans="6:69" x14ac:dyDescent="0.25">
      <c r="F241" s="64"/>
      <c r="R241" s="64"/>
      <c r="AA241" s="64"/>
      <c r="AJ241" s="64"/>
      <c r="AT241" s="64"/>
      <c r="BC241" s="64"/>
      <c r="BF241" s="62"/>
      <c r="BG241" s="62"/>
      <c r="BH241" s="62"/>
      <c r="BI241" s="62"/>
      <c r="BJ241" s="62"/>
      <c r="BK241" s="62"/>
      <c r="BL241" s="62"/>
      <c r="BQ241" s="64"/>
    </row>
    <row r="242" spans="6:69" x14ac:dyDescent="0.25">
      <c r="F242" s="64"/>
      <c r="R242" s="64"/>
      <c r="AA242" s="64"/>
      <c r="AJ242" s="64"/>
      <c r="AT242" s="64"/>
      <c r="BC242" s="64"/>
      <c r="BF242" s="62"/>
      <c r="BG242" s="62"/>
      <c r="BH242" s="62"/>
      <c r="BI242" s="62"/>
      <c r="BJ242" s="62"/>
      <c r="BK242" s="62"/>
      <c r="BL242" s="62"/>
      <c r="BQ242" s="64"/>
    </row>
    <row r="243" spans="6:69" x14ac:dyDescent="0.25">
      <c r="F243" s="64"/>
      <c r="R243" s="64"/>
      <c r="AA243" s="64"/>
      <c r="AJ243" s="64"/>
      <c r="AT243" s="64"/>
      <c r="BC243" s="64"/>
      <c r="BF243" s="62"/>
      <c r="BG243" s="62"/>
      <c r="BH243" s="62"/>
      <c r="BI243" s="62"/>
      <c r="BJ243" s="62"/>
      <c r="BK243" s="62"/>
      <c r="BL243" s="62"/>
      <c r="BQ243" s="64"/>
    </row>
    <row r="244" spans="6:69" x14ac:dyDescent="0.25">
      <c r="F244" s="64"/>
      <c r="R244" s="64"/>
      <c r="AA244" s="64"/>
      <c r="AJ244" s="64"/>
      <c r="AT244" s="64"/>
      <c r="BC244" s="64"/>
      <c r="BF244" s="62"/>
      <c r="BG244" s="62"/>
      <c r="BH244" s="62"/>
      <c r="BI244" s="62"/>
      <c r="BJ244" s="62"/>
      <c r="BK244" s="62"/>
      <c r="BL244" s="62"/>
      <c r="BQ244" s="64"/>
    </row>
    <row r="245" spans="6:69" x14ac:dyDescent="0.25">
      <c r="F245" s="64"/>
      <c r="R245" s="64"/>
      <c r="AA245" s="64"/>
      <c r="AJ245" s="64"/>
      <c r="AT245" s="64"/>
      <c r="BC245" s="64"/>
      <c r="BF245" s="62"/>
      <c r="BG245" s="62"/>
      <c r="BH245" s="62"/>
      <c r="BI245" s="62"/>
      <c r="BJ245" s="62"/>
      <c r="BK245" s="62"/>
      <c r="BL245" s="62"/>
      <c r="BQ245" s="64"/>
    </row>
    <row r="246" spans="6:69" x14ac:dyDescent="0.25">
      <c r="F246" s="64"/>
      <c r="R246" s="64"/>
      <c r="AA246" s="64"/>
      <c r="AJ246" s="64"/>
      <c r="AT246" s="64"/>
      <c r="BC246" s="64"/>
      <c r="BF246" s="62"/>
      <c r="BG246" s="62"/>
      <c r="BH246" s="62"/>
      <c r="BI246" s="62"/>
      <c r="BJ246" s="62"/>
      <c r="BK246" s="62"/>
      <c r="BL246" s="62"/>
      <c r="BQ246" s="64"/>
    </row>
    <row r="247" spans="6:69" x14ac:dyDescent="0.25">
      <c r="F247" s="64"/>
      <c r="R247" s="64"/>
      <c r="AA247" s="64"/>
      <c r="AJ247" s="64"/>
      <c r="AT247" s="64"/>
      <c r="BC247" s="64"/>
      <c r="BF247" s="62"/>
      <c r="BG247" s="62"/>
      <c r="BH247" s="62"/>
      <c r="BI247" s="62"/>
      <c r="BJ247" s="62"/>
      <c r="BK247" s="62"/>
      <c r="BL247" s="62"/>
      <c r="BQ247" s="64"/>
    </row>
    <row r="248" spans="6:69" x14ac:dyDescent="0.25">
      <c r="F248" s="64"/>
      <c r="R248" s="64"/>
      <c r="AA248" s="64"/>
      <c r="AJ248" s="64"/>
      <c r="AT248" s="64"/>
      <c r="BC248" s="64"/>
      <c r="BF248" s="62"/>
      <c r="BG248" s="62"/>
      <c r="BH248" s="62"/>
      <c r="BI248" s="62"/>
      <c r="BJ248" s="62"/>
      <c r="BK248" s="62"/>
      <c r="BL248" s="62"/>
      <c r="BQ248" s="64"/>
    </row>
    <row r="249" spans="6:69" x14ac:dyDescent="0.25">
      <c r="F249" s="64"/>
      <c r="R249" s="64"/>
      <c r="AA249" s="64"/>
      <c r="AJ249" s="64"/>
      <c r="AT249" s="64"/>
      <c r="BC249" s="64"/>
      <c r="BF249" s="62"/>
      <c r="BG249" s="62"/>
      <c r="BH249" s="62"/>
      <c r="BI249" s="62"/>
      <c r="BJ249" s="62"/>
      <c r="BK249" s="62"/>
      <c r="BL249" s="62"/>
      <c r="BQ249" s="64"/>
    </row>
    <row r="250" spans="6:69" x14ac:dyDescent="0.25">
      <c r="F250" s="64"/>
      <c r="R250" s="64"/>
      <c r="AA250" s="64"/>
      <c r="AJ250" s="64"/>
      <c r="AT250" s="64"/>
      <c r="BC250" s="64"/>
      <c r="BF250" s="62"/>
      <c r="BG250" s="62"/>
      <c r="BH250" s="62"/>
      <c r="BI250" s="62"/>
      <c r="BJ250" s="62"/>
      <c r="BK250" s="62"/>
      <c r="BL250" s="62"/>
      <c r="BQ250" s="64"/>
    </row>
    <row r="251" spans="6:69" x14ac:dyDescent="0.25">
      <c r="F251" s="64"/>
      <c r="R251" s="64"/>
      <c r="AA251" s="64"/>
      <c r="AJ251" s="64"/>
      <c r="AT251" s="64"/>
      <c r="BC251" s="64"/>
      <c r="BF251" s="62"/>
      <c r="BG251" s="62"/>
      <c r="BH251" s="62"/>
      <c r="BI251" s="62"/>
      <c r="BJ251" s="62"/>
      <c r="BK251" s="62"/>
      <c r="BL251" s="62"/>
      <c r="BQ251" s="64"/>
    </row>
    <row r="252" spans="6:69" x14ac:dyDescent="0.25">
      <c r="F252" s="64"/>
      <c r="R252" s="64"/>
      <c r="AA252" s="64"/>
      <c r="AJ252" s="64"/>
      <c r="AT252" s="64"/>
      <c r="BC252" s="64"/>
      <c r="BF252" s="62"/>
      <c r="BG252" s="62"/>
      <c r="BH252" s="62"/>
      <c r="BI252" s="62"/>
      <c r="BJ252" s="62"/>
      <c r="BK252" s="62"/>
      <c r="BL252" s="62"/>
      <c r="BQ252" s="64"/>
    </row>
    <row r="253" spans="6:69" x14ac:dyDescent="0.25">
      <c r="F253" s="64"/>
      <c r="R253" s="64"/>
      <c r="AA253" s="64"/>
      <c r="AJ253" s="64"/>
      <c r="AT253" s="64"/>
      <c r="BC253" s="64"/>
      <c r="BF253" s="62"/>
      <c r="BG253" s="62"/>
      <c r="BH253" s="62"/>
      <c r="BI253" s="62"/>
      <c r="BJ253" s="62"/>
      <c r="BK253" s="62"/>
      <c r="BL253" s="62"/>
      <c r="BQ253" s="64"/>
    </row>
    <row r="254" spans="6:69" x14ac:dyDescent="0.25">
      <c r="F254" s="64"/>
      <c r="R254" s="64"/>
      <c r="AA254" s="64"/>
      <c r="AJ254" s="64"/>
      <c r="AT254" s="64"/>
      <c r="BC254" s="64"/>
      <c r="BF254" s="62"/>
      <c r="BG254" s="62"/>
      <c r="BH254" s="62"/>
      <c r="BI254" s="62"/>
      <c r="BJ254" s="62"/>
      <c r="BK254" s="62"/>
      <c r="BL254" s="62"/>
      <c r="BQ254" s="64"/>
    </row>
    <row r="255" spans="6:69" x14ac:dyDescent="0.25">
      <c r="F255" s="64"/>
      <c r="R255" s="64"/>
      <c r="AA255" s="64"/>
      <c r="AJ255" s="64"/>
      <c r="AT255" s="64"/>
      <c r="BC255" s="64"/>
      <c r="BF255" s="62"/>
      <c r="BG255" s="62"/>
      <c r="BH255" s="62"/>
      <c r="BI255" s="62"/>
      <c r="BJ255" s="62"/>
      <c r="BK255" s="62"/>
      <c r="BL255" s="62"/>
      <c r="BQ255" s="64"/>
    </row>
    <row r="256" spans="6:69" x14ac:dyDescent="0.25">
      <c r="F256" s="64"/>
      <c r="R256" s="64"/>
      <c r="AA256" s="64"/>
      <c r="AJ256" s="64"/>
      <c r="AT256" s="64"/>
      <c r="BC256" s="64"/>
      <c r="BF256" s="62"/>
      <c r="BG256" s="62"/>
      <c r="BH256" s="62"/>
      <c r="BI256" s="62"/>
      <c r="BJ256" s="62"/>
      <c r="BK256" s="62"/>
      <c r="BL256" s="62"/>
      <c r="BQ256" s="64"/>
    </row>
    <row r="257" spans="6:69" x14ac:dyDescent="0.25">
      <c r="F257" s="64"/>
      <c r="R257" s="64"/>
      <c r="AA257" s="64"/>
      <c r="AJ257" s="64"/>
      <c r="AT257" s="64"/>
      <c r="BC257" s="64"/>
      <c r="BF257" s="62"/>
      <c r="BG257" s="62"/>
      <c r="BH257" s="62"/>
      <c r="BI257" s="62"/>
      <c r="BJ257" s="62"/>
      <c r="BK257" s="62"/>
      <c r="BL257" s="62"/>
      <c r="BQ257" s="64"/>
    </row>
    <row r="258" spans="6:69" x14ac:dyDescent="0.25">
      <c r="F258" s="64"/>
      <c r="R258" s="64"/>
      <c r="AA258" s="64"/>
      <c r="AJ258" s="64"/>
      <c r="AT258" s="64"/>
      <c r="BC258" s="64"/>
      <c r="BF258" s="62"/>
      <c r="BG258" s="62"/>
      <c r="BH258" s="62"/>
      <c r="BI258" s="62"/>
      <c r="BJ258" s="62"/>
      <c r="BK258" s="62"/>
      <c r="BL258" s="62"/>
      <c r="BQ258" s="64"/>
    </row>
    <row r="259" spans="6:69" x14ac:dyDescent="0.25">
      <c r="F259" s="64"/>
      <c r="R259" s="64"/>
      <c r="AA259" s="64"/>
      <c r="AJ259" s="64"/>
      <c r="AT259" s="64"/>
      <c r="BC259" s="64"/>
      <c r="BF259" s="62"/>
      <c r="BG259" s="62"/>
      <c r="BH259" s="62"/>
      <c r="BI259" s="62"/>
      <c r="BJ259" s="62"/>
      <c r="BK259" s="62"/>
      <c r="BL259" s="62"/>
      <c r="BQ259" s="64"/>
    </row>
    <row r="260" spans="6:69" x14ac:dyDescent="0.25">
      <c r="F260" s="64"/>
      <c r="R260" s="64"/>
      <c r="AA260" s="64"/>
      <c r="AJ260" s="64"/>
      <c r="AT260" s="64"/>
      <c r="BC260" s="64"/>
      <c r="BF260" s="62"/>
      <c r="BG260" s="62"/>
      <c r="BH260" s="62"/>
      <c r="BI260" s="62"/>
      <c r="BJ260" s="62"/>
      <c r="BK260" s="62"/>
      <c r="BL260" s="62"/>
      <c r="BQ260" s="64"/>
    </row>
    <row r="261" spans="6:69" x14ac:dyDescent="0.25">
      <c r="F261" s="64"/>
      <c r="R261" s="64"/>
      <c r="AA261" s="64"/>
      <c r="AJ261" s="64"/>
      <c r="AT261" s="64"/>
      <c r="BC261" s="64"/>
      <c r="BF261" s="62"/>
      <c r="BG261" s="62"/>
      <c r="BH261" s="62"/>
      <c r="BI261" s="62"/>
      <c r="BJ261" s="62"/>
      <c r="BK261" s="62"/>
      <c r="BL261" s="62"/>
      <c r="BQ261" s="64"/>
    </row>
    <row r="262" spans="6:69" x14ac:dyDescent="0.25">
      <c r="F262" s="64"/>
      <c r="R262" s="64"/>
      <c r="AA262" s="64"/>
      <c r="AJ262" s="64"/>
      <c r="AT262" s="64"/>
      <c r="BC262" s="64"/>
      <c r="BF262" s="62"/>
      <c r="BG262" s="62"/>
      <c r="BH262" s="62"/>
      <c r="BI262" s="62"/>
      <c r="BJ262" s="62"/>
      <c r="BK262" s="62"/>
      <c r="BL262" s="62"/>
      <c r="BQ262" s="64"/>
    </row>
    <row r="263" spans="6:69" x14ac:dyDescent="0.25">
      <c r="F263" s="64"/>
      <c r="R263" s="64"/>
      <c r="AA263" s="64"/>
      <c r="AJ263" s="64"/>
      <c r="AT263" s="64"/>
      <c r="BC263" s="64"/>
      <c r="BF263" s="62"/>
      <c r="BG263" s="62"/>
      <c r="BH263" s="62"/>
      <c r="BI263" s="62"/>
      <c r="BJ263" s="62"/>
      <c r="BK263" s="62"/>
      <c r="BL263" s="62"/>
      <c r="BQ263" s="64"/>
    </row>
    <row r="264" spans="6:69" x14ac:dyDescent="0.25">
      <c r="F264" s="64"/>
      <c r="R264" s="64"/>
      <c r="AA264" s="64"/>
      <c r="AJ264" s="64"/>
      <c r="AT264" s="64"/>
      <c r="BC264" s="64"/>
      <c r="BF264" s="62"/>
      <c r="BG264" s="62"/>
      <c r="BH264" s="62"/>
      <c r="BI264" s="62"/>
      <c r="BJ264" s="62"/>
      <c r="BK264" s="62"/>
      <c r="BL264" s="62"/>
      <c r="BQ264" s="64"/>
    </row>
    <row r="265" spans="6:69" x14ac:dyDescent="0.25">
      <c r="F265" s="64"/>
      <c r="R265" s="64"/>
      <c r="AA265" s="64"/>
      <c r="AJ265" s="64"/>
      <c r="AT265" s="64"/>
      <c r="BC265" s="64"/>
      <c r="BF265" s="62"/>
      <c r="BG265" s="62"/>
      <c r="BH265" s="62"/>
      <c r="BI265" s="62"/>
      <c r="BJ265" s="62"/>
      <c r="BK265" s="62"/>
      <c r="BL265" s="62"/>
      <c r="BQ265" s="64"/>
    </row>
    <row r="266" spans="6:69" x14ac:dyDescent="0.25">
      <c r="F266" s="64"/>
      <c r="R266" s="64"/>
      <c r="AA266" s="64"/>
      <c r="AJ266" s="64"/>
      <c r="AT266" s="64"/>
      <c r="BC266" s="64"/>
      <c r="BF266" s="62"/>
      <c r="BG266" s="62"/>
      <c r="BH266" s="62"/>
      <c r="BI266" s="62"/>
      <c r="BJ266" s="62"/>
      <c r="BK266" s="62"/>
      <c r="BL266" s="62"/>
      <c r="BQ266" s="64"/>
    </row>
    <row r="267" spans="6:69" x14ac:dyDescent="0.25">
      <c r="F267" s="64"/>
      <c r="R267" s="64"/>
      <c r="AA267" s="64"/>
      <c r="AJ267" s="64"/>
      <c r="AT267" s="64"/>
      <c r="BC267" s="64"/>
      <c r="BF267" s="62"/>
      <c r="BG267" s="62"/>
      <c r="BH267" s="62"/>
      <c r="BI267" s="62"/>
      <c r="BJ267" s="62"/>
      <c r="BK267" s="62"/>
      <c r="BL267" s="62"/>
      <c r="BQ267" s="64"/>
    </row>
    <row r="268" spans="6:69" x14ac:dyDescent="0.25">
      <c r="F268" s="64"/>
      <c r="R268" s="64"/>
      <c r="AA268" s="64"/>
      <c r="AJ268" s="64"/>
      <c r="AT268" s="64"/>
      <c r="BC268" s="64"/>
      <c r="BF268" s="62"/>
      <c r="BG268" s="62"/>
      <c r="BH268" s="62"/>
      <c r="BI268" s="62"/>
      <c r="BJ268" s="62"/>
      <c r="BK268" s="62"/>
      <c r="BL268" s="62"/>
      <c r="BQ268" s="64"/>
    </row>
    <row r="269" spans="6:69" x14ac:dyDescent="0.25">
      <c r="F269" s="64"/>
      <c r="R269" s="64"/>
      <c r="AA269" s="64"/>
      <c r="AJ269" s="64"/>
      <c r="AT269" s="64"/>
      <c r="BC269" s="64"/>
      <c r="BF269" s="62"/>
      <c r="BG269" s="62"/>
      <c r="BH269" s="62"/>
      <c r="BI269" s="62"/>
      <c r="BJ269" s="62"/>
      <c r="BK269" s="62"/>
      <c r="BL269" s="62"/>
      <c r="BQ269" s="64"/>
    </row>
    <row r="270" spans="6:69" x14ac:dyDescent="0.25">
      <c r="F270" s="64"/>
      <c r="R270" s="64"/>
      <c r="AA270" s="64"/>
      <c r="AJ270" s="64"/>
      <c r="AT270" s="64"/>
      <c r="BC270" s="64"/>
      <c r="BF270" s="62"/>
      <c r="BG270" s="62"/>
      <c r="BH270" s="62"/>
      <c r="BI270" s="62"/>
      <c r="BJ270" s="62"/>
      <c r="BK270" s="62"/>
      <c r="BL270" s="62"/>
      <c r="BQ270" s="64"/>
    </row>
    <row r="271" spans="6:69" x14ac:dyDescent="0.25">
      <c r="F271" s="64"/>
      <c r="R271" s="64"/>
      <c r="AA271" s="64"/>
      <c r="AJ271" s="64"/>
      <c r="AT271" s="64"/>
      <c r="BC271" s="64"/>
      <c r="BF271" s="62"/>
      <c r="BG271" s="62"/>
      <c r="BH271" s="62"/>
      <c r="BI271" s="62"/>
      <c r="BJ271" s="62"/>
      <c r="BK271" s="62"/>
      <c r="BL271" s="62"/>
      <c r="BQ271" s="64"/>
    </row>
    <row r="272" spans="6:69" x14ac:dyDescent="0.25">
      <c r="F272" s="64"/>
      <c r="R272" s="64"/>
      <c r="AA272" s="64"/>
      <c r="AJ272" s="64"/>
      <c r="AT272" s="64"/>
      <c r="BC272" s="64"/>
      <c r="BF272" s="62"/>
      <c r="BG272" s="62"/>
      <c r="BH272" s="62"/>
      <c r="BI272" s="62"/>
      <c r="BJ272" s="62"/>
      <c r="BK272" s="62"/>
      <c r="BL272" s="62"/>
      <c r="BQ272" s="64"/>
    </row>
    <row r="273" spans="6:69" x14ac:dyDescent="0.25">
      <c r="F273" s="64"/>
      <c r="R273" s="64"/>
      <c r="AA273" s="64"/>
      <c r="AJ273" s="64"/>
      <c r="AT273" s="64"/>
      <c r="BC273" s="64"/>
      <c r="BF273" s="62"/>
      <c r="BG273" s="62"/>
      <c r="BH273" s="62"/>
      <c r="BI273" s="62"/>
      <c r="BJ273" s="62"/>
      <c r="BK273" s="62"/>
      <c r="BL273" s="62"/>
      <c r="BQ273" s="64"/>
    </row>
    <row r="274" spans="6:69" x14ac:dyDescent="0.25">
      <c r="F274" s="64"/>
      <c r="R274" s="64"/>
      <c r="AA274" s="64"/>
      <c r="AJ274" s="64"/>
      <c r="AT274" s="64"/>
      <c r="BC274" s="64"/>
      <c r="BF274" s="62"/>
      <c r="BG274" s="62"/>
      <c r="BH274" s="62"/>
      <c r="BI274" s="62"/>
      <c r="BJ274" s="62"/>
      <c r="BK274" s="62"/>
      <c r="BL274" s="62"/>
      <c r="BQ274" s="64"/>
    </row>
    <row r="275" spans="6:69" x14ac:dyDescent="0.25">
      <c r="F275" s="64"/>
      <c r="R275" s="64"/>
      <c r="AA275" s="64"/>
      <c r="AJ275" s="64"/>
      <c r="AT275" s="64"/>
      <c r="BC275" s="64"/>
      <c r="BF275" s="62"/>
      <c r="BG275" s="62"/>
      <c r="BH275" s="62"/>
      <c r="BI275" s="62"/>
      <c r="BJ275" s="62"/>
      <c r="BK275" s="62"/>
      <c r="BL275" s="62"/>
      <c r="BQ275" s="64"/>
    </row>
    <row r="276" spans="6:69" x14ac:dyDescent="0.25">
      <c r="F276" s="64"/>
      <c r="R276" s="64"/>
      <c r="AA276" s="64"/>
      <c r="AJ276" s="64"/>
      <c r="AT276" s="64"/>
      <c r="BC276" s="64"/>
      <c r="BF276" s="62"/>
      <c r="BG276" s="62"/>
      <c r="BH276" s="62"/>
      <c r="BI276" s="62"/>
      <c r="BJ276" s="62"/>
      <c r="BK276" s="62"/>
      <c r="BL276" s="62"/>
      <c r="BQ276" s="64"/>
    </row>
    <row r="277" spans="6:69" x14ac:dyDescent="0.25">
      <c r="F277" s="64"/>
      <c r="R277" s="64"/>
      <c r="AA277" s="64"/>
      <c r="AJ277" s="64"/>
      <c r="AT277" s="64"/>
      <c r="BC277" s="64"/>
      <c r="BF277" s="62"/>
      <c r="BG277" s="62"/>
      <c r="BH277" s="62"/>
      <c r="BI277" s="62"/>
      <c r="BJ277" s="62"/>
      <c r="BK277" s="62"/>
      <c r="BL277" s="62"/>
      <c r="BQ277" s="64"/>
    </row>
    <row r="278" spans="6:69" x14ac:dyDescent="0.25">
      <c r="F278" s="64"/>
      <c r="R278" s="64"/>
      <c r="AA278" s="64"/>
      <c r="AJ278" s="64"/>
      <c r="AT278" s="64"/>
      <c r="BC278" s="64"/>
      <c r="BF278" s="62"/>
      <c r="BG278" s="62"/>
      <c r="BH278" s="62"/>
      <c r="BI278" s="62"/>
      <c r="BJ278" s="62"/>
      <c r="BK278" s="62"/>
      <c r="BL278" s="62"/>
      <c r="BQ278" s="64"/>
    </row>
    <row r="279" spans="6:69" x14ac:dyDescent="0.25">
      <c r="F279" s="64"/>
      <c r="R279" s="64"/>
      <c r="AA279" s="64"/>
      <c r="AJ279" s="64"/>
      <c r="AT279" s="64"/>
      <c r="BC279" s="64"/>
      <c r="BF279" s="62"/>
      <c r="BG279" s="62"/>
      <c r="BH279" s="62"/>
      <c r="BI279" s="62"/>
      <c r="BJ279" s="62"/>
      <c r="BK279" s="62"/>
      <c r="BL279" s="62"/>
      <c r="BQ279" s="64"/>
    </row>
    <row r="280" spans="6:69" x14ac:dyDescent="0.25">
      <c r="F280" s="64"/>
      <c r="R280" s="64"/>
      <c r="AA280" s="64"/>
      <c r="AJ280" s="64"/>
      <c r="AT280" s="64"/>
      <c r="BC280" s="64"/>
      <c r="BF280" s="62"/>
      <c r="BG280" s="62"/>
      <c r="BH280" s="62"/>
      <c r="BI280" s="62"/>
      <c r="BJ280" s="62"/>
      <c r="BK280" s="62"/>
      <c r="BL280" s="62"/>
      <c r="BQ280" s="64"/>
    </row>
    <row r="281" spans="6:69" x14ac:dyDescent="0.25">
      <c r="F281" s="64"/>
      <c r="R281" s="64"/>
      <c r="AA281" s="64"/>
      <c r="AJ281" s="64"/>
      <c r="AT281" s="64"/>
      <c r="BC281" s="64"/>
      <c r="BF281" s="62"/>
      <c r="BG281" s="62"/>
      <c r="BH281" s="62"/>
      <c r="BI281" s="62"/>
      <c r="BJ281" s="62"/>
      <c r="BK281" s="62"/>
      <c r="BL281" s="62"/>
      <c r="BQ281" s="64"/>
    </row>
    <row r="282" spans="6:69" x14ac:dyDescent="0.25">
      <c r="F282" s="64"/>
      <c r="R282" s="64"/>
      <c r="AA282" s="64"/>
      <c r="AJ282" s="64"/>
      <c r="AT282" s="64"/>
      <c r="BC282" s="64"/>
      <c r="BF282" s="62"/>
      <c r="BG282" s="62"/>
      <c r="BH282" s="62"/>
      <c r="BI282" s="62"/>
      <c r="BJ282" s="62"/>
      <c r="BK282" s="62"/>
      <c r="BL282" s="62"/>
      <c r="BQ282" s="64"/>
    </row>
    <row r="283" spans="6:69" x14ac:dyDescent="0.25">
      <c r="F283" s="64"/>
      <c r="R283" s="64"/>
      <c r="AA283" s="64"/>
      <c r="AJ283" s="64"/>
      <c r="AT283" s="64"/>
      <c r="BC283" s="64"/>
      <c r="BF283" s="62"/>
      <c r="BG283" s="62"/>
      <c r="BH283" s="62"/>
      <c r="BI283" s="62"/>
      <c r="BJ283" s="62"/>
      <c r="BK283" s="62"/>
      <c r="BL283" s="62"/>
      <c r="BQ283" s="64"/>
    </row>
    <row r="284" spans="6:69" x14ac:dyDescent="0.25">
      <c r="F284" s="64"/>
      <c r="R284" s="64"/>
      <c r="AA284" s="64"/>
      <c r="AJ284" s="64"/>
      <c r="AT284" s="64"/>
      <c r="BC284" s="64"/>
      <c r="BF284" s="62"/>
      <c r="BG284" s="62"/>
      <c r="BH284" s="62"/>
      <c r="BI284" s="62"/>
      <c r="BJ284" s="62"/>
      <c r="BK284" s="62"/>
      <c r="BL284" s="62"/>
      <c r="BQ284" s="64"/>
    </row>
    <row r="285" spans="6:69" x14ac:dyDescent="0.25">
      <c r="F285" s="64"/>
      <c r="R285" s="64"/>
      <c r="AA285" s="64"/>
      <c r="AJ285" s="64"/>
      <c r="AT285" s="64"/>
      <c r="BC285" s="64"/>
      <c r="BF285" s="62"/>
      <c r="BG285" s="62"/>
      <c r="BH285" s="62"/>
      <c r="BI285" s="62"/>
      <c r="BJ285" s="62"/>
      <c r="BK285" s="62"/>
      <c r="BL285" s="62"/>
      <c r="BQ285" s="64"/>
    </row>
    <row r="286" spans="6:69" x14ac:dyDescent="0.25">
      <c r="F286" s="64"/>
      <c r="R286" s="64"/>
      <c r="AA286" s="64"/>
      <c r="AJ286" s="64"/>
      <c r="AT286" s="64"/>
      <c r="BC286" s="64"/>
      <c r="BF286" s="62"/>
      <c r="BG286" s="62"/>
      <c r="BH286" s="62"/>
      <c r="BI286" s="62"/>
      <c r="BJ286" s="62"/>
      <c r="BK286" s="62"/>
      <c r="BL286" s="62"/>
      <c r="BQ286" s="64"/>
    </row>
    <row r="287" spans="6:69" x14ac:dyDescent="0.25">
      <c r="F287" s="64"/>
      <c r="R287" s="64"/>
      <c r="AA287" s="64"/>
      <c r="AJ287" s="64"/>
      <c r="AT287" s="64"/>
      <c r="BC287" s="64"/>
      <c r="BF287" s="62"/>
      <c r="BG287" s="62"/>
      <c r="BH287" s="62"/>
      <c r="BI287" s="62"/>
      <c r="BJ287" s="62"/>
      <c r="BK287" s="62"/>
      <c r="BL287" s="62"/>
      <c r="BQ287" s="64"/>
    </row>
    <row r="288" spans="6:69" x14ac:dyDescent="0.25">
      <c r="F288" s="64"/>
      <c r="R288" s="64"/>
      <c r="AA288" s="64"/>
      <c r="AJ288" s="64"/>
      <c r="AT288" s="64"/>
      <c r="BC288" s="64"/>
      <c r="BF288" s="62"/>
      <c r="BG288" s="62"/>
      <c r="BH288" s="62"/>
      <c r="BI288" s="62"/>
      <c r="BJ288" s="62"/>
      <c r="BK288" s="62"/>
      <c r="BL288" s="62"/>
      <c r="BQ288" s="64"/>
    </row>
    <row r="289" spans="6:69" x14ac:dyDescent="0.25">
      <c r="F289" s="64"/>
      <c r="R289" s="64"/>
      <c r="AA289" s="64"/>
      <c r="AJ289" s="64"/>
      <c r="AT289" s="64"/>
      <c r="BC289" s="64"/>
      <c r="BF289" s="62"/>
      <c r="BG289" s="62"/>
      <c r="BH289" s="62"/>
      <c r="BI289" s="62"/>
      <c r="BJ289" s="62"/>
      <c r="BK289" s="62"/>
      <c r="BL289" s="62"/>
      <c r="BQ289" s="64"/>
    </row>
    <row r="290" spans="6:69" x14ac:dyDescent="0.25">
      <c r="F290" s="64"/>
      <c r="R290" s="64"/>
      <c r="AA290" s="64"/>
      <c r="AJ290" s="64"/>
      <c r="AT290" s="64"/>
      <c r="BC290" s="64"/>
      <c r="BF290" s="62"/>
      <c r="BG290" s="62"/>
      <c r="BH290" s="62"/>
      <c r="BI290" s="62"/>
      <c r="BJ290" s="62"/>
      <c r="BK290" s="62"/>
      <c r="BL290" s="62"/>
      <c r="BQ290" s="64"/>
    </row>
    <row r="291" spans="6:69" x14ac:dyDescent="0.25">
      <c r="F291" s="64"/>
      <c r="R291" s="64"/>
      <c r="AA291" s="64"/>
      <c r="AJ291" s="64"/>
      <c r="AT291" s="64"/>
      <c r="BC291" s="64"/>
      <c r="BF291" s="62"/>
      <c r="BG291" s="62"/>
      <c r="BH291" s="62"/>
      <c r="BI291" s="62"/>
      <c r="BJ291" s="62"/>
      <c r="BK291" s="62"/>
      <c r="BL291" s="62"/>
      <c r="BQ291" s="64"/>
    </row>
    <row r="292" spans="6:69" x14ac:dyDescent="0.25">
      <c r="F292" s="64"/>
      <c r="R292" s="64"/>
      <c r="AA292" s="64"/>
      <c r="AJ292" s="64"/>
      <c r="AT292" s="64"/>
      <c r="BC292" s="64"/>
      <c r="BF292" s="62"/>
      <c r="BG292" s="62"/>
      <c r="BH292" s="62"/>
      <c r="BI292" s="62"/>
      <c r="BJ292" s="62"/>
      <c r="BK292" s="62"/>
      <c r="BL292" s="62"/>
      <c r="BQ292" s="64"/>
    </row>
    <row r="293" spans="6:69" x14ac:dyDescent="0.25">
      <c r="F293" s="64"/>
      <c r="R293" s="64"/>
      <c r="AA293" s="64"/>
      <c r="AJ293" s="64"/>
      <c r="AT293" s="64"/>
      <c r="BC293" s="64"/>
      <c r="BF293" s="62"/>
      <c r="BG293" s="62"/>
      <c r="BH293" s="62"/>
      <c r="BI293" s="62"/>
      <c r="BJ293" s="62"/>
      <c r="BK293" s="62"/>
      <c r="BL293" s="62"/>
      <c r="BQ293" s="64"/>
    </row>
    <row r="294" spans="6:69" x14ac:dyDescent="0.25">
      <c r="F294" s="64"/>
      <c r="R294" s="64"/>
      <c r="AA294" s="64"/>
      <c r="AJ294" s="64"/>
      <c r="AT294" s="64"/>
      <c r="BC294" s="64"/>
      <c r="BF294" s="62"/>
      <c r="BG294" s="62"/>
      <c r="BH294" s="62"/>
      <c r="BI294" s="62"/>
      <c r="BJ294" s="62"/>
      <c r="BK294" s="62"/>
      <c r="BL294" s="62"/>
      <c r="BQ294" s="64"/>
    </row>
    <row r="295" spans="6:69" x14ac:dyDescent="0.25">
      <c r="F295" s="64"/>
      <c r="R295" s="64"/>
      <c r="AA295" s="64"/>
      <c r="AJ295" s="64"/>
      <c r="AT295" s="64"/>
      <c r="BC295" s="64"/>
      <c r="BF295" s="62"/>
      <c r="BG295" s="62"/>
      <c r="BH295" s="62"/>
      <c r="BI295" s="62"/>
      <c r="BJ295" s="62"/>
      <c r="BK295" s="62"/>
      <c r="BL295" s="62"/>
      <c r="BQ295" s="64"/>
    </row>
    <row r="296" spans="6:69" x14ac:dyDescent="0.25">
      <c r="F296" s="64"/>
      <c r="R296" s="64"/>
      <c r="AA296" s="64"/>
      <c r="AJ296" s="64"/>
      <c r="AT296" s="64"/>
      <c r="BC296" s="64"/>
      <c r="BF296" s="62"/>
      <c r="BG296" s="62"/>
      <c r="BH296" s="62"/>
      <c r="BI296" s="62"/>
      <c r="BJ296" s="62"/>
      <c r="BK296" s="62"/>
      <c r="BL296" s="62"/>
      <c r="BQ296" s="64"/>
    </row>
    <row r="297" spans="6:69" x14ac:dyDescent="0.25">
      <c r="F297" s="64"/>
      <c r="R297" s="64"/>
      <c r="AA297" s="64"/>
      <c r="AJ297" s="64"/>
      <c r="AT297" s="64"/>
      <c r="BC297" s="64"/>
      <c r="BF297" s="62"/>
      <c r="BG297" s="62"/>
      <c r="BH297" s="62"/>
      <c r="BI297" s="62"/>
      <c r="BJ297" s="62"/>
      <c r="BK297" s="62"/>
      <c r="BL297" s="62"/>
      <c r="BQ297" s="64"/>
    </row>
    <row r="298" spans="6:69" x14ac:dyDescent="0.25">
      <c r="F298" s="64"/>
      <c r="R298" s="64"/>
      <c r="AA298" s="64"/>
      <c r="AJ298" s="64"/>
      <c r="AT298" s="64"/>
      <c r="BC298" s="64"/>
      <c r="BF298" s="62"/>
      <c r="BG298" s="62"/>
      <c r="BH298" s="62"/>
      <c r="BI298" s="62"/>
      <c r="BJ298" s="62"/>
      <c r="BK298" s="62"/>
      <c r="BL298" s="62"/>
      <c r="BQ298" s="64"/>
    </row>
    <row r="299" spans="6:69" x14ac:dyDescent="0.25">
      <c r="F299" s="64"/>
      <c r="R299" s="64"/>
      <c r="AA299" s="64"/>
      <c r="AJ299" s="64"/>
      <c r="AT299" s="64"/>
      <c r="BC299" s="64"/>
      <c r="BF299" s="62"/>
      <c r="BG299" s="62"/>
      <c r="BH299" s="62"/>
      <c r="BI299" s="62"/>
      <c r="BJ299" s="62"/>
      <c r="BK299" s="62"/>
      <c r="BL299" s="62"/>
      <c r="BQ299" s="64"/>
    </row>
    <row r="300" spans="6:69" x14ac:dyDescent="0.25">
      <c r="F300" s="64"/>
      <c r="R300" s="64"/>
      <c r="AA300" s="64"/>
      <c r="AJ300" s="64"/>
      <c r="AT300" s="64"/>
      <c r="BC300" s="64"/>
      <c r="BF300" s="62"/>
      <c r="BG300" s="62"/>
      <c r="BH300" s="62"/>
      <c r="BI300" s="62"/>
      <c r="BJ300" s="62"/>
      <c r="BK300" s="62"/>
      <c r="BL300" s="62"/>
      <c r="BQ300" s="64"/>
    </row>
    <row r="301" spans="6:69" x14ac:dyDescent="0.25">
      <c r="F301" s="64"/>
      <c r="R301" s="64"/>
      <c r="AA301" s="64"/>
      <c r="AJ301" s="64"/>
      <c r="AT301" s="64"/>
      <c r="BC301" s="64"/>
      <c r="BF301" s="62"/>
      <c r="BG301" s="62"/>
      <c r="BH301" s="62"/>
      <c r="BI301" s="62"/>
      <c r="BJ301" s="62"/>
      <c r="BK301" s="62"/>
      <c r="BL301" s="62"/>
      <c r="BQ301" s="64"/>
    </row>
    <row r="302" spans="6:69" x14ac:dyDescent="0.25">
      <c r="F302" s="64"/>
      <c r="R302" s="64"/>
      <c r="AA302" s="64"/>
      <c r="AJ302" s="64"/>
      <c r="AT302" s="64"/>
      <c r="BC302" s="64"/>
      <c r="BF302" s="62"/>
      <c r="BG302" s="62"/>
      <c r="BH302" s="62"/>
      <c r="BI302" s="62"/>
      <c r="BJ302" s="62"/>
      <c r="BK302" s="62"/>
      <c r="BL302" s="62"/>
      <c r="BQ302" s="64"/>
    </row>
    <row r="303" spans="6:69" x14ac:dyDescent="0.25">
      <c r="F303" s="64"/>
      <c r="R303" s="64"/>
      <c r="AA303" s="64"/>
      <c r="AJ303" s="64"/>
      <c r="AT303" s="64"/>
      <c r="BC303" s="64"/>
      <c r="BF303" s="62"/>
      <c r="BG303" s="62"/>
      <c r="BH303" s="62"/>
      <c r="BI303" s="62"/>
      <c r="BJ303" s="62"/>
      <c r="BK303" s="62"/>
      <c r="BL303" s="62"/>
      <c r="BQ303" s="64"/>
    </row>
    <row r="304" spans="6:69" x14ac:dyDescent="0.25">
      <c r="F304" s="64"/>
      <c r="R304" s="64"/>
      <c r="AA304" s="64"/>
      <c r="AJ304" s="64"/>
      <c r="AT304" s="64"/>
      <c r="BC304" s="64"/>
      <c r="BF304" s="62"/>
      <c r="BG304" s="62"/>
      <c r="BH304" s="62"/>
      <c r="BI304" s="62"/>
      <c r="BJ304" s="62"/>
      <c r="BK304" s="62"/>
      <c r="BL304" s="62"/>
      <c r="BQ304" s="64"/>
    </row>
    <row r="305" spans="6:69" x14ac:dyDescent="0.25">
      <c r="F305" s="64"/>
      <c r="R305" s="64"/>
      <c r="AA305" s="64"/>
      <c r="AJ305" s="64"/>
      <c r="AT305" s="64"/>
      <c r="BC305" s="64"/>
      <c r="BF305" s="62"/>
      <c r="BG305" s="62"/>
      <c r="BH305" s="62"/>
      <c r="BI305" s="62"/>
      <c r="BJ305" s="62"/>
      <c r="BK305" s="62"/>
      <c r="BL305" s="62"/>
      <c r="BQ305" s="64"/>
    </row>
    <row r="306" spans="6:69" x14ac:dyDescent="0.25">
      <c r="F306" s="64"/>
      <c r="R306" s="64"/>
      <c r="AA306" s="64"/>
      <c r="AJ306" s="64"/>
      <c r="AT306" s="64"/>
      <c r="BC306" s="64"/>
      <c r="BF306" s="62"/>
      <c r="BG306" s="62"/>
      <c r="BH306" s="62"/>
      <c r="BI306" s="62"/>
      <c r="BJ306" s="62"/>
      <c r="BK306" s="62"/>
      <c r="BL306" s="62"/>
      <c r="BQ306" s="64"/>
    </row>
    <row r="307" spans="6:69" x14ac:dyDescent="0.25">
      <c r="F307" s="64"/>
      <c r="R307" s="64"/>
      <c r="AA307" s="64"/>
      <c r="AJ307" s="64"/>
      <c r="AT307" s="64"/>
      <c r="BC307" s="64"/>
      <c r="BF307" s="62"/>
      <c r="BG307" s="62"/>
      <c r="BH307" s="62"/>
      <c r="BI307" s="62"/>
      <c r="BJ307" s="62"/>
      <c r="BK307" s="62"/>
      <c r="BL307" s="62"/>
      <c r="BQ307" s="64"/>
    </row>
    <row r="308" spans="6:69" x14ac:dyDescent="0.25">
      <c r="F308" s="64"/>
      <c r="R308" s="64"/>
      <c r="AA308" s="64"/>
      <c r="AJ308" s="64"/>
      <c r="AT308" s="64"/>
      <c r="BC308" s="64"/>
      <c r="BF308" s="62"/>
      <c r="BG308" s="62"/>
      <c r="BH308" s="62"/>
      <c r="BI308" s="62"/>
      <c r="BJ308" s="62"/>
      <c r="BK308" s="62"/>
      <c r="BL308" s="62"/>
      <c r="BQ308" s="64"/>
    </row>
    <row r="309" spans="6:69" x14ac:dyDescent="0.25">
      <c r="F309" s="64"/>
      <c r="R309" s="64"/>
      <c r="AA309" s="64"/>
      <c r="AJ309" s="64"/>
      <c r="AT309" s="64"/>
      <c r="BC309" s="64"/>
      <c r="BF309" s="62"/>
      <c r="BG309" s="62"/>
      <c r="BH309" s="62"/>
      <c r="BI309" s="62"/>
      <c r="BJ309" s="62"/>
      <c r="BK309" s="62"/>
      <c r="BL309" s="62"/>
      <c r="BQ309" s="64"/>
    </row>
    <row r="310" spans="6:69" x14ac:dyDescent="0.25">
      <c r="F310" s="64"/>
      <c r="R310" s="64"/>
      <c r="AA310" s="64"/>
      <c r="AJ310" s="64"/>
      <c r="AT310" s="64"/>
      <c r="BC310" s="64"/>
      <c r="BF310" s="62"/>
      <c r="BG310" s="62"/>
      <c r="BH310" s="62"/>
      <c r="BI310" s="62"/>
      <c r="BJ310" s="62"/>
      <c r="BK310" s="62"/>
      <c r="BL310" s="62"/>
      <c r="BQ310" s="64"/>
    </row>
    <row r="311" spans="6:69" x14ac:dyDescent="0.25">
      <c r="F311" s="64"/>
      <c r="R311" s="64"/>
      <c r="AA311" s="64"/>
      <c r="AJ311" s="64"/>
      <c r="AT311" s="64"/>
      <c r="BC311" s="64"/>
      <c r="BF311" s="62"/>
      <c r="BG311" s="62"/>
      <c r="BH311" s="62"/>
      <c r="BI311" s="62"/>
      <c r="BJ311" s="62"/>
      <c r="BK311" s="62"/>
      <c r="BL311" s="62"/>
      <c r="BQ311" s="64"/>
    </row>
    <row r="312" spans="6:69" x14ac:dyDescent="0.25">
      <c r="F312" s="64"/>
      <c r="R312" s="64"/>
      <c r="AA312" s="64"/>
      <c r="AJ312" s="64"/>
      <c r="AT312" s="64"/>
      <c r="BC312" s="64"/>
      <c r="BF312" s="62"/>
      <c r="BG312" s="62"/>
      <c r="BH312" s="62"/>
      <c r="BI312" s="62"/>
      <c r="BJ312" s="62"/>
      <c r="BK312" s="62"/>
      <c r="BL312" s="62"/>
      <c r="BQ312" s="64"/>
    </row>
    <row r="313" spans="6:69" x14ac:dyDescent="0.25">
      <c r="F313" s="64"/>
      <c r="R313" s="64"/>
      <c r="AA313" s="64"/>
      <c r="AJ313" s="64"/>
      <c r="AT313" s="64"/>
      <c r="BC313" s="64"/>
      <c r="BF313" s="62"/>
      <c r="BG313" s="62"/>
      <c r="BH313" s="62"/>
      <c r="BI313" s="62"/>
      <c r="BJ313" s="62"/>
      <c r="BK313" s="62"/>
      <c r="BL313" s="62"/>
      <c r="BQ313" s="64"/>
    </row>
    <row r="314" spans="6:69" x14ac:dyDescent="0.25">
      <c r="F314" s="64"/>
      <c r="R314" s="64"/>
      <c r="AA314" s="64"/>
      <c r="AJ314" s="64"/>
      <c r="AT314" s="64"/>
      <c r="BC314" s="64"/>
      <c r="BF314" s="62"/>
      <c r="BG314" s="62"/>
      <c r="BH314" s="62"/>
      <c r="BI314" s="62"/>
      <c r="BJ314" s="62"/>
      <c r="BK314" s="62"/>
      <c r="BL314" s="62"/>
      <c r="BQ314" s="64"/>
    </row>
    <row r="315" spans="6:69" x14ac:dyDescent="0.25">
      <c r="F315" s="64"/>
      <c r="R315" s="64"/>
      <c r="AA315" s="64"/>
      <c r="AJ315" s="64"/>
      <c r="AT315" s="64"/>
      <c r="BC315" s="64"/>
      <c r="BF315" s="62"/>
      <c r="BG315" s="62"/>
      <c r="BH315" s="62"/>
      <c r="BI315" s="62"/>
      <c r="BJ315" s="62"/>
      <c r="BK315" s="62"/>
      <c r="BL315" s="62"/>
      <c r="BQ315" s="64"/>
    </row>
    <row r="316" spans="6:69" x14ac:dyDescent="0.25">
      <c r="F316" s="64"/>
      <c r="R316" s="64"/>
      <c r="AA316" s="64"/>
      <c r="AJ316" s="64"/>
      <c r="AT316" s="64"/>
      <c r="BC316" s="64"/>
      <c r="BF316" s="62"/>
      <c r="BG316" s="62"/>
      <c r="BH316" s="62"/>
      <c r="BI316" s="62"/>
      <c r="BJ316" s="62"/>
      <c r="BK316" s="62"/>
      <c r="BL316" s="62"/>
      <c r="BQ316" s="64"/>
    </row>
    <row r="317" spans="6:69" x14ac:dyDescent="0.25">
      <c r="F317" s="64"/>
      <c r="R317" s="64"/>
      <c r="AA317" s="64"/>
      <c r="AJ317" s="64"/>
      <c r="AT317" s="64"/>
      <c r="BC317" s="64"/>
      <c r="BF317" s="62"/>
      <c r="BG317" s="62"/>
      <c r="BH317" s="62"/>
      <c r="BI317" s="62"/>
      <c r="BJ317" s="62"/>
      <c r="BK317" s="62"/>
      <c r="BL317" s="62"/>
      <c r="BQ317" s="64"/>
    </row>
    <row r="318" spans="6:69" x14ac:dyDescent="0.25">
      <c r="F318" s="64"/>
      <c r="R318" s="64"/>
      <c r="AA318" s="64"/>
      <c r="AJ318" s="64"/>
      <c r="AT318" s="64"/>
      <c r="BC318" s="64"/>
      <c r="BF318" s="62"/>
      <c r="BG318" s="62"/>
      <c r="BH318" s="62"/>
      <c r="BI318" s="62"/>
      <c r="BJ318" s="62"/>
      <c r="BK318" s="62"/>
      <c r="BL318" s="62"/>
      <c r="BQ318" s="64"/>
    </row>
    <row r="319" spans="6:69" x14ac:dyDescent="0.25">
      <c r="F319" s="64"/>
      <c r="R319" s="64"/>
      <c r="AA319" s="64"/>
      <c r="AJ319" s="64"/>
      <c r="AT319" s="64"/>
      <c r="BC319" s="64"/>
      <c r="BF319" s="62"/>
      <c r="BG319" s="62"/>
      <c r="BH319" s="62"/>
      <c r="BI319" s="62"/>
      <c r="BJ319" s="62"/>
      <c r="BK319" s="62"/>
      <c r="BL319" s="62"/>
      <c r="BQ319" s="64"/>
    </row>
    <row r="320" spans="6:69" x14ac:dyDescent="0.25">
      <c r="F320" s="64"/>
      <c r="R320" s="64"/>
      <c r="AA320" s="64"/>
      <c r="AJ320" s="64"/>
      <c r="AT320" s="64"/>
      <c r="BC320" s="64"/>
      <c r="BF320" s="62"/>
      <c r="BG320" s="62"/>
      <c r="BH320" s="62"/>
      <c r="BI320" s="62"/>
      <c r="BJ320" s="62"/>
      <c r="BK320" s="62"/>
      <c r="BL320" s="62"/>
      <c r="BQ320" s="64"/>
    </row>
    <row r="321" spans="6:69" x14ac:dyDescent="0.25">
      <c r="F321" s="64"/>
      <c r="R321" s="64"/>
      <c r="AA321" s="64"/>
      <c r="AJ321" s="64"/>
      <c r="AT321" s="64"/>
      <c r="BC321" s="64"/>
      <c r="BF321" s="62"/>
      <c r="BG321" s="62"/>
      <c r="BH321" s="62"/>
      <c r="BI321" s="62"/>
      <c r="BJ321" s="62"/>
      <c r="BK321" s="62"/>
      <c r="BL321" s="62"/>
      <c r="BQ321" s="64"/>
    </row>
    <row r="322" spans="6:69" x14ac:dyDescent="0.25">
      <c r="F322" s="64"/>
      <c r="R322" s="64"/>
      <c r="AA322" s="64"/>
      <c r="AJ322" s="64"/>
      <c r="AT322" s="64"/>
      <c r="BC322" s="64"/>
      <c r="BF322" s="62"/>
      <c r="BG322" s="62"/>
      <c r="BH322" s="62"/>
      <c r="BI322" s="62"/>
      <c r="BJ322" s="62"/>
      <c r="BK322" s="62"/>
      <c r="BL322" s="62"/>
      <c r="BQ322" s="64"/>
    </row>
    <row r="323" spans="6:69" x14ac:dyDescent="0.25">
      <c r="F323" s="64"/>
      <c r="R323" s="64"/>
      <c r="AA323" s="64"/>
      <c r="AJ323" s="64"/>
      <c r="AT323" s="64"/>
      <c r="BC323" s="64"/>
      <c r="BF323" s="62"/>
      <c r="BG323" s="62"/>
      <c r="BH323" s="62"/>
      <c r="BI323" s="62"/>
      <c r="BJ323" s="62"/>
      <c r="BK323" s="62"/>
      <c r="BL323" s="62"/>
      <c r="BQ323" s="64"/>
    </row>
    <row r="324" spans="6:69" x14ac:dyDescent="0.25">
      <c r="F324" s="64"/>
      <c r="R324" s="64"/>
      <c r="AA324" s="64"/>
      <c r="AJ324" s="64"/>
      <c r="AT324" s="64"/>
      <c r="BC324" s="64"/>
      <c r="BF324" s="62"/>
      <c r="BG324" s="62"/>
      <c r="BH324" s="62"/>
      <c r="BI324" s="62"/>
      <c r="BJ324" s="62"/>
      <c r="BK324" s="62"/>
      <c r="BL324" s="62"/>
      <c r="BQ324" s="64"/>
    </row>
    <row r="325" spans="6:69" x14ac:dyDescent="0.25">
      <c r="F325" s="64"/>
      <c r="R325" s="64"/>
      <c r="AA325" s="64"/>
      <c r="AJ325" s="64"/>
      <c r="AT325" s="64"/>
      <c r="BC325" s="64"/>
      <c r="BF325" s="62"/>
      <c r="BG325" s="62"/>
      <c r="BH325" s="62"/>
      <c r="BI325" s="62"/>
      <c r="BJ325" s="62"/>
      <c r="BK325" s="62"/>
      <c r="BL325" s="62"/>
      <c r="BQ325" s="64"/>
    </row>
    <row r="326" spans="6:69" x14ac:dyDescent="0.25">
      <c r="F326" s="64"/>
      <c r="R326" s="64"/>
      <c r="AA326" s="64"/>
      <c r="AJ326" s="64"/>
      <c r="AT326" s="64"/>
      <c r="BC326" s="64"/>
      <c r="BF326" s="62"/>
      <c r="BG326" s="62"/>
      <c r="BH326" s="62"/>
      <c r="BI326" s="62"/>
      <c r="BJ326" s="62"/>
      <c r="BK326" s="62"/>
      <c r="BL326" s="62"/>
      <c r="BQ326" s="64"/>
    </row>
    <row r="327" spans="6:69" x14ac:dyDescent="0.25">
      <c r="F327" s="64"/>
      <c r="R327" s="64"/>
      <c r="AA327" s="64"/>
      <c r="AJ327" s="64"/>
      <c r="AT327" s="64"/>
      <c r="BC327" s="64"/>
      <c r="BF327" s="62"/>
      <c r="BG327" s="62"/>
      <c r="BH327" s="62"/>
      <c r="BI327" s="62"/>
      <c r="BJ327" s="62"/>
      <c r="BK327" s="62"/>
      <c r="BL327" s="62"/>
      <c r="BQ327" s="64"/>
    </row>
    <row r="328" spans="6:69" x14ac:dyDescent="0.25">
      <c r="F328" s="64"/>
      <c r="R328" s="64"/>
      <c r="AA328" s="64"/>
      <c r="AJ328" s="64"/>
      <c r="AT328" s="64"/>
      <c r="BC328" s="64"/>
      <c r="BF328" s="62"/>
      <c r="BG328" s="62"/>
      <c r="BH328" s="62"/>
      <c r="BI328" s="62"/>
      <c r="BJ328" s="62"/>
      <c r="BK328" s="62"/>
      <c r="BL328" s="62"/>
      <c r="BQ328" s="64"/>
    </row>
    <row r="329" spans="6:69" x14ac:dyDescent="0.25">
      <c r="F329" s="64"/>
      <c r="R329" s="64"/>
      <c r="AA329" s="64"/>
      <c r="AJ329" s="64"/>
      <c r="AT329" s="64"/>
      <c r="BC329" s="64"/>
      <c r="BF329" s="62"/>
      <c r="BG329" s="62"/>
      <c r="BH329" s="62"/>
      <c r="BI329" s="62"/>
      <c r="BJ329" s="62"/>
      <c r="BK329" s="62"/>
      <c r="BL329" s="62"/>
      <c r="BQ329" s="64"/>
    </row>
    <row r="330" spans="6:69" x14ac:dyDescent="0.25">
      <c r="F330" s="64"/>
      <c r="R330" s="64"/>
      <c r="AA330" s="64"/>
      <c r="AJ330" s="64"/>
      <c r="AT330" s="64"/>
      <c r="BC330" s="64"/>
      <c r="BF330" s="62"/>
      <c r="BG330" s="62"/>
      <c r="BH330" s="62"/>
      <c r="BI330" s="62"/>
      <c r="BJ330" s="62"/>
      <c r="BK330" s="62"/>
      <c r="BL330" s="62"/>
      <c r="BQ330" s="64"/>
    </row>
    <row r="331" spans="6:69" x14ac:dyDescent="0.25">
      <c r="F331" s="64"/>
      <c r="R331" s="64"/>
      <c r="AA331" s="64"/>
      <c r="AJ331" s="64"/>
      <c r="AT331" s="64"/>
      <c r="BC331" s="64"/>
      <c r="BF331" s="62"/>
      <c r="BG331" s="62"/>
      <c r="BH331" s="62"/>
      <c r="BI331" s="62"/>
      <c r="BJ331" s="62"/>
      <c r="BK331" s="62"/>
      <c r="BL331" s="62"/>
      <c r="BQ331" s="64"/>
    </row>
    <row r="332" spans="6:69" x14ac:dyDescent="0.25">
      <c r="F332" s="64"/>
      <c r="R332" s="64"/>
      <c r="AA332" s="64"/>
      <c r="AJ332" s="64"/>
      <c r="AT332" s="64"/>
      <c r="BC332" s="64"/>
      <c r="BQ332" s="64"/>
    </row>
    <row r="333" spans="6:69" x14ac:dyDescent="0.25">
      <c r="F333" s="64"/>
      <c r="R333" s="64"/>
      <c r="AA333" s="64"/>
      <c r="AJ333" s="64"/>
      <c r="AT333" s="64"/>
      <c r="BC333" s="64"/>
      <c r="BQ333" s="64"/>
    </row>
    <row r="334" spans="6:69" x14ac:dyDescent="0.25">
      <c r="F334" s="64"/>
      <c r="R334" s="64"/>
      <c r="AA334" s="64"/>
      <c r="AJ334" s="64"/>
      <c r="AT334" s="64"/>
      <c r="BC334" s="64"/>
      <c r="BQ334" s="64"/>
    </row>
    <row r="335" spans="6:69" x14ac:dyDescent="0.25">
      <c r="F335" s="64"/>
      <c r="R335" s="64"/>
      <c r="AA335" s="64"/>
      <c r="AJ335" s="64"/>
      <c r="AT335" s="64"/>
      <c r="BC335" s="64"/>
      <c r="BQ335" s="64"/>
    </row>
    <row r="336" spans="6:69" x14ac:dyDescent="0.25">
      <c r="F336" s="64"/>
      <c r="R336" s="64"/>
      <c r="AA336" s="64"/>
      <c r="AJ336" s="64"/>
      <c r="AT336" s="64"/>
      <c r="BC336" s="64"/>
      <c r="BQ336" s="64"/>
    </row>
    <row r="337" spans="6:69" x14ac:dyDescent="0.25">
      <c r="F337" s="64"/>
      <c r="R337" s="64"/>
      <c r="AA337" s="64"/>
      <c r="AJ337" s="64"/>
      <c r="AT337" s="64"/>
      <c r="BC337" s="64"/>
      <c r="BQ337" s="64"/>
    </row>
    <row r="338" spans="6:69" x14ac:dyDescent="0.25">
      <c r="F338" s="64"/>
      <c r="R338" s="64"/>
      <c r="AA338" s="64"/>
      <c r="AJ338" s="64"/>
      <c r="AT338" s="64"/>
      <c r="BC338" s="64"/>
      <c r="BQ338" s="64"/>
    </row>
    <row r="339" spans="6:69" x14ac:dyDescent="0.25">
      <c r="F339" s="64"/>
      <c r="R339" s="64"/>
      <c r="AA339" s="64"/>
      <c r="AJ339" s="64"/>
      <c r="AT339" s="64"/>
      <c r="BC339" s="64"/>
      <c r="BQ339" s="64"/>
    </row>
    <row r="340" spans="6:69" x14ac:dyDescent="0.25">
      <c r="F340" s="64"/>
      <c r="R340" s="64"/>
      <c r="AA340" s="64"/>
      <c r="AJ340" s="64"/>
      <c r="AT340" s="64"/>
      <c r="BC340" s="64"/>
      <c r="BQ340" s="64"/>
    </row>
    <row r="341" spans="6:69" x14ac:dyDescent="0.25">
      <c r="F341" s="64"/>
      <c r="R341" s="64"/>
      <c r="AA341" s="64"/>
      <c r="AJ341" s="64"/>
      <c r="AT341" s="64"/>
      <c r="BC341" s="64"/>
      <c r="BQ341" s="64"/>
    </row>
    <row r="342" spans="6:69" x14ac:dyDescent="0.25">
      <c r="F342" s="64"/>
      <c r="R342" s="64"/>
      <c r="AA342" s="64"/>
      <c r="AJ342" s="64"/>
      <c r="AT342" s="64"/>
      <c r="BC342" s="64"/>
      <c r="BQ342" s="64"/>
    </row>
    <row r="343" spans="6:69" x14ac:dyDescent="0.25">
      <c r="F343" s="64"/>
      <c r="R343" s="64"/>
      <c r="AA343" s="64"/>
      <c r="AJ343" s="64"/>
      <c r="AT343" s="64"/>
      <c r="BC343" s="64"/>
      <c r="BQ343" s="64"/>
    </row>
    <row r="344" spans="6:69" x14ac:dyDescent="0.25">
      <c r="F344" s="64"/>
      <c r="R344" s="64"/>
      <c r="AA344" s="64"/>
      <c r="AJ344" s="64"/>
      <c r="AT344" s="64"/>
      <c r="BC344" s="64"/>
      <c r="BQ344" s="64"/>
    </row>
    <row r="345" spans="6:69" x14ac:dyDescent="0.25">
      <c r="F345" s="64"/>
      <c r="R345" s="64"/>
      <c r="AA345" s="64"/>
      <c r="AJ345" s="64"/>
      <c r="AT345" s="64"/>
      <c r="BC345" s="64"/>
      <c r="BQ345" s="64"/>
    </row>
    <row r="346" spans="6:69" x14ac:dyDescent="0.25">
      <c r="F346" s="64"/>
      <c r="R346" s="64"/>
      <c r="AA346" s="64"/>
      <c r="AJ346" s="64"/>
      <c r="AT346" s="64"/>
      <c r="BC346" s="64"/>
      <c r="BQ346" s="64"/>
    </row>
    <row r="347" spans="6:69" x14ac:dyDescent="0.25">
      <c r="F347" s="64"/>
      <c r="R347" s="64"/>
      <c r="AA347" s="64"/>
      <c r="AJ347" s="64"/>
      <c r="AT347" s="64"/>
      <c r="BC347" s="64"/>
      <c r="BQ347" s="64"/>
    </row>
    <row r="348" spans="6:69" x14ac:dyDescent="0.25">
      <c r="F348" s="64"/>
      <c r="R348" s="64"/>
      <c r="AA348" s="64"/>
      <c r="AJ348" s="64"/>
      <c r="AT348" s="64"/>
      <c r="BC348" s="64"/>
      <c r="BQ348" s="64"/>
    </row>
    <row r="349" spans="6:69" x14ac:dyDescent="0.25">
      <c r="F349" s="64"/>
      <c r="R349" s="64"/>
      <c r="AA349" s="64"/>
      <c r="AJ349" s="64"/>
      <c r="AT349" s="64"/>
      <c r="BC349" s="64"/>
      <c r="BQ349" s="64"/>
    </row>
    <row r="350" spans="6:69" x14ac:dyDescent="0.25">
      <c r="F350" s="64"/>
      <c r="R350" s="64"/>
      <c r="AA350" s="64"/>
      <c r="AJ350" s="64"/>
      <c r="AT350" s="64"/>
      <c r="BC350" s="64"/>
      <c r="BQ350" s="64"/>
    </row>
    <row r="351" spans="6:69" x14ac:dyDescent="0.25">
      <c r="F351" s="64"/>
      <c r="R351" s="64"/>
      <c r="AA351" s="64"/>
      <c r="AJ351" s="64"/>
      <c r="AT351" s="64"/>
      <c r="BC351" s="64"/>
      <c r="BQ351" s="64"/>
    </row>
    <row r="352" spans="6:69" x14ac:dyDescent="0.25">
      <c r="F352" s="64"/>
      <c r="R352" s="64"/>
      <c r="AA352" s="64"/>
      <c r="AJ352" s="64"/>
      <c r="AT352" s="64"/>
      <c r="BC352" s="64"/>
      <c r="BQ352" s="64"/>
    </row>
    <row r="353" spans="6:69" x14ac:dyDescent="0.25">
      <c r="F353" s="64"/>
      <c r="R353" s="64"/>
      <c r="AA353" s="64"/>
      <c r="AJ353" s="64"/>
      <c r="AT353" s="64"/>
      <c r="BC353" s="64"/>
      <c r="BQ353" s="64"/>
    </row>
    <row r="354" spans="6:69" x14ac:dyDescent="0.25">
      <c r="F354" s="64"/>
      <c r="R354" s="64"/>
      <c r="AA354" s="64"/>
      <c r="AJ354" s="64"/>
      <c r="AT354" s="64"/>
      <c r="BC354" s="64"/>
      <c r="BQ354" s="64"/>
    </row>
    <row r="355" spans="6:69" x14ac:dyDescent="0.25">
      <c r="F355" s="64"/>
      <c r="R355" s="64"/>
      <c r="AA355" s="64"/>
      <c r="AJ355" s="64"/>
      <c r="AT355" s="64"/>
      <c r="BC355" s="64"/>
      <c r="BQ355" s="64"/>
    </row>
    <row r="356" spans="6:69" x14ac:dyDescent="0.25">
      <c r="F356" s="64"/>
      <c r="R356" s="64"/>
      <c r="AA356" s="64"/>
      <c r="AJ356" s="64"/>
      <c r="AT356" s="64"/>
      <c r="BC356" s="64"/>
      <c r="BQ356" s="64"/>
    </row>
    <row r="357" spans="6:69" x14ac:dyDescent="0.25">
      <c r="F357" s="64"/>
      <c r="R357" s="64"/>
      <c r="AA357" s="64"/>
      <c r="AJ357" s="64"/>
      <c r="AT357" s="64"/>
      <c r="BC357" s="64"/>
      <c r="BQ357" s="64"/>
    </row>
    <row r="358" spans="6:69" x14ac:dyDescent="0.25">
      <c r="F358" s="64"/>
      <c r="R358" s="64"/>
      <c r="AA358" s="64"/>
      <c r="AJ358" s="64"/>
      <c r="AT358" s="64"/>
      <c r="BC358" s="64"/>
      <c r="BQ358" s="64"/>
    </row>
    <row r="359" spans="6:69" x14ac:dyDescent="0.25">
      <c r="F359" s="64"/>
      <c r="R359" s="64"/>
      <c r="AA359" s="64"/>
      <c r="AJ359" s="64"/>
      <c r="AT359" s="64"/>
      <c r="BC359" s="64"/>
      <c r="BQ359" s="64"/>
    </row>
    <row r="360" spans="6:69" x14ac:dyDescent="0.25">
      <c r="F360" s="64"/>
      <c r="R360" s="64"/>
      <c r="AA360" s="64"/>
      <c r="AJ360" s="64"/>
      <c r="AT360" s="64"/>
      <c r="BC360" s="64"/>
      <c r="BQ360" s="64"/>
    </row>
    <row r="361" spans="6:69" x14ac:dyDescent="0.25">
      <c r="F361" s="64"/>
      <c r="R361" s="64"/>
      <c r="AA361" s="64"/>
      <c r="AJ361" s="64"/>
      <c r="AT361" s="64"/>
      <c r="BC361" s="64"/>
      <c r="BQ361" s="64"/>
    </row>
    <row r="362" spans="6:69" x14ac:dyDescent="0.25">
      <c r="F362" s="64"/>
      <c r="R362" s="64"/>
      <c r="AA362" s="64"/>
      <c r="AJ362" s="64"/>
      <c r="AT362" s="64"/>
      <c r="BC362" s="64"/>
      <c r="BQ362" s="64"/>
    </row>
    <row r="363" spans="6:69" x14ac:dyDescent="0.25">
      <c r="F363" s="64"/>
      <c r="R363" s="64"/>
      <c r="AA363" s="64"/>
      <c r="AJ363" s="64"/>
      <c r="AT363" s="64"/>
      <c r="BC363" s="64"/>
      <c r="BQ363" s="64"/>
    </row>
    <row r="364" spans="6:69" x14ac:dyDescent="0.25">
      <c r="F364" s="64"/>
      <c r="R364" s="64"/>
      <c r="AA364" s="64"/>
      <c r="AJ364" s="64"/>
      <c r="AT364" s="64"/>
      <c r="BC364" s="64"/>
      <c r="BQ364" s="64"/>
    </row>
    <row r="365" spans="6:69" x14ac:dyDescent="0.25">
      <c r="F365" s="64"/>
      <c r="R365" s="64"/>
      <c r="AA365" s="64"/>
      <c r="AJ365" s="64"/>
      <c r="AT365" s="64"/>
      <c r="BC365" s="64"/>
      <c r="BQ365" s="64"/>
    </row>
    <row r="366" spans="6:69" x14ac:dyDescent="0.25">
      <c r="F366" s="64"/>
      <c r="R366" s="64"/>
      <c r="AA366" s="64"/>
      <c r="AJ366" s="64"/>
      <c r="AT366" s="64"/>
      <c r="BC366" s="64"/>
      <c r="BQ366" s="64"/>
    </row>
    <row r="367" spans="6:69" x14ac:dyDescent="0.25">
      <c r="F367" s="64"/>
      <c r="R367" s="64"/>
      <c r="AA367" s="64"/>
      <c r="AJ367" s="64"/>
      <c r="AT367" s="64"/>
      <c r="BC367" s="64"/>
      <c r="BQ367" s="64"/>
    </row>
    <row r="368" spans="6:69" x14ac:dyDescent="0.25">
      <c r="F368" s="64"/>
      <c r="R368" s="64"/>
      <c r="AA368" s="64"/>
      <c r="AJ368" s="64"/>
      <c r="AT368" s="64"/>
      <c r="BC368" s="64"/>
      <c r="BQ368" s="64"/>
    </row>
    <row r="369" spans="6:69" x14ac:dyDescent="0.25">
      <c r="F369" s="64"/>
      <c r="R369" s="64"/>
      <c r="AA369" s="64"/>
      <c r="AJ369" s="64"/>
      <c r="AT369" s="64"/>
      <c r="BC369" s="64"/>
      <c r="BQ369" s="64"/>
    </row>
    <row r="370" spans="6:69" x14ac:dyDescent="0.25">
      <c r="F370" s="64"/>
      <c r="R370" s="64"/>
      <c r="AA370" s="64"/>
      <c r="AJ370" s="64"/>
      <c r="AT370" s="64"/>
      <c r="BC370" s="64"/>
      <c r="BQ370" s="64"/>
    </row>
    <row r="371" spans="6:69" x14ac:dyDescent="0.25">
      <c r="F371" s="64"/>
      <c r="R371" s="64"/>
      <c r="AA371" s="64"/>
      <c r="AJ371" s="64"/>
      <c r="AT371" s="64"/>
      <c r="BC371" s="64"/>
      <c r="BQ371" s="64"/>
    </row>
    <row r="372" spans="6:69" x14ac:dyDescent="0.25">
      <c r="F372" s="64"/>
      <c r="R372" s="64"/>
      <c r="AA372" s="64"/>
      <c r="AJ372" s="64"/>
      <c r="AT372" s="64"/>
      <c r="BC372" s="64"/>
      <c r="BQ372" s="64"/>
    </row>
    <row r="373" spans="6:69" x14ac:dyDescent="0.25">
      <c r="F373" s="64"/>
      <c r="R373" s="64"/>
      <c r="AA373" s="64"/>
      <c r="AJ373" s="64"/>
      <c r="AT373" s="64"/>
      <c r="BC373" s="64"/>
      <c r="BQ373" s="64"/>
    </row>
    <row r="374" spans="6:69" x14ac:dyDescent="0.25">
      <c r="F374" s="64"/>
      <c r="R374" s="64"/>
      <c r="AA374" s="64"/>
      <c r="AJ374" s="64"/>
      <c r="AT374" s="64"/>
      <c r="BC374" s="64"/>
      <c r="BQ374" s="64"/>
    </row>
    <row r="375" spans="6:69" x14ac:dyDescent="0.25">
      <c r="F375" s="64"/>
      <c r="R375" s="64"/>
      <c r="AA375" s="64"/>
      <c r="AJ375" s="64"/>
      <c r="AT375" s="64"/>
      <c r="BC375" s="64"/>
      <c r="BQ375" s="64"/>
    </row>
    <row r="376" spans="6:69" x14ac:dyDescent="0.25">
      <c r="F376" s="64"/>
      <c r="R376" s="64"/>
      <c r="AA376" s="64"/>
      <c r="AJ376" s="64"/>
      <c r="AT376" s="64"/>
      <c r="BC376" s="64"/>
      <c r="BQ376" s="64"/>
    </row>
    <row r="377" spans="6:69" x14ac:dyDescent="0.25">
      <c r="F377" s="64"/>
      <c r="R377" s="64"/>
      <c r="AA377" s="64"/>
      <c r="AJ377" s="64"/>
      <c r="AT377" s="64"/>
      <c r="BC377" s="64"/>
      <c r="BQ377" s="64"/>
    </row>
    <row r="378" spans="6:69" x14ac:dyDescent="0.25">
      <c r="F378" s="64"/>
      <c r="R378" s="64"/>
      <c r="AA378" s="64"/>
      <c r="AJ378" s="64"/>
      <c r="AT378" s="64"/>
      <c r="BC378" s="64"/>
      <c r="BQ378" s="64"/>
    </row>
    <row r="379" spans="6:69" x14ac:dyDescent="0.25">
      <c r="F379" s="64"/>
      <c r="R379" s="64"/>
      <c r="AA379" s="64"/>
      <c r="AJ379" s="64"/>
      <c r="AT379" s="64"/>
      <c r="BC379" s="64"/>
      <c r="BQ379" s="64"/>
    </row>
    <row r="380" spans="6:69" x14ac:dyDescent="0.25">
      <c r="F380" s="64"/>
      <c r="R380" s="64"/>
      <c r="AA380" s="64"/>
      <c r="AJ380" s="64"/>
      <c r="AT380" s="64"/>
      <c r="BC380" s="64"/>
      <c r="BQ380" s="64"/>
    </row>
    <row r="381" spans="6:69" x14ac:dyDescent="0.25">
      <c r="F381" s="64"/>
      <c r="R381" s="64"/>
      <c r="AA381" s="64"/>
      <c r="AJ381" s="64"/>
      <c r="AT381" s="64"/>
      <c r="BC381" s="64"/>
      <c r="BQ381" s="64"/>
    </row>
    <row r="382" spans="6:69" x14ac:dyDescent="0.25">
      <c r="F382" s="64"/>
      <c r="R382" s="64"/>
      <c r="AA382" s="64"/>
      <c r="AJ382" s="64"/>
      <c r="AT382" s="64"/>
      <c r="BC382" s="64"/>
      <c r="BQ382" s="64"/>
    </row>
    <row r="383" spans="6:69" x14ac:dyDescent="0.25">
      <c r="F383" s="64"/>
      <c r="R383" s="64"/>
      <c r="AA383" s="64"/>
      <c r="AJ383" s="64"/>
      <c r="AT383" s="64"/>
      <c r="BC383" s="64"/>
      <c r="BQ383" s="64"/>
    </row>
    <row r="384" spans="6:69" x14ac:dyDescent="0.25">
      <c r="F384" s="64"/>
      <c r="R384" s="64"/>
      <c r="AA384" s="64"/>
      <c r="AJ384" s="64"/>
      <c r="AT384" s="64"/>
      <c r="BC384" s="64"/>
      <c r="BQ384" s="64"/>
    </row>
    <row r="385" spans="6:69" x14ac:dyDescent="0.25">
      <c r="F385" s="64"/>
      <c r="R385" s="64"/>
      <c r="AA385" s="64"/>
      <c r="AJ385" s="64"/>
      <c r="AT385" s="64"/>
      <c r="BC385" s="64"/>
      <c r="BQ385" s="64"/>
    </row>
    <row r="386" spans="6:69" x14ac:dyDescent="0.25">
      <c r="F386" s="64"/>
      <c r="R386" s="64"/>
      <c r="AA386" s="64"/>
      <c r="AJ386" s="64"/>
      <c r="AT386" s="64"/>
      <c r="BC386" s="64"/>
      <c r="BQ386" s="64"/>
    </row>
    <row r="387" spans="6:69" x14ac:dyDescent="0.25">
      <c r="F387" s="64"/>
      <c r="R387" s="64"/>
      <c r="AA387" s="64"/>
      <c r="AJ387" s="64"/>
      <c r="AT387" s="64"/>
      <c r="BC387" s="64"/>
      <c r="BQ387" s="64"/>
    </row>
    <row r="388" spans="6:69" x14ac:dyDescent="0.25">
      <c r="F388" s="64"/>
      <c r="R388" s="64"/>
      <c r="AA388" s="64"/>
      <c r="AJ388" s="64"/>
      <c r="AT388" s="64"/>
      <c r="BC388" s="64"/>
      <c r="BQ388" s="64"/>
    </row>
    <row r="389" spans="6:69" x14ac:dyDescent="0.25">
      <c r="F389" s="64"/>
      <c r="R389" s="64"/>
      <c r="AA389" s="64"/>
      <c r="AJ389" s="64"/>
      <c r="AT389" s="64"/>
      <c r="BC389" s="64"/>
      <c r="BQ389" s="64"/>
    </row>
    <row r="390" spans="6:69" x14ac:dyDescent="0.25">
      <c r="F390" s="64"/>
      <c r="R390" s="64"/>
      <c r="AA390" s="64"/>
      <c r="AJ390" s="64"/>
      <c r="AT390" s="64"/>
      <c r="BC390" s="64"/>
      <c r="BQ390" s="64"/>
    </row>
    <row r="391" spans="6:69" x14ac:dyDescent="0.25">
      <c r="F391" s="64"/>
      <c r="R391" s="64"/>
      <c r="AA391" s="64"/>
      <c r="AJ391" s="64"/>
      <c r="AT391" s="64"/>
      <c r="BC391" s="64"/>
      <c r="BQ391" s="64"/>
    </row>
    <row r="392" spans="6:69" x14ac:dyDescent="0.25">
      <c r="F392" s="64"/>
      <c r="R392" s="64"/>
      <c r="AA392" s="64"/>
      <c r="AJ392" s="64"/>
      <c r="AT392" s="64"/>
      <c r="BC392" s="64"/>
      <c r="BQ392" s="64"/>
    </row>
    <row r="393" spans="6:69" x14ac:dyDescent="0.25">
      <c r="F393" s="64"/>
      <c r="R393" s="64"/>
      <c r="AA393" s="64"/>
      <c r="AJ393" s="64"/>
      <c r="AT393" s="64"/>
      <c r="BC393" s="64"/>
      <c r="BQ393" s="64"/>
    </row>
    <row r="394" spans="6:69" x14ac:dyDescent="0.25">
      <c r="F394" s="64"/>
      <c r="R394" s="64"/>
      <c r="AA394" s="64"/>
      <c r="AJ394" s="64"/>
      <c r="AT394" s="64"/>
      <c r="BC394" s="64"/>
      <c r="BQ394" s="64"/>
    </row>
    <row r="395" spans="6:69" x14ac:dyDescent="0.25">
      <c r="F395" s="64"/>
      <c r="R395" s="64"/>
      <c r="AA395" s="64"/>
      <c r="AJ395" s="64"/>
      <c r="AT395" s="64"/>
      <c r="BC395" s="64"/>
      <c r="BQ395" s="64"/>
    </row>
    <row r="396" spans="6:69" x14ac:dyDescent="0.25">
      <c r="F396" s="64"/>
      <c r="R396" s="64"/>
      <c r="AA396" s="64"/>
      <c r="AJ396" s="64"/>
      <c r="AT396" s="64"/>
      <c r="BC396" s="64"/>
      <c r="BQ396" s="64"/>
    </row>
    <row r="397" spans="6:69" x14ac:dyDescent="0.25">
      <c r="F397" s="64"/>
      <c r="R397" s="64"/>
      <c r="AA397" s="64"/>
      <c r="AJ397" s="64"/>
      <c r="AT397" s="64"/>
      <c r="BC397" s="64"/>
      <c r="BQ397" s="64"/>
    </row>
    <row r="398" spans="6:69" x14ac:dyDescent="0.25">
      <c r="F398" s="64"/>
      <c r="R398" s="64"/>
      <c r="AA398" s="64"/>
      <c r="AJ398" s="64"/>
      <c r="AT398" s="64"/>
      <c r="BC398" s="64"/>
      <c r="BQ398" s="6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CF398"/>
  <sheetViews>
    <sheetView topLeftCell="AL1" zoomScale="70" zoomScaleNormal="70" workbookViewId="0">
      <selection activeCell="E9" sqref="E9"/>
    </sheetView>
  </sheetViews>
  <sheetFormatPr defaultColWidth="8.75" defaultRowHeight="15.75" x14ac:dyDescent="0.25"/>
  <cols>
    <col min="1" max="1" width="8.75" style="62"/>
    <col min="2" max="2" width="16.25" style="62" customWidth="1"/>
    <col min="3" max="3" width="11.25" style="62" customWidth="1"/>
    <col min="4" max="22" width="8.75" style="62"/>
    <col min="23" max="23" width="13.125" style="62" customWidth="1"/>
    <col min="24" max="16384" width="8.75" style="62"/>
  </cols>
  <sheetData>
    <row r="1" spans="2:84" x14ac:dyDescent="0.25">
      <c r="B1" s="34" t="s">
        <v>591</v>
      </c>
      <c r="C1" s="62" t="s">
        <v>25</v>
      </c>
      <c r="D1" s="62" t="s">
        <v>402</v>
      </c>
      <c r="F1" s="64"/>
      <c r="H1" s="127" t="s">
        <v>592</v>
      </c>
      <c r="I1" s="108"/>
      <c r="S1" s="64"/>
      <c r="U1" s="34" t="s">
        <v>593</v>
      </c>
      <c r="AB1" s="64"/>
      <c r="AD1" s="34" t="s">
        <v>594</v>
      </c>
      <c r="AK1" s="64"/>
      <c r="AM1" s="34" t="s">
        <v>595</v>
      </c>
      <c r="AU1" s="64"/>
      <c r="AW1" s="34" t="s">
        <v>596</v>
      </c>
      <c r="BD1" s="64"/>
      <c r="BF1" s="34" t="s">
        <v>597</v>
      </c>
      <c r="BR1" s="64"/>
      <c r="BT1" s="34" t="s">
        <v>598</v>
      </c>
    </row>
    <row r="2" spans="2:84" x14ac:dyDescent="0.25">
      <c r="B2" s="62" t="s">
        <v>405</v>
      </c>
      <c r="C2" s="62" t="s">
        <v>443</v>
      </c>
      <c r="F2" s="64"/>
      <c r="H2" s="108"/>
      <c r="I2" s="108"/>
      <c r="S2" s="64"/>
      <c r="U2" s="5" t="s">
        <v>327</v>
      </c>
      <c r="V2" s="6">
        <v>857905</v>
      </c>
      <c r="AB2" s="64"/>
      <c r="AD2" s="5" t="s">
        <v>327</v>
      </c>
      <c r="AE2" s="6">
        <v>7569751</v>
      </c>
      <c r="AK2" s="64"/>
      <c r="AM2" s="5" t="s">
        <v>327</v>
      </c>
      <c r="AN2" s="6">
        <v>7569751</v>
      </c>
      <c r="AU2" s="64"/>
      <c r="AW2" s="5" t="s">
        <v>327</v>
      </c>
      <c r="AX2" s="6">
        <v>7569751</v>
      </c>
      <c r="BD2" s="64"/>
      <c r="BF2" s="5" t="s">
        <v>327</v>
      </c>
      <c r="BG2" s="6">
        <v>7569751</v>
      </c>
      <c r="BR2" s="64"/>
      <c r="BT2" s="5" t="s">
        <v>327</v>
      </c>
      <c r="BU2" s="6">
        <v>7569751</v>
      </c>
    </row>
    <row r="3" spans="2:84" x14ac:dyDescent="0.25">
      <c r="B3" s="62" t="s">
        <v>0</v>
      </c>
      <c r="C3" s="62">
        <v>900</v>
      </c>
      <c r="F3" s="64"/>
      <c r="H3" s="108"/>
      <c r="I3" s="108"/>
      <c r="S3" s="64"/>
      <c r="U3" s="59" t="s">
        <v>64</v>
      </c>
      <c r="V3" s="6" t="s">
        <v>599</v>
      </c>
      <c r="AB3" s="64"/>
      <c r="AD3" s="59" t="s">
        <v>64</v>
      </c>
      <c r="AE3" s="6" t="s">
        <v>724</v>
      </c>
      <c r="AK3" s="64"/>
      <c r="AM3" s="59" t="s">
        <v>64</v>
      </c>
      <c r="AN3" s="6" t="s">
        <v>724</v>
      </c>
      <c r="AU3" s="64"/>
      <c r="AW3" s="59" t="s">
        <v>64</v>
      </c>
      <c r="AX3" s="6" t="s">
        <v>724</v>
      </c>
      <c r="BD3" s="64"/>
      <c r="BF3" s="59" t="s">
        <v>64</v>
      </c>
      <c r="BG3" s="6" t="s">
        <v>724</v>
      </c>
      <c r="BR3" s="64"/>
      <c r="BT3" s="59" t="s">
        <v>64</v>
      </c>
      <c r="BU3" s="6" t="s">
        <v>724</v>
      </c>
    </row>
    <row r="4" spans="2:84" x14ac:dyDescent="0.25">
      <c r="B4" s="62" t="s">
        <v>416</v>
      </c>
      <c r="C4" s="62">
        <v>7569751</v>
      </c>
      <c r="F4" s="64"/>
      <c r="H4" s="108"/>
      <c r="I4" s="108"/>
      <c r="S4" s="64"/>
      <c r="AB4" s="64"/>
      <c r="AK4" s="64"/>
      <c r="AU4" s="64"/>
      <c r="BD4" s="64"/>
      <c r="BR4" s="64"/>
    </row>
    <row r="5" spans="2:84" x14ac:dyDescent="0.25">
      <c r="B5" s="62" t="s">
        <v>421</v>
      </c>
      <c r="C5" s="35">
        <v>0.86599999999999999</v>
      </c>
      <c r="F5" s="64"/>
      <c r="H5" s="108"/>
      <c r="I5" s="108"/>
      <c r="S5" s="64"/>
      <c r="AB5" s="64"/>
      <c r="AK5" s="64"/>
      <c r="AU5" s="64"/>
      <c r="BD5" s="64"/>
      <c r="BR5" s="64"/>
    </row>
    <row r="6" spans="2:84" x14ac:dyDescent="0.25">
      <c r="B6" s="78" t="s">
        <v>422</v>
      </c>
      <c r="C6" s="79">
        <f>1-C5</f>
        <v>0.13400000000000001</v>
      </c>
      <c r="F6" s="64"/>
      <c r="H6" s="108"/>
      <c r="I6" s="108"/>
      <c r="N6" s="34" t="s">
        <v>328</v>
      </c>
      <c r="S6" s="64"/>
      <c r="V6" s="4" t="s">
        <v>233</v>
      </c>
      <c r="AB6" s="64"/>
      <c r="AE6" s="4" t="s">
        <v>244</v>
      </c>
      <c r="AK6" s="64"/>
      <c r="AN6" s="4" t="s">
        <v>326</v>
      </c>
      <c r="AU6" s="64"/>
      <c r="AX6" s="4" t="s">
        <v>255</v>
      </c>
      <c r="BD6" s="64"/>
      <c r="BG6" s="4" t="s">
        <v>346</v>
      </c>
      <c r="BR6" s="64"/>
      <c r="BU6" s="4" t="s">
        <v>482</v>
      </c>
    </row>
    <row r="7" spans="2:84" x14ac:dyDescent="0.25">
      <c r="B7" s="62" t="s">
        <v>429</v>
      </c>
      <c r="C7" s="76">
        <v>0.432</v>
      </c>
      <c r="D7" s="76">
        <v>0.52200000000000002</v>
      </c>
      <c r="F7" s="64"/>
      <c r="I7" s="112"/>
      <c r="J7" s="112" t="s">
        <v>25</v>
      </c>
      <c r="K7" s="108" t="s">
        <v>512</v>
      </c>
      <c r="L7" s="142" t="s">
        <v>402</v>
      </c>
      <c r="N7" s="112"/>
      <c r="O7" s="112" t="s">
        <v>25</v>
      </c>
      <c r="P7" s="108" t="s">
        <v>512</v>
      </c>
      <c r="Q7" s="142" t="s">
        <v>402</v>
      </c>
      <c r="S7" s="64"/>
      <c r="V7" s="24" t="s">
        <v>224</v>
      </c>
      <c r="AB7" s="64"/>
      <c r="AE7" s="24" t="s">
        <v>519</v>
      </c>
      <c r="AK7" s="64"/>
      <c r="AN7" s="24" t="s">
        <v>572</v>
      </c>
      <c r="AO7" s="61"/>
      <c r="AP7" s="61"/>
      <c r="AQ7" s="61"/>
      <c r="AR7" s="61"/>
      <c r="AS7" s="61"/>
      <c r="AT7" s="61"/>
      <c r="AU7" s="64"/>
      <c r="AV7" s="61"/>
      <c r="AX7" s="24" t="s">
        <v>695</v>
      </c>
      <c r="BD7" s="64"/>
      <c r="BG7" s="24" t="s">
        <v>330</v>
      </c>
      <c r="BM7" s="61"/>
      <c r="BN7" s="61"/>
      <c r="BO7" s="62" t="s">
        <v>3</v>
      </c>
      <c r="BP7" s="62" t="s">
        <v>475</v>
      </c>
      <c r="BR7" s="64"/>
      <c r="BU7" s="24" t="s">
        <v>453</v>
      </c>
      <c r="CA7" s="61"/>
      <c r="CB7" s="61"/>
      <c r="CC7" s="62" t="s">
        <v>3</v>
      </c>
      <c r="CD7" s="62" t="s">
        <v>483</v>
      </c>
      <c r="CE7" s="62" t="s">
        <v>484</v>
      </c>
      <c r="CF7" s="62" t="s">
        <v>475</v>
      </c>
    </row>
    <row r="8" spans="2:84" x14ac:dyDescent="0.25">
      <c r="B8" s="62" t="s">
        <v>191</v>
      </c>
      <c r="C8" s="76">
        <v>0.26500000000000001</v>
      </c>
      <c r="D8" s="76">
        <v>0.32300000000000001</v>
      </c>
      <c r="F8" s="64"/>
      <c r="I8" s="112" t="s">
        <v>45</v>
      </c>
      <c r="J8" s="152">
        <v>0.46212136224025652</v>
      </c>
      <c r="K8" s="108">
        <v>3.2572792090804728E-2</v>
      </c>
      <c r="L8" s="57">
        <v>0.4636029800014988</v>
      </c>
      <c r="N8" s="112" t="s">
        <v>54</v>
      </c>
      <c r="O8" s="152">
        <v>1.9608224062017721E-2</v>
      </c>
      <c r="P8" s="108">
        <v>9.0584476088099563E-3</v>
      </c>
      <c r="Q8" s="57">
        <v>5.0069729986300791E-2</v>
      </c>
      <c r="S8" s="64"/>
      <c r="X8" s="62" t="s">
        <v>3</v>
      </c>
      <c r="Y8" s="62" t="s">
        <v>4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U8" s="64"/>
      <c r="AZ8" s="62" t="s">
        <v>3</v>
      </c>
      <c r="BA8" s="62" t="s">
        <v>4</v>
      </c>
      <c r="BD8" s="64"/>
      <c r="BI8" s="62" t="s">
        <v>3</v>
      </c>
      <c r="BJ8" s="62" t="s">
        <v>4</v>
      </c>
      <c r="BM8" s="43" t="s">
        <v>472</v>
      </c>
      <c r="BN8" s="24" t="s">
        <v>347</v>
      </c>
      <c r="BO8" s="62">
        <f>BI9</f>
        <v>252325</v>
      </c>
      <c r="BP8" s="35">
        <f>BO8/$BG$2</f>
        <v>3.3333328929841949E-2</v>
      </c>
      <c r="BR8" s="64"/>
      <c r="BW8" s="62" t="s">
        <v>3</v>
      </c>
      <c r="BX8" s="62" t="s">
        <v>4</v>
      </c>
      <c r="CA8" s="43" t="s">
        <v>472</v>
      </c>
      <c r="CB8" s="24" t="s">
        <v>347</v>
      </c>
      <c r="CC8" s="62">
        <f>SUM(BW9:BW10)</f>
        <v>201860</v>
      </c>
      <c r="CD8" s="35">
        <f>CC8/$BU$2</f>
        <v>2.6666663143873556E-2</v>
      </c>
      <c r="CE8" s="35">
        <f>CD8*(-1)</f>
        <v>-2.6666663143873556E-2</v>
      </c>
      <c r="CF8" s="35">
        <v>3.3333328929841949E-2</v>
      </c>
    </row>
    <row r="9" spans="2:84" x14ac:dyDescent="0.25">
      <c r="B9" s="62" t="s">
        <v>444</v>
      </c>
      <c r="C9" s="77">
        <v>6.19</v>
      </c>
      <c r="D9" s="77">
        <v>5.77</v>
      </c>
      <c r="F9" s="64"/>
      <c r="I9" s="112" t="s">
        <v>47</v>
      </c>
      <c r="J9" s="152">
        <v>0.31707380728677315</v>
      </c>
      <c r="K9" s="108">
        <v>3.0401981141722653E-2</v>
      </c>
      <c r="L9" s="57">
        <v>0.3145452263411691</v>
      </c>
      <c r="N9" s="112" t="s">
        <v>55</v>
      </c>
      <c r="O9" s="152">
        <v>2.9412347520995915E-2</v>
      </c>
      <c r="P9" s="108">
        <v>1.1038677413825302E-2</v>
      </c>
      <c r="Q9" s="57">
        <v>0.11694161191872102</v>
      </c>
      <c r="S9" s="64"/>
      <c r="V9" s="62" t="s">
        <v>6</v>
      </c>
      <c r="W9" s="62" t="s">
        <v>225</v>
      </c>
      <c r="X9" s="62">
        <v>328023</v>
      </c>
      <c r="Y9" s="65">
        <v>38.200000000000003</v>
      </c>
      <c r="AB9" s="64"/>
      <c r="AE9" s="62" t="s">
        <v>6</v>
      </c>
      <c r="AF9" s="62" t="s">
        <v>235</v>
      </c>
      <c r="AG9" s="62">
        <v>529883</v>
      </c>
      <c r="AH9" s="62">
        <v>7</v>
      </c>
      <c r="AK9" s="64"/>
      <c r="AN9" s="62" t="s">
        <v>6</v>
      </c>
      <c r="AO9" s="62" t="s">
        <v>313</v>
      </c>
      <c r="AP9" s="62">
        <v>1724221</v>
      </c>
      <c r="AQ9" s="65">
        <v>22.8</v>
      </c>
      <c r="AU9" s="64"/>
      <c r="AX9" s="62" t="s">
        <v>6</v>
      </c>
      <c r="AY9" s="62" t="s">
        <v>252</v>
      </c>
      <c r="AZ9" s="62">
        <v>328023</v>
      </c>
      <c r="BA9" s="62">
        <v>4.3</v>
      </c>
      <c r="BD9" s="64"/>
      <c r="BG9" s="62" t="s">
        <v>6</v>
      </c>
      <c r="BH9" s="62" t="s">
        <v>331</v>
      </c>
      <c r="BI9" s="62">
        <v>252325</v>
      </c>
      <c r="BJ9" s="62">
        <v>3.3</v>
      </c>
      <c r="BM9" s="43" t="s">
        <v>473</v>
      </c>
      <c r="BN9" s="24" t="s">
        <v>348</v>
      </c>
      <c r="BO9" s="62">
        <f>BI19</f>
        <v>916781</v>
      </c>
      <c r="BP9" s="35">
        <f t="shared" ref="BP9:BP21" si="0">BO9/$BG$2</f>
        <v>0.121111117129216</v>
      </c>
      <c r="BR9" s="64"/>
      <c r="BU9" s="62" t="s">
        <v>6</v>
      </c>
      <c r="BV9" s="62" t="s">
        <v>454</v>
      </c>
      <c r="BW9" s="62">
        <v>50465</v>
      </c>
      <c r="BX9" s="62">
        <v>0.7</v>
      </c>
      <c r="CA9" s="43" t="s">
        <v>473</v>
      </c>
      <c r="CB9" s="24" t="s">
        <v>348</v>
      </c>
      <c r="CC9" s="62">
        <f>SUM(BW22:BW23)</f>
        <v>799030</v>
      </c>
      <c r="CD9" s="35">
        <f t="shared" ref="CD9:CD21" si="1">CC9/$BU$2</f>
        <v>0.10555565169845085</v>
      </c>
      <c r="CE9" s="35">
        <f t="shared" ref="CE9:CE21" si="2">CD9*(-1)</f>
        <v>-0.10555565169845085</v>
      </c>
      <c r="CF9" s="35">
        <v>0.121111117129216</v>
      </c>
    </row>
    <row r="10" spans="2:84" x14ac:dyDescent="0.25">
      <c r="B10" s="62" t="s">
        <v>693</v>
      </c>
      <c r="C10" s="77">
        <v>0.70099999999999996</v>
      </c>
      <c r="D10" s="77">
        <v>0.93</v>
      </c>
      <c r="F10" s="64"/>
      <c r="I10" s="112" t="s">
        <v>48</v>
      </c>
      <c r="J10" s="152">
        <v>0.19999904884648859</v>
      </c>
      <c r="K10" s="108">
        <v>2.6133286726695831E-2</v>
      </c>
      <c r="L10" s="57">
        <v>0.33041787413096407</v>
      </c>
      <c r="N10" s="112" t="s">
        <v>53</v>
      </c>
      <c r="O10" s="152">
        <v>6.2500107176357414E-2</v>
      </c>
      <c r="P10" s="108">
        <v>1.5814694652708412E-2</v>
      </c>
      <c r="Q10" s="57">
        <v>7.0136527242600152E-2</v>
      </c>
      <c r="S10" s="64"/>
      <c r="W10" s="62" t="s">
        <v>226</v>
      </c>
      <c r="X10" s="62">
        <v>201860</v>
      </c>
      <c r="Y10" s="65">
        <v>23.5</v>
      </c>
      <c r="AB10" s="64"/>
      <c r="AF10" s="62" t="s">
        <v>236</v>
      </c>
      <c r="AG10" s="62">
        <v>1900848</v>
      </c>
      <c r="AH10" s="65">
        <v>25.1</v>
      </c>
      <c r="AK10" s="64"/>
      <c r="AO10" s="62" t="s">
        <v>314</v>
      </c>
      <c r="AP10" s="62">
        <v>958835</v>
      </c>
      <c r="AQ10" s="65">
        <v>12.7</v>
      </c>
      <c r="AU10" s="64"/>
      <c r="AY10" s="62" t="s">
        <v>253</v>
      </c>
      <c r="AZ10" s="62">
        <v>462596</v>
      </c>
      <c r="BA10" s="62">
        <v>6.1</v>
      </c>
      <c r="BD10" s="64"/>
      <c r="BH10" s="62" t="s">
        <v>332</v>
      </c>
      <c r="BI10" s="62">
        <v>7309015</v>
      </c>
      <c r="BJ10" s="62">
        <v>96.6</v>
      </c>
      <c r="BM10" s="43" t="s">
        <v>474</v>
      </c>
      <c r="BN10" s="24" t="s">
        <v>349</v>
      </c>
      <c r="BO10" s="62">
        <f>BI29</f>
        <v>1042943</v>
      </c>
      <c r="BP10" s="35">
        <f t="shared" si="0"/>
        <v>0.13777771554176618</v>
      </c>
      <c r="BR10" s="64"/>
      <c r="BV10" s="62" t="s">
        <v>455</v>
      </c>
      <c r="BW10" s="62">
        <v>151395</v>
      </c>
      <c r="BX10" s="62">
        <v>2</v>
      </c>
      <c r="CA10" s="43" t="s">
        <v>474</v>
      </c>
      <c r="CB10" s="24" t="s">
        <v>349</v>
      </c>
      <c r="CC10" s="62">
        <f>SUM(BW35:BW36)</f>
        <v>942013</v>
      </c>
      <c r="CD10" s="35">
        <f t="shared" si="1"/>
        <v>0.12444438396982939</v>
      </c>
      <c r="CE10" s="35">
        <f t="shared" si="2"/>
        <v>-0.12444438396982939</v>
      </c>
      <c r="CF10" s="35">
        <v>0.13777771554176618</v>
      </c>
    </row>
    <row r="11" spans="2:84" x14ac:dyDescent="0.25">
      <c r="B11" s="62" t="s">
        <v>438</v>
      </c>
      <c r="C11" s="35">
        <v>0.92929277159220969</v>
      </c>
      <c r="F11" s="64"/>
      <c r="I11" s="113" t="s">
        <v>119</v>
      </c>
      <c r="J11" s="152">
        <v>0.27272727272727271</v>
      </c>
      <c r="K11" s="108">
        <v>2.1534911205178184E-2</v>
      </c>
      <c r="L11" s="57">
        <v>0.33700000000000002</v>
      </c>
      <c r="N11" s="113" t="s">
        <v>259</v>
      </c>
      <c r="O11" s="154">
        <v>6.6666006142871298E-2</v>
      </c>
      <c r="P11" s="156">
        <v>1.6296921650289103E-2</v>
      </c>
      <c r="Q11" s="57">
        <v>8.1821435191737416E-2</v>
      </c>
      <c r="S11" s="64"/>
      <c r="W11" s="62" t="s">
        <v>227</v>
      </c>
      <c r="X11" s="62">
        <v>33643</v>
      </c>
      <c r="Y11" s="65">
        <v>3.9</v>
      </c>
      <c r="AB11" s="64"/>
      <c r="AF11" s="62" t="s">
        <v>237</v>
      </c>
      <c r="AG11" s="62">
        <v>689688</v>
      </c>
      <c r="AH11" s="65">
        <v>9.1</v>
      </c>
      <c r="AK11" s="64"/>
      <c r="AO11" s="62" t="s">
        <v>315</v>
      </c>
      <c r="AP11" s="62">
        <v>84108</v>
      </c>
      <c r="AQ11" s="62">
        <v>1.1000000000000001</v>
      </c>
      <c r="AU11" s="64"/>
      <c r="AY11" s="62" t="s">
        <v>254</v>
      </c>
      <c r="AZ11" s="62">
        <v>6779132</v>
      </c>
      <c r="BA11" s="62">
        <v>89.6</v>
      </c>
      <c r="BD11" s="64"/>
      <c r="BH11" s="62" t="s">
        <v>43</v>
      </c>
      <c r="BI11" s="62">
        <v>7561340</v>
      </c>
      <c r="BJ11" s="62">
        <v>99.9</v>
      </c>
      <c r="BM11" s="65" t="s">
        <v>450</v>
      </c>
      <c r="BN11" s="24" t="s">
        <v>350</v>
      </c>
      <c r="BO11" s="62">
        <f>BI39</f>
        <v>5122198</v>
      </c>
      <c r="BP11" s="23">
        <f t="shared" si="0"/>
        <v>0.67666664332816229</v>
      </c>
      <c r="BR11" s="64"/>
      <c r="BV11" s="62" t="s">
        <v>456</v>
      </c>
      <c r="BW11" s="62">
        <v>25233</v>
      </c>
      <c r="BX11" s="62">
        <v>0.3</v>
      </c>
      <c r="CA11" s="65" t="s">
        <v>450</v>
      </c>
      <c r="CB11" s="24" t="s">
        <v>350</v>
      </c>
      <c r="CC11" s="62">
        <f>SUM(BW48:BW49)</f>
        <v>4886695</v>
      </c>
      <c r="CD11" s="35">
        <f t="shared" si="1"/>
        <v>0.64555558036189042</v>
      </c>
      <c r="CE11" s="35">
        <f t="shared" si="2"/>
        <v>-0.64555558036189042</v>
      </c>
      <c r="CF11" s="23">
        <v>0.67666664332816229</v>
      </c>
    </row>
    <row r="12" spans="2:84" x14ac:dyDescent="0.25">
      <c r="B12" s="62" t="s">
        <v>516</v>
      </c>
      <c r="C12" s="62">
        <v>3600</v>
      </c>
      <c r="D12" s="62">
        <v>5300</v>
      </c>
      <c r="F12" s="64"/>
      <c r="I12" s="112" t="s">
        <v>50</v>
      </c>
      <c r="J12" s="152">
        <v>0.24390159028430247</v>
      </c>
      <c r="K12" s="108">
        <v>2.8056358027787453E-2</v>
      </c>
      <c r="L12" s="57">
        <v>0.27268793526705104</v>
      </c>
      <c r="N12" s="110" t="s">
        <v>164</v>
      </c>
      <c r="O12" s="154">
        <v>6.8807599633936567E-2</v>
      </c>
      <c r="P12" s="108">
        <v>1.6537609468177138E-2</v>
      </c>
      <c r="Q12" s="23">
        <v>8.2623335966029221E-2</v>
      </c>
      <c r="S12" s="64"/>
      <c r="W12" s="62" t="s">
        <v>368</v>
      </c>
      <c r="X12" s="62">
        <v>25233</v>
      </c>
      <c r="Y12" s="62">
        <v>2.9</v>
      </c>
      <c r="AB12" s="64"/>
      <c r="AF12" s="62" t="s">
        <v>238</v>
      </c>
      <c r="AG12" s="62">
        <v>84108</v>
      </c>
      <c r="AH12" s="62">
        <v>1.1000000000000001</v>
      </c>
      <c r="AK12" s="64"/>
      <c r="AO12" s="62" t="s">
        <v>316</v>
      </c>
      <c r="AP12" s="62">
        <v>8411</v>
      </c>
      <c r="AQ12" s="62">
        <v>0.1</v>
      </c>
      <c r="AU12" s="64"/>
      <c r="AY12" s="62" t="s">
        <v>43</v>
      </c>
      <c r="AZ12" s="62">
        <v>7569751</v>
      </c>
      <c r="BA12" s="62">
        <v>100</v>
      </c>
      <c r="BD12" s="64"/>
      <c r="BG12" s="62" t="s">
        <v>69</v>
      </c>
      <c r="BH12" s="62" t="s">
        <v>70</v>
      </c>
      <c r="BI12" s="62">
        <v>8411</v>
      </c>
      <c r="BJ12" s="62">
        <v>0.1</v>
      </c>
      <c r="BM12" s="65" t="s">
        <v>449</v>
      </c>
      <c r="BN12" s="24" t="s">
        <v>351</v>
      </c>
      <c r="BO12" s="62">
        <f>BI49</f>
        <v>2111119</v>
      </c>
      <c r="BP12" s="23">
        <f t="shared" si="0"/>
        <v>0.27888883002888737</v>
      </c>
      <c r="BR12" s="64"/>
      <c r="BV12" s="62" t="s">
        <v>457</v>
      </c>
      <c r="BW12" s="62">
        <v>8411</v>
      </c>
      <c r="BX12" s="62">
        <v>0.1</v>
      </c>
      <c r="CA12" s="65" t="s">
        <v>449</v>
      </c>
      <c r="CB12" s="24" t="s">
        <v>351</v>
      </c>
      <c r="CC12" s="62">
        <f>SUM(BW61:BW62)</f>
        <v>1867206</v>
      </c>
      <c r="CD12" s="35">
        <f t="shared" si="1"/>
        <v>0.24666676618557201</v>
      </c>
      <c r="CE12" s="35">
        <f t="shared" si="2"/>
        <v>-0.24666676618557201</v>
      </c>
      <c r="CF12" s="23">
        <v>0.27888883002888737</v>
      </c>
    </row>
    <row r="13" spans="2:84" x14ac:dyDescent="0.25">
      <c r="B13" s="62" t="s">
        <v>432</v>
      </c>
      <c r="C13" s="88">
        <f>C12/87.18</f>
        <v>41.293874741913278</v>
      </c>
      <c r="D13" s="62">
        <v>61</v>
      </c>
      <c r="F13" s="64"/>
      <c r="I13" s="112" t="s">
        <v>51</v>
      </c>
      <c r="J13" s="153">
        <v>0.39999762210491274</v>
      </c>
      <c r="K13" s="108">
        <v>3.200663426010171E-2</v>
      </c>
      <c r="L13" s="57">
        <v>0.26481777328727685</v>
      </c>
      <c r="N13" s="112" t="s">
        <v>60</v>
      </c>
      <c r="O13" s="152">
        <v>7.0174670120854876E-2</v>
      </c>
      <c r="P13" s="108">
        <v>1.6688822398616975E-2</v>
      </c>
      <c r="Q13" s="23">
        <v>7.8862295762369611E-2</v>
      </c>
      <c r="S13" s="64"/>
      <c r="W13" s="62" t="s">
        <v>228</v>
      </c>
      <c r="X13" s="62">
        <v>25233</v>
      </c>
      <c r="Y13" s="65">
        <v>2.9</v>
      </c>
      <c r="AB13" s="64"/>
      <c r="AF13" s="62" t="s">
        <v>239</v>
      </c>
      <c r="AG13" s="62">
        <v>117752</v>
      </c>
      <c r="AH13" s="62">
        <v>1.6</v>
      </c>
      <c r="AK13" s="64"/>
      <c r="AO13" s="62" t="s">
        <v>317</v>
      </c>
      <c r="AP13" s="62">
        <v>16822</v>
      </c>
      <c r="AQ13" s="62">
        <v>0.2</v>
      </c>
      <c r="AU13" s="64"/>
      <c r="BD13" s="64"/>
      <c r="BG13" s="62" t="s">
        <v>43</v>
      </c>
      <c r="BI13" s="62">
        <v>7569751</v>
      </c>
      <c r="BJ13" s="62">
        <v>100</v>
      </c>
      <c r="BM13" s="65" t="s">
        <v>448</v>
      </c>
      <c r="BN13" s="24" t="s">
        <v>352</v>
      </c>
      <c r="BO13" s="62">
        <f>BI59</f>
        <v>1177517</v>
      </c>
      <c r="BP13" s="23">
        <f t="shared" si="0"/>
        <v>0.15555557904084297</v>
      </c>
      <c r="BR13" s="64"/>
      <c r="BV13" s="62" t="s">
        <v>458</v>
      </c>
      <c r="BW13" s="62">
        <v>16822</v>
      </c>
      <c r="BX13" s="62">
        <v>0.2</v>
      </c>
      <c r="CA13" s="65" t="s">
        <v>448</v>
      </c>
      <c r="CB13" s="24" t="s">
        <v>352</v>
      </c>
      <c r="CC13" s="62">
        <f>SUM(BW74:BW75)</f>
        <v>1026122</v>
      </c>
      <c r="CD13" s="35">
        <f t="shared" si="1"/>
        <v>0.1355555816829378</v>
      </c>
      <c r="CE13" s="35">
        <f t="shared" si="2"/>
        <v>-0.1355555816829378</v>
      </c>
      <c r="CF13" s="23">
        <v>0.15555557904084297</v>
      </c>
    </row>
    <row r="14" spans="2:84" x14ac:dyDescent="0.25">
      <c r="B14" s="62" t="s">
        <v>843</v>
      </c>
      <c r="C14" s="35">
        <v>0.12745117466386099</v>
      </c>
      <c r="D14" s="35">
        <v>3.6999999999999998E-2</v>
      </c>
      <c r="F14" s="64"/>
      <c r="I14" s="112" t="s">
        <v>52</v>
      </c>
      <c r="J14" s="152">
        <v>0.17073227314379835</v>
      </c>
      <c r="K14" s="108">
        <v>2.4583290313592385E-2</v>
      </c>
      <c r="L14" s="57">
        <v>0.22435422164453778</v>
      </c>
      <c r="N14" s="112" t="s">
        <v>52</v>
      </c>
      <c r="O14" s="152">
        <v>0.17073227314379835</v>
      </c>
      <c r="P14" s="108">
        <v>2.4583290313592385E-2</v>
      </c>
      <c r="Q14" s="57">
        <v>0.22435422164453778</v>
      </c>
      <c r="S14" s="64"/>
      <c r="W14" s="62" t="s">
        <v>229</v>
      </c>
      <c r="X14" s="62">
        <v>8411</v>
      </c>
      <c r="Y14" s="43">
        <v>1</v>
      </c>
      <c r="AB14" s="64"/>
      <c r="AF14" s="62" t="s">
        <v>240</v>
      </c>
      <c r="AG14" s="62">
        <v>58876</v>
      </c>
      <c r="AH14" s="62">
        <v>0.8</v>
      </c>
      <c r="AK14" s="64"/>
      <c r="AO14" s="62" t="s">
        <v>318</v>
      </c>
      <c r="AP14" s="62">
        <v>1110230</v>
      </c>
      <c r="AQ14" s="65">
        <v>14.7</v>
      </c>
      <c r="AU14" s="64"/>
      <c r="BD14" s="64"/>
      <c r="BM14" s="43" t="s">
        <v>476</v>
      </c>
      <c r="BN14" s="24" t="s">
        <v>353</v>
      </c>
      <c r="BO14" s="62">
        <f>BI69</f>
        <v>748564</v>
      </c>
      <c r="BP14" s="35">
        <f t="shared" si="0"/>
        <v>9.8888853807740831E-2</v>
      </c>
      <c r="BR14" s="64"/>
      <c r="BV14" s="62" t="s">
        <v>43</v>
      </c>
      <c r="BW14" s="62">
        <v>252325</v>
      </c>
      <c r="BX14" s="62">
        <v>3.3</v>
      </c>
      <c r="CA14" s="43" t="s">
        <v>476</v>
      </c>
      <c r="CB14" s="24" t="s">
        <v>353</v>
      </c>
      <c r="CC14" s="62">
        <f>SUM(BW87:BW88)</f>
        <v>630813</v>
      </c>
      <c r="CD14" s="35">
        <f t="shared" si="1"/>
        <v>8.3333388376975681E-2</v>
      </c>
      <c r="CE14" s="35">
        <f t="shared" si="2"/>
        <v>-8.3333388376975681E-2</v>
      </c>
      <c r="CF14" s="35">
        <v>9.8888853807740831E-2</v>
      </c>
    </row>
    <row r="15" spans="2:84" x14ac:dyDescent="0.25">
      <c r="F15" s="64"/>
      <c r="I15" s="112" t="s">
        <v>53</v>
      </c>
      <c r="J15" s="152">
        <v>6.2500107176357414E-2</v>
      </c>
      <c r="K15" s="108">
        <v>1.5814694652708412E-2</v>
      </c>
      <c r="L15" s="57">
        <v>7.0136527242600152E-2</v>
      </c>
      <c r="N15" s="112" t="s">
        <v>48</v>
      </c>
      <c r="O15" s="152">
        <v>0.19999904884648859</v>
      </c>
      <c r="P15" s="108">
        <v>2.6133286726695831E-2</v>
      </c>
      <c r="Q15" s="57">
        <v>0.33041787413096407</v>
      </c>
      <c r="S15" s="64"/>
      <c r="W15" s="62" t="s">
        <v>230</v>
      </c>
      <c r="X15" s="62">
        <v>8411</v>
      </c>
      <c r="Y15" s="43">
        <v>1</v>
      </c>
      <c r="AB15" s="64"/>
      <c r="AF15" s="62" t="s">
        <v>241</v>
      </c>
      <c r="AG15" s="62">
        <v>2918559</v>
      </c>
      <c r="AH15" s="65">
        <v>38.6</v>
      </c>
      <c r="AK15" s="64"/>
      <c r="AO15" s="62" t="s">
        <v>319</v>
      </c>
      <c r="AP15" s="62">
        <v>824262</v>
      </c>
      <c r="AQ15" s="43">
        <v>10.9</v>
      </c>
      <c r="AU15" s="64"/>
      <c r="BD15" s="64"/>
      <c r="BM15" s="65" t="s">
        <v>447</v>
      </c>
      <c r="BN15" s="24" t="s">
        <v>354</v>
      </c>
      <c r="BO15" s="62">
        <f>BI79</f>
        <v>1362555</v>
      </c>
      <c r="BP15" s="23">
        <f t="shared" si="0"/>
        <v>0.1799999762211465</v>
      </c>
      <c r="BR15" s="64"/>
      <c r="BU15" s="62" t="s">
        <v>69</v>
      </c>
      <c r="BV15" s="62" t="s">
        <v>70</v>
      </c>
      <c r="BW15" s="62">
        <v>7317426</v>
      </c>
      <c r="BX15" s="62">
        <v>96.7</v>
      </c>
      <c r="CA15" s="65" t="s">
        <v>447</v>
      </c>
      <c r="CB15" s="24" t="s">
        <v>354</v>
      </c>
      <c r="CC15" s="62">
        <f>SUM(BW100:BW101)</f>
        <v>1211160</v>
      </c>
      <c r="CD15" s="35">
        <f t="shared" si="1"/>
        <v>0.15999997886324133</v>
      </c>
      <c r="CE15" s="35">
        <f t="shared" si="2"/>
        <v>-0.15999997886324133</v>
      </c>
      <c r="CF15" s="23">
        <v>0.1799999762211465</v>
      </c>
    </row>
    <row r="16" spans="2:84" x14ac:dyDescent="0.25">
      <c r="F16" s="64"/>
      <c r="I16" s="112" t="s">
        <v>54</v>
      </c>
      <c r="J16" s="152">
        <v>1.9608224062017721E-2</v>
      </c>
      <c r="K16" s="108">
        <v>9.0584476088099563E-3</v>
      </c>
      <c r="L16" s="57">
        <v>5.0069729986300791E-2</v>
      </c>
      <c r="N16" s="112" t="s">
        <v>50</v>
      </c>
      <c r="O16" s="152">
        <v>0.24390159028430247</v>
      </c>
      <c r="P16" s="108">
        <v>2.8056358027787453E-2</v>
      </c>
      <c r="Q16" s="57">
        <v>0.27268793526705104</v>
      </c>
      <c r="S16" s="64"/>
      <c r="W16" s="62" t="s">
        <v>231</v>
      </c>
      <c r="X16" s="62">
        <v>8411</v>
      </c>
      <c r="Y16" s="62">
        <v>1</v>
      </c>
      <c r="AB16" s="64"/>
      <c r="AF16" s="62" t="s">
        <v>242</v>
      </c>
      <c r="AG16" s="62">
        <v>84108</v>
      </c>
      <c r="AH16" s="62">
        <v>1.1000000000000001</v>
      </c>
      <c r="AK16" s="64"/>
      <c r="AO16" s="62" t="s">
        <v>320</v>
      </c>
      <c r="AP16" s="62">
        <v>462596</v>
      </c>
      <c r="AQ16" s="62">
        <v>6.1</v>
      </c>
      <c r="AU16" s="64"/>
      <c r="BD16" s="64"/>
      <c r="BM16" s="43" t="s">
        <v>477</v>
      </c>
      <c r="BN16" s="24" t="s">
        <v>355</v>
      </c>
      <c r="BO16" s="62">
        <f>BI89</f>
        <v>159806</v>
      </c>
      <c r="BP16" s="35">
        <f t="shared" si="0"/>
        <v>2.1111130339690171E-2</v>
      </c>
      <c r="BR16" s="64"/>
      <c r="BU16" s="62" t="s">
        <v>43</v>
      </c>
      <c r="BW16" s="62">
        <v>7569751</v>
      </c>
      <c r="BX16" s="62">
        <v>100</v>
      </c>
      <c r="CA16" s="43" t="s">
        <v>477</v>
      </c>
      <c r="CB16" s="24" t="s">
        <v>355</v>
      </c>
      <c r="CC16" s="62">
        <f>SUM(BW113:BW114)</f>
        <v>151395</v>
      </c>
      <c r="CD16" s="35">
        <f t="shared" si="1"/>
        <v>1.9999997357905166E-2</v>
      </c>
      <c r="CE16" s="35">
        <f t="shared" si="2"/>
        <v>-1.9999997357905166E-2</v>
      </c>
      <c r="CF16" s="35">
        <v>2.1111130339690171E-2</v>
      </c>
    </row>
    <row r="17" spans="6:84" x14ac:dyDescent="0.25">
      <c r="F17" s="64"/>
      <c r="I17" s="110" t="s">
        <v>164</v>
      </c>
      <c r="J17" s="154">
        <v>6.8807599633936567E-2</v>
      </c>
      <c r="K17" s="108">
        <v>1.6537609468177138E-2</v>
      </c>
      <c r="L17" s="23">
        <v>8.2623335966029221E-2</v>
      </c>
      <c r="N17" s="113" t="s">
        <v>119</v>
      </c>
      <c r="O17" s="152">
        <v>0.27272727272727271</v>
      </c>
      <c r="P17" s="108">
        <v>2.1534911205178184E-2</v>
      </c>
      <c r="Q17" s="57">
        <v>0.33700000000000002</v>
      </c>
      <c r="S17" s="64"/>
      <c r="W17" s="62" t="s">
        <v>43</v>
      </c>
      <c r="X17" s="62">
        <v>639223</v>
      </c>
      <c r="Y17" s="62">
        <v>74.5</v>
      </c>
      <c r="AB17" s="64"/>
      <c r="AF17" s="62" t="s">
        <v>243</v>
      </c>
      <c r="AG17" s="62">
        <v>866316</v>
      </c>
      <c r="AH17" s="65">
        <v>11.4</v>
      </c>
      <c r="AK17" s="64"/>
      <c r="AO17" s="62" t="s">
        <v>321</v>
      </c>
      <c r="AP17" s="62">
        <v>563526</v>
      </c>
      <c r="AQ17" s="65">
        <v>7.4</v>
      </c>
      <c r="AU17" s="64"/>
      <c r="BD17" s="64"/>
      <c r="BG17" s="24" t="s">
        <v>333</v>
      </c>
      <c r="BM17" s="43" t="s">
        <v>478</v>
      </c>
      <c r="BN17" s="24" t="s">
        <v>356</v>
      </c>
      <c r="BO17" s="62">
        <f>BI99</f>
        <v>151395</v>
      </c>
      <c r="BP17" s="35">
        <f t="shared" si="0"/>
        <v>1.9999997357905166E-2</v>
      </c>
      <c r="BR17" s="64"/>
      <c r="CA17" s="43" t="s">
        <v>478</v>
      </c>
      <c r="CB17" s="24" t="s">
        <v>356</v>
      </c>
      <c r="CC17" s="62">
        <f>SUM(BW124:BW125)</f>
        <v>134573</v>
      </c>
      <c r="CD17" s="35">
        <f t="shared" si="1"/>
        <v>1.7777731394335163E-2</v>
      </c>
      <c r="CE17" s="35">
        <f t="shared" si="2"/>
        <v>-1.7777731394335163E-2</v>
      </c>
      <c r="CF17" s="35">
        <v>1.9999997357905166E-2</v>
      </c>
    </row>
    <row r="18" spans="6:84" x14ac:dyDescent="0.25">
      <c r="F18" s="64"/>
      <c r="I18" s="112" t="s">
        <v>55</v>
      </c>
      <c r="J18" s="152">
        <v>2.9412347520995915E-2</v>
      </c>
      <c r="K18" s="108">
        <v>1.1038677413825302E-2</v>
      </c>
      <c r="L18" s="57">
        <v>0.11694161191872102</v>
      </c>
      <c r="N18" s="112" t="s">
        <v>63</v>
      </c>
      <c r="O18" s="152">
        <v>0.28000057069210688</v>
      </c>
      <c r="P18" s="108">
        <v>2.9334612181249865E-2</v>
      </c>
      <c r="Q18" s="57">
        <v>8.9827356531953367E-2</v>
      </c>
      <c r="S18" s="64"/>
      <c r="V18" s="62" t="s">
        <v>69</v>
      </c>
      <c r="W18" s="62" t="s">
        <v>70</v>
      </c>
      <c r="X18" s="62">
        <v>218682</v>
      </c>
      <c r="Y18" s="62">
        <v>25.5</v>
      </c>
      <c r="AB18" s="64"/>
      <c r="AF18" s="62" t="s">
        <v>218</v>
      </c>
      <c r="AG18" s="62">
        <v>311201</v>
      </c>
      <c r="AH18" s="62">
        <v>4.0999999999999996</v>
      </c>
      <c r="AK18" s="64"/>
      <c r="AO18" s="62" t="s">
        <v>322</v>
      </c>
      <c r="AP18" s="62">
        <v>605580</v>
      </c>
      <c r="AQ18" s="62">
        <v>8</v>
      </c>
      <c r="AU18" s="64"/>
      <c r="BD18" s="64"/>
      <c r="BI18" s="62" t="s">
        <v>3</v>
      </c>
      <c r="BJ18" s="62" t="s">
        <v>4</v>
      </c>
      <c r="BM18" s="65" t="s">
        <v>451</v>
      </c>
      <c r="BN18" s="24" t="s">
        <v>357</v>
      </c>
      <c r="BO18" s="62">
        <f>BI109</f>
        <v>6333358</v>
      </c>
      <c r="BP18" s="23">
        <f t="shared" si="0"/>
        <v>0.83666662219140364</v>
      </c>
      <c r="BR18" s="64"/>
      <c r="CA18" s="65" t="s">
        <v>451</v>
      </c>
      <c r="CB18" s="24" t="s">
        <v>357</v>
      </c>
      <c r="CC18" s="62">
        <f>SUM(BW135:BW136)</f>
        <v>3532551</v>
      </c>
      <c r="CD18" s="35">
        <f t="shared" si="1"/>
        <v>0.46666673712252887</v>
      </c>
      <c r="CE18" s="35">
        <f t="shared" si="2"/>
        <v>-0.46666673712252887</v>
      </c>
      <c r="CF18" s="23">
        <v>0.83666662219140364</v>
      </c>
    </row>
    <row r="19" spans="6:84" x14ac:dyDescent="0.25">
      <c r="F19" s="64"/>
      <c r="I19" s="112" t="s">
        <v>56</v>
      </c>
      <c r="J19" s="153">
        <v>0.39999841474917369</v>
      </c>
      <c r="K19" s="108">
        <v>3.2006644831111604E-2</v>
      </c>
      <c r="L19" s="57">
        <v>0.28533999859497072</v>
      </c>
      <c r="N19" s="112" t="s">
        <v>47</v>
      </c>
      <c r="O19" s="152">
        <v>0.31707380728677315</v>
      </c>
      <c r="P19" s="108">
        <v>3.0401981141722653E-2</v>
      </c>
      <c r="Q19" s="57">
        <v>0.3145452263411691</v>
      </c>
      <c r="S19" s="64"/>
      <c r="V19" s="62" t="s">
        <v>43</v>
      </c>
      <c r="X19" s="62">
        <v>857905</v>
      </c>
      <c r="Y19" s="62">
        <v>100</v>
      </c>
      <c r="AB19" s="64"/>
      <c r="AF19" s="62" t="s">
        <v>43</v>
      </c>
      <c r="AG19" s="62">
        <v>7561340</v>
      </c>
      <c r="AH19" s="62">
        <v>99.9</v>
      </c>
      <c r="AK19" s="64"/>
      <c r="AO19" s="62" t="s">
        <v>323</v>
      </c>
      <c r="AP19" s="62">
        <v>883138</v>
      </c>
      <c r="AQ19" s="65">
        <v>11.7</v>
      </c>
      <c r="AU19" s="64"/>
      <c r="BD19" s="64"/>
      <c r="BG19" s="62" t="s">
        <v>6</v>
      </c>
      <c r="BH19" s="62" t="s">
        <v>331</v>
      </c>
      <c r="BI19" s="62">
        <v>916781</v>
      </c>
      <c r="BJ19" s="62">
        <v>12.1</v>
      </c>
      <c r="BM19" s="43" t="s">
        <v>479</v>
      </c>
      <c r="BN19" s="24" t="s">
        <v>358</v>
      </c>
      <c r="BO19" s="62">
        <f>BI119</f>
        <v>899959</v>
      </c>
      <c r="BP19" s="35">
        <f t="shared" si="0"/>
        <v>0.118888851165646</v>
      </c>
      <c r="BR19" s="64"/>
      <c r="CA19" s="43" t="s">
        <v>479</v>
      </c>
      <c r="CB19" s="24" t="s">
        <v>358</v>
      </c>
      <c r="CC19" s="62">
        <f>SUM(BW148:BW149)</f>
        <v>756975</v>
      </c>
      <c r="CD19" s="35">
        <f t="shared" si="1"/>
        <v>9.9999986789525833E-2</v>
      </c>
      <c r="CE19" s="35">
        <f t="shared" si="2"/>
        <v>-9.9999986789525833E-2</v>
      </c>
      <c r="CF19" s="35">
        <v>0.118888851165646</v>
      </c>
    </row>
    <row r="20" spans="6:84" x14ac:dyDescent="0.25">
      <c r="F20" s="64"/>
      <c r="I20" s="112" t="s">
        <v>57</v>
      </c>
      <c r="J20" s="153">
        <v>0.39999841474917369</v>
      </c>
      <c r="K20" s="108">
        <v>3.2006644831111604E-2</v>
      </c>
      <c r="L20" s="57">
        <v>0.25457267048150523</v>
      </c>
      <c r="N20" s="112" t="s">
        <v>45</v>
      </c>
      <c r="O20" s="152">
        <v>0.46212136224025652</v>
      </c>
      <c r="P20" s="108">
        <v>3.2572792090804728E-2</v>
      </c>
      <c r="Q20" s="57">
        <v>0.4636029800014988</v>
      </c>
      <c r="S20" s="64"/>
      <c r="AB20" s="64"/>
      <c r="AE20" s="62" t="s">
        <v>69</v>
      </c>
      <c r="AF20" s="62" t="s">
        <v>70</v>
      </c>
      <c r="AG20" s="62">
        <v>8411</v>
      </c>
      <c r="AH20" s="62">
        <v>0.1</v>
      </c>
      <c r="AK20" s="64"/>
      <c r="AO20" s="62" t="s">
        <v>366</v>
      </c>
      <c r="AP20" s="62">
        <v>235503</v>
      </c>
      <c r="AQ20" s="62">
        <v>3.1</v>
      </c>
      <c r="AU20" s="64"/>
      <c r="BD20" s="64"/>
      <c r="BH20" s="62" t="s">
        <v>332</v>
      </c>
      <c r="BI20" s="62">
        <v>6627737</v>
      </c>
      <c r="BJ20" s="62">
        <v>87.6</v>
      </c>
      <c r="BM20" s="43" t="s">
        <v>480</v>
      </c>
      <c r="BN20" s="24" t="s">
        <v>359</v>
      </c>
      <c r="BO20" s="62">
        <f>BI129</f>
        <v>117752</v>
      </c>
      <c r="BP20" s="35">
        <f t="shared" si="0"/>
        <v>1.5555597535506782E-2</v>
      </c>
      <c r="BR20" s="64"/>
      <c r="BU20" s="24" t="s">
        <v>459</v>
      </c>
      <c r="CA20" s="43" t="s">
        <v>480</v>
      </c>
      <c r="CB20" s="24" t="s">
        <v>359</v>
      </c>
      <c r="CC20" s="62">
        <f>SUM(BW160:BW161)</f>
        <v>84109</v>
      </c>
      <c r="CD20" s="35">
        <f t="shared" si="1"/>
        <v>1.1111197713108397E-2</v>
      </c>
      <c r="CE20" s="35">
        <f t="shared" si="2"/>
        <v>-1.1111197713108397E-2</v>
      </c>
      <c r="CF20" s="35">
        <v>1.5555597535506782E-2</v>
      </c>
    </row>
    <row r="21" spans="6:84" x14ac:dyDescent="0.25">
      <c r="F21" s="64"/>
      <c r="I21" s="112" t="s">
        <v>58</v>
      </c>
      <c r="J21" s="153">
        <v>0.11111331285709568</v>
      </c>
      <c r="K21" s="108">
        <v>2.0532463795259706E-2</v>
      </c>
      <c r="L21" s="57">
        <v>0.19291913224158527</v>
      </c>
      <c r="N21" s="112" t="s">
        <v>62</v>
      </c>
      <c r="O21" s="153">
        <v>0</v>
      </c>
      <c r="P21" s="108">
        <v>0</v>
      </c>
      <c r="Q21" s="57">
        <v>0.16441678188154343</v>
      </c>
      <c r="S21" s="64"/>
      <c r="AB21" s="64"/>
      <c r="AE21" s="62" t="s">
        <v>43</v>
      </c>
      <c r="AG21" s="62">
        <v>7569751</v>
      </c>
      <c r="AH21" s="62">
        <v>100</v>
      </c>
      <c r="AK21" s="64"/>
      <c r="AO21" s="62" t="s">
        <v>324</v>
      </c>
      <c r="AP21" s="62">
        <v>84108</v>
      </c>
      <c r="AQ21" s="62">
        <v>1.1000000000000001</v>
      </c>
      <c r="AU21" s="64"/>
      <c r="BD21" s="64"/>
      <c r="BH21" s="62" t="s">
        <v>43</v>
      </c>
      <c r="BI21" s="62">
        <v>7544518</v>
      </c>
      <c r="BJ21" s="62">
        <v>99.7</v>
      </c>
      <c r="BM21" s="62" t="s">
        <v>481</v>
      </c>
      <c r="BN21" s="24" t="s">
        <v>360</v>
      </c>
      <c r="BO21" s="62">
        <f>BI139</f>
        <v>75698</v>
      </c>
      <c r="BP21" s="35">
        <f t="shared" si="0"/>
        <v>1.0000064731323395E-2</v>
      </c>
      <c r="BR21" s="64"/>
      <c r="BW21" s="62" t="s">
        <v>3</v>
      </c>
      <c r="BX21" s="62" t="s">
        <v>4</v>
      </c>
      <c r="CA21" s="62" t="s">
        <v>481</v>
      </c>
      <c r="CB21" s="24" t="s">
        <v>360</v>
      </c>
      <c r="CC21" s="62">
        <f>SUM(BW172:BW173)</f>
        <v>67287</v>
      </c>
      <c r="CD21" s="35">
        <f t="shared" si="1"/>
        <v>8.8889317495383924E-3</v>
      </c>
      <c r="CE21" s="35">
        <f t="shared" si="2"/>
        <v>-8.8889317495383924E-3</v>
      </c>
      <c r="CF21" s="35">
        <v>1.0000064731323395E-2</v>
      </c>
    </row>
    <row r="22" spans="6:84" ht="16.5" thickBot="1" x14ac:dyDescent="0.3">
      <c r="F22" s="64"/>
      <c r="I22" s="112" t="s">
        <v>59</v>
      </c>
      <c r="J22" s="153">
        <v>0.20000475579017454</v>
      </c>
      <c r="K22" s="108">
        <v>2.6133566364165819E-2</v>
      </c>
      <c r="L22" s="57">
        <v>0.20858742293958196</v>
      </c>
      <c r="N22" s="112" t="s">
        <v>58</v>
      </c>
      <c r="O22" s="153">
        <v>0.11111331285709568</v>
      </c>
      <c r="P22" s="108">
        <v>2.0532463795259706E-2</v>
      </c>
      <c r="Q22" s="57">
        <v>0.19291913224158527</v>
      </c>
      <c r="S22" s="64"/>
      <c r="AB22" s="64"/>
      <c r="AK22" s="64"/>
      <c r="AO22" s="62" t="s">
        <v>325</v>
      </c>
      <c r="AP22" s="62">
        <v>8411</v>
      </c>
      <c r="AQ22" s="62">
        <v>0.1</v>
      </c>
      <c r="AU22" s="64"/>
      <c r="BD22" s="64"/>
      <c r="BG22" s="62" t="s">
        <v>69</v>
      </c>
      <c r="BH22" s="62" t="s">
        <v>70</v>
      </c>
      <c r="BI22" s="62">
        <v>25233</v>
      </c>
      <c r="BJ22" s="62">
        <v>0.3</v>
      </c>
      <c r="BR22" s="64"/>
      <c r="BU22" s="62" t="s">
        <v>6</v>
      </c>
      <c r="BV22" s="62" t="s">
        <v>454</v>
      </c>
      <c r="BW22" s="62">
        <v>176628</v>
      </c>
      <c r="BX22" s="62">
        <v>2.2999999999999998</v>
      </c>
    </row>
    <row r="23" spans="6:84" ht="16.5" thickBot="1" x14ac:dyDescent="0.3">
      <c r="F23" s="64"/>
      <c r="I23" s="112" t="s">
        <v>60</v>
      </c>
      <c r="J23" s="152">
        <v>7.0174670120854876E-2</v>
      </c>
      <c r="K23" s="108">
        <v>1.6688822398616975E-2</v>
      </c>
      <c r="L23" s="23">
        <v>7.8862295762369611E-2</v>
      </c>
      <c r="N23" s="112" t="s">
        <v>59</v>
      </c>
      <c r="O23" s="153">
        <v>0.20000475579017454</v>
      </c>
      <c r="P23" s="108">
        <v>2.6133566364165819E-2</v>
      </c>
      <c r="Q23" s="57">
        <v>0.20858742293958196</v>
      </c>
      <c r="S23" s="64"/>
      <c r="W23" s="90" t="s">
        <v>225</v>
      </c>
      <c r="X23" s="91">
        <v>328023</v>
      </c>
      <c r="Y23" s="92">
        <f>X23/$V$2</f>
        <v>0.38235352399158418</v>
      </c>
      <c r="AB23" s="64"/>
      <c r="AK23" s="64"/>
      <c r="AO23" s="62" t="s">
        <v>43</v>
      </c>
      <c r="AP23" s="62">
        <v>7569751</v>
      </c>
      <c r="AQ23" s="62">
        <v>100</v>
      </c>
      <c r="AU23" s="64"/>
      <c r="BD23" s="64"/>
      <c r="BG23" s="62" t="s">
        <v>43</v>
      </c>
      <c r="BI23" s="62">
        <v>7569751</v>
      </c>
      <c r="BJ23" s="62">
        <v>100</v>
      </c>
      <c r="BR23" s="64"/>
      <c r="BV23" s="62" t="s">
        <v>455</v>
      </c>
      <c r="BW23" s="62">
        <v>622402</v>
      </c>
      <c r="BX23" s="62">
        <v>8.1999999999999993</v>
      </c>
    </row>
    <row r="24" spans="6:84" x14ac:dyDescent="0.25">
      <c r="F24" s="64"/>
      <c r="I24" s="112" t="s">
        <v>88</v>
      </c>
      <c r="J24" s="153">
        <v>0.20000475579017454</v>
      </c>
      <c r="K24" s="108">
        <v>0</v>
      </c>
      <c r="L24" s="57">
        <v>8.8901423056172532E-2</v>
      </c>
      <c r="N24" s="112" t="s">
        <v>88</v>
      </c>
      <c r="O24" s="153">
        <v>0.20000475579017454</v>
      </c>
      <c r="P24" s="108">
        <v>0</v>
      </c>
      <c r="Q24" s="57">
        <v>8.8901423056172532E-2</v>
      </c>
      <c r="S24" s="64"/>
      <c r="W24" s="93" t="s">
        <v>226</v>
      </c>
      <c r="X24" s="70">
        <v>201860</v>
      </c>
      <c r="Y24" s="94">
        <f t="shared" ref="Y24:Y26" si="3">X24/$V$2</f>
        <v>0.23529411764705882</v>
      </c>
      <c r="AB24" s="64"/>
      <c r="AF24" s="90" t="s">
        <v>446</v>
      </c>
      <c r="AG24" s="91">
        <v>2918559</v>
      </c>
      <c r="AH24" s="92">
        <f>AG24/$AE$2</f>
        <v>0.38555548260438155</v>
      </c>
      <c r="AK24" s="64"/>
      <c r="AU24" s="64"/>
      <c r="BD24" s="64"/>
      <c r="BR24" s="64"/>
      <c r="BV24" s="62" t="s">
        <v>456</v>
      </c>
      <c r="BW24" s="62">
        <v>75698</v>
      </c>
      <c r="BX24" s="62">
        <v>1</v>
      </c>
    </row>
    <row r="25" spans="6:84" x14ac:dyDescent="0.25">
      <c r="F25" s="64"/>
      <c r="I25" s="113" t="s">
        <v>259</v>
      </c>
      <c r="J25" s="154">
        <v>6.6666006142871298E-2</v>
      </c>
      <c r="K25" s="156">
        <v>1.6296921650289103E-2</v>
      </c>
      <c r="L25" s="57">
        <v>8.1821435191737416E-2</v>
      </c>
      <c r="N25" s="112" t="s">
        <v>51</v>
      </c>
      <c r="O25" s="153">
        <v>0.39999762210491274</v>
      </c>
      <c r="P25" s="108">
        <v>3.200663426010171E-2</v>
      </c>
      <c r="Q25" s="57">
        <v>0.26481777328727685</v>
      </c>
      <c r="S25" s="64"/>
      <c r="W25" s="93" t="s">
        <v>227</v>
      </c>
      <c r="X25" s="70">
        <v>33643</v>
      </c>
      <c r="Y25" s="94">
        <f t="shared" si="3"/>
        <v>3.9215297731100759E-2</v>
      </c>
      <c r="AB25" s="64"/>
      <c r="AF25" s="93" t="s">
        <v>236</v>
      </c>
      <c r="AG25" s="70">
        <v>1900848</v>
      </c>
      <c r="AH25" s="94">
        <f t="shared" ref="AH25:AH27" si="4">AG25/$AE$2</f>
        <v>0.25111103390322881</v>
      </c>
      <c r="AK25" s="64"/>
      <c r="AU25" s="64"/>
      <c r="BD25" s="64"/>
      <c r="BR25" s="64"/>
      <c r="BV25" s="62" t="s">
        <v>457</v>
      </c>
      <c r="BW25" s="62">
        <v>16822</v>
      </c>
      <c r="BX25" s="62">
        <v>0.2</v>
      </c>
    </row>
    <row r="26" spans="6:84" x14ac:dyDescent="0.25">
      <c r="F26" s="64"/>
      <c r="I26" s="112" t="s">
        <v>61</v>
      </c>
      <c r="J26" s="153">
        <v>0.47368684529992616</v>
      </c>
      <c r="K26" s="108">
        <v>3.2621399671674059E-2</v>
      </c>
      <c r="L26" s="57">
        <v>0.30681236094856507</v>
      </c>
      <c r="N26" s="112" t="s">
        <v>56</v>
      </c>
      <c r="O26" s="153">
        <v>0.39999841474917369</v>
      </c>
      <c r="P26" s="108">
        <v>3.2006644831111604E-2</v>
      </c>
      <c r="Q26" s="57">
        <v>0.28533999859497072</v>
      </c>
      <c r="S26" s="64"/>
      <c r="W26" s="93" t="s">
        <v>228</v>
      </c>
      <c r="X26" s="70">
        <v>25233</v>
      </c>
      <c r="Y26" s="94">
        <f t="shared" si="3"/>
        <v>2.9412347520995915E-2</v>
      </c>
      <c r="AB26" s="64"/>
      <c r="AF26" s="93" t="s">
        <v>243</v>
      </c>
      <c r="AG26" s="70">
        <v>866316</v>
      </c>
      <c r="AH26" s="94">
        <f t="shared" si="4"/>
        <v>0.11444445134324761</v>
      </c>
      <c r="AK26" s="64"/>
      <c r="AU26" s="64"/>
      <c r="BD26" s="64"/>
      <c r="BR26" s="64"/>
      <c r="BV26" s="62" t="s">
        <v>458</v>
      </c>
      <c r="BW26" s="62">
        <v>25233</v>
      </c>
      <c r="BX26" s="62">
        <v>0.3</v>
      </c>
    </row>
    <row r="27" spans="6:84" ht="16.5" thickBot="1" x14ac:dyDescent="0.3">
      <c r="F27" s="64"/>
      <c r="I27" s="112" t="s">
        <v>62</v>
      </c>
      <c r="J27" s="153">
        <v>0</v>
      </c>
      <c r="K27" s="108">
        <v>0</v>
      </c>
      <c r="L27" s="57">
        <v>0.16441678188154343</v>
      </c>
      <c r="N27" s="112" t="s">
        <v>57</v>
      </c>
      <c r="O27" s="153">
        <v>0.39999841474917369</v>
      </c>
      <c r="P27" s="108">
        <v>3.2006644831111604E-2</v>
      </c>
      <c r="Q27" s="57">
        <v>0.25457267048150523</v>
      </c>
      <c r="S27" s="64"/>
      <c r="W27" s="95" t="s">
        <v>445</v>
      </c>
      <c r="X27" s="96"/>
      <c r="Y27" s="97">
        <f>1-SUM(Y23:Y26)</f>
        <v>0.31372471310926042</v>
      </c>
      <c r="AB27" s="64"/>
      <c r="AF27" s="93" t="s">
        <v>237</v>
      </c>
      <c r="AG27" s="70">
        <v>689688</v>
      </c>
      <c r="AH27" s="94">
        <f t="shared" si="4"/>
        <v>9.111105503998744E-2</v>
      </c>
      <c r="AK27" s="64"/>
      <c r="AU27" s="64"/>
      <c r="BD27" s="64"/>
      <c r="BG27" s="24" t="s">
        <v>334</v>
      </c>
      <c r="BR27" s="64"/>
      <c r="BV27" s="62" t="s">
        <v>43</v>
      </c>
      <c r="BW27" s="62">
        <v>916781</v>
      </c>
      <c r="BX27" s="62">
        <v>12.1</v>
      </c>
    </row>
    <row r="28" spans="6:84" ht="16.5" thickBot="1" x14ac:dyDescent="0.3">
      <c r="F28" s="64"/>
      <c r="I28" s="112" t="s">
        <v>63</v>
      </c>
      <c r="J28" s="152">
        <v>0.28000057069210688</v>
      </c>
      <c r="K28" s="108">
        <v>2.9334612181249865E-2</v>
      </c>
      <c r="L28" s="57">
        <v>8.9827356531953367E-2</v>
      </c>
      <c r="N28" s="112" t="s">
        <v>61</v>
      </c>
      <c r="O28" s="153">
        <v>0.47368684529992616</v>
      </c>
      <c r="P28" s="108">
        <v>3.2621399671674059E-2</v>
      </c>
      <c r="Q28" s="57">
        <v>0.30681236094856507</v>
      </c>
      <c r="S28" s="64"/>
      <c r="AB28" s="64"/>
      <c r="AF28" s="95" t="s">
        <v>217</v>
      </c>
      <c r="AG28" s="96"/>
      <c r="AH28" s="97">
        <f>1-SUM(AH24:AH27)</f>
        <v>0.15777797710915453</v>
      </c>
      <c r="AK28" s="64"/>
      <c r="AU28" s="64"/>
      <c r="BD28" s="64"/>
      <c r="BI28" s="62" t="s">
        <v>3</v>
      </c>
      <c r="BJ28" s="62" t="s">
        <v>4</v>
      </c>
      <c r="BR28" s="64"/>
      <c r="BU28" s="62" t="s">
        <v>69</v>
      </c>
      <c r="BV28" s="62" t="s">
        <v>70</v>
      </c>
      <c r="BW28" s="62">
        <v>6652970</v>
      </c>
      <c r="BX28" s="62">
        <v>87.9</v>
      </c>
    </row>
    <row r="29" spans="6:84" x14ac:dyDescent="0.25">
      <c r="F29" s="64"/>
      <c r="I29" s="114" t="s">
        <v>188</v>
      </c>
      <c r="J29" s="155">
        <v>0.26500000000000001</v>
      </c>
      <c r="K29" s="119">
        <v>2.8826165653552806E-2</v>
      </c>
      <c r="S29" s="64"/>
      <c r="AB29" s="64"/>
      <c r="AK29" s="64"/>
      <c r="AO29" s="90" t="s">
        <v>321</v>
      </c>
      <c r="AP29" s="91">
        <v>563526</v>
      </c>
      <c r="AQ29" s="92">
        <f>AP29/$AN$2</f>
        <v>7.4444456627437289E-2</v>
      </c>
      <c r="AU29" s="64"/>
      <c r="BD29" s="64"/>
      <c r="BG29" s="62" t="s">
        <v>6</v>
      </c>
      <c r="BH29" s="62" t="s">
        <v>331</v>
      </c>
      <c r="BI29" s="62">
        <v>1042943</v>
      </c>
      <c r="BJ29" s="62">
        <v>13.8</v>
      </c>
      <c r="BR29" s="64"/>
      <c r="BU29" s="62" t="s">
        <v>43</v>
      </c>
      <c r="BW29" s="62">
        <v>7569751</v>
      </c>
      <c r="BX29" s="62">
        <v>100</v>
      </c>
    </row>
    <row r="30" spans="6:84" x14ac:dyDescent="0.25">
      <c r="F30" s="64"/>
      <c r="S30" s="64"/>
      <c r="AB30" s="64"/>
      <c r="AK30" s="64"/>
      <c r="AO30" s="93" t="s">
        <v>323</v>
      </c>
      <c r="AP30" s="70">
        <v>883138</v>
      </c>
      <c r="AQ30" s="94">
        <f t="shared" ref="AQ30:AQ33" si="5">AP30/$AN$2</f>
        <v>0.11666671730681762</v>
      </c>
      <c r="AU30" s="64"/>
      <c r="BD30" s="64"/>
      <c r="BH30" s="62" t="s">
        <v>332</v>
      </c>
      <c r="BI30" s="62">
        <v>6501575</v>
      </c>
      <c r="BJ30" s="62">
        <v>85.9</v>
      </c>
      <c r="BR30" s="64"/>
    </row>
    <row r="31" spans="6:84" x14ac:dyDescent="0.25">
      <c r="F31" s="64"/>
      <c r="S31" s="64"/>
      <c r="AB31" s="64"/>
      <c r="AK31" s="64"/>
      <c r="AO31" s="93" t="s">
        <v>314</v>
      </c>
      <c r="AP31" s="70">
        <v>958835</v>
      </c>
      <c r="AQ31" s="94">
        <f t="shared" si="5"/>
        <v>0.12666664993339941</v>
      </c>
      <c r="AU31" s="64"/>
      <c r="BD31" s="64"/>
      <c r="BH31" s="62" t="s">
        <v>43</v>
      </c>
      <c r="BI31" s="62">
        <v>7544518</v>
      </c>
      <c r="BJ31" s="62">
        <v>99.7</v>
      </c>
      <c r="BR31" s="64"/>
    </row>
    <row r="32" spans="6:84" x14ac:dyDescent="0.25">
      <c r="F32" s="64"/>
      <c r="S32" s="64"/>
      <c r="AB32" s="64"/>
      <c r="AK32" s="64"/>
      <c r="AO32" s="93" t="s">
        <v>318</v>
      </c>
      <c r="AP32" s="70">
        <v>1110230</v>
      </c>
      <c r="AQ32" s="94">
        <f t="shared" si="5"/>
        <v>0.14666664729130457</v>
      </c>
      <c r="AU32" s="64"/>
      <c r="BD32" s="64"/>
      <c r="BG32" s="62" t="s">
        <v>69</v>
      </c>
      <c r="BH32" s="62" t="s">
        <v>70</v>
      </c>
      <c r="BI32" s="62">
        <v>25233</v>
      </c>
      <c r="BJ32" s="62">
        <v>0.3</v>
      </c>
      <c r="BR32" s="64"/>
    </row>
    <row r="33" spans="6:76" ht="16.5" thickBot="1" x14ac:dyDescent="0.3">
      <c r="F33" s="64"/>
      <c r="S33" s="64"/>
      <c r="AB33" s="64"/>
      <c r="AK33" s="64"/>
      <c r="AO33" s="95" t="s">
        <v>313</v>
      </c>
      <c r="AP33" s="96">
        <v>1724221</v>
      </c>
      <c r="AQ33" s="97">
        <f t="shared" si="5"/>
        <v>0.22777776970471023</v>
      </c>
      <c r="AU33" s="64"/>
      <c r="BD33" s="64"/>
      <c r="BG33" s="62" t="s">
        <v>43</v>
      </c>
      <c r="BI33" s="62">
        <v>7569751</v>
      </c>
      <c r="BJ33" s="62">
        <v>100</v>
      </c>
      <c r="BR33" s="64"/>
      <c r="BU33" s="24" t="s">
        <v>460</v>
      </c>
    </row>
    <row r="34" spans="6:76" x14ac:dyDescent="0.25">
      <c r="F34" s="64"/>
      <c r="K34" s="90"/>
      <c r="L34" s="160" t="s">
        <v>25</v>
      </c>
      <c r="M34" s="173" t="s">
        <v>512</v>
      </c>
      <c r="N34" s="145" t="s">
        <v>402</v>
      </c>
      <c r="S34" s="64"/>
      <c r="AB34" s="64"/>
      <c r="AK34" s="64"/>
      <c r="AU34" s="64"/>
      <c r="BD34" s="64"/>
      <c r="BR34" s="64"/>
      <c r="BW34" s="62" t="s">
        <v>3</v>
      </c>
      <c r="BX34" s="62" t="s">
        <v>4</v>
      </c>
    </row>
    <row r="35" spans="6:76" x14ac:dyDescent="0.25">
      <c r="F35" s="64"/>
      <c r="K35" s="121" t="s">
        <v>60</v>
      </c>
      <c r="L35" s="152">
        <v>7.0174670120854876E-2</v>
      </c>
      <c r="M35" s="157">
        <v>1.6688822398616975E-2</v>
      </c>
      <c r="N35" s="133">
        <v>7.8862295762369611E-2</v>
      </c>
      <c r="S35" s="64"/>
      <c r="AB35" s="64"/>
      <c r="AK35" s="64"/>
      <c r="AU35" s="64"/>
      <c r="BD35" s="64"/>
      <c r="BR35" s="64"/>
      <c r="BU35" s="62" t="s">
        <v>6</v>
      </c>
      <c r="BV35" s="62" t="s">
        <v>454</v>
      </c>
      <c r="BW35" s="62">
        <v>134573</v>
      </c>
      <c r="BX35" s="62">
        <v>1.8</v>
      </c>
    </row>
    <row r="36" spans="6:76" x14ac:dyDescent="0.25">
      <c r="F36" s="64"/>
      <c r="K36" s="121" t="s">
        <v>52</v>
      </c>
      <c r="L36" s="152">
        <v>0.17073227314379835</v>
      </c>
      <c r="M36" s="157">
        <v>2.4583290313592385E-2</v>
      </c>
      <c r="N36" s="147">
        <v>0.22435422164453778</v>
      </c>
      <c r="S36" s="64"/>
      <c r="AB36" s="64"/>
      <c r="AK36" s="64"/>
      <c r="AU36" s="64"/>
      <c r="BD36" s="64"/>
      <c r="BR36" s="64"/>
      <c r="BV36" s="62" t="s">
        <v>455</v>
      </c>
      <c r="BW36" s="62">
        <v>807440</v>
      </c>
      <c r="BX36" s="62">
        <v>10.7</v>
      </c>
    </row>
    <row r="37" spans="6:76" x14ac:dyDescent="0.25">
      <c r="F37" s="64"/>
      <c r="K37" s="121" t="s">
        <v>50</v>
      </c>
      <c r="L37" s="152">
        <v>0.24390159028430247</v>
      </c>
      <c r="M37" s="157">
        <v>2.8056358027787453E-2</v>
      </c>
      <c r="N37" s="147">
        <v>0.27268793526705104</v>
      </c>
      <c r="S37" s="64"/>
      <c r="AB37" s="64"/>
      <c r="AK37" s="64"/>
      <c r="AU37" s="64"/>
      <c r="BD37" s="64"/>
      <c r="BG37" s="24" t="s">
        <v>335</v>
      </c>
      <c r="BR37" s="64"/>
      <c r="BV37" s="62" t="s">
        <v>456</v>
      </c>
      <c r="BW37" s="62">
        <v>50465</v>
      </c>
      <c r="BX37" s="62">
        <v>0.7</v>
      </c>
    </row>
    <row r="38" spans="6:76" x14ac:dyDescent="0.25">
      <c r="F38" s="64"/>
      <c r="K38" s="134" t="s">
        <v>119</v>
      </c>
      <c r="L38" s="152">
        <v>0.27272727272727271</v>
      </c>
      <c r="M38" s="157">
        <v>2.1534911205178184E-2</v>
      </c>
      <c r="N38" s="147">
        <v>0.33700000000000002</v>
      </c>
      <c r="S38" s="64"/>
      <c r="AB38" s="64"/>
      <c r="AK38" s="64"/>
      <c r="AU38" s="64"/>
      <c r="BD38" s="64"/>
      <c r="BI38" s="62" t="s">
        <v>3</v>
      </c>
      <c r="BJ38" s="62" t="s">
        <v>4</v>
      </c>
      <c r="BR38" s="64"/>
      <c r="BV38" s="62" t="s">
        <v>457</v>
      </c>
      <c r="BW38" s="62">
        <v>25233</v>
      </c>
      <c r="BX38" s="62">
        <v>0.3</v>
      </c>
    </row>
    <row r="39" spans="6:76" ht="16.5" thickBot="1" x14ac:dyDescent="0.3">
      <c r="F39" s="64"/>
      <c r="K39" s="123" t="s">
        <v>45</v>
      </c>
      <c r="L39" s="161">
        <v>0.46212136224025652</v>
      </c>
      <c r="M39" s="162">
        <v>3.2572792090804728E-2</v>
      </c>
      <c r="N39" s="151">
        <v>0.4636029800014988</v>
      </c>
      <c r="S39" s="64"/>
      <c r="AB39" s="64"/>
      <c r="AK39" s="64"/>
      <c r="AU39" s="64"/>
      <c r="BD39" s="64"/>
      <c r="BG39" s="62" t="s">
        <v>6</v>
      </c>
      <c r="BH39" s="62" t="s">
        <v>331</v>
      </c>
      <c r="BI39" s="62">
        <v>5122198</v>
      </c>
      <c r="BJ39" s="62">
        <v>67.7</v>
      </c>
      <c r="BR39" s="64"/>
      <c r="BV39" s="62" t="s">
        <v>458</v>
      </c>
      <c r="BW39" s="62">
        <v>25233</v>
      </c>
      <c r="BX39" s="62">
        <v>0.3</v>
      </c>
    </row>
    <row r="40" spans="6:76" x14ac:dyDescent="0.25">
      <c r="F40" s="64"/>
      <c r="S40" s="64"/>
      <c r="AB40" s="64"/>
      <c r="AK40" s="64"/>
      <c r="AU40" s="64"/>
      <c r="BD40" s="64"/>
      <c r="BH40" s="62" t="s">
        <v>332</v>
      </c>
      <c r="BI40" s="62">
        <v>2422320</v>
      </c>
      <c r="BJ40" s="62">
        <v>32</v>
      </c>
      <c r="BR40" s="64"/>
      <c r="BV40" s="62" t="s">
        <v>43</v>
      </c>
      <c r="BW40" s="62">
        <v>1042943</v>
      </c>
      <c r="BX40" s="62">
        <v>13.8</v>
      </c>
    </row>
    <row r="41" spans="6:76" x14ac:dyDescent="0.25">
      <c r="F41" s="64"/>
      <c r="S41" s="64"/>
      <c r="AB41" s="64"/>
      <c r="AK41" s="64"/>
      <c r="AU41" s="64"/>
      <c r="BD41" s="64"/>
      <c r="BH41" s="62" t="s">
        <v>43</v>
      </c>
      <c r="BI41" s="62">
        <v>7544518</v>
      </c>
      <c r="BJ41" s="62">
        <v>99.7</v>
      </c>
      <c r="BR41" s="64"/>
      <c r="BU41" s="62" t="s">
        <v>69</v>
      </c>
      <c r="BV41" s="62" t="s">
        <v>70</v>
      </c>
      <c r="BW41" s="62">
        <v>6526807</v>
      </c>
      <c r="BX41" s="62">
        <v>86.2</v>
      </c>
    </row>
    <row r="42" spans="6:76" x14ac:dyDescent="0.25">
      <c r="F42" s="64"/>
      <c r="S42" s="64"/>
      <c r="AB42" s="64"/>
      <c r="AK42" s="64"/>
      <c r="AU42" s="64"/>
      <c r="BD42" s="64"/>
      <c r="BG42" s="62" t="s">
        <v>69</v>
      </c>
      <c r="BH42" s="62" t="s">
        <v>70</v>
      </c>
      <c r="BI42" s="62">
        <v>25233</v>
      </c>
      <c r="BJ42" s="62">
        <v>0.3</v>
      </c>
      <c r="BR42" s="64"/>
      <c r="BU42" s="62" t="s">
        <v>43</v>
      </c>
      <c r="BW42" s="62">
        <v>7569751</v>
      </c>
      <c r="BX42" s="62">
        <v>100</v>
      </c>
    </row>
    <row r="43" spans="6:76" x14ac:dyDescent="0.25">
      <c r="F43" s="64"/>
      <c r="S43" s="64"/>
      <c r="AB43" s="64"/>
      <c r="AK43" s="64"/>
      <c r="AU43" s="64"/>
      <c r="BD43" s="64"/>
      <c r="BG43" s="62" t="s">
        <v>43</v>
      </c>
      <c r="BI43" s="62">
        <v>7569751</v>
      </c>
      <c r="BJ43" s="62">
        <v>100</v>
      </c>
      <c r="BR43" s="64"/>
    </row>
    <row r="44" spans="6:76" x14ac:dyDescent="0.25">
      <c r="F44" s="64"/>
      <c r="S44" s="64"/>
      <c r="AB44" s="64"/>
      <c r="AK44" s="64"/>
      <c r="AU44" s="64"/>
      <c r="BD44" s="64"/>
      <c r="BR44" s="64"/>
    </row>
    <row r="45" spans="6:76" x14ac:dyDescent="0.25">
      <c r="F45" s="64"/>
      <c r="S45" s="64"/>
      <c r="AB45" s="64"/>
      <c r="AK45" s="64"/>
      <c r="AU45" s="64"/>
      <c r="BD45" s="64"/>
      <c r="BR45" s="64"/>
    </row>
    <row r="46" spans="6:76" x14ac:dyDescent="0.25">
      <c r="F46" s="64"/>
      <c r="S46" s="64"/>
      <c r="AB46" s="64"/>
      <c r="AK46" s="64"/>
      <c r="AU46" s="64"/>
      <c r="BD46" s="64"/>
      <c r="BR46" s="64"/>
      <c r="BU46" s="24" t="s">
        <v>461</v>
      </c>
    </row>
    <row r="47" spans="6:76" x14ac:dyDescent="0.25">
      <c r="F47" s="64"/>
      <c r="S47" s="64"/>
      <c r="AB47" s="64"/>
      <c r="AK47" s="64"/>
      <c r="AU47" s="64"/>
      <c r="BD47" s="64"/>
      <c r="BG47" s="62" t="s">
        <v>336</v>
      </c>
      <c r="BR47" s="64"/>
      <c r="BW47" s="62" t="s">
        <v>3</v>
      </c>
      <c r="BX47" s="62" t="s">
        <v>4</v>
      </c>
    </row>
    <row r="48" spans="6:76" x14ac:dyDescent="0.25">
      <c r="F48" s="64"/>
      <c r="S48" s="64"/>
      <c r="AB48" s="64"/>
      <c r="AK48" s="64"/>
      <c r="AU48" s="64"/>
      <c r="BD48" s="64"/>
      <c r="BI48" s="62" t="s">
        <v>3</v>
      </c>
      <c r="BJ48" s="62" t="s">
        <v>4</v>
      </c>
      <c r="BR48" s="64"/>
      <c r="BU48" s="62" t="s">
        <v>6</v>
      </c>
      <c r="BV48" s="62" t="s">
        <v>454</v>
      </c>
      <c r="BW48" s="62">
        <v>2708289</v>
      </c>
      <c r="BX48" s="62">
        <v>35.799999999999997</v>
      </c>
    </row>
    <row r="49" spans="6:76" x14ac:dyDescent="0.25">
      <c r="F49" s="64"/>
      <c r="S49" s="64"/>
      <c r="AB49" s="64"/>
      <c r="AK49" s="64"/>
      <c r="AU49" s="64"/>
      <c r="BD49" s="64"/>
      <c r="BG49" s="62" t="s">
        <v>6</v>
      </c>
      <c r="BH49" s="62" t="s">
        <v>331</v>
      </c>
      <c r="BI49" s="62">
        <v>2111119</v>
      </c>
      <c r="BJ49" s="62">
        <v>27.9</v>
      </c>
      <c r="BR49" s="64"/>
      <c r="BV49" s="62" t="s">
        <v>455</v>
      </c>
      <c r="BW49" s="62">
        <v>2178406</v>
      </c>
      <c r="BX49" s="62">
        <v>28.8</v>
      </c>
    </row>
    <row r="50" spans="6:76" x14ac:dyDescent="0.25">
      <c r="F50" s="64"/>
      <c r="S50" s="64"/>
      <c r="AB50" s="64"/>
      <c r="AK50" s="64"/>
      <c r="AU50" s="64"/>
      <c r="BD50" s="64"/>
      <c r="BH50" s="62" t="s">
        <v>332</v>
      </c>
      <c r="BI50" s="62">
        <v>5433399</v>
      </c>
      <c r="BJ50" s="62">
        <v>71.8</v>
      </c>
      <c r="BR50" s="64"/>
      <c r="BV50" s="62" t="s">
        <v>456</v>
      </c>
      <c r="BW50" s="62">
        <v>126163</v>
      </c>
      <c r="BX50" s="62">
        <v>1.7</v>
      </c>
    </row>
    <row r="51" spans="6:76" x14ac:dyDescent="0.25">
      <c r="F51" s="64"/>
      <c r="S51" s="64"/>
      <c r="AB51" s="64"/>
      <c r="AK51" s="64"/>
      <c r="AU51" s="64"/>
      <c r="BD51" s="64"/>
      <c r="BH51" s="62" t="s">
        <v>43</v>
      </c>
      <c r="BI51" s="62">
        <v>7544518</v>
      </c>
      <c r="BJ51" s="62">
        <v>99.7</v>
      </c>
      <c r="BR51" s="64"/>
      <c r="BV51" s="62" t="s">
        <v>457</v>
      </c>
      <c r="BW51" s="62">
        <v>16822</v>
      </c>
      <c r="BX51" s="62">
        <v>0.2</v>
      </c>
    </row>
    <row r="52" spans="6:76" x14ac:dyDescent="0.25">
      <c r="F52" s="64"/>
      <c r="S52" s="64"/>
      <c r="AB52" s="64"/>
      <c r="AK52" s="64"/>
      <c r="AU52" s="64"/>
      <c r="BD52" s="64"/>
      <c r="BG52" s="62" t="s">
        <v>69</v>
      </c>
      <c r="BH52" s="62" t="s">
        <v>70</v>
      </c>
      <c r="BI52" s="62">
        <v>25233</v>
      </c>
      <c r="BJ52" s="62">
        <v>0.3</v>
      </c>
      <c r="BR52" s="64"/>
      <c r="BV52" s="62" t="s">
        <v>458</v>
      </c>
      <c r="BW52" s="62">
        <v>92519</v>
      </c>
      <c r="BX52" s="62">
        <v>1.2</v>
      </c>
    </row>
    <row r="53" spans="6:76" x14ac:dyDescent="0.25">
      <c r="F53" s="64"/>
      <c r="S53" s="64"/>
      <c r="AB53" s="64"/>
      <c r="AK53" s="64"/>
      <c r="AU53" s="64"/>
      <c r="BD53" s="64"/>
      <c r="BG53" s="62" t="s">
        <v>43</v>
      </c>
      <c r="BI53" s="62">
        <v>7569751</v>
      </c>
      <c r="BJ53" s="62">
        <v>100</v>
      </c>
      <c r="BR53" s="64"/>
      <c r="BV53" s="62" t="s">
        <v>43</v>
      </c>
      <c r="BW53" s="62">
        <v>5122198</v>
      </c>
      <c r="BX53" s="62">
        <v>67.7</v>
      </c>
    </row>
    <row r="54" spans="6:76" x14ac:dyDescent="0.25">
      <c r="F54" s="64"/>
      <c r="S54" s="64"/>
      <c r="AB54" s="64"/>
      <c r="AK54" s="64"/>
      <c r="AU54" s="64"/>
      <c r="BD54" s="64"/>
      <c r="BR54" s="64"/>
      <c r="BU54" s="62" t="s">
        <v>69</v>
      </c>
      <c r="BV54" s="62" t="s">
        <v>70</v>
      </c>
      <c r="BW54" s="62">
        <v>2447553</v>
      </c>
      <c r="BX54" s="62">
        <v>32.299999999999997</v>
      </c>
    </row>
    <row r="55" spans="6:76" x14ac:dyDescent="0.25">
      <c r="F55" s="64"/>
      <c r="S55" s="64"/>
      <c r="AB55" s="64"/>
      <c r="AK55" s="64"/>
      <c r="AU55" s="64"/>
      <c r="BD55" s="64"/>
      <c r="BR55" s="64"/>
      <c r="BU55" s="62" t="s">
        <v>43</v>
      </c>
      <c r="BW55" s="62">
        <v>7569751</v>
      </c>
      <c r="BX55" s="62">
        <v>100</v>
      </c>
    </row>
    <row r="56" spans="6:76" x14ac:dyDescent="0.25">
      <c r="F56" s="64"/>
      <c r="I56" s="108"/>
      <c r="J56" s="142" t="s">
        <v>402</v>
      </c>
      <c r="S56" s="64"/>
      <c r="AB56" s="64"/>
      <c r="AK56" s="64"/>
      <c r="AU56" s="64"/>
      <c r="BD56" s="64"/>
      <c r="BR56" s="64"/>
    </row>
    <row r="57" spans="6:76" x14ac:dyDescent="0.25">
      <c r="F57" s="64"/>
      <c r="I57" s="107" t="s">
        <v>236</v>
      </c>
      <c r="J57" s="57">
        <v>0.4636029800014988</v>
      </c>
      <c r="S57" s="64"/>
      <c r="AB57" s="64"/>
      <c r="AK57" s="64"/>
      <c r="AU57" s="64"/>
      <c r="BD57" s="64"/>
      <c r="BG57" s="62" t="s">
        <v>337</v>
      </c>
      <c r="BR57" s="64"/>
    </row>
    <row r="58" spans="6:76" x14ac:dyDescent="0.25">
      <c r="F58" s="64"/>
      <c r="I58" s="107" t="s">
        <v>47</v>
      </c>
      <c r="J58" s="57">
        <v>0.3145452263411691</v>
      </c>
      <c r="S58" s="64"/>
      <c r="AB58" s="64"/>
      <c r="AK58" s="64"/>
      <c r="AU58" s="64"/>
      <c r="BD58" s="64"/>
      <c r="BI58" s="62" t="s">
        <v>3</v>
      </c>
      <c r="BJ58" s="62" t="s">
        <v>4</v>
      </c>
      <c r="BR58" s="64"/>
    </row>
    <row r="59" spans="6:76" x14ac:dyDescent="0.25">
      <c r="F59" s="64"/>
      <c r="I59" s="107" t="s">
        <v>48</v>
      </c>
      <c r="J59" s="57">
        <v>0.33041787413096407</v>
      </c>
      <c r="S59" s="64"/>
      <c r="AB59" s="64"/>
      <c r="AK59" s="64"/>
      <c r="AU59" s="64"/>
      <c r="BD59" s="64"/>
      <c r="BG59" s="62" t="s">
        <v>6</v>
      </c>
      <c r="BH59" s="62" t="s">
        <v>331</v>
      </c>
      <c r="BI59" s="62">
        <v>1177517</v>
      </c>
      <c r="BJ59" s="62">
        <v>15.6</v>
      </c>
      <c r="BR59" s="64"/>
      <c r="BU59" s="24" t="s">
        <v>462</v>
      </c>
    </row>
    <row r="60" spans="6:76" x14ac:dyDescent="0.25">
      <c r="F60" s="64"/>
      <c r="I60" s="107" t="s">
        <v>119</v>
      </c>
      <c r="J60" s="57">
        <v>0.33700000000000002</v>
      </c>
      <c r="S60" s="64"/>
      <c r="AB60" s="64"/>
      <c r="AK60" s="64"/>
      <c r="AU60" s="64"/>
      <c r="BD60" s="64"/>
      <c r="BH60" s="62" t="s">
        <v>332</v>
      </c>
      <c r="BI60" s="62">
        <v>6367001</v>
      </c>
      <c r="BJ60" s="62">
        <v>84.1</v>
      </c>
      <c r="BR60" s="64"/>
      <c r="BW60" s="62" t="s">
        <v>3</v>
      </c>
      <c r="BX60" s="62" t="s">
        <v>4</v>
      </c>
    </row>
    <row r="61" spans="6:76" x14ac:dyDescent="0.25">
      <c r="F61" s="64"/>
      <c r="I61" s="107" t="s">
        <v>50</v>
      </c>
      <c r="J61" s="57">
        <v>0.27268793526705104</v>
      </c>
      <c r="S61" s="64"/>
      <c r="AB61" s="64"/>
      <c r="AK61" s="64"/>
      <c r="AU61" s="64"/>
      <c r="BD61" s="64"/>
      <c r="BH61" s="62" t="s">
        <v>43</v>
      </c>
      <c r="BI61" s="62">
        <v>7544518</v>
      </c>
      <c r="BJ61" s="62">
        <v>99.7</v>
      </c>
      <c r="BR61" s="64"/>
      <c r="BU61" s="62" t="s">
        <v>6</v>
      </c>
      <c r="BV61" s="62" t="s">
        <v>454</v>
      </c>
      <c r="BW61" s="62">
        <v>529883</v>
      </c>
      <c r="BX61" s="62">
        <v>7</v>
      </c>
    </row>
    <row r="62" spans="6:76" x14ac:dyDescent="0.25">
      <c r="F62" s="64"/>
      <c r="I62" s="107" t="s">
        <v>51</v>
      </c>
      <c r="J62" s="57">
        <v>0.26481777328727685</v>
      </c>
      <c r="S62" s="64"/>
      <c r="AB62" s="64"/>
      <c r="AK62" s="64"/>
      <c r="AU62" s="64"/>
      <c r="BD62" s="64"/>
      <c r="BG62" s="62" t="s">
        <v>69</v>
      </c>
      <c r="BH62" s="62" t="s">
        <v>70</v>
      </c>
      <c r="BI62" s="62">
        <v>25233</v>
      </c>
      <c r="BJ62" s="62">
        <v>0.3</v>
      </c>
      <c r="BR62" s="64"/>
      <c r="BV62" s="62" t="s">
        <v>455</v>
      </c>
      <c r="BW62" s="62">
        <v>1337323</v>
      </c>
      <c r="BX62" s="62">
        <v>17.7</v>
      </c>
    </row>
    <row r="63" spans="6:76" x14ac:dyDescent="0.25">
      <c r="F63" s="64"/>
      <c r="I63" s="107" t="s">
        <v>52</v>
      </c>
      <c r="J63" s="57">
        <v>0.22435422164453778</v>
      </c>
      <c r="S63" s="64"/>
      <c r="AB63" s="64"/>
      <c r="AK63" s="64"/>
      <c r="AU63" s="64"/>
      <c r="BD63" s="64"/>
      <c r="BG63" s="62" t="s">
        <v>43</v>
      </c>
      <c r="BI63" s="62">
        <v>7569751</v>
      </c>
      <c r="BJ63" s="62">
        <v>100</v>
      </c>
      <c r="BR63" s="64"/>
      <c r="BV63" s="62" t="s">
        <v>456</v>
      </c>
      <c r="BW63" s="62">
        <v>109341</v>
      </c>
      <c r="BX63" s="62">
        <v>1.4</v>
      </c>
    </row>
    <row r="64" spans="6:76" x14ac:dyDescent="0.25">
      <c r="F64" s="64"/>
      <c r="I64" s="107" t="s">
        <v>53</v>
      </c>
      <c r="J64" s="57">
        <v>7.0136527242600152E-2</v>
      </c>
      <c r="S64" s="64"/>
      <c r="AB64" s="64"/>
      <c r="AK64" s="64"/>
      <c r="AU64" s="64"/>
      <c r="BD64" s="64"/>
      <c r="BR64" s="64"/>
      <c r="BV64" s="62" t="s">
        <v>457</v>
      </c>
      <c r="BW64" s="62">
        <v>33643</v>
      </c>
      <c r="BX64" s="62">
        <v>0.4</v>
      </c>
    </row>
    <row r="65" spans="6:76" x14ac:dyDescent="0.25">
      <c r="F65" s="64"/>
      <c r="I65" s="107" t="s">
        <v>54</v>
      </c>
      <c r="J65" s="57">
        <v>5.0069729986300791E-2</v>
      </c>
      <c r="S65" s="64"/>
      <c r="AB65" s="64"/>
      <c r="AK65" s="64"/>
      <c r="AU65" s="64"/>
      <c r="BD65" s="64"/>
      <c r="BR65" s="64"/>
      <c r="BV65" s="62" t="s">
        <v>458</v>
      </c>
      <c r="BW65" s="62">
        <v>100930</v>
      </c>
      <c r="BX65" s="62">
        <v>1.3</v>
      </c>
    </row>
    <row r="66" spans="6:76" x14ac:dyDescent="0.25">
      <c r="F66" s="64"/>
      <c r="I66" s="107" t="s">
        <v>164</v>
      </c>
      <c r="J66" s="23">
        <v>8.2623335966029221E-2</v>
      </c>
      <c r="S66" s="64"/>
      <c r="AB66" s="64"/>
      <c r="AK66" s="64"/>
      <c r="AU66" s="64"/>
      <c r="BD66" s="64"/>
      <c r="BR66" s="64"/>
      <c r="BV66" s="62" t="s">
        <v>43</v>
      </c>
      <c r="BW66" s="62">
        <v>2111119</v>
      </c>
      <c r="BX66" s="62">
        <v>27.9</v>
      </c>
    </row>
    <row r="67" spans="6:76" x14ac:dyDescent="0.25">
      <c r="F67" s="64"/>
      <c r="I67" s="107" t="s">
        <v>55</v>
      </c>
      <c r="J67" s="57">
        <v>0.11694161191872102</v>
      </c>
      <c r="S67" s="64"/>
      <c r="AB67" s="64"/>
      <c r="AK67" s="64"/>
      <c r="AU67" s="64"/>
      <c r="BD67" s="64"/>
      <c r="BG67" s="62" t="s">
        <v>338</v>
      </c>
      <c r="BR67" s="64"/>
      <c r="BU67" s="62" t="s">
        <v>69</v>
      </c>
      <c r="BV67" s="62" t="s">
        <v>70</v>
      </c>
      <c r="BW67" s="62">
        <v>5458631</v>
      </c>
      <c r="BX67" s="62">
        <v>72.099999999999994</v>
      </c>
    </row>
    <row r="68" spans="6:76" x14ac:dyDescent="0.25">
      <c r="F68" s="64"/>
      <c r="I68" s="107" t="s">
        <v>56</v>
      </c>
      <c r="J68" s="57">
        <v>0.28533999859497072</v>
      </c>
      <c r="S68" s="64"/>
      <c r="AB68" s="64"/>
      <c r="AK68" s="64"/>
      <c r="AU68" s="64"/>
      <c r="BD68" s="64"/>
      <c r="BI68" s="62" t="s">
        <v>3</v>
      </c>
      <c r="BJ68" s="62" t="s">
        <v>4</v>
      </c>
      <c r="BR68" s="64"/>
      <c r="BU68" s="62" t="s">
        <v>43</v>
      </c>
      <c r="BW68" s="62">
        <v>7569751</v>
      </c>
      <c r="BX68" s="62">
        <v>100</v>
      </c>
    </row>
    <row r="69" spans="6:76" x14ac:dyDescent="0.25">
      <c r="F69" s="64"/>
      <c r="I69" s="107" t="s">
        <v>57</v>
      </c>
      <c r="J69" s="57">
        <v>0.25457267048150523</v>
      </c>
      <c r="S69" s="64"/>
      <c r="AB69" s="64"/>
      <c r="AK69" s="64"/>
      <c r="AU69" s="64"/>
      <c r="BD69" s="64"/>
      <c r="BG69" s="62" t="s">
        <v>6</v>
      </c>
      <c r="BH69" s="62" t="s">
        <v>331</v>
      </c>
      <c r="BI69" s="62">
        <v>748564</v>
      </c>
      <c r="BJ69" s="62">
        <v>9.9</v>
      </c>
      <c r="BR69" s="64"/>
    </row>
    <row r="70" spans="6:76" x14ac:dyDescent="0.25">
      <c r="F70" s="64"/>
      <c r="I70" s="107" t="s">
        <v>58</v>
      </c>
      <c r="J70" s="57">
        <v>0.19291913224158527</v>
      </c>
      <c r="S70" s="64"/>
      <c r="AB70" s="64"/>
      <c r="AK70" s="64"/>
      <c r="AU70" s="64"/>
      <c r="BD70" s="64"/>
      <c r="BH70" s="62" t="s">
        <v>332</v>
      </c>
      <c r="BI70" s="62">
        <v>6795954</v>
      </c>
      <c r="BJ70" s="62">
        <v>89.8</v>
      </c>
      <c r="BR70" s="64"/>
    </row>
    <row r="71" spans="6:76" x14ac:dyDescent="0.25">
      <c r="F71" s="64"/>
      <c r="I71" s="107" t="s">
        <v>59</v>
      </c>
      <c r="J71" s="57">
        <v>0.20858742293958196</v>
      </c>
      <c r="S71" s="64"/>
      <c r="AB71" s="64"/>
      <c r="AK71" s="64"/>
      <c r="AU71" s="64"/>
      <c r="BD71" s="64"/>
      <c r="BH71" s="62" t="s">
        <v>43</v>
      </c>
      <c r="BI71" s="62">
        <v>7544518</v>
      </c>
      <c r="BJ71" s="62">
        <v>99.7</v>
      </c>
      <c r="BR71" s="64"/>
    </row>
    <row r="72" spans="6:76" x14ac:dyDescent="0.25">
      <c r="F72" s="64"/>
      <c r="I72" s="107" t="s">
        <v>60</v>
      </c>
      <c r="J72" s="23">
        <v>7.8862295762369611E-2</v>
      </c>
      <c r="S72" s="64"/>
      <c r="AB72" s="64"/>
      <c r="AK72" s="64"/>
      <c r="AU72" s="64"/>
      <c r="BD72" s="64"/>
      <c r="BG72" s="62" t="s">
        <v>69</v>
      </c>
      <c r="BH72" s="62" t="s">
        <v>70</v>
      </c>
      <c r="BI72" s="62">
        <v>25233</v>
      </c>
      <c r="BJ72" s="62">
        <v>0.3</v>
      </c>
      <c r="BR72" s="64"/>
      <c r="BU72" s="62" t="s">
        <v>463</v>
      </c>
    </row>
    <row r="73" spans="6:76" x14ac:dyDescent="0.25">
      <c r="F73" s="64"/>
      <c r="I73" s="107" t="s">
        <v>88</v>
      </c>
      <c r="J73" s="57">
        <v>8.8901423056172532E-2</v>
      </c>
      <c r="S73" s="64"/>
      <c r="AB73" s="64"/>
      <c r="AK73" s="64"/>
      <c r="AU73" s="64"/>
      <c r="BD73" s="64"/>
      <c r="BG73" s="62" t="s">
        <v>43</v>
      </c>
      <c r="BI73" s="62">
        <v>7569751</v>
      </c>
      <c r="BJ73" s="62">
        <v>100</v>
      </c>
      <c r="BR73" s="64"/>
      <c r="BW73" s="62" t="s">
        <v>3</v>
      </c>
      <c r="BX73" s="62" t="s">
        <v>4</v>
      </c>
    </row>
    <row r="74" spans="6:76" x14ac:dyDescent="0.25">
      <c r="F74" s="64"/>
      <c r="I74" s="107" t="s">
        <v>259</v>
      </c>
      <c r="J74" s="57">
        <v>8.1821435191737416E-2</v>
      </c>
      <c r="S74" s="64"/>
      <c r="AB74" s="64"/>
      <c r="AK74" s="64"/>
      <c r="AU74" s="64"/>
      <c r="BD74" s="64"/>
      <c r="BR74" s="64"/>
      <c r="BU74" s="62" t="s">
        <v>6</v>
      </c>
      <c r="BV74" s="62" t="s">
        <v>454</v>
      </c>
      <c r="BW74" s="62">
        <v>201860</v>
      </c>
      <c r="BX74" s="62">
        <v>2.7</v>
      </c>
    </row>
    <row r="75" spans="6:76" x14ac:dyDescent="0.25">
      <c r="F75" s="64"/>
      <c r="I75" s="107" t="s">
        <v>61</v>
      </c>
      <c r="J75" s="57">
        <v>0.30681236094856507</v>
      </c>
      <c r="S75" s="64"/>
      <c r="AB75" s="64"/>
      <c r="AK75" s="64"/>
      <c r="AU75" s="64"/>
      <c r="BD75" s="64"/>
      <c r="BR75" s="64"/>
      <c r="BV75" s="62" t="s">
        <v>455</v>
      </c>
      <c r="BW75" s="62">
        <v>824262</v>
      </c>
      <c r="BX75" s="62">
        <v>10.9</v>
      </c>
    </row>
    <row r="76" spans="6:76" x14ac:dyDescent="0.25">
      <c r="F76" s="64"/>
      <c r="I76" s="107" t="s">
        <v>62</v>
      </c>
      <c r="J76" s="57">
        <v>0.16441678188154343</v>
      </c>
      <c r="S76" s="64"/>
      <c r="AB76" s="64"/>
      <c r="AK76" s="64"/>
      <c r="AU76" s="64"/>
      <c r="BD76" s="64"/>
      <c r="BR76" s="64"/>
      <c r="BV76" s="62" t="s">
        <v>456</v>
      </c>
      <c r="BW76" s="62">
        <v>109341</v>
      </c>
      <c r="BX76" s="62">
        <v>1.4</v>
      </c>
    </row>
    <row r="77" spans="6:76" x14ac:dyDescent="0.25">
      <c r="F77" s="64"/>
      <c r="I77" s="107" t="s">
        <v>63</v>
      </c>
      <c r="J77" s="57">
        <v>8.9827356531953367E-2</v>
      </c>
      <c r="S77" s="64"/>
      <c r="AB77" s="64"/>
      <c r="AK77" s="64"/>
      <c r="AU77" s="64"/>
      <c r="BD77" s="64"/>
      <c r="BG77" s="62" t="s">
        <v>339</v>
      </c>
      <c r="BR77" s="64"/>
      <c r="BV77" s="62" t="s">
        <v>457</v>
      </c>
      <c r="BW77" s="62">
        <v>16822</v>
      </c>
      <c r="BX77" s="62">
        <v>0.2</v>
      </c>
    </row>
    <row r="78" spans="6:76" x14ac:dyDescent="0.25">
      <c r="F78" s="64"/>
      <c r="S78" s="64"/>
      <c r="AB78" s="64"/>
      <c r="AK78" s="64"/>
      <c r="AU78" s="64"/>
      <c r="BD78" s="64"/>
      <c r="BI78" s="62" t="s">
        <v>3</v>
      </c>
      <c r="BJ78" s="62" t="s">
        <v>4</v>
      </c>
      <c r="BR78" s="64"/>
      <c r="BV78" s="62" t="s">
        <v>458</v>
      </c>
      <c r="BW78" s="62">
        <v>25233</v>
      </c>
      <c r="BX78" s="62">
        <v>0.3</v>
      </c>
    </row>
    <row r="79" spans="6:76" x14ac:dyDescent="0.25">
      <c r="F79" s="64"/>
      <c r="S79" s="64"/>
      <c r="AB79" s="64"/>
      <c r="AK79" s="64"/>
      <c r="AU79" s="64"/>
      <c r="BD79" s="64"/>
      <c r="BG79" s="62" t="s">
        <v>6</v>
      </c>
      <c r="BH79" s="62" t="s">
        <v>331</v>
      </c>
      <c r="BI79" s="62">
        <v>1362555</v>
      </c>
      <c r="BJ79" s="62">
        <v>18</v>
      </c>
      <c r="BR79" s="64"/>
      <c r="BV79" s="62" t="s">
        <v>43</v>
      </c>
      <c r="BW79" s="62">
        <v>1177517</v>
      </c>
      <c r="BX79" s="62">
        <v>15.6</v>
      </c>
    </row>
    <row r="80" spans="6:76" x14ac:dyDescent="0.25">
      <c r="F80" s="64"/>
      <c r="S80" s="64"/>
      <c r="AB80" s="64"/>
      <c r="AK80" s="64"/>
      <c r="AU80" s="64"/>
      <c r="BD80" s="64"/>
      <c r="BH80" s="62" t="s">
        <v>332</v>
      </c>
      <c r="BI80" s="62">
        <v>6181963</v>
      </c>
      <c r="BJ80" s="62">
        <v>81.7</v>
      </c>
      <c r="BR80" s="64"/>
      <c r="BU80" s="62" t="s">
        <v>69</v>
      </c>
      <c r="BV80" s="62" t="s">
        <v>70</v>
      </c>
      <c r="BW80" s="62">
        <v>6392234</v>
      </c>
      <c r="BX80" s="62">
        <v>84.4</v>
      </c>
    </row>
    <row r="81" spans="6:76" x14ac:dyDescent="0.25">
      <c r="F81" s="64"/>
      <c r="S81" s="64"/>
      <c r="AB81" s="64"/>
      <c r="AK81" s="64"/>
      <c r="AU81" s="64"/>
      <c r="BD81" s="64"/>
      <c r="BH81" s="62" t="s">
        <v>43</v>
      </c>
      <c r="BI81" s="62">
        <v>7544518</v>
      </c>
      <c r="BJ81" s="62">
        <v>99.7</v>
      </c>
      <c r="BR81" s="64"/>
      <c r="BU81" s="62" t="s">
        <v>43</v>
      </c>
      <c r="BW81" s="62">
        <v>7569751</v>
      </c>
      <c r="BX81" s="62">
        <v>100</v>
      </c>
    </row>
    <row r="82" spans="6:76" x14ac:dyDescent="0.25">
      <c r="F82" s="64"/>
      <c r="S82" s="64"/>
      <c r="AB82" s="64"/>
      <c r="AK82" s="64"/>
      <c r="AU82" s="64"/>
      <c r="BD82" s="64"/>
      <c r="BG82" s="62" t="s">
        <v>69</v>
      </c>
      <c r="BH82" s="62" t="s">
        <v>70</v>
      </c>
      <c r="BI82" s="62">
        <v>25233</v>
      </c>
      <c r="BJ82" s="62">
        <v>0.3</v>
      </c>
      <c r="BR82" s="64"/>
    </row>
    <row r="83" spans="6:76" x14ac:dyDescent="0.25">
      <c r="F83" s="64"/>
      <c r="S83" s="64"/>
      <c r="AB83" s="64"/>
      <c r="AK83" s="64"/>
      <c r="AU83" s="64"/>
      <c r="BD83" s="64"/>
      <c r="BG83" s="62" t="s">
        <v>43</v>
      </c>
      <c r="BI83" s="62">
        <v>7569751</v>
      </c>
      <c r="BJ83" s="62">
        <v>100</v>
      </c>
      <c r="BR83" s="64"/>
    </row>
    <row r="84" spans="6:76" x14ac:dyDescent="0.25">
      <c r="F84" s="64"/>
      <c r="S84" s="64"/>
      <c r="AB84" s="64"/>
      <c r="AK84" s="64"/>
      <c r="AU84" s="64"/>
      <c r="BD84" s="64"/>
      <c r="BR84" s="64"/>
    </row>
    <row r="85" spans="6:76" x14ac:dyDescent="0.25">
      <c r="F85" s="64"/>
      <c r="S85" s="64"/>
      <c r="AB85" s="64"/>
      <c r="AK85" s="64"/>
      <c r="AU85" s="64"/>
      <c r="BD85" s="64"/>
      <c r="BR85" s="64"/>
      <c r="BU85" s="62" t="s">
        <v>464</v>
      </c>
    </row>
    <row r="86" spans="6:76" x14ac:dyDescent="0.25">
      <c r="F86" s="64"/>
      <c r="S86" s="64"/>
      <c r="AB86" s="64"/>
      <c r="AK86" s="64"/>
      <c r="AU86" s="64"/>
      <c r="BD86" s="64"/>
      <c r="BR86" s="64"/>
      <c r="BW86" s="62" t="s">
        <v>3</v>
      </c>
      <c r="BX86" s="62" t="s">
        <v>4</v>
      </c>
    </row>
    <row r="87" spans="6:76" x14ac:dyDescent="0.25">
      <c r="F87" s="64"/>
      <c r="S87" s="64"/>
      <c r="AB87" s="64"/>
      <c r="AK87" s="64"/>
      <c r="AU87" s="64"/>
      <c r="BD87" s="64"/>
      <c r="BG87" s="62" t="s">
        <v>340</v>
      </c>
      <c r="BR87" s="64"/>
      <c r="BU87" s="62" t="s">
        <v>6</v>
      </c>
      <c r="BV87" s="62" t="s">
        <v>454</v>
      </c>
      <c r="BW87" s="62">
        <v>126163</v>
      </c>
      <c r="BX87" s="62">
        <v>1.7</v>
      </c>
    </row>
    <row r="88" spans="6:76" x14ac:dyDescent="0.25">
      <c r="F88" s="64"/>
      <c r="S88" s="64"/>
      <c r="AB88" s="64"/>
      <c r="AK88" s="64"/>
      <c r="AU88" s="64"/>
      <c r="BD88" s="64"/>
      <c r="BI88" s="62" t="s">
        <v>3</v>
      </c>
      <c r="BJ88" s="62" t="s">
        <v>4</v>
      </c>
      <c r="BR88" s="64"/>
      <c r="BV88" s="62" t="s">
        <v>455</v>
      </c>
      <c r="BW88" s="62">
        <v>504650</v>
      </c>
      <c r="BX88" s="62">
        <v>6.7</v>
      </c>
    </row>
    <row r="89" spans="6:76" x14ac:dyDescent="0.25">
      <c r="F89" s="64"/>
      <c r="S89" s="64"/>
      <c r="AB89" s="64"/>
      <c r="AK89" s="64"/>
      <c r="AU89" s="64"/>
      <c r="BD89" s="64"/>
      <c r="BG89" s="62" t="s">
        <v>6</v>
      </c>
      <c r="BH89" s="62" t="s">
        <v>331</v>
      </c>
      <c r="BI89" s="62">
        <v>159806</v>
      </c>
      <c r="BJ89" s="62">
        <v>2.1</v>
      </c>
      <c r="BR89" s="64"/>
      <c r="BV89" s="62" t="s">
        <v>456</v>
      </c>
      <c r="BW89" s="62">
        <v>67287</v>
      </c>
      <c r="BX89" s="62">
        <v>0.9</v>
      </c>
    </row>
    <row r="90" spans="6:76" x14ac:dyDescent="0.25">
      <c r="F90" s="64"/>
      <c r="S90" s="64"/>
      <c r="AB90" s="64"/>
      <c r="AK90" s="64"/>
      <c r="AU90" s="64"/>
      <c r="BD90" s="64"/>
      <c r="BH90" s="62" t="s">
        <v>332</v>
      </c>
      <c r="BI90" s="62">
        <v>7384712</v>
      </c>
      <c r="BJ90" s="62">
        <v>97.6</v>
      </c>
      <c r="BR90" s="64"/>
      <c r="BV90" s="62" t="s">
        <v>457</v>
      </c>
      <c r="BW90" s="62">
        <v>16822</v>
      </c>
      <c r="BX90" s="62">
        <v>0.2</v>
      </c>
    </row>
    <row r="91" spans="6:76" x14ac:dyDescent="0.25">
      <c r="F91" s="64"/>
      <c r="S91" s="64"/>
      <c r="AB91" s="64"/>
      <c r="AK91" s="64"/>
      <c r="AU91" s="64"/>
      <c r="BD91" s="64"/>
      <c r="BH91" s="62" t="s">
        <v>43</v>
      </c>
      <c r="BI91" s="62">
        <v>7544518</v>
      </c>
      <c r="BJ91" s="62">
        <v>99.7</v>
      </c>
      <c r="BR91" s="64"/>
      <c r="BV91" s="62" t="s">
        <v>458</v>
      </c>
      <c r="BW91" s="62">
        <v>33643</v>
      </c>
      <c r="BX91" s="62">
        <v>0.4</v>
      </c>
    </row>
    <row r="92" spans="6:76" x14ac:dyDescent="0.25">
      <c r="F92" s="64"/>
      <c r="S92" s="64"/>
      <c r="AB92" s="64"/>
      <c r="AK92" s="64"/>
      <c r="AU92" s="64"/>
      <c r="BD92" s="64"/>
      <c r="BG92" s="62" t="s">
        <v>69</v>
      </c>
      <c r="BH92" s="62" t="s">
        <v>70</v>
      </c>
      <c r="BI92" s="62">
        <v>25233</v>
      </c>
      <c r="BJ92" s="62">
        <v>0.3</v>
      </c>
      <c r="BR92" s="64"/>
      <c r="BV92" s="62" t="s">
        <v>43</v>
      </c>
      <c r="BW92" s="62">
        <v>748564</v>
      </c>
      <c r="BX92" s="62">
        <v>9.9</v>
      </c>
    </row>
    <row r="93" spans="6:76" x14ac:dyDescent="0.25">
      <c r="F93" s="64"/>
      <c r="S93" s="64"/>
      <c r="AB93" s="64"/>
      <c r="AK93" s="64"/>
      <c r="AU93" s="64"/>
      <c r="BD93" s="64"/>
      <c r="BG93" s="62" t="s">
        <v>43</v>
      </c>
      <c r="BI93" s="62">
        <v>7569751</v>
      </c>
      <c r="BJ93" s="62">
        <v>100</v>
      </c>
      <c r="BR93" s="64"/>
      <c r="BU93" s="62" t="s">
        <v>69</v>
      </c>
      <c r="BV93" s="62" t="s">
        <v>70</v>
      </c>
      <c r="BW93" s="62">
        <v>6821186</v>
      </c>
      <c r="BX93" s="62">
        <v>90.1</v>
      </c>
    </row>
    <row r="94" spans="6:76" x14ac:dyDescent="0.25">
      <c r="F94" s="64"/>
      <c r="S94" s="64"/>
      <c r="AB94" s="64"/>
      <c r="AK94" s="64"/>
      <c r="AU94" s="64"/>
      <c r="BD94" s="64"/>
      <c r="BR94" s="64"/>
      <c r="BU94" s="62" t="s">
        <v>43</v>
      </c>
      <c r="BW94" s="62">
        <v>7569751</v>
      </c>
      <c r="BX94" s="62">
        <v>100</v>
      </c>
    </row>
    <row r="95" spans="6:76" x14ac:dyDescent="0.25">
      <c r="F95" s="64"/>
      <c r="S95" s="64"/>
      <c r="AB95" s="64"/>
      <c r="AK95" s="64"/>
      <c r="AU95" s="64"/>
      <c r="BD95" s="64"/>
      <c r="BR95" s="64"/>
    </row>
    <row r="96" spans="6:76" x14ac:dyDescent="0.25">
      <c r="F96" s="64"/>
      <c r="S96" s="64"/>
      <c r="AB96" s="64"/>
      <c r="AK96" s="64"/>
      <c r="AU96" s="64"/>
      <c r="BD96" s="64"/>
      <c r="BR96" s="64"/>
    </row>
    <row r="97" spans="6:76" x14ac:dyDescent="0.25">
      <c r="F97" s="64"/>
      <c r="S97" s="64"/>
      <c r="AB97" s="64"/>
      <c r="AK97" s="64"/>
      <c r="AU97" s="64"/>
      <c r="BD97" s="64"/>
      <c r="BG97" s="62" t="s">
        <v>341</v>
      </c>
      <c r="BR97" s="64"/>
    </row>
    <row r="98" spans="6:76" x14ac:dyDescent="0.25">
      <c r="F98" s="64"/>
      <c r="S98" s="64"/>
      <c r="AB98" s="64"/>
      <c r="AK98" s="64"/>
      <c r="AU98" s="64"/>
      <c r="BD98" s="64"/>
      <c r="BI98" s="62" t="s">
        <v>3</v>
      </c>
      <c r="BJ98" s="62" t="s">
        <v>4</v>
      </c>
      <c r="BR98" s="64"/>
      <c r="BU98" s="62" t="s">
        <v>465</v>
      </c>
    </row>
    <row r="99" spans="6:76" x14ac:dyDescent="0.25">
      <c r="F99" s="64"/>
      <c r="S99" s="64"/>
      <c r="AB99" s="64"/>
      <c r="AK99" s="64"/>
      <c r="AU99" s="64"/>
      <c r="BD99" s="64"/>
      <c r="BG99" s="62" t="s">
        <v>6</v>
      </c>
      <c r="BH99" s="62" t="s">
        <v>331</v>
      </c>
      <c r="BI99" s="62">
        <v>151395</v>
      </c>
      <c r="BJ99" s="62">
        <v>2</v>
      </c>
      <c r="BR99" s="64"/>
      <c r="BW99" s="62" t="s">
        <v>3</v>
      </c>
      <c r="BX99" s="62" t="s">
        <v>4</v>
      </c>
    </row>
    <row r="100" spans="6:76" x14ac:dyDescent="0.25">
      <c r="F100" s="64"/>
      <c r="S100" s="64"/>
      <c r="AB100" s="64"/>
      <c r="AK100" s="64"/>
      <c r="AU100" s="64"/>
      <c r="BD100" s="64"/>
      <c r="BH100" s="62" t="s">
        <v>332</v>
      </c>
      <c r="BI100" s="62">
        <v>7393123</v>
      </c>
      <c r="BJ100" s="62">
        <v>97.7</v>
      </c>
      <c r="BR100" s="64"/>
      <c r="BU100" s="62" t="s">
        <v>6</v>
      </c>
      <c r="BV100" s="62" t="s">
        <v>454</v>
      </c>
      <c r="BW100" s="62">
        <v>319612</v>
      </c>
      <c r="BX100" s="62">
        <v>4.2</v>
      </c>
    </row>
    <row r="101" spans="6:76" x14ac:dyDescent="0.25">
      <c r="F101" s="64"/>
      <c r="S101" s="64"/>
      <c r="AB101" s="64"/>
      <c r="AK101" s="64"/>
      <c r="AU101" s="64"/>
      <c r="BD101" s="64"/>
      <c r="BH101" s="62" t="s">
        <v>43</v>
      </c>
      <c r="BI101" s="62">
        <v>7544518</v>
      </c>
      <c r="BJ101" s="62">
        <v>99.7</v>
      </c>
      <c r="BR101" s="64"/>
      <c r="BV101" s="62" t="s">
        <v>455</v>
      </c>
      <c r="BW101" s="62">
        <v>891548</v>
      </c>
      <c r="BX101" s="62">
        <v>11.8</v>
      </c>
    </row>
    <row r="102" spans="6:76" x14ac:dyDescent="0.25">
      <c r="F102" s="64"/>
      <c r="S102" s="64"/>
      <c r="AB102" s="64"/>
      <c r="AK102" s="64"/>
      <c r="AU102" s="64"/>
      <c r="BD102" s="64"/>
      <c r="BG102" s="62" t="s">
        <v>69</v>
      </c>
      <c r="BH102" s="62" t="s">
        <v>70</v>
      </c>
      <c r="BI102" s="62">
        <v>25233</v>
      </c>
      <c r="BJ102" s="62">
        <v>0.3</v>
      </c>
      <c r="BR102" s="64"/>
      <c r="BV102" s="62" t="s">
        <v>456</v>
      </c>
      <c r="BW102" s="62">
        <v>84108</v>
      </c>
      <c r="BX102" s="62">
        <v>1.1000000000000001</v>
      </c>
    </row>
    <row r="103" spans="6:76" x14ac:dyDescent="0.25">
      <c r="F103" s="64"/>
      <c r="S103" s="64"/>
      <c r="AB103" s="64"/>
      <c r="AK103" s="64"/>
      <c r="AU103" s="64"/>
      <c r="BD103" s="64"/>
      <c r="BG103" s="62" t="s">
        <v>43</v>
      </c>
      <c r="BI103" s="62">
        <v>7569751</v>
      </c>
      <c r="BJ103" s="62">
        <v>100</v>
      </c>
      <c r="BR103" s="64"/>
      <c r="BV103" s="62" t="s">
        <v>457</v>
      </c>
      <c r="BW103" s="62">
        <v>33643</v>
      </c>
      <c r="BX103" s="62">
        <v>0.4</v>
      </c>
    </row>
    <row r="104" spans="6:76" x14ac:dyDescent="0.25">
      <c r="F104" s="64"/>
      <c r="S104" s="64"/>
      <c r="AB104" s="64"/>
      <c r="AK104" s="64"/>
      <c r="AU104" s="64"/>
      <c r="BD104" s="64"/>
      <c r="BR104" s="64"/>
      <c r="BV104" s="62" t="s">
        <v>458</v>
      </c>
      <c r="BW104" s="62">
        <v>33643</v>
      </c>
      <c r="BX104" s="62">
        <v>0.4</v>
      </c>
    </row>
    <row r="105" spans="6:76" x14ac:dyDescent="0.25">
      <c r="F105" s="64"/>
      <c r="S105" s="64"/>
      <c r="AB105" s="64"/>
      <c r="AK105" s="64"/>
      <c r="AU105" s="64"/>
      <c r="BD105" s="64"/>
      <c r="BR105" s="64"/>
      <c r="BV105" s="62" t="s">
        <v>43</v>
      </c>
      <c r="BW105" s="62">
        <v>1362555</v>
      </c>
      <c r="BX105" s="62">
        <v>18</v>
      </c>
    </row>
    <row r="106" spans="6:76" x14ac:dyDescent="0.25">
      <c r="F106" s="64"/>
      <c r="S106" s="64"/>
      <c r="AB106" s="64"/>
      <c r="AK106" s="64"/>
      <c r="AU106" s="64"/>
      <c r="BD106" s="64"/>
      <c r="BR106" s="64"/>
      <c r="BU106" s="62" t="s">
        <v>69</v>
      </c>
      <c r="BV106" s="62" t="s">
        <v>70</v>
      </c>
      <c r="BW106" s="62">
        <v>6207195</v>
      </c>
      <c r="BX106" s="62">
        <v>82</v>
      </c>
    </row>
    <row r="107" spans="6:76" x14ac:dyDescent="0.25">
      <c r="F107" s="64"/>
      <c r="S107" s="64"/>
      <c r="AB107" s="64"/>
      <c r="AK107" s="64"/>
      <c r="AU107" s="64"/>
      <c r="BD107" s="64"/>
      <c r="BG107" s="62" t="s">
        <v>342</v>
      </c>
      <c r="BR107" s="64"/>
      <c r="BU107" s="62" t="s">
        <v>43</v>
      </c>
      <c r="BW107" s="62">
        <v>7569751</v>
      </c>
      <c r="BX107" s="62">
        <v>100</v>
      </c>
    </row>
    <row r="108" spans="6:76" x14ac:dyDescent="0.25">
      <c r="F108" s="64"/>
      <c r="S108" s="64"/>
      <c r="AB108" s="64"/>
      <c r="AK108" s="64"/>
      <c r="AU108" s="64"/>
      <c r="BD108" s="64"/>
      <c r="BI108" s="62" t="s">
        <v>3</v>
      </c>
      <c r="BJ108" s="62" t="s">
        <v>4</v>
      </c>
      <c r="BR108" s="64"/>
    </row>
    <row r="109" spans="6:76" x14ac:dyDescent="0.25">
      <c r="F109" s="64"/>
      <c r="S109" s="64"/>
      <c r="AB109" s="64"/>
      <c r="AK109" s="64"/>
      <c r="AU109" s="64"/>
      <c r="BD109" s="64"/>
      <c r="BG109" s="62" t="s">
        <v>6</v>
      </c>
      <c r="BH109" s="62" t="s">
        <v>331</v>
      </c>
      <c r="BI109" s="62">
        <v>6333358</v>
      </c>
      <c r="BJ109" s="62">
        <v>83.7</v>
      </c>
      <c r="BR109" s="64"/>
    </row>
    <row r="110" spans="6:76" x14ac:dyDescent="0.25">
      <c r="F110" s="64"/>
      <c r="S110" s="64"/>
      <c r="AB110" s="64"/>
      <c r="AK110" s="64"/>
      <c r="AU110" s="64"/>
      <c r="BD110" s="64"/>
      <c r="BH110" s="62" t="s">
        <v>332</v>
      </c>
      <c r="BI110" s="62">
        <v>1211160</v>
      </c>
      <c r="BJ110" s="62">
        <v>16</v>
      </c>
      <c r="BR110" s="64"/>
    </row>
    <row r="111" spans="6:76" x14ac:dyDescent="0.25">
      <c r="F111" s="64"/>
      <c r="S111" s="64"/>
      <c r="AB111" s="64"/>
      <c r="AK111" s="64"/>
      <c r="AU111" s="64"/>
      <c r="BD111" s="64"/>
      <c r="BH111" s="62" t="s">
        <v>43</v>
      </c>
      <c r="BI111" s="62">
        <v>7544518</v>
      </c>
      <c r="BJ111" s="62">
        <v>99.7</v>
      </c>
      <c r="BR111" s="64"/>
      <c r="BU111" s="62" t="s">
        <v>466</v>
      </c>
    </row>
    <row r="112" spans="6:76" x14ac:dyDescent="0.25">
      <c r="F112" s="64"/>
      <c r="S112" s="64"/>
      <c r="AB112" s="64"/>
      <c r="AK112" s="64"/>
      <c r="AU112" s="64"/>
      <c r="BD112" s="64"/>
      <c r="BG112" s="62" t="s">
        <v>69</v>
      </c>
      <c r="BH112" s="62" t="s">
        <v>70</v>
      </c>
      <c r="BI112" s="62">
        <v>25233</v>
      </c>
      <c r="BJ112" s="62">
        <v>0.3</v>
      </c>
      <c r="BR112" s="64"/>
      <c r="BW112" s="62" t="s">
        <v>3</v>
      </c>
      <c r="BX112" s="62" t="s">
        <v>4</v>
      </c>
    </row>
    <row r="113" spans="6:76" x14ac:dyDescent="0.25">
      <c r="F113" s="64"/>
      <c r="S113" s="64"/>
      <c r="AB113" s="64"/>
      <c r="AK113" s="64"/>
      <c r="AU113" s="64"/>
      <c r="BD113" s="64"/>
      <c r="BG113" s="62" t="s">
        <v>43</v>
      </c>
      <c r="BI113" s="62">
        <v>7569751</v>
      </c>
      <c r="BJ113" s="62">
        <v>100</v>
      </c>
      <c r="BR113" s="64"/>
      <c r="BU113" s="62" t="s">
        <v>6</v>
      </c>
      <c r="BV113" s="62" t="s">
        <v>454</v>
      </c>
      <c r="BW113" s="62">
        <v>33643</v>
      </c>
      <c r="BX113" s="62">
        <v>0.4</v>
      </c>
    </row>
    <row r="114" spans="6:76" x14ac:dyDescent="0.25">
      <c r="F114" s="64"/>
      <c r="S114" s="64"/>
      <c r="AB114" s="64"/>
      <c r="AK114" s="64"/>
      <c r="AU114" s="64"/>
      <c r="BD114" s="64"/>
      <c r="BR114" s="64"/>
      <c r="BV114" s="62" t="s">
        <v>455</v>
      </c>
      <c r="BW114" s="62">
        <v>117752</v>
      </c>
      <c r="BX114" s="62">
        <v>1.6</v>
      </c>
    </row>
    <row r="115" spans="6:76" x14ac:dyDescent="0.25">
      <c r="F115" s="64"/>
      <c r="S115" s="64"/>
      <c r="AB115" s="64"/>
      <c r="AK115" s="64"/>
      <c r="AU115" s="64"/>
      <c r="BD115" s="64"/>
      <c r="BR115" s="64"/>
      <c r="BV115" s="62" t="s">
        <v>456</v>
      </c>
      <c r="BW115" s="62">
        <v>8411</v>
      </c>
      <c r="BX115" s="62">
        <v>0.1</v>
      </c>
    </row>
    <row r="116" spans="6:76" x14ac:dyDescent="0.25">
      <c r="F116" s="64"/>
      <c r="S116" s="64"/>
      <c r="AB116" s="64"/>
      <c r="AK116" s="64"/>
      <c r="AU116" s="64"/>
      <c r="BD116" s="64"/>
      <c r="BR116" s="64"/>
      <c r="BV116" s="62" t="s">
        <v>43</v>
      </c>
      <c r="BW116" s="62">
        <v>159806</v>
      </c>
      <c r="BX116" s="62">
        <v>2.1</v>
      </c>
    </row>
    <row r="117" spans="6:76" x14ac:dyDescent="0.25">
      <c r="F117" s="64"/>
      <c r="S117" s="64"/>
      <c r="AB117" s="64"/>
      <c r="AK117" s="64"/>
      <c r="AU117" s="64"/>
      <c r="BD117" s="64"/>
      <c r="BG117" s="62" t="s">
        <v>343</v>
      </c>
      <c r="BR117" s="64"/>
      <c r="BU117" s="62" t="s">
        <v>69</v>
      </c>
      <c r="BV117" s="62" t="s">
        <v>70</v>
      </c>
      <c r="BW117" s="62">
        <v>7409945</v>
      </c>
      <c r="BX117" s="62">
        <v>97.9</v>
      </c>
    </row>
    <row r="118" spans="6:76" x14ac:dyDescent="0.25">
      <c r="F118" s="64"/>
      <c r="S118" s="64"/>
      <c r="AB118" s="64"/>
      <c r="AK118" s="64"/>
      <c r="AU118" s="64"/>
      <c r="BD118" s="64"/>
      <c r="BI118" s="62" t="s">
        <v>3</v>
      </c>
      <c r="BJ118" s="62" t="s">
        <v>4</v>
      </c>
      <c r="BR118" s="64"/>
      <c r="BU118" s="62" t="s">
        <v>43</v>
      </c>
      <c r="BW118" s="62">
        <v>7569751</v>
      </c>
      <c r="BX118" s="62">
        <v>100</v>
      </c>
    </row>
    <row r="119" spans="6:76" x14ac:dyDescent="0.25">
      <c r="F119" s="64"/>
      <c r="S119" s="64"/>
      <c r="AB119" s="64"/>
      <c r="AK119" s="64"/>
      <c r="AU119" s="64"/>
      <c r="BD119" s="64"/>
      <c r="BG119" s="62" t="s">
        <v>6</v>
      </c>
      <c r="BH119" s="62" t="s">
        <v>331</v>
      </c>
      <c r="BI119" s="62">
        <v>899959</v>
      </c>
      <c r="BJ119" s="62">
        <v>11.9</v>
      </c>
      <c r="BR119" s="64"/>
    </row>
    <row r="120" spans="6:76" x14ac:dyDescent="0.25">
      <c r="F120" s="64"/>
      <c r="S120" s="64"/>
      <c r="AB120" s="64"/>
      <c r="AK120" s="64"/>
      <c r="AU120" s="64"/>
      <c r="BD120" s="64"/>
      <c r="BH120" s="62" t="s">
        <v>332</v>
      </c>
      <c r="BI120" s="62">
        <v>6644559</v>
      </c>
      <c r="BJ120" s="62">
        <v>87.8</v>
      </c>
      <c r="BR120" s="64"/>
    </row>
    <row r="121" spans="6:76" x14ac:dyDescent="0.25">
      <c r="F121" s="64"/>
      <c r="S121" s="64"/>
      <c r="AB121" s="64"/>
      <c r="AK121" s="64"/>
      <c r="AU121" s="64"/>
      <c r="BD121" s="64"/>
      <c r="BH121" s="62" t="s">
        <v>43</v>
      </c>
      <c r="BI121" s="62">
        <v>7544518</v>
      </c>
      <c r="BJ121" s="62">
        <v>99.7</v>
      </c>
      <c r="BR121" s="64"/>
    </row>
    <row r="122" spans="6:76" x14ac:dyDescent="0.25">
      <c r="F122" s="64"/>
      <c r="S122" s="64"/>
      <c r="AB122" s="64"/>
      <c r="AK122" s="64"/>
      <c r="AU122" s="64"/>
      <c r="BD122" s="64"/>
      <c r="BG122" s="62" t="s">
        <v>69</v>
      </c>
      <c r="BH122" s="62" t="s">
        <v>70</v>
      </c>
      <c r="BI122" s="62">
        <v>25233</v>
      </c>
      <c r="BJ122" s="62">
        <v>0.3</v>
      </c>
      <c r="BR122" s="64"/>
      <c r="BU122" s="62" t="s">
        <v>467</v>
      </c>
    </row>
    <row r="123" spans="6:76" x14ac:dyDescent="0.25">
      <c r="F123" s="64"/>
      <c r="S123" s="64"/>
      <c r="AB123" s="64"/>
      <c r="AK123" s="64"/>
      <c r="AU123" s="64"/>
      <c r="BD123" s="64"/>
      <c r="BG123" s="62" t="s">
        <v>43</v>
      </c>
      <c r="BI123" s="62">
        <v>7569751</v>
      </c>
      <c r="BJ123" s="62">
        <v>100</v>
      </c>
      <c r="BR123" s="64"/>
      <c r="BW123" s="62" t="s">
        <v>3</v>
      </c>
      <c r="BX123" s="62" t="s">
        <v>4</v>
      </c>
    </row>
    <row r="124" spans="6:76" x14ac:dyDescent="0.25">
      <c r="F124" s="64"/>
      <c r="S124" s="64"/>
      <c r="AB124" s="64"/>
      <c r="AK124" s="64"/>
      <c r="AU124" s="64"/>
      <c r="BD124" s="64"/>
      <c r="BR124" s="64"/>
      <c r="BU124" s="62" t="s">
        <v>6</v>
      </c>
      <c r="BV124" s="62" t="s">
        <v>454</v>
      </c>
      <c r="BW124" s="62">
        <v>33643</v>
      </c>
      <c r="BX124" s="62">
        <v>0.4</v>
      </c>
    </row>
    <row r="125" spans="6:76" x14ac:dyDescent="0.25">
      <c r="F125" s="64"/>
      <c r="S125" s="64"/>
      <c r="AB125" s="64"/>
      <c r="AK125" s="64"/>
      <c r="AU125" s="64"/>
      <c r="BD125" s="64"/>
      <c r="BR125" s="64"/>
      <c r="BV125" s="62" t="s">
        <v>455</v>
      </c>
      <c r="BW125" s="62">
        <v>100930</v>
      </c>
      <c r="BX125" s="62">
        <v>1.3</v>
      </c>
    </row>
    <row r="126" spans="6:76" x14ac:dyDescent="0.25">
      <c r="F126" s="64"/>
      <c r="S126" s="64"/>
      <c r="AB126" s="64"/>
      <c r="AK126" s="64"/>
      <c r="AU126" s="64"/>
      <c r="BD126" s="64"/>
      <c r="BR126" s="64"/>
      <c r="BV126" s="62" t="s">
        <v>456</v>
      </c>
      <c r="BW126" s="62">
        <v>16822</v>
      </c>
      <c r="BX126" s="62">
        <v>0.2</v>
      </c>
    </row>
    <row r="127" spans="6:76" x14ac:dyDescent="0.25">
      <c r="F127" s="64"/>
      <c r="S127" s="64"/>
      <c r="AB127" s="64"/>
      <c r="AK127" s="64"/>
      <c r="AU127" s="64"/>
      <c r="BD127" s="64"/>
      <c r="BG127" s="62" t="s">
        <v>344</v>
      </c>
      <c r="BR127" s="64"/>
      <c r="BV127" s="62" t="s">
        <v>43</v>
      </c>
      <c r="BW127" s="62">
        <v>151395</v>
      </c>
      <c r="BX127" s="62">
        <v>2</v>
      </c>
    </row>
    <row r="128" spans="6:76" x14ac:dyDescent="0.25">
      <c r="F128" s="64"/>
      <c r="S128" s="64"/>
      <c r="AB128" s="64"/>
      <c r="AK128" s="64"/>
      <c r="AU128" s="64"/>
      <c r="BD128" s="64"/>
      <c r="BI128" s="62" t="s">
        <v>3</v>
      </c>
      <c r="BJ128" s="62" t="s">
        <v>4</v>
      </c>
      <c r="BR128" s="64"/>
      <c r="BU128" s="62" t="s">
        <v>69</v>
      </c>
      <c r="BV128" s="62" t="s">
        <v>70</v>
      </c>
      <c r="BW128" s="62">
        <v>7418356</v>
      </c>
      <c r="BX128" s="62">
        <v>98</v>
      </c>
    </row>
    <row r="129" spans="6:76" x14ac:dyDescent="0.25">
      <c r="F129" s="64"/>
      <c r="S129" s="64"/>
      <c r="AB129" s="64"/>
      <c r="AK129" s="64"/>
      <c r="AU129" s="64"/>
      <c r="BD129" s="64"/>
      <c r="BG129" s="62" t="s">
        <v>6</v>
      </c>
      <c r="BH129" s="62" t="s">
        <v>331</v>
      </c>
      <c r="BI129" s="62">
        <v>117752</v>
      </c>
      <c r="BJ129" s="62">
        <v>1.6</v>
      </c>
      <c r="BR129" s="64"/>
      <c r="BU129" s="62" t="s">
        <v>43</v>
      </c>
      <c r="BW129" s="62">
        <v>7569751</v>
      </c>
      <c r="BX129" s="62">
        <v>100</v>
      </c>
    </row>
    <row r="130" spans="6:76" x14ac:dyDescent="0.25">
      <c r="F130" s="64"/>
      <c r="S130" s="64"/>
      <c r="AB130" s="64"/>
      <c r="AK130" s="64"/>
      <c r="AU130" s="64"/>
      <c r="BD130" s="64"/>
      <c r="BH130" s="62" t="s">
        <v>332</v>
      </c>
      <c r="BI130" s="62">
        <v>7426766</v>
      </c>
      <c r="BJ130" s="62">
        <v>98.1</v>
      </c>
      <c r="BR130" s="64"/>
    </row>
    <row r="131" spans="6:76" x14ac:dyDescent="0.25">
      <c r="F131" s="64"/>
      <c r="S131" s="64"/>
      <c r="AB131" s="64"/>
      <c r="AK131" s="64"/>
      <c r="AU131" s="64"/>
      <c r="BD131" s="64"/>
      <c r="BH131" s="62" t="s">
        <v>43</v>
      </c>
      <c r="BI131" s="62">
        <v>7544518</v>
      </c>
      <c r="BJ131" s="62">
        <v>99.7</v>
      </c>
      <c r="BR131" s="64"/>
    </row>
    <row r="132" spans="6:76" x14ac:dyDescent="0.25">
      <c r="F132" s="64"/>
      <c r="S132" s="64"/>
      <c r="AB132" s="64"/>
      <c r="AK132" s="64"/>
      <c r="AU132" s="64"/>
      <c r="BD132" s="64"/>
      <c r="BG132" s="62" t="s">
        <v>69</v>
      </c>
      <c r="BH132" s="62" t="s">
        <v>70</v>
      </c>
      <c r="BI132" s="62">
        <v>25233</v>
      </c>
      <c r="BJ132" s="62">
        <v>0.3</v>
      </c>
      <c r="BR132" s="64"/>
    </row>
    <row r="133" spans="6:76" x14ac:dyDescent="0.25">
      <c r="F133" s="64"/>
      <c r="S133" s="64"/>
      <c r="AB133" s="64"/>
      <c r="AK133" s="64"/>
      <c r="AU133" s="64"/>
      <c r="BD133" s="64"/>
      <c r="BG133" s="62" t="s">
        <v>43</v>
      </c>
      <c r="BI133" s="62">
        <v>7569751</v>
      </c>
      <c r="BJ133" s="62">
        <v>100</v>
      </c>
      <c r="BR133" s="64"/>
      <c r="BU133" s="62" t="s">
        <v>468</v>
      </c>
    </row>
    <row r="134" spans="6:76" x14ac:dyDescent="0.25">
      <c r="F134" s="64"/>
      <c r="S134" s="64"/>
      <c r="AB134" s="64"/>
      <c r="AK134" s="64"/>
      <c r="AU134" s="64"/>
      <c r="BD134" s="64"/>
      <c r="BR134" s="64"/>
      <c r="BW134" s="62" t="s">
        <v>3</v>
      </c>
      <c r="BX134" s="62" t="s">
        <v>4</v>
      </c>
    </row>
    <row r="135" spans="6:76" x14ac:dyDescent="0.25">
      <c r="F135" s="64"/>
      <c r="S135" s="64"/>
      <c r="AB135" s="64"/>
      <c r="AK135" s="64"/>
      <c r="AU135" s="64"/>
      <c r="BD135" s="64"/>
      <c r="BR135" s="64"/>
      <c r="BU135" s="62" t="s">
        <v>6</v>
      </c>
      <c r="BV135" s="62" t="s">
        <v>454</v>
      </c>
      <c r="BW135" s="62">
        <v>1438253</v>
      </c>
      <c r="BX135" s="62">
        <v>19</v>
      </c>
    </row>
    <row r="136" spans="6:76" x14ac:dyDescent="0.25">
      <c r="F136" s="64"/>
      <c r="S136" s="64"/>
      <c r="AB136" s="64"/>
      <c r="AK136" s="64"/>
      <c r="AU136" s="64"/>
      <c r="BD136" s="64"/>
      <c r="BR136" s="64"/>
      <c r="BV136" s="62" t="s">
        <v>455</v>
      </c>
      <c r="BW136" s="62">
        <v>2094298</v>
      </c>
      <c r="BX136" s="62">
        <v>27.7</v>
      </c>
    </row>
    <row r="137" spans="6:76" x14ac:dyDescent="0.25">
      <c r="F137" s="64"/>
      <c r="S137" s="64"/>
      <c r="AB137" s="64"/>
      <c r="AK137" s="64"/>
      <c r="AU137" s="64"/>
      <c r="BD137" s="64"/>
      <c r="BG137" s="62" t="s">
        <v>345</v>
      </c>
      <c r="BR137" s="64"/>
      <c r="BV137" s="62" t="s">
        <v>456</v>
      </c>
      <c r="BW137" s="62">
        <v>2069065</v>
      </c>
      <c r="BX137" s="62">
        <v>27.3</v>
      </c>
    </row>
    <row r="138" spans="6:76" x14ac:dyDescent="0.25">
      <c r="F138" s="64"/>
      <c r="S138" s="64"/>
      <c r="AB138" s="64"/>
      <c r="AK138" s="64"/>
      <c r="AU138" s="64"/>
      <c r="BD138" s="64"/>
      <c r="BI138" s="62" t="s">
        <v>3</v>
      </c>
      <c r="BJ138" s="62" t="s">
        <v>4</v>
      </c>
      <c r="BR138" s="64"/>
      <c r="BV138" s="62" t="s">
        <v>457</v>
      </c>
      <c r="BW138" s="62">
        <v>513061</v>
      </c>
      <c r="BX138" s="62">
        <v>6.8</v>
      </c>
    </row>
    <row r="139" spans="6:76" x14ac:dyDescent="0.25">
      <c r="F139" s="64"/>
      <c r="S139" s="64"/>
      <c r="AB139" s="64"/>
      <c r="AK139" s="64"/>
      <c r="AU139" s="64"/>
      <c r="BD139" s="64"/>
      <c r="BG139" s="62" t="s">
        <v>6</v>
      </c>
      <c r="BH139" s="62" t="s">
        <v>331</v>
      </c>
      <c r="BI139" s="62">
        <v>75698</v>
      </c>
      <c r="BJ139" s="62">
        <v>1</v>
      </c>
      <c r="BR139" s="64"/>
      <c r="BV139" s="62" t="s">
        <v>458</v>
      </c>
      <c r="BW139" s="62">
        <v>218682</v>
      </c>
      <c r="BX139" s="62">
        <v>2.9</v>
      </c>
    </row>
    <row r="140" spans="6:76" x14ac:dyDescent="0.25">
      <c r="F140" s="64"/>
      <c r="S140" s="64"/>
      <c r="AB140" s="64"/>
      <c r="AK140" s="64"/>
      <c r="AU140" s="64"/>
      <c r="BD140" s="64"/>
      <c r="BH140" s="62" t="s">
        <v>332</v>
      </c>
      <c r="BI140" s="62">
        <v>7468821</v>
      </c>
      <c r="BJ140" s="62">
        <v>98.7</v>
      </c>
      <c r="BR140" s="64"/>
      <c r="BV140" s="62" t="s">
        <v>43</v>
      </c>
      <c r="BW140" s="62">
        <v>6333358</v>
      </c>
      <c r="BX140" s="62">
        <v>83.7</v>
      </c>
    </row>
    <row r="141" spans="6:76" x14ac:dyDescent="0.25">
      <c r="F141" s="64"/>
      <c r="S141" s="64"/>
      <c r="AB141" s="64"/>
      <c r="AK141" s="64"/>
      <c r="AU141" s="64"/>
      <c r="BD141" s="64"/>
      <c r="BH141" s="62" t="s">
        <v>43</v>
      </c>
      <c r="BI141" s="62">
        <v>7544518</v>
      </c>
      <c r="BJ141" s="62">
        <v>99.7</v>
      </c>
      <c r="BR141" s="64"/>
      <c r="BU141" s="62" t="s">
        <v>69</v>
      </c>
      <c r="BV141" s="62" t="s">
        <v>70</v>
      </c>
      <c r="BW141" s="62">
        <v>1236393</v>
      </c>
      <c r="BX141" s="62">
        <v>16.3</v>
      </c>
    </row>
    <row r="142" spans="6:76" x14ac:dyDescent="0.25">
      <c r="F142" s="64"/>
      <c r="S142" s="64"/>
      <c r="AB142" s="64"/>
      <c r="AK142" s="64"/>
      <c r="AU142" s="64"/>
      <c r="BD142" s="64"/>
      <c r="BG142" s="62" t="s">
        <v>69</v>
      </c>
      <c r="BH142" s="62" t="s">
        <v>70</v>
      </c>
      <c r="BI142" s="62">
        <v>25233</v>
      </c>
      <c r="BJ142" s="62">
        <v>0.3</v>
      </c>
      <c r="BR142" s="64"/>
      <c r="BU142" s="62" t="s">
        <v>43</v>
      </c>
      <c r="BW142" s="62">
        <v>7569751</v>
      </c>
      <c r="BX142" s="62">
        <v>100</v>
      </c>
    </row>
    <row r="143" spans="6:76" x14ac:dyDescent="0.25">
      <c r="F143" s="64"/>
      <c r="S143" s="64"/>
      <c r="AB143" s="64"/>
      <c r="AK143" s="64"/>
      <c r="AU143" s="64"/>
      <c r="BD143" s="64"/>
      <c r="BG143" s="62" t="s">
        <v>43</v>
      </c>
      <c r="BI143" s="62">
        <v>7569751</v>
      </c>
      <c r="BJ143" s="62">
        <v>100</v>
      </c>
      <c r="BR143" s="64"/>
    </row>
    <row r="144" spans="6:76" x14ac:dyDescent="0.25">
      <c r="F144" s="64"/>
      <c r="S144" s="64"/>
      <c r="AB144" s="64"/>
      <c r="AK144" s="64"/>
      <c r="AU144" s="64"/>
      <c r="BD144" s="64"/>
      <c r="BR144" s="64"/>
    </row>
    <row r="145" spans="6:76" x14ac:dyDescent="0.25">
      <c r="F145" s="64"/>
      <c r="S145" s="64"/>
      <c r="AB145" s="64"/>
      <c r="AK145" s="64"/>
      <c r="AU145" s="64"/>
      <c r="BD145" s="64"/>
      <c r="BR145" s="64"/>
    </row>
    <row r="146" spans="6:76" x14ac:dyDescent="0.25">
      <c r="F146" s="64"/>
      <c r="S146" s="64"/>
      <c r="AB146" s="64"/>
      <c r="AK146" s="64"/>
      <c r="AU146" s="64"/>
      <c r="BD146" s="64"/>
      <c r="BR146" s="64"/>
      <c r="BU146" s="62" t="s">
        <v>469</v>
      </c>
    </row>
    <row r="147" spans="6:76" x14ac:dyDescent="0.25">
      <c r="F147" s="64"/>
      <c r="S147" s="64"/>
      <c r="AB147" s="64"/>
      <c r="AK147" s="64"/>
      <c r="AU147" s="64"/>
      <c r="BD147" s="64"/>
      <c r="BR147" s="64"/>
      <c r="BW147" s="62" t="s">
        <v>3</v>
      </c>
      <c r="BX147" s="62" t="s">
        <v>4</v>
      </c>
    </row>
    <row r="148" spans="6:76" x14ac:dyDescent="0.25">
      <c r="F148" s="64"/>
      <c r="S148" s="64"/>
      <c r="AB148" s="64"/>
      <c r="AK148" s="64"/>
      <c r="AU148" s="64"/>
      <c r="BD148" s="64"/>
      <c r="BR148" s="64"/>
      <c r="BU148" s="62" t="s">
        <v>6</v>
      </c>
      <c r="BV148" s="62" t="s">
        <v>454</v>
      </c>
      <c r="BW148" s="62">
        <v>210271</v>
      </c>
      <c r="BX148" s="62">
        <v>2.8</v>
      </c>
    </row>
    <row r="149" spans="6:76" x14ac:dyDescent="0.25">
      <c r="F149" s="64"/>
      <c r="S149" s="64"/>
      <c r="AB149" s="64"/>
      <c r="AK149" s="64"/>
      <c r="AU149" s="64"/>
      <c r="BD149" s="64"/>
      <c r="BR149" s="64"/>
      <c r="BV149" s="62" t="s">
        <v>455</v>
      </c>
      <c r="BW149" s="62">
        <v>546704</v>
      </c>
      <c r="BX149" s="62">
        <v>7.2</v>
      </c>
    </row>
    <row r="150" spans="6:76" x14ac:dyDescent="0.25">
      <c r="F150" s="64"/>
      <c r="S150" s="64"/>
      <c r="AB150" s="64"/>
      <c r="AK150" s="64"/>
      <c r="AU150" s="64"/>
      <c r="BD150" s="64"/>
      <c r="BR150" s="64"/>
      <c r="BV150" s="62" t="s">
        <v>456</v>
      </c>
      <c r="BW150" s="62">
        <v>134573</v>
      </c>
      <c r="BX150" s="62">
        <v>1.8</v>
      </c>
    </row>
    <row r="151" spans="6:76" x14ac:dyDescent="0.25">
      <c r="F151" s="64"/>
      <c r="S151" s="64"/>
      <c r="AB151" s="64"/>
      <c r="AK151" s="64"/>
      <c r="AU151" s="64"/>
      <c r="BD151" s="64"/>
      <c r="BR151" s="64"/>
      <c r="BV151" s="62" t="s">
        <v>457</v>
      </c>
      <c r="BW151" s="62">
        <v>8411</v>
      </c>
      <c r="BX151" s="62">
        <v>0.1</v>
      </c>
    </row>
    <row r="152" spans="6:76" x14ac:dyDescent="0.25">
      <c r="F152" s="64"/>
      <c r="S152" s="64"/>
      <c r="AB152" s="64"/>
      <c r="AK152" s="64"/>
      <c r="AU152" s="64"/>
      <c r="BD152" s="64"/>
      <c r="BR152" s="64"/>
      <c r="BV152" s="62" t="s">
        <v>43</v>
      </c>
      <c r="BW152" s="62">
        <v>899959</v>
      </c>
      <c r="BX152" s="62">
        <v>11.9</v>
      </c>
    </row>
    <row r="153" spans="6:76" x14ac:dyDescent="0.25">
      <c r="F153" s="64"/>
      <c r="S153" s="64"/>
      <c r="AB153" s="64"/>
      <c r="AK153" s="64"/>
      <c r="AU153" s="64"/>
      <c r="BD153" s="64"/>
      <c r="BR153" s="64"/>
      <c r="BU153" s="62" t="s">
        <v>69</v>
      </c>
      <c r="BV153" s="62" t="s">
        <v>70</v>
      </c>
      <c r="BW153" s="62">
        <v>6669791</v>
      </c>
      <c r="BX153" s="62">
        <v>88.1</v>
      </c>
    </row>
    <row r="154" spans="6:76" x14ac:dyDescent="0.25">
      <c r="F154" s="64"/>
      <c r="S154" s="64"/>
      <c r="AB154" s="64"/>
      <c r="AK154" s="64"/>
      <c r="AU154" s="64"/>
      <c r="BD154" s="64"/>
      <c r="BR154" s="64"/>
      <c r="BU154" s="62" t="s">
        <v>43</v>
      </c>
      <c r="BW154" s="62">
        <v>7569751</v>
      </c>
      <c r="BX154" s="62">
        <v>100</v>
      </c>
    </row>
    <row r="155" spans="6:76" x14ac:dyDescent="0.25">
      <c r="F155" s="64"/>
      <c r="S155" s="64"/>
      <c r="AB155" s="64"/>
      <c r="AK155" s="64"/>
      <c r="AU155" s="64"/>
      <c r="BD155" s="64"/>
      <c r="BR155" s="64"/>
    </row>
    <row r="156" spans="6:76" x14ac:dyDescent="0.25">
      <c r="F156" s="64"/>
      <c r="S156" s="64"/>
      <c r="AB156" s="64"/>
      <c r="AK156" s="64"/>
      <c r="AU156" s="64"/>
      <c r="BD156" s="64"/>
      <c r="BR156" s="64"/>
    </row>
    <row r="157" spans="6:76" x14ac:dyDescent="0.25">
      <c r="F157" s="64"/>
      <c r="S157" s="64"/>
      <c r="AB157" s="64"/>
      <c r="AK157" s="64"/>
      <c r="AU157" s="64"/>
      <c r="BD157" s="64"/>
      <c r="BR157" s="64"/>
    </row>
    <row r="158" spans="6:76" x14ac:dyDescent="0.25">
      <c r="F158" s="64"/>
      <c r="S158" s="64"/>
      <c r="AB158" s="64"/>
      <c r="AK158" s="64"/>
      <c r="AU158" s="64"/>
      <c r="BD158" s="64"/>
      <c r="BR158" s="64"/>
      <c r="BU158" s="62" t="s">
        <v>470</v>
      </c>
    </row>
    <row r="159" spans="6:76" x14ac:dyDescent="0.25">
      <c r="F159" s="64"/>
      <c r="S159" s="64"/>
      <c r="AB159" s="64"/>
      <c r="AK159" s="64"/>
      <c r="AU159" s="64"/>
      <c r="BD159" s="64"/>
      <c r="BR159" s="64"/>
      <c r="BW159" s="62" t="s">
        <v>3</v>
      </c>
      <c r="BX159" s="62" t="s">
        <v>4</v>
      </c>
    </row>
    <row r="160" spans="6:76" x14ac:dyDescent="0.25">
      <c r="F160" s="64"/>
      <c r="S160" s="64"/>
      <c r="AB160" s="64"/>
      <c r="AK160" s="64"/>
      <c r="AU160" s="64"/>
      <c r="BD160" s="64"/>
      <c r="BR160" s="64"/>
      <c r="BU160" s="62" t="s">
        <v>6</v>
      </c>
      <c r="BV160" s="62" t="s">
        <v>454</v>
      </c>
      <c r="BW160" s="62">
        <v>8411</v>
      </c>
      <c r="BX160" s="62">
        <v>0.1</v>
      </c>
    </row>
    <row r="161" spans="6:76" x14ac:dyDescent="0.25">
      <c r="F161" s="64"/>
      <c r="S161" s="64"/>
      <c r="AB161" s="64"/>
      <c r="AK161" s="64"/>
      <c r="AU161" s="64"/>
      <c r="BD161" s="64"/>
      <c r="BR161" s="64"/>
      <c r="BV161" s="62" t="s">
        <v>455</v>
      </c>
      <c r="BW161" s="62">
        <v>75698</v>
      </c>
      <c r="BX161" s="62">
        <v>1</v>
      </c>
    </row>
    <row r="162" spans="6:76" x14ac:dyDescent="0.25">
      <c r="F162" s="64"/>
      <c r="S162" s="64"/>
      <c r="AB162" s="64"/>
      <c r="AK162" s="64"/>
      <c r="AU162" s="64"/>
      <c r="BD162" s="64"/>
      <c r="BR162" s="64"/>
      <c r="BV162" s="62" t="s">
        <v>456</v>
      </c>
      <c r="BW162" s="62">
        <v>16822</v>
      </c>
      <c r="BX162" s="62">
        <v>0.2</v>
      </c>
    </row>
    <row r="163" spans="6:76" x14ac:dyDescent="0.25">
      <c r="F163" s="64"/>
      <c r="S163" s="64"/>
      <c r="AB163" s="64"/>
      <c r="AK163" s="64"/>
      <c r="AU163" s="64"/>
      <c r="BD163" s="64"/>
      <c r="BR163" s="64"/>
      <c r="BV163" s="62" t="s">
        <v>457</v>
      </c>
      <c r="BW163" s="62">
        <v>16822</v>
      </c>
      <c r="BX163" s="62">
        <v>0.2</v>
      </c>
    </row>
    <row r="164" spans="6:76" x14ac:dyDescent="0.25">
      <c r="F164" s="64"/>
      <c r="S164" s="64"/>
      <c r="AB164" s="64"/>
      <c r="AK164" s="64"/>
      <c r="AU164" s="64"/>
      <c r="BD164" s="64"/>
      <c r="BR164" s="64"/>
      <c r="BV164" s="62" t="s">
        <v>43</v>
      </c>
      <c r="BW164" s="62">
        <v>117752</v>
      </c>
      <c r="BX164" s="62">
        <v>1.6</v>
      </c>
    </row>
    <row r="165" spans="6:76" x14ac:dyDescent="0.25">
      <c r="F165" s="64"/>
      <c r="S165" s="64"/>
      <c r="AB165" s="64"/>
      <c r="AK165" s="64"/>
      <c r="AU165" s="64"/>
      <c r="BD165" s="64"/>
      <c r="BR165" s="64"/>
      <c r="BU165" s="62" t="s">
        <v>69</v>
      </c>
      <c r="BV165" s="62" t="s">
        <v>70</v>
      </c>
      <c r="BW165" s="62">
        <v>7451999</v>
      </c>
      <c r="BX165" s="62">
        <v>98.4</v>
      </c>
    </row>
    <row r="166" spans="6:76" x14ac:dyDescent="0.25">
      <c r="F166" s="64"/>
      <c r="S166" s="64"/>
      <c r="AB166" s="64"/>
      <c r="AK166" s="64"/>
      <c r="AU166" s="64"/>
      <c r="BD166" s="64"/>
      <c r="BR166" s="64"/>
      <c r="BU166" s="62" t="s">
        <v>43</v>
      </c>
      <c r="BW166" s="62">
        <v>7569751</v>
      </c>
      <c r="BX166" s="62">
        <v>100</v>
      </c>
    </row>
    <row r="167" spans="6:76" x14ac:dyDescent="0.25">
      <c r="F167" s="64"/>
      <c r="S167" s="64"/>
      <c r="AB167" s="64"/>
      <c r="AK167" s="64"/>
      <c r="AU167" s="64"/>
      <c r="BD167" s="64"/>
      <c r="BR167" s="64"/>
    </row>
    <row r="168" spans="6:76" x14ac:dyDescent="0.25">
      <c r="F168" s="64"/>
      <c r="S168" s="64"/>
      <c r="AB168" s="64"/>
      <c r="AK168" s="64"/>
      <c r="AU168" s="64"/>
      <c r="BD168" s="64"/>
      <c r="BR168" s="64"/>
    </row>
    <row r="169" spans="6:76" x14ac:dyDescent="0.25">
      <c r="F169" s="64"/>
      <c r="S169" s="64"/>
      <c r="AB169" s="64"/>
      <c r="AK169" s="64"/>
      <c r="AU169" s="64"/>
      <c r="BD169" s="64"/>
      <c r="BR169" s="64"/>
    </row>
    <row r="170" spans="6:76" x14ac:dyDescent="0.25">
      <c r="F170" s="64"/>
      <c r="S170" s="64"/>
      <c r="AB170" s="64"/>
      <c r="AK170" s="64"/>
      <c r="AU170" s="64"/>
      <c r="BD170" s="64"/>
      <c r="BR170" s="64"/>
      <c r="BU170" s="62" t="s">
        <v>471</v>
      </c>
    </row>
    <row r="171" spans="6:76" x14ac:dyDescent="0.25">
      <c r="F171" s="64"/>
      <c r="S171" s="64"/>
      <c r="AB171" s="64"/>
      <c r="AK171" s="64"/>
      <c r="AU171" s="64"/>
      <c r="BD171" s="64"/>
      <c r="BR171" s="64"/>
      <c r="BW171" s="62" t="s">
        <v>3</v>
      </c>
      <c r="BX171" s="62" t="s">
        <v>4</v>
      </c>
    </row>
    <row r="172" spans="6:76" x14ac:dyDescent="0.25">
      <c r="F172" s="64"/>
      <c r="S172" s="64"/>
      <c r="AB172" s="64"/>
      <c r="AK172" s="64"/>
      <c r="AU172" s="64"/>
      <c r="BD172" s="64"/>
      <c r="BR172" s="64"/>
      <c r="BU172" s="62" t="s">
        <v>6</v>
      </c>
      <c r="BV172" s="62" t="s">
        <v>454</v>
      </c>
      <c r="BW172" s="62">
        <v>8411</v>
      </c>
      <c r="BX172" s="62">
        <v>0.1</v>
      </c>
    </row>
    <row r="173" spans="6:76" x14ac:dyDescent="0.25">
      <c r="F173" s="64"/>
      <c r="S173" s="64"/>
      <c r="AB173" s="64"/>
      <c r="AK173" s="64"/>
      <c r="AU173" s="64"/>
      <c r="BD173" s="64"/>
      <c r="BR173" s="64"/>
      <c r="BV173" s="62" t="s">
        <v>455</v>
      </c>
      <c r="BW173" s="62">
        <v>58876</v>
      </c>
      <c r="BX173" s="62">
        <v>0.8</v>
      </c>
    </row>
    <row r="174" spans="6:76" x14ac:dyDescent="0.25">
      <c r="F174" s="64"/>
      <c r="S174" s="64"/>
      <c r="AB174" s="64"/>
      <c r="AK174" s="64"/>
      <c r="AU174" s="64"/>
      <c r="BD174" s="64"/>
      <c r="BR174" s="64"/>
      <c r="BV174" s="62" t="s">
        <v>458</v>
      </c>
      <c r="BW174" s="62">
        <v>8411</v>
      </c>
      <c r="BX174" s="62">
        <v>0.1</v>
      </c>
    </row>
    <row r="175" spans="6:76" x14ac:dyDescent="0.25">
      <c r="F175" s="64"/>
      <c r="S175" s="64"/>
      <c r="AB175" s="64"/>
      <c r="AK175" s="64"/>
      <c r="AU175" s="64"/>
      <c r="BD175" s="64"/>
      <c r="BR175" s="64"/>
      <c r="BV175" s="62" t="s">
        <v>43</v>
      </c>
      <c r="BW175" s="62">
        <v>75698</v>
      </c>
      <c r="BX175" s="62">
        <v>1</v>
      </c>
    </row>
    <row r="176" spans="6:76" x14ac:dyDescent="0.25">
      <c r="F176" s="64"/>
      <c r="S176" s="64"/>
      <c r="AB176" s="64"/>
      <c r="AK176" s="64"/>
      <c r="AU176" s="64"/>
      <c r="BD176" s="64"/>
      <c r="BR176" s="64"/>
      <c r="BU176" s="62" t="s">
        <v>69</v>
      </c>
      <c r="BV176" s="62" t="s">
        <v>70</v>
      </c>
      <c r="BW176" s="62">
        <v>7494053</v>
      </c>
      <c r="BX176" s="62">
        <v>99</v>
      </c>
    </row>
    <row r="177" spans="6:76" x14ac:dyDescent="0.25">
      <c r="F177" s="64"/>
      <c r="S177" s="64"/>
      <c r="AB177" s="64"/>
      <c r="AK177" s="64"/>
      <c r="AU177" s="64"/>
      <c r="BD177" s="64"/>
      <c r="BR177" s="64"/>
      <c r="BU177" s="62" t="s">
        <v>43</v>
      </c>
      <c r="BW177" s="62">
        <v>7569751</v>
      </c>
      <c r="BX177" s="62">
        <v>100</v>
      </c>
    </row>
    <row r="178" spans="6:76" x14ac:dyDescent="0.25">
      <c r="F178" s="64"/>
      <c r="S178" s="64"/>
      <c r="AB178" s="64"/>
      <c r="AK178" s="64"/>
      <c r="AU178" s="64"/>
      <c r="BD178" s="64"/>
      <c r="BR178" s="64"/>
    </row>
    <row r="179" spans="6:76" x14ac:dyDescent="0.25">
      <c r="F179" s="64"/>
      <c r="S179" s="64"/>
      <c r="AB179" s="64"/>
      <c r="AK179" s="64"/>
      <c r="AU179" s="64"/>
      <c r="BD179" s="64"/>
      <c r="BR179" s="64"/>
    </row>
    <row r="180" spans="6:76" x14ac:dyDescent="0.25">
      <c r="F180" s="64"/>
      <c r="S180" s="64"/>
      <c r="AB180" s="64"/>
      <c r="AK180" s="64"/>
      <c r="AU180" s="64"/>
      <c r="BD180" s="64"/>
      <c r="BR180" s="64"/>
    </row>
    <row r="181" spans="6:76" x14ac:dyDescent="0.25">
      <c r="F181" s="64"/>
      <c r="S181" s="64"/>
      <c r="AB181" s="64"/>
      <c r="AK181" s="64"/>
      <c r="AU181" s="64"/>
      <c r="BD181" s="64"/>
      <c r="BR181" s="64"/>
    </row>
    <row r="182" spans="6:76" x14ac:dyDescent="0.25">
      <c r="F182" s="64"/>
      <c r="S182" s="64"/>
      <c r="AB182" s="64"/>
      <c r="AK182" s="64"/>
      <c r="AU182" s="64"/>
      <c r="BD182" s="64"/>
      <c r="BR182" s="64"/>
    </row>
    <row r="183" spans="6:76" x14ac:dyDescent="0.25">
      <c r="F183" s="64"/>
      <c r="S183" s="64"/>
      <c r="AB183" s="64"/>
      <c r="AK183" s="64"/>
      <c r="AU183" s="64"/>
      <c r="BD183" s="64"/>
      <c r="BR183" s="64"/>
    </row>
    <row r="184" spans="6:76" x14ac:dyDescent="0.25">
      <c r="F184" s="64"/>
      <c r="S184" s="64"/>
      <c r="AB184" s="64"/>
      <c r="AK184" s="64"/>
      <c r="AU184" s="64"/>
      <c r="BD184" s="64"/>
      <c r="BR184" s="64"/>
    </row>
    <row r="185" spans="6:76" x14ac:dyDescent="0.25">
      <c r="F185" s="64"/>
      <c r="S185" s="64"/>
      <c r="AB185" s="64"/>
      <c r="AK185" s="64"/>
      <c r="AU185" s="64"/>
      <c r="BD185" s="64"/>
      <c r="BR185" s="64"/>
    </row>
    <row r="186" spans="6:76" x14ac:dyDescent="0.25">
      <c r="F186" s="64"/>
      <c r="S186" s="64"/>
      <c r="AB186" s="64"/>
      <c r="AK186" s="64"/>
      <c r="AU186" s="64"/>
      <c r="BD186" s="64"/>
      <c r="BR186" s="64"/>
    </row>
    <row r="187" spans="6:76" x14ac:dyDescent="0.25">
      <c r="F187" s="64"/>
      <c r="S187" s="64"/>
      <c r="AB187" s="64"/>
      <c r="AK187" s="64"/>
      <c r="AU187" s="64"/>
      <c r="BD187" s="64"/>
      <c r="BR187" s="64"/>
    </row>
    <row r="188" spans="6:76" x14ac:dyDescent="0.25">
      <c r="F188" s="64"/>
      <c r="S188" s="64"/>
      <c r="AB188" s="64"/>
      <c r="AK188" s="64"/>
      <c r="AU188" s="64"/>
      <c r="BD188" s="64"/>
      <c r="BR188" s="64"/>
    </row>
    <row r="189" spans="6:76" x14ac:dyDescent="0.25">
      <c r="F189" s="64"/>
      <c r="S189" s="64"/>
      <c r="AB189" s="64"/>
      <c r="AK189" s="64"/>
      <c r="AU189" s="64"/>
      <c r="BD189" s="64"/>
      <c r="BR189" s="64"/>
    </row>
    <row r="190" spans="6:76" x14ac:dyDescent="0.25">
      <c r="F190" s="64"/>
      <c r="S190" s="64"/>
      <c r="AB190" s="64"/>
      <c r="AK190" s="64"/>
      <c r="AU190" s="64"/>
      <c r="BD190" s="64"/>
      <c r="BR190" s="64"/>
    </row>
    <row r="191" spans="6:76" x14ac:dyDescent="0.25">
      <c r="F191" s="64"/>
      <c r="S191" s="64"/>
      <c r="AB191" s="64"/>
      <c r="AK191" s="64"/>
      <c r="AU191" s="64"/>
      <c r="BD191" s="64"/>
      <c r="BR191" s="64"/>
    </row>
    <row r="192" spans="6:76" x14ac:dyDescent="0.25">
      <c r="F192" s="64"/>
      <c r="S192" s="64"/>
      <c r="AB192" s="64"/>
      <c r="AK192" s="64"/>
      <c r="AU192" s="64"/>
      <c r="BD192" s="64"/>
      <c r="BR192" s="64"/>
    </row>
    <row r="193" spans="6:70" x14ac:dyDescent="0.25">
      <c r="F193" s="64"/>
      <c r="S193" s="64"/>
      <c r="AB193" s="64"/>
      <c r="AK193" s="64"/>
      <c r="AU193" s="64"/>
      <c r="BD193" s="64"/>
      <c r="BR193" s="64"/>
    </row>
    <row r="194" spans="6:70" x14ac:dyDescent="0.25">
      <c r="F194" s="64"/>
      <c r="S194" s="64"/>
      <c r="AB194" s="64"/>
      <c r="AK194" s="64"/>
      <c r="AU194" s="64"/>
      <c r="BD194" s="64"/>
      <c r="BR194" s="64"/>
    </row>
    <row r="195" spans="6:70" x14ac:dyDescent="0.25">
      <c r="F195" s="64"/>
      <c r="S195" s="64"/>
      <c r="AB195" s="64"/>
      <c r="AK195" s="64"/>
      <c r="AU195" s="64"/>
      <c r="BD195" s="64"/>
      <c r="BR195" s="64"/>
    </row>
    <row r="196" spans="6:70" x14ac:dyDescent="0.25">
      <c r="F196" s="64"/>
      <c r="S196" s="64"/>
      <c r="AB196" s="64"/>
      <c r="AK196" s="64"/>
      <c r="AU196" s="64"/>
      <c r="BD196" s="64"/>
      <c r="BR196" s="64"/>
    </row>
    <row r="197" spans="6:70" x14ac:dyDescent="0.25">
      <c r="F197" s="64"/>
      <c r="S197" s="64"/>
      <c r="AB197" s="64"/>
      <c r="AK197" s="64"/>
      <c r="AU197" s="64"/>
      <c r="BD197" s="64"/>
      <c r="BR197" s="64"/>
    </row>
    <row r="198" spans="6:70" x14ac:dyDescent="0.25">
      <c r="F198" s="64"/>
      <c r="S198" s="64"/>
      <c r="AB198" s="64"/>
      <c r="AK198" s="64"/>
      <c r="AU198" s="64"/>
      <c r="BD198" s="64"/>
      <c r="BR198" s="64"/>
    </row>
    <row r="199" spans="6:70" x14ac:dyDescent="0.25">
      <c r="F199" s="64"/>
      <c r="S199" s="64"/>
      <c r="AB199" s="64"/>
      <c r="AK199" s="64"/>
      <c r="AU199" s="64"/>
      <c r="BD199" s="64"/>
      <c r="BR199" s="64"/>
    </row>
    <row r="200" spans="6:70" x14ac:dyDescent="0.25">
      <c r="F200" s="64"/>
      <c r="S200" s="64"/>
      <c r="AB200" s="64"/>
      <c r="AK200" s="64"/>
      <c r="AU200" s="64"/>
      <c r="BD200" s="64"/>
      <c r="BR200" s="64"/>
    </row>
    <row r="201" spans="6:70" x14ac:dyDescent="0.25">
      <c r="F201" s="64"/>
      <c r="S201" s="64"/>
      <c r="AB201" s="64"/>
      <c r="AK201" s="64"/>
      <c r="AU201" s="64"/>
      <c r="BD201" s="64"/>
      <c r="BR201" s="64"/>
    </row>
    <row r="202" spans="6:70" x14ac:dyDescent="0.25">
      <c r="F202" s="64"/>
      <c r="S202" s="64"/>
      <c r="AB202" s="64"/>
      <c r="AK202" s="64"/>
      <c r="AU202" s="64"/>
      <c r="BD202" s="64"/>
      <c r="BR202" s="64"/>
    </row>
    <row r="203" spans="6:70" x14ac:dyDescent="0.25">
      <c r="F203" s="64"/>
      <c r="S203" s="64"/>
      <c r="AB203" s="64"/>
      <c r="AK203" s="64"/>
      <c r="AU203" s="64"/>
      <c r="BD203" s="64"/>
      <c r="BR203" s="64"/>
    </row>
    <row r="204" spans="6:70" x14ac:dyDescent="0.25">
      <c r="F204" s="64"/>
      <c r="S204" s="64"/>
      <c r="AB204" s="64"/>
      <c r="AK204" s="64"/>
      <c r="AU204" s="64"/>
      <c r="BD204" s="64"/>
      <c r="BR204" s="64"/>
    </row>
    <row r="205" spans="6:70" x14ac:dyDescent="0.25">
      <c r="F205" s="64"/>
      <c r="S205" s="64"/>
      <c r="AB205" s="64"/>
      <c r="AK205" s="64"/>
      <c r="AU205" s="64"/>
      <c r="BD205" s="64"/>
      <c r="BR205" s="64"/>
    </row>
    <row r="206" spans="6:70" x14ac:dyDescent="0.25">
      <c r="F206" s="64"/>
      <c r="S206" s="64"/>
      <c r="AB206" s="64"/>
      <c r="AK206" s="64"/>
      <c r="AU206" s="64"/>
      <c r="BD206" s="64"/>
      <c r="BR206" s="64"/>
    </row>
    <row r="207" spans="6:70" x14ac:dyDescent="0.25">
      <c r="F207" s="64"/>
      <c r="S207" s="64"/>
      <c r="AB207" s="64"/>
      <c r="AK207" s="64"/>
      <c r="AU207" s="64"/>
      <c r="BD207" s="64"/>
      <c r="BR207" s="64"/>
    </row>
    <row r="208" spans="6:70" x14ac:dyDescent="0.25">
      <c r="F208" s="64"/>
      <c r="S208" s="64"/>
      <c r="AB208" s="64"/>
      <c r="AK208" s="64"/>
      <c r="AU208" s="64"/>
      <c r="BD208" s="64"/>
      <c r="BR208" s="64"/>
    </row>
    <row r="209" spans="6:70" x14ac:dyDescent="0.25">
      <c r="F209" s="64"/>
      <c r="S209" s="64"/>
      <c r="AB209" s="64"/>
      <c r="AK209" s="64"/>
      <c r="AU209" s="64"/>
      <c r="BD209" s="64"/>
      <c r="BR209" s="64"/>
    </row>
    <row r="210" spans="6:70" x14ac:dyDescent="0.25">
      <c r="F210" s="64"/>
      <c r="S210" s="64"/>
      <c r="AB210" s="64"/>
      <c r="AK210" s="64"/>
      <c r="AU210" s="64"/>
      <c r="BD210" s="64"/>
      <c r="BR210" s="64"/>
    </row>
    <row r="211" spans="6:70" x14ac:dyDescent="0.25">
      <c r="F211" s="64"/>
      <c r="S211" s="64"/>
      <c r="AB211" s="64"/>
      <c r="AK211" s="64"/>
      <c r="AU211" s="64"/>
      <c r="BD211" s="64"/>
      <c r="BR211" s="64"/>
    </row>
    <row r="212" spans="6:70" x14ac:dyDescent="0.25">
      <c r="F212" s="64"/>
      <c r="S212" s="64"/>
      <c r="AB212" s="64"/>
      <c r="AK212" s="64"/>
      <c r="AU212" s="64"/>
      <c r="BD212" s="64"/>
      <c r="BR212" s="64"/>
    </row>
    <row r="213" spans="6:70" x14ac:dyDescent="0.25">
      <c r="F213" s="64"/>
      <c r="S213" s="64"/>
      <c r="AB213" s="64"/>
      <c r="AK213" s="64"/>
      <c r="AU213" s="64"/>
      <c r="BD213" s="64"/>
      <c r="BR213" s="64"/>
    </row>
    <row r="214" spans="6:70" x14ac:dyDescent="0.25">
      <c r="F214" s="64"/>
      <c r="S214" s="64"/>
      <c r="AB214" s="64"/>
      <c r="AK214" s="64"/>
      <c r="AU214" s="64"/>
      <c r="BD214" s="64"/>
      <c r="BR214" s="64"/>
    </row>
    <row r="215" spans="6:70" x14ac:dyDescent="0.25">
      <c r="F215" s="64"/>
      <c r="S215" s="64"/>
      <c r="AB215" s="64"/>
      <c r="AK215" s="64"/>
      <c r="AU215" s="64"/>
      <c r="BD215" s="64"/>
      <c r="BR215" s="64"/>
    </row>
    <row r="216" spans="6:70" x14ac:dyDescent="0.25">
      <c r="F216" s="64"/>
      <c r="S216" s="64"/>
      <c r="AB216" s="64"/>
      <c r="AK216" s="64"/>
      <c r="AU216" s="64"/>
      <c r="BD216" s="64"/>
      <c r="BR216" s="64"/>
    </row>
    <row r="217" spans="6:70" x14ac:dyDescent="0.25">
      <c r="F217" s="64"/>
      <c r="S217" s="64"/>
      <c r="AB217" s="64"/>
      <c r="AK217" s="64"/>
      <c r="AU217" s="64"/>
      <c r="BD217" s="64"/>
      <c r="BR217" s="64"/>
    </row>
    <row r="218" spans="6:70" x14ac:dyDescent="0.25">
      <c r="F218" s="64"/>
      <c r="S218" s="64"/>
      <c r="AB218" s="64"/>
      <c r="AK218" s="64"/>
      <c r="AU218" s="64"/>
      <c r="BD218" s="64"/>
      <c r="BR218" s="64"/>
    </row>
    <row r="219" spans="6:70" x14ac:dyDescent="0.25">
      <c r="F219" s="64"/>
      <c r="S219" s="64"/>
      <c r="AB219" s="64"/>
      <c r="AK219" s="64"/>
      <c r="AU219" s="64"/>
      <c r="BD219" s="64"/>
      <c r="BR219" s="64"/>
    </row>
    <row r="220" spans="6:70" x14ac:dyDescent="0.25">
      <c r="F220" s="64"/>
      <c r="S220" s="64"/>
      <c r="AB220" s="64"/>
      <c r="AK220" s="64"/>
      <c r="AU220" s="64"/>
      <c r="BD220" s="64"/>
      <c r="BR220" s="64"/>
    </row>
    <row r="221" spans="6:70" x14ac:dyDescent="0.25">
      <c r="F221" s="64"/>
      <c r="S221" s="64"/>
      <c r="AB221" s="64"/>
      <c r="AK221" s="64"/>
      <c r="AU221" s="64"/>
      <c r="BD221" s="64"/>
      <c r="BR221" s="64"/>
    </row>
    <row r="222" spans="6:70" x14ac:dyDescent="0.25">
      <c r="F222" s="64"/>
      <c r="S222" s="64"/>
      <c r="AB222" s="64"/>
      <c r="AK222" s="64"/>
      <c r="AU222" s="64"/>
      <c r="BD222" s="64"/>
      <c r="BR222" s="64"/>
    </row>
    <row r="223" spans="6:70" x14ac:dyDescent="0.25">
      <c r="F223" s="64"/>
      <c r="S223" s="64"/>
      <c r="AB223" s="64"/>
      <c r="AK223" s="64"/>
      <c r="AU223" s="64"/>
      <c r="BD223" s="64"/>
      <c r="BR223" s="64"/>
    </row>
    <row r="224" spans="6:70" x14ac:dyDescent="0.25">
      <c r="F224" s="64"/>
      <c r="S224" s="64"/>
      <c r="AB224" s="64"/>
      <c r="AK224" s="64"/>
      <c r="AU224" s="64"/>
      <c r="BD224" s="64"/>
      <c r="BR224" s="64"/>
    </row>
    <row r="225" spans="6:70" x14ac:dyDescent="0.25">
      <c r="F225" s="64"/>
      <c r="S225" s="64"/>
      <c r="AB225" s="64"/>
      <c r="AK225" s="64"/>
      <c r="AU225" s="64"/>
      <c r="BD225" s="64"/>
      <c r="BR225" s="64"/>
    </row>
    <row r="226" spans="6:70" x14ac:dyDescent="0.25">
      <c r="F226" s="64"/>
      <c r="S226" s="64"/>
      <c r="AB226" s="64"/>
      <c r="AK226" s="64"/>
      <c r="AU226" s="64"/>
      <c r="BD226" s="64"/>
      <c r="BR226" s="64"/>
    </row>
    <row r="227" spans="6:70" x14ac:dyDescent="0.25">
      <c r="F227" s="64"/>
      <c r="S227" s="64"/>
      <c r="AB227" s="64"/>
      <c r="AK227" s="64"/>
      <c r="AU227" s="64"/>
      <c r="BD227" s="64"/>
      <c r="BR227" s="64"/>
    </row>
    <row r="228" spans="6:70" x14ac:dyDescent="0.25">
      <c r="F228" s="64"/>
      <c r="S228" s="64"/>
      <c r="AB228" s="64"/>
      <c r="AK228" s="64"/>
      <c r="AU228" s="64"/>
      <c r="BD228" s="64"/>
      <c r="BR228" s="64"/>
    </row>
    <row r="229" spans="6:70" x14ac:dyDescent="0.25">
      <c r="F229" s="64"/>
      <c r="S229" s="64"/>
      <c r="AB229" s="64"/>
      <c r="AK229" s="64"/>
      <c r="AU229" s="64"/>
      <c r="BD229" s="64"/>
      <c r="BR229" s="64"/>
    </row>
    <row r="230" spans="6:70" x14ac:dyDescent="0.25">
      <c r="F230" s="64"/>
      <c r="S230" s="64"/>
      <c r="AB230" s="64"/>
      <c r="AK230" s="64"/>
      <c r="AU230" s="64"/>
      <c r="BD230" s="64"/>
      <c r="BR230" s="64"/>
    </row>
    <row r="231" spans="6:70" x14ac:dyDescent="0.25">
      <c r="F231" s="64"/>
      <c r="S231" s="64"/>
      <c r="AB231" s="64"/>
      <c r="AK231" s="64"/>
      <c r="AU231" s="64"/>
      <c r="BD231" s="64"/>
      <c r="BR231" s="64"/>
    </row>
    <row r="232" spans="6:70" x14ac:dyDescent="0.25">
      <c r="F232" s="64"/>
      <c r="S232" s="64"/>
      <c r="AB232" s="64"/>
      <c r="AK232" s="64"/>
      <c r="AU232" s="64"/>
      <c r="BD232" s="64"/>
      <c r="BR232" s="64"/>
    </row>
    <row r="233" spans="6:70" x14ac:dyDescent="0.25">
      <c r="F233" s="64"/>
      <c r="S233" s="64"/>
      <c r="AB233" s="64"/>
      <c r="AK233" s="64"/>
      <c r="AU233" s="64"/>
      <c r="BD233" s="64"/>
      <c r="BR233" s="64"/>
    </row>
    <row r="234" spans="6:70" x14ac:dyDescent="0.25">
      <c r="F234" s="64"/>
      <c r="S234" s="64"/>
      <c r="AB234" s="64"/>
      <c r="AK234" s="64"/>
      <c r="AU234" s="64"/>
      <c r="BD234" s="64"/>
      <c r="BR234" s="64"/>
    </row>
    <row r="235" spans="6:70" x14ac:dyDescent="0.25">
      <c r="F235" s="64"/>
      <c r="S235" s="64"/>
      <c r="AB235" s="64"/>
      <c r="AK235" s="64"/>
      <c r="AU235" s="64"/>
      <c r="BD235" s="64"/>
      <c r="BR235" s="64"/>
    </row>
    <row r="236" spans="6:70" x14ac:dyDescent="0.25">
      <c r="F236" s="64"/>
      <c r="S236" s="64"/>
      <c r="AB236" s="64"/>
      <c r="AK236" s="64"/>
      <c r="AU236" s="64"/>
      <c r="BD236" s="64"/>
      <c r="BR236" s="64"/>
    </row>
    <row r="237" spans="6:70" x14ac:dyDescent="0.25">
      <c r="F237" s="64"/>
      <c r="S237" s="64"/>
      <c r="AB237" s="64"/>
      <c r="AK237" s="64"/>
      <c r="AU237" s="64"/>
      <c r="BD237" s="64"/>
      <c r="BR237" s="64"/>
    </row>
    <row r="238" spans="6:70" x14ac:dyDescent="0.25">
      <c r="F238" s="64"/>
      <c r="S238" s="64"/>
      <c r="AB238" s="64"/>
      <c r="AK238" s="64"/>
      <c r="AU238" s="64"/>
      <c r="BD238" s="64"/>
      <c r="BR238" s="64"/>
    </row>
    <row r="239" spans="6:70" x14ac:dyDescent="0.25">
      <c r="F239" s="64"/>
      <c r="S239" s="64"/>
      <c r="AB239" s="64"/>
      <c r="AK239" s="64"/>
      <c r="AU239" s="64"/>
      <c r="BD239" s="64"/>
      <c r="BR239" s="64"/>
    </row>
    <row r="240" spans="6:70" x14ac:dyDescent="0.25">
      <c r="F240" s="64"/>
      <c r="S240" s="64"/>
      <c r="AB240" s="64"/>
      <c r="AK240" s="64"/>
      <c r="AU240" s="64"/>
      <c r="BD240" s="64"/>
      <c r="BR240" s="64"/>
    </row>
    <row r="241" spans="6:70" x14ac:dyDescent="0.25">
      <c r="F241" s="64"/>
      <c r="S241" s="64"/>
      <c r="AB241" s="64"/>
      <c r="AK241" s="64"/>
      <c r="AU241" s="64"/>
      <c r="BD241" s="64"/>
      <c r="BR241" s="64"/>
    </row>
    <row r="242" spans="6:70" x14ac:dyDescent="0.25">
      <c r="F242" s="64"/>
      <c r="S242" s="64"/>
      <c r="AB242" s="64"/>
      <c r="AK242" s="64"/>
      <c r="AU242" s="64"/>
      <c r="BD242" s="64"/>
      <c r="BR242" s="64"/>
    </row>
    <row r="243" spans="6:70" x14ac:dyDescent="0.25">
      <c r="F243" s="64"/>
      <c r="S243" s="64"/>
      <c r="AB243" s="64"/>
      <c r="AK243" s="64"/>
      <c r="AU243" s="64"/>
      <c r="BD243" s="64"/>
      <c r="BR243" s="64"/>
    </row>
    <row r="244" spans="6:70" x14ac:dyDescent="0.25">
      <c r="F244" s="64"/>
      <c r="S244" s="64"/>
      <c r="AB244" s="64"/>
      <c r="AK244" s="64"/>
      <c r="AU244" s="64"/>
      <c r="BD244" s="64"/>
      <c r="BR244" s="64"/>
    </row>
    <row r="245" spans="6:70" x14ac:dyDescent="0.25">
      <c r="F245" s="64"/>
      <c r="S245" s="64"/>
      <c r="AB245" s="64"/>
      <c r="AK245" s="64"/>
      <c r="AU245" s="64"/>
      <c r="BD245" s="64"/>
      <c r="BR245" s="64"/>
    </row>
    <row r="246" spans="6:70" x14ac:dyDescent="0.25">
      <c r="F246" s="64"/>
      <c r="S246" s="64"/>
      <c r="AB246" s="64"/>
      <c r="AK246" s="64"/>
      <c r="AU246" s="64"/>
      <c r="BD246" s="64"/>
      <c r="BR246" s="64"/>
    </row>
    <row r="247" spans="6:70" x14ac:dyDescent="0.25">
      <c r="F247" s="64"/>
      <c r="S247" s="64"/>
      <c r="AB247" s="64"/>
      <c r="AK247" s="64"/>
      <c r="AU247" s="64"/>
      <c r="BD247" s="64"/>
      <c r="BR247" s="64"/>
    </row>
    <row r="248" spans="6:70" x14ac:dyDescent="0.25">
      <c r="F248" s="64"/>
      <c r="S248" s="64"/>
      <c r="AB248" s="64"/>
      <c r="AK248" s="64"/>
      <c r="AU248" s="64"/>
      <c r="BD248" s="64"/>
      <c r="BR248" s="64"/>
    </row>
    <row r="249" spans="6:70" x14ac:dyDescent="0.25">
      <c r="F249" s="64"/>
      <c r="S249" s="64"/>
      <c r="AB249" s="64"/>
      <c r="AK249" s="64"/>
      <c r="AU249" s="64"/>
      <c r="BD249" s="64"/>
      <c r="BR249" s="64"/>
    </row>
    <row r="250" spans="6:70" x14ac:dyDescent="0.25">
      <c r="F250" s="64"/>
      <c r="S250" s="64"/>
      <c r="AB250" s="64"/>
      <c r="AK250" s="64"/>
      <c r="AU250" s="64"/>
      <c r="BD250" s="64"/>
      <c r="BR250" s="64"/>
    </row>
    <row r="251" spans="6:70" x14ac:dyDescent="0.25">
      <c r="F251" s="64"/>
      <c r="S251" s="64"/>
      <c r="AB251" s="64"/>
      <c r="AK251" s="64"/>
      <c r="AU251" s="64"/>
      <c r="BD251" s="64"/>
      <c r="BR251" s="64"/>
    </row>
    <row r="252" spans="6:70" x14ac:dyDescent="0.25">
      <c r="F252" s="64"/>
      <c r="S252" s="64"/>
      <c r="AB252" s="64"/>
      <c r="AK252" s="64"/>
      <c r="AU252" s="64"/>
      <c r="BD252" s="64"/>
      <c r="BR252" s="64"/>
    </row>
    <row r="253" spans="6:70" x14ac:dyDescent="0.25">
      <c r="F253" s="64"/>
      <c r="S253" s="64"/>
      <c r="AB253" s="64"/>
      <c r="AK253" s="64"/>
      <c r="AU253" s="64"/>
      <c r="BD253" s="64"/>
      <c r="BR253" s="64"/>
    </row>
    <row r="254" spans="6:70" x14ac:dyDescent="0.25">
      <c r="F254" s="64"/>
      <c r="S254" s="64"/>
      <c r="AB254" s="64"/>
      <c r="AK254" s="64"/>
      <c r="AU254" s="64"/>
      <c r="BD254" s="64"/>
      <c r="BR254" s="64"/>
    </row>
    <row r="255" spans="6:70" x14ac:dyDescent="0.25">
      <c r="F255" s="64"/>
      <c r="S255" s="64"/>
      <c r="AB255" s="64"/>
      <c r="AK255" s="64"/>
      <c r="AU255" s="64"/>
      <c r="BD255" s="64"/>
      <c r="BR255" s="64"/>
    </row>
    <row r="256" spans="6:70" x14ac:dyDescent="0.25">
      <c r="F256" s="64"/>
      <c r="S256" s="64"/>
      <c r="AB256" s="64"/>
      <c r="AK256" s="64"/>
      <c r="AU256" s="64"/>
      <c r="BD256" s="64"/>
      <c r="BR256" s="64"/>
    </row>
    <row r="257" spans="6:70" x14ac:dyDescent="0.25">
      <c r="F257" s="64"/>
      <c r="S257" s="64"/>
      <c r="AB257" s="64"/>
      <c r="AK257" s="64"/>
      <c r="AU257" s="64"/>
      <c r="BD257" s="64"/>
      <c r="BR257" s="64"/>
    </row>
    <row r="258" spans="6:70" x14ac:dyDescent="0.25">
      <c r="F258" s="64"/>
      <c r="S258" s="64"/>
      <c r="AB258" s="64"/>
      <c r="AK258" s="64"/>
      <c r="AU258" s="64"/>
      <c r="BD258" s="64"/>
      <c r="BR258" s="64"/>
    </row>
    <row r="259" spans="6:70" x14ac:dyDescent="0.25">
      <c r="F259" s="64"/>
      <c r="S259" s="64"/>
      <c r="AB259" s="64"/>
      <c r="AK259" s="64"/>
      <c r="AU259" s="64"/>
      <c r="BD259" s="64"/>
      <c r="BR259" s="64"/>
    </row>
    <row r="260" spans="6:70" x14ac:dyDescent="0.25">
      <c r="F260" s="64"/>
      <c r="S260" s="64"/>
      <c r="AB260" s="64"/>
      <c r="AK260" s="64"/>
      <c r="AU260" s="64"/>
      <c r="BD260" s="64"/>
      <c r="BR260" s="64"/>
    </row>
    <row r="261" spans="6:70" x14ac:dyDescent="0.25">
      <c r="F261" s="64"/>
      <c r="S261" s="64"/>
      <c r="AB261" s="64"/>
      <c r="AK261" s="64"/>
      <c r="AU261" s="64"/>
      <c r="BD261" s="64"/>
      <c r="BR261" s="64"/>
    </row>
    <row r="262" spans="6:70" x14ac:dyDescent="0.25">
      <c r="F262" s="64"/>
      <c r="S262" s="64"/>
      <c r="AB262" s="64"/>
      <c r="AK262" s="64"/>
      <c r="AU262" s="64"/>
      <c r="BD262" s="64"/>
      <c r="BR262" s="64"/>
    </row>
    <row r="263" spans="6:70" x14ac:dyDescent="0.25">
      <c r="F263" s="64"/>
      <c r="S263" s="64"/>
      <c r="AB263" s="64"/>
      <c r="AK263" s="64"/>
      <c r="AU263" s="64"/>
      <c r="BD263" s="64"/>
      <c r="BR263" s="64"/>
    </row>
    <row r="264" spans="6:70" x14ac:dyDescent="0.25">
      <c r="F264" s="64"/>
      <c r="S264" s="64"/>
      <c r="AB264" s="64"/>
      <c r="AK264" s="64"/>
      <c r="AU264" s="64"/>
      <c r="BD264" s="64"/>
      <c r="BR264" s="64"/>
    </row>
    <row r="265" spans="6:70" x14ac:dyDescent="0.25">
      <c r="F265" s="64"/>
      <c r="S265" s="64"/>
      <c r="AB265" s="64"/>
      <c r="AK265" s="64"/>
      <c r="AU265" s="64"/>
      <c r="BD265" s="64"/>
      <c r="BR265" s="64"/>
    </row>
    <row r="266" spans="6:70" x14ac:dyDescent="0.25">
      <c r="F266" s="64"/>
      <c r="S266" s="64"/>
      <c r="AB266" s="64"/>
      <c r="AK266" s="64"/>
      <c r="AU266" s="64"/>
      <c r="BD266" s="64"/>
      <c r="BR266" s="64"/>
    </row>
    <row r="267" spans="6:70" x14ac:dyDescent="0.25">
      <c r="F267" s="64"/>
      <c r="S267" s="64"/>
      <c r="AB267" s="64"/>
      <c r="AK267" s="64"/>
      <c r="AU267" s="64"/>
      <c r="BD267" s="64"/>
      <c r="BR267" s="64"/>
    </row>
    <row r="268" spans="6:70" x14ac:dyDescent="0.25">
      <c r="F268" s="64"/>
      <c r="S268" s="64"/>
      <c r="AB268" s="64"/>
      <c r="AK268" s="64"/>
      <c r="AU268" s="64"/>
      <c r="BD268" s="64"/>
      <c r="BR268" s="64"/>
    </row>
    <row r="269" spans="6:70" x14ac:dyDescent="0.25">
      <c r="F269" s="64"/>
      <c r="S269" s="64"/>
      <c r="AB269" s="64"/>
      <c r="AK269" s="64"/>
      <c r="AU269" s="64"/>
      <c r="BD269" s="64"/>
      <c r="BR269" s="64"/>
    </row>
    <row r="270" spans="6:70" x14ac:dyDescent="0.25">
      <c r="F270" s="64"/>
      <c r="S270" s="64"/>
      <c r="AB270" s="64"/>
      <c r="AK270" s="64"/>
      <c r="AU270" s="64"/>
      <c r="BD270" s="64"/>
      <c r="BR270" s="64"/>
    </row>
    <row r="271" spans="6:70" x14ac:dyDescent="0.25">
      <c r="F271" s="64"/>
      <c r="S271" s="64"/>
      <c r="AB271" s="64"/>
      <c r="AK271" s="64"/>
      <c r="AU271" s="64"/>
      <c r="BD271" s="64"/>
      <c r="BR271" s="64"/>
    </row>
    <row r="272" spans="6:70" x14ac:dyDescent="0.25">
      <c r="F272" s="64"/>
      <c r="S272" s="64"/>
      <c r="AB272" s="64"/>
      <c r="AK272" s="64"/>
      <c r="AU272" s="64"/>
      <c r="BD272" s="64"/>
      <c r="BR272" s="64"/>
    </row>
    <row r="273" spans="6:70" x14ac:dyDescent="0.25">
      <c r="F273" s="64"/>
      <c r="S273" s="64"/>
      <c r="AB273" s="64"/>
      <c r="AK273" s="64"/>
      <c r="AU273" s="64"/>
      <c r="BD273" s="64"/>
      <c r="BR273" s="64"/>
    </row>
    <row r="274" spans="6:70" x14ac:dyDescent="0.25">
      <c r="F274" s="64"/>
      <c r="S274" s="64"/>
      <c r="AB274" s="64"/>
      <c r="AK274" s="64"/>
      <c r="AU274" s="64"/>
      <c r="BD274" s="64"/>
      <c r="BR274" s="64"/>
    </row>
    <row r="275" spans="6:70" x14ac:dyDescent="0.25">
      <c r="F275" s="64"/>
      <c r="S275" s="64"/>
      <c r="AB275" s="64"/>
      <c r="AK275" s="64"/>
      <c r="AU275" s="64"/>
      <c r="BD275" s="64"/>
      <c r="BR275" s="64"/>
    </row>
    <row r="276" spans="6:70" x14ac:dyDescent="0.25">
      <c r="F276" s="64"/>
      <c r="S276" s="64"/>
      <c r="AB276" s="64"/>
      <c r="AK276" s="64"/>
      <c r="AU276" s="64"/>
      <c r="BD276" s="64"/>
      <c r="BR276" s="64"/>
    </row>
    <row r="277" spans="6:70" x14ac:dyDescent="0.25">
      <c r="F277" s="64"/>
      <c r="S277" s="64"/>
      <c r="AB277" s="64"/>
      <c r="AK277" s="64"/>
      <c r="AU277" s="64"/>
      <c r="BD277" s="64"/>
      <c r="BR277" s="64"/>
    </row>
    <row r="278" spans="6:70" x14ac:dyDescent="0.25">
      <c r="F278" s="64"/>
      <c r="S278" s="64"/>
      <c r="AB278" s="64"/>
      <c r="AK278" s="64"/>
      <c r="AU278" s="64"/>
      <c r="BD278" s="64"/>
      <c r="BR278" s="64"/>
    </row>
    <row r="279" spans="6:70" x14ac:dyDescent="0.25">
      <c r="F279" s="64"/>
      <c r="S279" s="64"/>
      <c r="AB279" s="64"/>
      <c r="AK279" s="64"/>
      <c r="AU279" s="64"/>
      <c r="BD279" s="64"/>
      <c r="BR279" s="64"/>
    </row>
    <row r="280" spans="6:70" x14ac:dyDescent="0.25">
      <c r="F280" s="64"/>
      <c r="S280" s="64"/>
      <c r="AB280" s="64"/>
      <c r="AK280" s="64"/>
      <c r="AU280" s="64"/>
      <c r="BD280" s="64"/>
      <c r="BR280" s="64"/>
    </row>
    <row r="281" spans="6:70" x14ac:dyDescent="0.25">
      <c r="F281" s="64"/>
      <c r="S281" s="64"/>
      <c r="AB281" s="64"/>
      <c r="AK281" s="64"/>
      <c r="AU281" s="64"/>
      <c r="BD281" s="64"/>
      <c r="BR281" s="64"/>
    </row>
    <row r="282" spans="6:70" x14ac:dyDescent="0.25">
      <c r="F282" s="64"/>
      <c r="S282" s="64"/>
      <c r="AB282" s="64"/>
      <c r="AK282" s="64"/>
      <c r="AU282" s="64"/>
      <c r="BD282" s="64"/>
      <c r="BR282" s="64"/>
    </row>
    <row r="283" spans="6:70" x14ac:dyDescent="0.25">
      <c r="F283" s="64"/>
      <c r="S283" s="64"/>
      <c r="AB283" s="64"/>
      <c r="AK283" s="64"/>
      <c r="AU283" s="64"/>
      <c r="BD283" s="64"/>
      <c r="BR283" s="64"/>
    </row>
    <row r="284" spans="6:70" x14ac:dyDescent="0.25">
      <c r="F284" s="64"/>
      <c r="S284" s="64"/>
      <c r="AB284" s="64"/>
      <c r="AK284" s="64"/>
      <c r="AU284" s="64"/>
      <c r="BD284" s="64"/>
      <c r="BR284" s="64"/>
    </row>
    <row r="285" spans="6:70" x14ac:dyDescent="0.25">
      <c r="F285" s="64"/>
      <c r="S285" s="64"/>
      <c r="AB285" s="64"/>
      <c r="AK285" s="64"/>
      <c r="AU285" s="64"/>
      <c r="BD285" s="64"/>
      <c r="BR285" s="64"/>
    </row>
    <row r="286" spans="6:70" x14ac:dyDescent="0.25">
      <c r="F286" s="64"/>
      <c r="S286" s="64"/>
      <c r="AB286" s="64"/>
      <c r="AK286" s="64"/>
      <c r="AU286" s="64"/>
      <c r="BD286" s="64"/>
      <c r="BR286" s="64"/>
    </row>
    <row r="287" spans="6:70" x14ac:dyDescent="0.25">
      <c r="F287" s="64"/>
      <c r="S287" s="64"/>
      <c r="AB287" s="64"/>
      <c r="AK287" s="64"/>
      <c r="AU287" s="64"/>
      <c r="BD287" s="64"/>
      <c r="BR287" s="64"/>
    </row>
    <row r="288" spans="6:70" x14ac:dyDescent="0.25">
      <c r="F288" s="64"/>
      <c r="S288" s="64"/>
      <c r="AB288" s="64"/>
      <c r="AK288" s="64"/>
      <c r="AU288" s="64"/>
      <c r="BD288" s="64"/>
      <c r="BR288" s="64"/>
    </row>
    <row r="289" spans="6:70" x14ac:dyDescent="0.25">
      <c r="F289" s="64"/>
      <c r="S289" s="64"/>
      <c r="AB289" s="64"/>
      <c r="AK289" s="64"/>
      <c r="AU289" s="64"/>
      <c r="BD289" s="64"/>
      <c r="BR289" s="64"/>
    </row>
    <row r="290" spans="6:70" x14ac:dyDescent="0.25">
      <c r="F290" s="64"/>
      <c r="S290" s="64"/>
      <c r="AB290" s="64"/>
      <c r="AK290" s="64"/>
      <c r="AU290" s="64"/>
      <c r="BD290" s="64"/>
      <c r="BR290" s="64"/>
    </row>
    <row r="291" spans="6:70" x14ac:dyDescent="0.25">
      <c r="F291" s="64"/>
      <c r="S291" s="64"/>
      <c r="AB291" s="64"/>
      <c r="AK291" s="64"/>
      <c r="AU291" s="64"/>
      <c r="BD291" s="64"/>
      <c r="BR291" s="64"/>
    </row>
    <row r="292" spans="6:70" x14ac:dyDescent="0.25">
      <c r="F292" s="64"/>
      <c r="S292" s="64"/>
      <c r="AB292" s="64"/>
      <c r="AK292" s="64"/>
      <c r="AU292" s="64"/>
      <c r="BD292" s="64"/>
      <c r="BR292" s="64"/>
    </row>
    <row r="293" spans="6:70" x14ac:dyDescent="0.25">
      <c r="F293" s="64"/>
      <c r="S293" s="64"/>
      <c r="AB293" s="64"/>
      <c r="AK293" s="64"/>
      <c r="AU293" s="64"/>
      <c r="BD293" s="64"/>
      <c r="BR293" s="64"/>
    </row>
    <row r="294" spans="6:70" x14ac:dyDescent="0.25">
      <c r="F294" s="64"/>
      <c r="S294" s="64"/>
      <c r="AB294" s="64"/>
      <c r="AK294" s="64"/>
      <c r="AU294" s="64"/>
      <c r="BD294" s="64"/>
      <c r="BR294" s="64"/>
    </row>
    <row r="295" spans="6:70" x14ac:dyDescent="0.25">
      <c r="F295" s="64"/>
      <c r="S295" s="64"/>
      <c r="AB295" s="64"/>
      <c r="AK295" s="64"/>
      <c r="AU295" s="64"/>
      <c r="BD295" s="64"/>
      <c r="BR295" s="64"/>
    </row>
    <row r="296" spans="6:70" x14ac:dyDescent="0.25">
      <c r="F296" s="64"/>
      <c r="S296" s="64"/>
      <c r="AB296" s="64"/>
      <c r="AK296" s="64"/>
      <c r="AU296" s="64"/>
      <c r="BD296" s="64"/>
      <c r="BR296" s="64"/>
    </row>
    <row r="297" spans="6:70" x14ac:dyDescent="0.25">
      <c r="F297" s="64"/>
      <c r="S297" s="64"/>
      <c r="AB297" s="64"/>
      <c r="AK297" s="64"/>
      <c r="AU297" s="64"/>
      <c r="BD297" s="64"/>
      <c r="BR297" s="64"/>
    </row>
    <row r="298" spans="6:70" x14ac:dyDescent="0.25">
      <c r="F298" s="64"/>
      <c r="S298" s="64"/>
      <c r="AB298" s="64"/>
      <c r="AK298" s="64"/>
      <c r="AU298" s="64"/>
      <c r="BD298" s="64"/>
      <c r="BR298" s="64"/>
    </row>
    <row r="299" spans="6:70" x14ac:dyDescent="0.25">
      <c r="F299" s="64"/>
      <c r="S299" s="64"/>
      <c r="AB299" s="64"/>
      <c r="AK299" s="64"/>
      <c r="AU299" s="64"/>
      <c r="BD299" s="64"/>
      <c r="BR299" s="64"/>
    </row>
    <row r="300" spans="6:70" x14ac:dyDescent="0.25">
      <c r="F300" s="64"/>
      <c r="S300" s="64"/>
      <c r="AB300" s="64"/>
      <c r="AK300" s="64"/>
      <c r="AU300" s="64"/>
      <c r="BD300" s="64"/>
      <c r="BR300" s="64"/>
    </row>
    <row r="301" spans="6:70" x14ac:dyDescent="0.25">
      <c r="F301" s="64"/>
      <c r="S301" s="64"/>
      <c r="AB301" s="64"/>
      <c r="AK301" s="64"/>
      <c r="AU301" s="64"/>
      <c r="BD301" s="64"/>
      <c r="BR301" s="64"/>
    </row>
    <row r="302" spans="6:70" x14ac:dyDescent="0.25">
      <c r="F302" s="64"/>
      <c r="S302" s="64"/>
      <c r="AB302" s="64"/>
      <c r="AK302" s="64"/>
      <c r="AU302" s="64"/>
      <c r="BD302" s="64"/>
      <c r="BR302" s="64"/>
    </row>
    <row r="303" spans="6:70" x14ac:dyDescent="0.25">
      <c r="F303" s="64"/>
      <c r="S303" s="64"/>
      <c r="AB303" s="64"/>
      <c r="AK303" s="64"/>
      <c r="AU303" s="64"/>
      <c r="BD303" s="64"/>
      <c r="BR303" s="64"/>
    </row>
    <row r="304" spans="6:70" x14ac:dyDescent="0.25">
      <c r="F304" s="64"/>
      <c r="S304" s="64"/>
      <c r="AB304" s="64"/>
      <c r="AK304" s="64"/>
      <c r="AU304" s="64"/>
      <c r="BD304" s="64"/>
      <c r="BR304" s="64"/>
    </row>
    <row r="305" spans="6:70" x14ac:dyDescent="0.25">
      <c r="F305" s="64"/>
      <c r="S305" s="64"/>
      <c r="AB305" s="64"/>
      <c r="AK305" s="64"/>
      <c r="AU305" s="64"/>
      <c r="BD305" s="64"/>
      <c r="BR305" s="64"/>
    </row>
    <row r="306" spans="6:70" x14ac:dyDescent="0.25">
      <c r="F306" s="64"/>
      <c r="S306" s="64"/>
      <c r="AB306" s="64"/>
      <c r="AK306" s="64"/>
      <c r="AU306" s="64"/>
      <c r="BD306" s="64"/>
      <c r="BR306" s="64"/>
    </row>
    <row r="307" spans="6:70" x14ac:dyDescent="0.25">
      <c r="F307" s="64"/>
      <c r="S307" s="64"/>
      <c r="AB307" s="64"/>
      <c r="AK307" s="64"/>
      <c r="AU307" s="64"/>
      <c r="BD307" s="64"/>
      <c r="BR307" s="64"/>
    </row>
    <row r="308" spans="6:70" x14ac:dyDescent="0.25">
      <c r="F308" s="64"/>
      <c r="S308" s="64"/>
      <c r="AB308" s="64"/>
      <c r="AK308" s="64"/>
      <c r="AU308" s="64"/>
      <c r="BD308" s="64"/>
      <c r="BR308" s="64"/>
    </row>
    <row r="309" spans="6:70" x14ac:dyDescent="0.25">
      <c r="F309" s="64"/>
      <c r="S309" s="64"/>
      <c r="AB309" s="64"/>
      <c r="AK309" s="64"/>
      <c r="AU309" s="64"/>
      <c r="BD309" s="64"/>
      <c r="BR309" s="64"/>
    </row>
    <row r="310" spans="6:70" x14ac:dyDescent="0.25">
      <c r="F310" s="64"/>
      <c r="S310" s="64"/>
      <c r="AB310" s="64"/>
      <c r="AK310" s="64"/>
      <c r="AU310" s="64"/>
      <c r="BD310" s="64"/>
      <c r="BR310" s="64"/>
    </row>
    <row r="311" spans="6:70" x14ac:dyDescent="0.25">
      <c r="F311" s="64"/>
      <c r="S311" s="64"/>
      <c r="AB311" s="64"/>
      <c r="AK311" s="64"/>
      <c r="AU311" s="64"/>
      <c r="BD311" s="64"/>
      <c r="BR311" s="64"/>
    </row>
    <row r="312" spans="6:70" x14ac:dyDescent="0.25">
      <c r="F312" s="64"/>
      <c r="S312" s="64"/>
      <c r="AB312" s="64"/>
      <c r="AK312" s="64"/>
      <c r="AU312" s="64"/>
      <c r="BD312" s="64"/>
      <c r="BR312" s="64"/>
    </row>
    <row r="313" spans="6:70" x14ac:dyDescent="0.25">
      <c r="F313" s="64"/>
      <c r="S313" s="64"/>
      <c r="AB313" s="64"/>
      <c r="AK313" s="64"/>
      <c r="AU313" s="64"/>
      <c r="BD313" s="64"/>
      <c r="BR313" s="64"/>
    </row>
    <row r="314" spans="6:70" x14ac:dyDescent="0.25">
      <c r="F314" s="64"/>
      <c r="S314" s="64"/>
      <c r="AB314" s="64"/>
      <c r="AK314" s="64"/>
      <c r="AU314" s="64"/>
      <c r="BD314" s="64"/>
      <c r="BR314" s="64"/>
    </row>
    <row r="315" spans="6:70" x14ac:dyDescent="0.25">
      <c r="F315" s="64"/>
      <c r="S315" s="64"/>
      <c r="AB315" s="64"/>
      <c r="AK315" s="64"/>
      <c r="AU315" s="64"/>
      <c r="BD315" s="64"/>
      <c r="BR315" s="64"/>
    </row>
    <row r="316" spans="6:70" x14ac:dyDescent="0.25">
      <c r="F316" s="64"/>
      <c r="S316" s="64"/>
      <c r="AB316" s="64"/>
      <c r="AK316" s="64"/>
      <c r="AU316" s="64"/>
      <c r="BD316" s="64"/>
      <c r="BR316" s="64"/>
    </row>
    <row r="317" spans="6:70" x14ac:dyDescent="0.25">
      <c r="F317" s="64"/>
      <c r="S317" s="64"/>
      <c r="AB317" s="64"/>
      <c r="AK317" s="64"/>
      <c r="AU317" s="64"/>
      <c r="BD317" s="64"/>
      <c r="BR317" s="64"/>
    </row>
    <row r="318" spans="6:70" x14ac:dyDescent="0.25">
      <c r="F318" s="64"/>
      <c r="S318" s="64"/>
      <c r="AB318" s="64"/>
      <c r="AK318" s="64"/>
      <c r="AU318" s="64"/>
      <c r="BD318" s="64"/>
      <c r="BR318" s="64"/>
    </row>
    <row r="319" spans="6:70" x14ac:dyDescent="0.25">
      <c r="F319" s="64"/>
      <c r="S319" s="64"/>
      <c r="AB319" s="64"/>
      <c r="AK319" s="64"/>
      <c r="AU319" s="64"/>
      <c r="BD319" s="64"/>
      <c r="BR319" s="64"/>
    </row>
    <row r="320" spans="6:70" x14ac:dyDescent="0.25">
      <c r="F320" s="64"/>
      <c r="S320" s="64"/>
      <c r="AB320" s="64"/>
      <c r="AK320" s="64"/>
      <c r="AU320" s="64"/>
      <c r="BD320" s="64"/>
      <c r="BR320" s="64"/>
    </row>
    <row r="321" spans="6:70" x14ac:dyDescent="0.25">
      <c r="F321" s="64"/>
      <c r="S321" s="64"/>
      <c r="AB321" s="64"/>
      <c r="AK321" s="64"/>
      <c r="AU321" s="64"/>
      <c r="BD321" s="64"/>
      <c r="BR321" s="64"/>
    </row>
    <row r="322" spans="6:70" x14ac:dyDescent="0.25">
      <c r="F322" s="64"/>
      <c r="S322" s="64"/>
      <c r="AB322" s="64"/>
      <c r="AK322" s="64"/>
      <c r="AU322" s="64"/>
      <c r="BD322" s="64"/>
      <c r="BR322" s="64"/>
    </row>
    <row r="323" spans="6:70" x14ac:dyDescent="0.25">
      <c r="F323" s="64"/>
      <c r="S323" s="64"/>
      <c r="AB323" s="64"/>
      <c r="AK323" s="64"/>
      <c r="AU323" s="64"/>
      <c r="BD323" s="64"/>
      <c r="BR323" s="64"/>
    </row>
    <row r="324" spans="6:70" x14ac:dyDescent="0.25">
      <c r="F324" s="64"/>
      <c r="S324" s="64"/>
      <c r="AB324" s="64"/>
      <c r="AK324" s="64"/>
      <c r="AU324" s="64"/>
      <c r="BD324" s="64"/>
      <c r="BR324" s="64"/>
    </row>
    <row r="325" spans="6:70" x14ac:dyDescent="0.25">
      <c r="F325" s="64"/>
      <c r="S325" s="64"/>
      <c r="AB325" s="64"/>
      <c r="AK325" s="64"/>
      <c r="AU325" s="64"/>
      <c r="BD325" s="64"/>
      <c r="BR325" s="64"/>
    </row>
    <row r="326" spans="6:70" x14ac:dyDescent="0.25">
      <c r="F326" s="64"/>
      <c r="S326" s="64"/>
      <c r="AB326" s="64"/>
      <c r="AK326" s="64"/>
      <c r="AU326" s="64"/>
      <c r="BD326" s="64"/>
      <c r="BR326" s="64"/>
    </row>
    <row r="327" spans="6:70" x14ac:dyDescent="0.25">
      <c r="F327" s="64"/>
      <c r="S327" s="64"/>
      <c r="AB327" s="64"/>
      <c r="AK327" s="64"/>
      <c r="AU327" s="64"/>
      <c r="BD327" s="64"/>
      <c r="BR327" s="64"/>
    </row>
    <row r="328" spans="6:70" x14ac:dyDescent="0.25">
      <c r="F328" s="64"/>
      <c r="S328" s="64"/>
      <c r="AB328" s="64"/>
      <c r="AK328" s="64"/>
      <c r="AU328" s="64"/>
      <c r="BD328" s="64"/>
      <c r="BR328" s="64"/>
    </row>
    <row r="329" spans="6:70" x14ac:dyDescent="0.25">
      <c r="F329" s="64"/>
      <c r="S329" s="64"/>
      <c r="AB329" s="64"/>
      <c r="AK329" s="64"/>
      <c r="AU329" s="64"/>
      <c r="BD329" s="64"/>
      <c r="BR329" s="64"/>
    </row>
    <row r="330" spans="6:70" x14ac:dyDescent="0.25">
      <c r="F330" s="64"/>
      <c r="S330" s="64"/>
      <c r="AB330" s="64"/>
      <c r="AK330" s="64"/>
      <c r="AU330" s="64"/>
      <c r="BD330" s="64"/>
      <c r="BR330" s="64"/>
    </row>
    <row r="331" spans="6:70" x14ac:dyDescent="0.25">
      <c r="F331" s="64"/>
      <c r="S331" s="64"/>
      <c r="AB331" s="64"/>
      <c r="AK331" s="64"/>
      <c r="AU331" s="64"/>
      <c r="BD331" s="64"/>
      <c r="BR331" s="64"/>
    </row>
    <row r="332" spans="6:70" x14ac:dyDescent="0.25">
      <c r="F332" s="64"/>
      <c r="S332" s="64"/>
      <c r="AB332" s="64"/>
      <c r="AK332" s="64"/>
      <c r="AU332" s="64"/>
      <c r="BD332" s="64"/>
      <c r="BR332" s="64"/>
    </row>
    <row r="333" spans="6:70" x14ac:dyDescent="0.25">
      <c r="F333" s="64"/>
      <c r="S333" s="64"/>
      <c r="AB333" s="64"/>
      <c r="AK333" s="64"/>
      <c r="AU333" s="64"/>
      <c r="BD333" s="64"/>
      <c r="BR333" s="64"/>
    </row>
    <row r="334" spans="6:70" x14ac:dyDescent="0.25">
      <c r="F334" s="64"/>
      <c r="S334" s="64"/>
      <c r="AB334" s="64"/>
      <c r="AK334" s="64"/>
      <c r="AU334" s="64"/>
      <c r="BD334" s="64"/>
      <c r="BR334" s="64"/>
    </row>
    <row r="335" spans="6:70" x14ac:dyDescent="0.25">
      <c r="F335" s="64"/>
      <c r="S335" s="64"/>
      <c r="AB335" s="64"/>
      <c r="AK335" s="64"/>
      <c r="AU335" s="64"/>
      <c r="BD335" s="64"/>
      <c r="BR335" s="64"/>
    </row>
    <row r="336" spans="6:70" x14ac:dyDescent="0.25">
      <c r="F336" s="64"/>
      <c r="S336" s="64"/>
      <c r="AB336" s="64"/>
      <c r="AK336" s="64"/>
      <c r="AU336" s="64"/>
      <c r="BD336" s="64"/>
      <c r="BR336" s="64"/>
    </row>
    <row r="337" spans="6:70" x14ac:dyDescent="0.25">
      <c r="F337" s="64"/>
      <c r="S337" s="64"/>
      <c r="AB337" s="64"/>
      <c r="AK337" s="64"/>
      <c r="AU337" s="64"/>
      <c r="BD337" s="64"/>
      <c r="BR337" s="64"/>
    </row>
    <row r="338" spans="6:70" x14ac:dyDescent="0.25">
      <c r="F338" s="64"/>
      <c r="S338" s="64"/>
      <c r="AB338" s="64"/>
      <c r="AK338" s="64"/>
      <c r="AU338" s="64"/>
      <c r="BD338" s="64"/>
      <c r="BR338" s="64"/>
    </row>
    <row r="339" spans="6:70" x14ac:dyDescent="0.25">
      <c r="F339" s="64"/>
      <c r="S339" s="64"/>
      <c r="AB339" s="64"/>
      <c r="AK339" s="64"/>
      <c r="AU339" s="64"/>
      <c r="BD339" s="64"/>
      <c r="BR339" s="64"/>
    </row>
    <row r="340" spans="6:70" x14ac:dyDescent="0.25">
      <c r="F340" s="64"/>
      <c r="S340" s="64"/>
      <c r="AB340" s="64"/>
      <c r="AK340" s="64"/>
      <c r="AU340" s="64"/>
      <c r="BD340" s="64"/>
      <c r="BR340" s="64"/>
    </row>
    <row r="341" spans="6:70" x14ac:dyDescent="0.25">
      <c r="F341" s="64"/>
      <c r="S341" s="64"/>
      <c r="AB341" s="64"/>
      <c r="AK341" s="64"/>
      <c r="AU341" s="64"/>
      <c r="BD341" s="64"/>
      <c r="BR341" s="64"/>
    </row>
    <row r="342" spans="6:70" x14ac:dyDescent="0.25">
      <c r="F342" s="64"/>
      <c r="S342" s="64"/>
      <c r="AB342" s="64"/>
      <c r="AK342" s="64"/>
      <c r="AU342" s="64"/>
      <c r="BD342" s="64"/>
      <c r="BR342" s="64"/>
    </row>
    <row r="343" spans="6:70" x14ac:dyDescent="0.25">
      <c r="F343" s="64"/>
      <c r="S343" s="64"/>
      <c r="AB343" s="64"/>
      <c r="AK343" s="64"/>
      <c r="AU343" s="64"/>
      <c r="BD343" s="64"/>
      <c r="BR343" s="64"/>
    </row>
    <row r="344" spans="6:70" x14ac:dyDescent="0.25">
      <c r="F344" s="64"/>
      <c r="S344" s="64"/>
      <c r="AB344" s="64"/>
      <c r="AK344" s="64"/>
      <c r="AU344" s="64"/>
      <c r="BD344" s="64"/>
      <c r="BR344" s="64"/>
    </row>
    <row r="345" spans="6:70" x14ac:dyDescent="0.25">
      <c r="F345" s="64"/>
      <c r="S345" s="64"/>
      <c r="AB345" s="64"/>
      <c r="AK345" s="64"/>
      <c r="AU345" s="64"/>
      <c r="BD345" s="64"/>
      <c r="BR345" s="64"/>
    </row>
    <row r="346" spans="6:70" x14ac:dyDescent="0.25">
      <c r="F346" s="64"/>
      <c r="S346" s="64"/>
      <c r="AB346" s="64"/>
      <c r="AK346" s="64"/>
      <c r="AU346" s="64"/>
      <c r="BD346" s="64"/>
      <c r="BR346" s="64"/>
    </row>
    <row r="347" spans="6:70" x14ac:dyDescent="0.25">
      <c r="F347" s="64"/>
      <c r="S347" s="64"/>
      <c r="AB347" s="64"/>
      <c r="AK347" s="64"/>
      <c r="AU347" s="64"/>
      <c r="BD347" s="64"/>
      <c r="BR347" s="64"/>
    </row>
    <row r="348" spans="6:70" x14ac:dyDescent="0.25">
      <c r="F348" s="64"/>
      <c r="S348" s="64"/>
      <c r="AB348" s="64"/>
      <c r="AK348" s="64"/>
      <c r="AU348" s="64"/>
      <c r="BD348" s="64"/>
      <c r="BR348" s="64"/>
    </row>
    <row r="349" spans="6:70" x14ac:dyDescent="0.25">
      <c r="F349" s="64"/>
      <c r="S349" s="64"/>
      <c r="AB349" s="64"/>
      <c r="AK349" s="64"/>
      <c r="AU349" s="64"/>
      <c r="BD349" s="64"/>
      <c r="BR349" s="64"/>
    </row>
    <row r="350" spans="6:70" x14ac:dyDescent="0.25">
      <c r="F350" s="64"/>
      <c r="S350" s="64"/>
      <c r="AB350" s="64"/>
      <c r="AK350" s="64"/>
      <c r="AU350" s="64"/>
      <c r="BD350" s="64"/>
      <c r="BR350" s="64"/>
    </row>
    <row r="351" spans="6:70" x14ac:dyDescent="0.25">
      <c r="F351" s="64"/>
      <c r="S351" s="64"/>
      <c r="AB351" s="64"/>
      <c r="AK351" s="64"/>
      <c r="AU351" s="64"/>
      <c r="BD351" s="64"/>
      <c r="BR351" s="64"/>
    </row>
    <row r="352" spans="6:70" x14ac:dyDescent="0.25">
      <c r="F352" s="64"/>
      <c r="S352" s="64"/>
      <c r="AB352" s="64"/>
      <c r="AK352" s="64"/>
      <c r="AU352" s="64"/>
      <c r="BD352" s="64"/>
      <c r="BR352" s="64"/>
    </row>
    <row r="353" spans="6:70" x14ac:dyDescent="0.25">
      <c r="F353" s="64"/>
      <c r="S353" s="64"/>
      <c r="AB353" s="64"/>
      <c r="AK353" s="64"/>
      <c r="AU353" s="64"/>
      <c r="BD353" s="64"/>
      <c r="BR353" s="64"/>
    </row>
    <row r="354" spans="6:70" x14ac:dyDescent="0.25">
      <c r="F354" s="64"/>
      <c r="S354" s="64"/>
      <c r="AB354" s="64"/>
      <c r="AK354" s="64"/>
      <c r="AU354" s="64"/>
      <c r="BD354" s="64"/>
      <c r="BR354" s="64"/>
    </row>
    <row r="355" spans="6:70" x14ac:dyDescent="0.25">
      <c r="F355" s="64"/>
      <c r="S355" s="64"/>
      <c r="AB355" s="64"/>
      <c r="AK355" s="64"/>
      <c r="AU355" s="64"/>
      <c r="BD355" s="64"/>
      <c r="BR355" s="64"/>
    </row>
    <row r="356" spans="6:70" x14ac:dyDescent="0.25">
      <c r="F356" s="64"/>
      <c r="S356" s="64"/>
      <c r="AB356" s="64"/>
      <c r="AK356" s="64"/>
      <c r="AU356" s="64"/>
      <c r="BD356" s="64"/>
      <c r="BR356" s="64"/>
    </row>
    <row r="357" spans="6:70" x14ac:dyDescent="0.25">
      <c r="F357" s="64"/>
      <c r="S357" s="64"/>
      <c r="AB357" s="64"/>
      <c r="AK357" s="64"/>
      <c r="AU357" s="64"/>
      <c r="BD357" s="64"/>
      <c r="BR357" s="64"/>
    </row>
    <row r="358" spans="6:70" x14ac:dyDescent="0.25">
      <c r="F358" s="64"/>
      <c r="S358" s="64"/>
      <c r="AB358" s="64"/>
      <c r="AK358" s="64"/>
      <c r="AU358" s="64"/>
      <c r="BD358" s="64"/>
      <c r="BR358" s="64"/>
    </row>
    <row r="359" spans="6:70" x14ac:dyDescent="0.25">
      <c r="F359" s="64"/>
      <c r="S359" s="64"/>
      <c r="AB359" s="64"/>
      <c r="AK359" s="64"/>
      <c r="AU359" s="64"/>
      <c r="BD359" s="64"/>
      <c r="BR359" s="64"/>
    </row>
    <row r="360" spans="6:70" x14ac:dyDescent="0.25">
      <c r="F360" s="64"/>
      <c r="S360" s="64"/>
      <c r="AB360" s="64"/>
      <c r="AK360" s="64"/>
      <c r="AU360" s="64"/>
      <c r="BD360" s="64"/>
      <c r="BR360" s="64"/>
    </row>
    <row r="361" spans="6:70" x14ac:dyDescent="0.25">
      <c r="F361" s="64"/>
      <c r="S361" s="64"/>
      <c r="AB361" s="64"/>
      <c r="AK361" s="64"/>
      <c r="AU361" s="64"/>
      <c r="BD361" s="64"/>
      <c r="BR361" s="64"/>
    </row>
    <row r="362" spans="6:70" x14ac:dyDescent="0.25">
      <c r="F362" s="64"/>
      <c r="S362" s="64"/>
      <c r="AB362" s="64"/>
      <c r="AK362" s="64"/>
      <c r="AU362" s="64"/>
      <c r="BD362" s="64"/>
      <c r="BR362" s="64"/>
    </row>
    <row r="363" spans="6:70" x14ac:dyDescent="0.25">
      <c r="F363" s="64"/>
      <c r="S363" s="64"/>
      <c r="AB363" s="64"/>
      <c r="AK363" s="64"/>
      <c r="AU363" s="64"/>
      <c r="BD363" s="64"/>
      <c r="BR363" s="64"/>
    </row>
    <row r="364" spans="6:70" x14ac:dyDescent="0.25">
      <c r="F364" s="64"/>
      <c r="S364" s="64"/>
      <c r="AB364" s="64"/>
      <c r="AK364" s="64"/>
      <c r="AU364" s="64"/>
      <c r="BD364" s="64"/>
      <c r="BR364" s="64"/>
    </row>
    <row r="365" spans="6:70" x14ac:dyDescent="0.25">
      <c r="F365" s="64"/>
      <c r="S365" s="64"/>
      <c r="AB365" s="64"/>
      <c r="AK365" s="64"/>
      <c r="AU365" s="64"/>
      <c r="BD365" s="64"/>
      <c r="BR365" s="64"/>
    </row>
    <row r="366" spans="6:70" x14ac:dyDescent="0.25">
      <c r="F366" s="64"/>
      <c r="S366" s="64"/>
      <c r="AB366" s="64"/>
      <c r="AK366" s="64"/>
      <c r="AU366" s="64"/>
      <c r="BD366" s="64"/>
      <c r="BR366" s="64"/>
    </row>
    <row r="367" spans="6:70" x14ac:dyDescent="0.25">
      <c r="F367" s="64"/>
      <c r="S367" s="64"/>
      <c r="AB367" s="64"/>
      <c r="AK367" s="64"/>
      <c r="AU367" s="64"/>
      <c r="BD367" s="64"/>
      <c r="BR367" s="64"/>
    </row>
    <row r="368" spans="6:70" x14ac:dyDescent="0.25">
      <c r="F368" s="64"/>
      <c r="S368" s="64"/>
      <c r="AB368" s="64"/>
      <c r="AK368" s="64"/>
      <c r="AU368" s="64"/>
      <c r="BD368" s="64"/>
      <c r="BR368" s="64"/>
    </row>
    <row r="369" spans="6:70" x14ac:dyDescent="0.25">
      <c r="F369" s="64"/>
      <c r="S369" s="64"/>
      <c r="AB369" s="64"/>
      <c r="AK369" s="64"/>
      <c r="AU369" s="64"/>
      <c r="BD369" s="64"/>
      <c r="BR369" s="64"/>
    </row>
    <row r="370" spans="6:70" x14ac:dyDescent="0.25">
      <c r="F370" s="64"/>
      <c r="S370" s="64"/>
      <c r="AB370" s="64"/>
      <c r="AK370" s="64"/>
      <c r="AU370" s="64"/>
      <c r="BD370" s="64"/>
      <c r="BR370" s="64"/>
    </row>
    <row r="371" spans="6:70" x14ac:dyDescent="0.25">
      <c r="F371" s="64"/>
      <c r="S371" s="64"/>
      <c r="AB371" s="64"/>
      <c r="AK371" s="64"/>
      <c r="AU371" s="64"/>
      <c r="BD371" s="64"/>
      <c r="BR371" s="64"/>
    </row>
    <row r="372" spans="6:70" x14ac:dyDescent="0.25">
      <c r="F372" s="64"/>
      <c r="S372" s="64"/>
      <c r="AB372" s="64"/>
      <c r="AK372" s="64"/>
      <c r="AU372" s="64"/>
      <c r="BD372" s="64"/>
      <c r="BR372" s="64"/>
    </row>
    <row r="373" spans="6:70" x14ac:dyDescent="0.25">
      <c r="F373" s="64"/>
      <c r="S373" s="64"/>
      <c r="AB373" s="64"/>
      <c r="AK373" s="64"/>
      <c r="AU373" s="64"/>
      <c r="BD373" s="64"/>
      <c r="BR373" s="64"/>
    </row>
    <row r="374" spans="6:70" x14ac:dyDescent="0.25">
      <c r="F374" s="64"/>
      <c r="S374" s="64"/>
      <c r="AB374" s="64"/>
      <c r="AK374" s="64"/>
      <c r="AU374" s="64"/>
      <c r="BD374" s="64"/>
      <c r="BR374" s="64"/>
    </row>
    <row r="375" spans="6:70" x14ac:dyDescent="0.25">
      <c r="F375" s="64"/>
      <c r="S375" s="64"/>
      <c r="AB375" s="64"/>
      <c r="AK375" s="64"/>
      <c r="AU375" s="64"/>
      <c r="BD375" s="64"/>
      <c r="BR375" s="64"/>
    </row>
    <row r="376" spans="6:70" x14ac:dyDescent="0.25">
      <c r="F376" s="64"/>
      <c r="S376" s="64"/>
      <c r="AB376" s="64"/>
      <c r="AK376" s="64"/>
      <c r="AU376" s="64"/>
      <c r="BD376" s="64"/>
      <c r="BR376" s="64"/>
    </row>
    <row r="377" spans="6:70" x14ac:dyDescent="0.25">
      <c r="F377" s="64"/>
      <c r="S377" s="64"/>
      <c r="AB377" s="64"/>
      <c r="AK377" s="64"/>
      <c r="AU377" s="64"/>
      <c r="BD377" s="64"/>
      <c r="BR377" s="64"/>
    </row>
    <row r="378" spans="6:70" x14ac:dyDescent="0.25">
      <c r="F378" s="64"/>
      <c r="S378" s="64"/>
      <c r="AB378" s="64"/>
      <c r="AK378" s="64"/>
      <c r="AU378" s="64"/>
      <c r="BD378" s="64"/>
      <c r="BR378" s="64"/>
    </row>
    <row r="379" spans="6:70" x14ac:dyDescent="0.25">
      <c r="F379" s="64"/>
      <c r="S379" s="64"/>
      <c r="AB379" s="64"/>
      <c r="AK379" s="64"/>
      <c r="AU379" s="64"/>
      <c r="BD379" s="64"/>
      <c r="BR379" s="64"/>
    </row>
    <row r="380" spans="6:70" x14ac:dyDescent="0.25">
      <c r="F380" s="64"/>
      <c r="S380" s="64"/>
      <c r="AB380" s="64"/>
      <c r="AK380" s="64"/>
      <c r="AU380" s="64"/>
      <c r="BD380" s="64"/>
      <c r="BR380" s="64"/>
    </row>
    <row r="381" spans="6:70" x14ac:dyDescent="0.25">
      <c r="F381" s="64"/>
      <c r="S381" s="64"/>
      <c r="AB381" s="64"/>
      <c r="AK381" s="64"/>
      <c r="AU381" s="64"/>
      <c r="BD381" s="64"/>
      <c r="BR381" s="64"/>
    </row>
    <row r="382" spans="6:70" x14ac:dyDescent="0.25">
      <c r="F382" s="64"/>
      <c r="S382" s="64"/>
      <c r="AB382" s="64"/>
      <c r="AK382" s="64"/>
      <c r="AU382" s="64"/>
      <c r="BD382" s="64"/>
      <c r="BR382" s="64"/>
    </row>
    <row r="383" spans="6:70" x14ac:dyDescent="0.25">
      <c r="F383" s="64"/>
      <c r="S383" s="64"/>
      <c r="AB383" s="64"/>
      <c r="AK383" s="64"/>
      <c r="AU383" s="64"/>
      <c r="BD383" s="64"/>
      <c r="BR383" s="64"/>
    </row>
    <row r="384" spans="6:70" x14ac:dyDescent="0.25">
      <c r="F384" s="64"/>
      <c r="S384" s="64"/>
      <c r="AB384" s="64"/>
      <c r="AK384" s="64"/>
      <c r="AU384" s="64"/>
      <c r="BD384" s="64"/>
      <c r="BR384" s="64"/>
    </row>
    <row r="385" spans="6:70" x14ac:dyDescent="0.25">
      <c r="F385" s="64"/>
      <c r="S385" s="64"/>
      <c r="AB385" s="64"/>
      <c r="AK385" s="64"/>
      <c r="AU385" s="64"/>
      <c r="BD385" s="64"/>
      <c r="BR385" s="64"/>
    </row>
    <row r="386" spans="6:70" x14ac:dyDescent="0.25">
      <c r="F386" s="64"/>
      <c r="S386" s="64"/>
      <c r="AB386" s="64"/>
      <c r="AK386" s="64"/>
      <c r="AU386" s="64"/>
      <c r="BD386" s="64"/>
      <c r="BR386" s="64"/>
    </row>
    <row r="387" spans="6:70" x14ac:dyDescent="0.25">
      <c r="F387" s="64"/>
      <c r="S387" s="64"/>
      <c r="AB387" s="64"/>
      <c r="AK387" s="64"/>
      <c r="AU387" s="64"/>
      <c r="BD387" s="64"/>
      <c r="BR387" s="64"/>
    </row>
    <row r="388" spans="6:70" x14ac:dyDescent="0.25">
      <c r="F388" s="64"/>
      <c r="S388" s="64"/>
      <c r="AB388" s="64"/>
      <c r="AK388" s="64"/>
      <c r="AU388" s="64"/>
      <c r="BD388" s="64"/>
      <c r="BR388" s="64"/>
    </row>
    <row r="389" spans="6:70" x14ac:dyDescent="0.25">
      <c r="F389" s="64"/>
      <c r="S389" s="64"/>
      <c r="AB389" s="64"/>
      <c r="AK389" s="64"/>
      <c r="AU389" s="64"/>
      <c r="BD389" s="64"/>
      <c r="BR389" s="64"/>
    </row>
    <row r="390" spans="6:70" x14ac:dyDescent="0.25">
      <c r="F390" s="64"/>
      <c r="S390" s="64"/>
      <c r="AB390" s="64"/>
      <c r="AK390" s="64"/>
      <c r="AU390" s="64"/>
      <c r="BD390" s="64"/>
      <c r="BR390" s="64"/>
    </row>
    <row r="391" spans="6:70" x14ac:dyDescent="0.25">
      <c r="F391" s="64"/>
      <c r="S391" s="64"/>
      <c r="AB391" s="64"/>
      <c r="AK391" s="64"/>
      <c r="AU391" s="64"/>
      <c r="BD391" s="64"/>
      <c r="BR391" s="64"/>
    </row>
    <row r="392" spans="6:70" x14ac:dyDescent="0.25">
      <c r="F392" s="64"/>
      <c r="S392" s="64"/>
      <c r="AB392" s="64"/>
      <c r="AK392" s="64"/>
      <c r="AU392" s="64"/>
      <c r="BD392" s="64"/>
      <c r="BR392" s="64"/>
    </row>
    <row r="393" spans="6:70" x14ac:dyDescent="0.25">
      <c r="F393" s="64"/>
      <c r="S393" s="64"/>
      <c r="AB393" s="64"/>
      <c r="AK393" s="64"/>
      <c r="AU393" s="64"/>
      <c r="BD393" s="64"/>
      <c r="BR393" s="64"/>
    </row>
    <row r="394" spans="6:70" x14ac:dyDescent="0.25">
      <c r="F394" s="64"/>
      <c r="S394" s="64"/>
      <c r="AB394" s="64"/>
      <c r="AK394" s="64"/>
      <c r="AU394" s="64"/>
      <c r="BD394" s="64"/>
      <c r="BR394" s="64"/>
    </row>
    <row r="395" spans="6:70" x14ac:dyDescent="0.25">
      <c r="F395" s="64"/>
      <c r="S395" s="64"/>
      <c r="AB395" s="64"/>
      <c r="AK395" s="64"/>
      <c r="AU395" s="64"/>
      <c r="BD395" s="64"/>
      <c r="BR395" s="64"/>
    </row>
    <row r="396" spans="6:70" x14ac:dyDescent="0.25">
      <c r="F396" s="64"/>
      <c r="S396" s="64"/>
      <c r="AB396" s="64"/>
      <c r="AK396" s="64"/>
      <c r="AU396" s="64"/>
      <c r="BD396" s="64"/>
      <c r="BR396" s="64"/>
    </row>
    <row r="397" spans="6:70" x14ac:dyDescent="0.25">
      <c r="F397" s="64"/>
      <c r="S397" s="64"/>
      <c r="AB397" s="64"/>
      <c r="AK397" s="64"/>
      <c r="AU397" s="64"/>
      <c r="BD397" s="64"/>
      <c r="BR397" s="64"/>
    </row>
    <row r="398" spans="6:70" x14ac:dyDescent="0.25">
      <c r="F398" s="64"/>
      <c r="S398" s="64"/>
      <c r="AB398" s="64"/>
      <c r="AK398" s="64"/>
      <c r="AU398" s="64"/>
      <c r="BD398" s="64"/>
      <c r="BR398" s="64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CL398"/>
  <sheetViews>
    <sheetView topLeftCell="BS1" zoomScale="85" zoomScaleNormal="85" workbookViewId="0">
      <selection activeCell="O37" sqref="O37"/>
    </sheetView>
  </sheetViews>
  <sheetFormatPr defaultColWidth="8.75" defaultRowHeight="15.75" x14ac:dyDescent="0.25"/>
  <cols>
    <col min="1" max="6" width="8.75" style="61"/>
    <col min="7" max="7" width="8.75" style="62"/>
    <col min="8" max="9" width="8.75" style="61"/>
    <col min="10" max="10" width="12.75" style="61" customWidth="1"/>
    <col min="11" max="19" width="8.75" style="61"/>
    <col min="20" max="20" width="8.75" style="62"/>
    <col min="21" max="23" width="8.75" style="61"/>
    <col min="24" max="24" width="15.75" style="61" customWidth="1"/>
    <col min="25" max="28" width="8.75" style="61"/>
    <col min="29" max="29" width="8.75" style="62"/>
    <col min="30" max="32" width="8.75" style="61"/>
    <col min="33" max="33" width="14.25" style="61" customWidth="1"/>
    <col min="34" max="37" width="8.75" style="61"/>
    <col min="38" max="38" width="8.75" style="62"/>
    <col min="39" max="41" width="8.75" style="61"/>
    <col min="42" max="42" width="15" style="61" customWidth="1"/>
    <col min="43" max="47" width="8.75" style="61"/>
    <col min="48" max="48" width="8.75" style="62"/>
    <col min="49" max="56" width="8.75" style="61"/>
    <col min="57" max="57" width="8.75" style="62"/>
    <col min="58" max="70" width="8.75" style="61"/>
    <col min="71" max="71" width="8.75" style="62"/>
    <col min="72" max="16384" width="8.75" style="61"/>
  </cols>
  <sheetData>
    <row r="1" spans="2:90" x14ac:dyDescent="0.25">
      <c r="B1" s="62"/>
      <c r="C1" s="34" t="s">
        <v>646</v>
      </c>
      <c r="D1" s="62" t="s">
        <v>26</v>
      </c>
      <c r="E1" s="62" t="s">
        <v>402</v>
      </c>
      <c r="F1" s="62"/>
      <c r="G1" s="64"/>
      <c r="I1" s="127" t="s">
        <v>647</v>
      </c>
      <c r="J1" s="108"/>
      <c r="K1" s="62"/>
      <c r="L1" s="62"/>
      <c r="M1" s="62"/>
      <c r="N1" s="62"/>
      <c r="O1" s="62"/>
      <c r="P1" s="62"/>
      <c r="Q1" s="62"/>
      <c r="R1" s="62"/>
      <c r="S1" s="62"/>
      <c r="T1" s="64"/>
      <c r="U1" s="62"/>
      <c r="V1" s="34" t="s">
        <v>648</v>
      </c>
      <c r="W1" s="62"/>
      <c r="X1" s="62"/>
      <c r="Y1" s="62"/>
      <c r="Z1" s="62"/>
      <c r="AA1" s="62"/>
      <c r="AB1" s="62"/>
      <c r="AC1" s="64"/>
      <c r="AD1" s="62"/>
      <c r="AE1" s="34" t="s">
        <v>649</v>
      </c>
      <c r="AF1" s="62"/>
      <c r="AG1" s="62"/>
      <c r="AH1" s="62"/>
      <c r="AI1" s="62"/>
      <c r="AJ1" s="62"/>
      <c r="AK1" s="62"/>
      <c r="AL1" s="64"/>
      <c r="AM1" s="62"/>
      <c r="AN1" s="34" t="s">
        <v>660</v>
      </c>
      <c r="AO1" s="62"/>
      <c r="AP1" s="62"/>
      <c r="AQ1" s="62"/>
      <c r="AR1" s="62"/>
      <c r="AS1" s="62"/>
      <c r="AT1" s="62"/>
      <c r="AU1" s="62"/>
      <c r="AV1" s="64"/>
      <c r="AW1" s="62"/>
      <c r="AX1" s="34" t="s">
        <v>650</v>
      </c>
      <c r="AY1" s="62"/>
      <c r="AZ1" s="62"/>
      <c r="BA1" s="62"/>
      <c r="BB1" s="62"/>
      <c r="BC1" s="62"/>
      <c r="BD1" s="62"/>
      <c r="BE1" s="64"/>
      <c r="BF1" s="62"/>
      <c r="BG1" s="34" t="s">
        <v>651</v>
      </c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4"/>
      <c r="BT1" s="62"/>
      <c r="BU1" s="34" t="s">
        <v>652</v>
      </c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</row>
    <row r="2" spans="2:90" x14ac:dyDescent="0.25">
      <c r="B2" s="62"/>
      <c r="C2" s="62" t="s">
        <v>405</v>
      </c>
      <c r="D2" s="62" t="s">
        <v>443</v>
      </c>
      <c r="E2" s="62"/>
      <c r="F2" s="62"/>
      <c r="G2" s="64"/>
      <c r="I2" s="108"/>
      <c r="J2" s="108"/>
      <c r="K2" s="62"/>
      <c r="L2" s="62"/>
      <c r="M2" s="62"/>
      <c r="N2" s="62"/>
      <c r="O2" s="62"/>
      <c r="P2" s="62"/>
      <c r="Q2" s="62"/>
      <c r="R2" s="62"/>
      <c r="S2" s="62"/>
      <c r="T2" s="64"/>
      <c r="U2" s="62"/>
      <c r="V2" s="5" t="s">
        <v>327</v>
      </c>
      <c r="W2" s="6">
        <v>962040</v>
      </c>
      <c r="X2" s="62"/>
      <c r="Y2" s="62"/>
      <c r="Z2" s="62"/>
      <c r="AA2" s="62"/>
      <c r="AB2" s="62"/>
      <c r="AC2" s="64"/>
      <c r="AD2" s="62"/>
      <c r="AE2" s="5" t="s">
        <v>327</v>
      </c>
      <c r="AF2" s="6">
        <v>4286319</v>
      </c>
      <c r="AG2" s="62"/>
      <c r="AH2" s="62"/>
      <c r="AI2" s="62"/>
      <c r="AJ2" s="62"/>
      <c r="AK2" s="62"/>
      <c r="AL2" s="64"/>
      <c r="AM2" s="62"/>
      <c r="AN2" s="5" t="s">
        <v>327</v>
      </c>
      <c r="AO2" s="6">
        <v>4286319</v>
      </c>
      <c r="AP2" s="62"/>
      <c r="AQ2" s="62"/>
      <c r="AR2" s="62"/>
      <c r="AS2" s="62"/>
      <c r="AT2" s="62"/>
      <c r="AU2" s="62"/>
      <c r="AV2" s="64"/>
      <c r="AW2" s="62"/>
      <c r="AX2" s="5" t="s">
        <v>327</v>
      </c>
      <c r="AY2" s="6">
        <v>4286319</v>
      </c>
      <c r="AZ2" s="62"/>
      <c r="BA2" s="62"/>
      <c r="BB2" s="62"/>
      <c r="BC2" s="62"/>
      <c r="BD2" s="62"/>
      <c r="BE2" s="64"/>
      <c r="BF2" s="62"/>
      <c r="BG2" s="5" t="s">
        <v>327</v>
      </c>
      <c r="BH2" s="6">
        <v>4286319</v>
      </c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4"/>
      <c r="BT2" s="62"/>
      <c r="BU2" s="5" t="s">
        <v>327</v>
      </c>
      <c r="BV2" s="6">
        <v>4286319</v>
      </c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</row>
    <row r="3" spans="2:90" x14ac:dyDescent="0.25">
      <c r="B3" s="62"/>
      <c r="C3" s="62" t="s">
        <v>0</v>
      </c>
      <c r="D3" s="62">
        <v>900</v>
      </c>
      <c r="E3" s="62"/>
      <c r="F3" s="62"/>
      <c r="G3" s="64"/>
      <c r="I3" s="108"/>
      <c r="J3" s="108"/>
      <c r="K3" s="62"/>
      <c r="L3" s="62"/>
      <c r="M3" s="62"/>
      <c r="N3" s="62"/>
      <c r="O3" s="62"/>
      <c r="P3" s="62"/>
      <c r="Q3" s="62"/>
      <c r="R3" s="62"/>
      <c r="S3" s="62"/>
      <c r="T3" s="64"/>
      <c r="U3" s="62"/>
      <c r="V3" s="59" t="s">
        <v>64</v>
      </c>
      <c r="W3" s="6" t="s">
        <v>692</v>
      </c>
      <c r="X3" s="62"/>
      <c r="Y3" s="62"/>
      <c r="Z3" s="62"/>
      <c r="AA3" s="62"/>
      <c r="AB3" s="62"/>
      <c r="AC3" s="64"/>
      <c r="AD3" s="62"/>
      <c r="AE3" s="59" t="s">
        <v>64</v>
      </c>
      <c r="AF3" s="6" t="s">
        <v>725</v>
      </c>
      <c r="AG3" s="62"/>
      <c r="AH3" s="62"/>
      <c r="AI3" s="62"/>
      <c r="AJ3" s="62"/>
      <c r="AK3" s="62"/>
      <c r="AL3" s="64"/>
      <c r="AM3" s="62"/>
      <c r="AN3" s="59" t="s">
        <v>64</v>
      </c>
      <c r="AO3" s="6" t="s">
        <v>725</v>
      </c>
      <c r="AP3" s="62"/>
      <c r="AQ3" s="62"/>
      <c r="AR3" s="62"/>
      <c r="AS3" s="62"/>
      <c r="AT3" s="62"/>
      <c r="AU3" s="62"/>
      <c r="AV3" s="64"/>
      <c r="AW3" s="62"/>
      <c r="AX3" s="59" t="s">
        <v>64</v>
      </c>
      <c r="AY3" s="6" t="s">
        <v>725</v>
      </c>
      <c r="AZ3" s="62"/>
      <c r="BA3" s="62"/>
      <c r="BB3" s="62"/>
      <c r="BC3" s="62"/>
      <c r="BD3" s="62"/>
      <c r="BE3" s="64"/>
      <c r="BF3" s="62"/>
      <c r="BG3" s="59" t="s">
        <v>64</v>
      </c>
      <c r="BH3" s="6" t="s">
        <v>725</v>
      </c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4"/>
      <c r="BT3" s="62"/>
      <c r="BU3" s="59" t="s">
        <v>64</v>
      </c>
      <c r="BV3" s="6" t="s">
        <v>725</v>
      </c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</row>
    <row r="4" spans="2:90" x14ac:dyDescent="0.25">
      <c r="B4" s="62"/>
      <c r="C4" s="62" t="s">
        <v>416</v>
      </c>
      <c r="D4" s="62">
        <v>4286319</v>
      </c>
      <c r="E4" s="62"/>
      <c r="F4" s="62"/>
      <c r="G4" s="64"/>
      <c r="I4" s="108"/>
      <c r="J4" s="108"/>
      <c r="K4" s="62"/>
      <c r="L4" s="62"/>
      <c r="M4" s="62"/>
      <c r="N4" s="62"/>
      <c r="O4" s="62"/>
      <c r="P4" s="62"/>
      <c r="Q4" s="62"/>
      <c r="R4" s="62"/>
      <c r="S4" s="62"/>
      <c r="T4" s="64"/>
      <c r="U4" s="62"/>
      <c r="V4" s="62"/>
      <c r="W4" s="62"/>
      <c r="X4" s="62"/>
      <c r="Y4" s="62"/>
      <c r="Z4" s="62"/>
      <c r="AA4" s="62"/>
      <c r="AB4" s="62"/>
      <c r="AC4" s="64"/>
      <c r="AD4" s="62"/>
      <c r="AE4" s="62"/>
      <c r="AF4" s="62"/>
      <c r="AG4" s="62"/>
      <c r="AH4" s="62"/>
      <c r="AI4" s="62"/>
      <c r="AJ4" s="62"/>
      <c r="AK4" s="62"/>
      <c r="AL4" s="64"/>
      <c r="AM4" s="62"/>
      <c r="AN4" s="62"/>
      <c r="AO4" s="62"/>
      <c r="AP4" s="62"/>
      <c r="AQ4" s="62"/>
      <c r="AR4" s="62"/>
      <c r="AS4" s="62"/>
      <c r="AT4" s="62"/>
      <c r="AU4" s="62"/>
      <c r="AV4" s="64"/>
      <c r="AW4" s="62"/>
      <c r="AX4" s="62"/>
      <c r="AY4" s="62"/>
      <c r="AZ4" s="62"/>
      <c r="BA4" s="62"/>
      <c r="BB4" s="62"/>
      <c r="BC4" s="62"/>
      <c r="BD4" s="62"/>
      <c r="BE4" s="64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4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</row>
    <row r="5" spans="2:90" x14ac:dyDescent="0.25">
      <c r="B5" s="62"/>
      <c r="C5" s="62" t="s">
        <v>421</v>
      </c>
      <c r="D5" s="35">
        <v>0.79900000000000004</v>
      </c>
      <c r="E5" s="62"/>
      <c r="F5" s="62"/>
      <c r="G5" s="64"/>
      <c r="I5" s="108"/>
      <c r="J5" s="108"/>
      <c r="K5" s="62"/>
      <c r="L5" s="62"/>
      <c r="M5" s="62"/>
      <c r="N5" s="62"/>
      <c r="O5" s="62"/>
      <c r="P5" s="62"/>
      <c r="Q5" s="62"/>
      <c r="R5" s="62"/>
      <c r="S5" s="62"/>
      <c r="T5" s="64"/>
      <c r="U5" s="62"/>
      <c r="V5" s="62"/>
      <c r="W5" s="62"/>
      <c r="X5" s="62"/>
      <c r="Y5" s="62"/>
      <c r="Z5" s="62"/>
      <c r="AA5" s="62"/>
      <c r="AB5" s="62"/>
      <c r="AC5" s="64"/>
      <c r="AD5" s="62"/>
      <c r="AE5" s="62"/>
      <c r="AF5" s="62"/>
      <c r="AG5" s="62"/>
      <c r="AH5" s="62"/>
      <c r="AI5" s="62"/>
      <c r="AJ5" s="62"/>
      <c r="AK5" s="62"/>
      <c r="AL5" s="64"/>
      <c r="AM5" s="62"/>
      <c r="AN5" s="62"/>
      <c r="AO5" s="62"/>
      <c r="AP5" s="62"/>
      <c r="AQ5" s="62"/>
      <c r="AR5" s="62"/>
      <c r="AS5" s="62"/>
      <c r="AT5" s="62"/>
      <c r="AU5" s="62"/>
      <c r="AV5" s="64"/>
      <c r="AW5" s="62"/>
      <c r="AX5" s="62"/>
      <c r="AY5" s="62"/>
      <c r="AZ5" s="62"/>
      <c r="BA5" s="62"/>
      <c r="BB5" s="62"/>
      <c r="BC5" s="62"/>
      <c r="BD5" s="62"/>
      <c r="BE5" s="64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4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</row>
    <row r="6" spans="2:90" x14ac:dyDescent="0.25">
      <c r="B6" s="62"/>
      <c r="C6" s="78" t="s">
        <v>422</v>
      </c>
      <c r="D6" s="79">
        <f>1-D5</f>
        <v>0.20099999999999996</v>
      </c>
      <c r="E6" s="62"/>
      <c r="F6" s="62"/>
      <c r="G6" s="64"/>
      <c r="I6" s="108"/>
      <c r="J6" s="108"/>
      <c r="K6" s="62"/>
      <c r="L6" s="62"/>
      <c r="M6" s="62"/>
      <c r="N6" s="62"/>
      <c r="O6" s="34" t="s">
        <v>328</v>
      </c>
      <c r="P6" s="62"/>
      <c r="Q6" s="62"/>
      <c r="R6" s="62"/>
      <c r="S6" s="62"/>
      <c r="T6" s="64"/>
      <c r="U6" s="62"/>
      <c r="V6" s="62"/>
      <c r="W6" s="4" t="s">
        <v>233</v>
      </c>
      <c r="X6" s="62"/>
      <c r="Y6" s="62"/>
      <c r="Z6" s="62"/>
      <c r="AA6" s="62"/>
      <c r="AB6" s="62"/>
      <c r="AC6" s="64"/>
      <c r="AD6" s="62"/>
      <c r="AE6" s="62"/>
      <c r="AF6" s="4" t="s">
        <v>244</v>
      </c>
      <c r="AG6" s="62"/>
      <c r="AH6" s="62"/>
      <c r="AI6" s="62"/>
      <c r="AJ6" s="62"/>
      <c r="AK6" s="62"/>
      <c r="AL6" s="64"/>
      <c r="AM6" s="62"/>
      <c r="AN6" s="62"/>
      <c r="AO6" s="4" t="s">
        <v>326</v>
      </c>
      <c r="AP6" s="62"/>
      <c r="AQ6" s="62"/>
      <c r="AR6" s="62"/>
      <c r="AS6" s="62"/>
      <c r="AT6" s="62"/>
      <c r="AU6" s="62"/>
      <c r="AV6" s="64"/>
      <c r="AW6" s="62"/>
      <c r="AX6" s="62"/>
      <c r="AY6" s="4" t="s">
        <v>255</v>
      </c>
      <c r="AZ6" s="62"/>
      <c r="BA6" s="62"/>
      <c r="BB6" s="62"/>
      <c r="BC6" s="62"/>
      <c r="BD6" s="62"/>
      <c r="BE6" s="64"/>
      <c r="BF6" s="62"/>
      <c r="BG6" s="62"/>
      <c r="BH6" s="4" t="s">
        <v>346</v>
      </c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4"/>
      <c r="BT6" s="62"/>
      <c r="BU6" s="62"/>
      <c r="BV6" s="4" t="s">
        <v>482</v>
      </c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</row>
    <row r="7" spans="2:90" x14ac:dyDescent="0.25">
      <c r="B7" s="62"/>
      <c r="C7" s="62" t="s">
        <v>429</v>
      </c>
      <c r="D7" s="76">
        <v>0.437</v>
      </c>
      <c r="E7" s="76">
        <v>0.52200000000000002</v>
      </c>
      <c r="F7" s="62"/>
      <c r="G7" s="64"/>
      <c r="J7" s="112"/>
      <c r="K7" s="112" t="s">
        <v>26</v>
      </c>
      <c r="L7" s="108" t="s">
        <v>512</v>
      </c>
      <c r="M7" s="142" t="s">
        <v>402</v>
      </c>
      <c r="O7" s="112"/>
      <c r="P7" s="112" t="s">
        <v>26</v>
      </c>
      <c r="Q7" s="108" t="s">
        <v>512</v>
      </c>
      <c r="R7" s="142" t="s">
        <v>402</v>
      </c>
      <c r="T7" s="64"/>
      <c r="W7" s="24" t="s">
        <v>224</v>
      </c>
      <c r="X7" s="62"/>
      <c r="Y7" s="62"/>
      <c r="Z7" s="62"/>
      <c r="AA7" s="62"/>
      <c r="AB7" s="62"/>
      <c r="AC7" s="64"/>
      <c r="AD7" s="62"/>
      <c r="AE7" s="62"/>
      <c r="AF7" s="24" t="s">
        <v>519</v>
      </c>
      <c r="AG7" s="62"/>
      <c r="AH7" s="62"/>
      <c r="AI7" s="62"/>
      <c r="AJ7" s="62"/>
      <c r="AK7" s="62"/>
      <c r="AL7" s="64"/>
      <c r="AM7" s="62"/>
      <c r="AN7" s="62"/>
      <c r="AO7" s="24" t="s">
        <v>572</v>
      </c>
      <c r="AV7" s="64"/>
      <c r="AX7" s="62"/>
      <c r="AY7" s="24" t="s">
        <v>370</v>
      </c>
      <c r="AZ7" s="62"/>
      <c r="BA7" s="62"/>
      <c r="BB7" s="62"/>
      <c r="BC7" s="62"/>
      <c r="BD7" s="62"/>
      <c r="BE7" s="64"/>
      <c r="BF7" s="62"/>
      <c r="BG7" s="62"/>
      <c r="BH7" s="24" t="s">
        <v>330</v>
      </c>
      <c r="BI7" s="62"/>
      <c r="BJ7" s="62"/>
      <c r="BK7" s="62"/>
      <c r="BL7" s="62"/>
      <c r="BM7" s="62"/>
      <c r="BP7" s="62" t="s">
        <v>3</v>
      </c>
      <c r="BQ7" s="62" t="s">
        <v>475</v>
      </c>
      <c r="BR7" s="62"/>
      <c r="BS7" s="64"/>
      <c r="BT7" s="62"/>
      <c r="BU7" s="62"/>
      <c r="BV7" s="24" t="s">
        <v>453</v>
      </c>
      <c r="CD7" s="62" t="s">
        <v>3</v>
      </c>
      <c r="CE7" s="62" t="s">
        <v>483</v>
      </c>
      <c r="CF7" s="62" t="s">
        <v>484</v>
      </c>
      <c r="CG7" s="62" t="s">
        <v>475</v>
      </c>
    </row>
    <row r="8" spans="2:90" x14ac:dyDescent="0.25">
      <c r="B8" s="62"/>
      <c r="C8" s="62" t="s">
        <v>191</v>
      </c>
      <c r="D8" s="76">
        <v>0.51700000000000002</v>
      </c>
      <c r="E8" s="76">
        <v>0.32300000000000001</v>
      </c>
      <c r="F8" s="62"/>
      <c r="G8" s="64"/>
      <c r="J8" s="112" t="s">
        <v>45</v>
      </c>
      <c r="K8" s="152">
        <v>0.64285656601548935</v>
      </c>
      <c r="L8" s="108">
        <v>3.1304962921061302E-2</v>
      </c>
      <c r="M8" s="57">
        <v>0.4636029800014988</v>
      </c>
      <c r="O8" s="112" t="s">
        <v>54</v>
      </c>
      <c r="P8" s="152">
        <v>2.439070189843922E-2</v>
      </c>
      <c r="Q8" s="108">
        <v>1.007824545029558E-2</v>
      </c>
      <c r="R8" s="57">
        <v>5.0069729986300791E-2</v>
      </c>
      <c r="T8" s="64"/>
      <c r="Y8" s="61" t="s">
        <v>3</v>
      </c>
      <c r="Z8" s="61" t="s">
        <v>4</v>
      </c>
      <c r="AC8" s="64"/>
      <c r="AH8" s="61" t="s">
        <v>3</v>
      </c>
      <c r="AI8" s="61" t="s">
        <v>4</v>
      </c>
      <c r="AL8" s="64"/>
      <c r="AQ8" s="61" t="s">
        <v>3</v>
      </c>
      <c r="AR8" s="61" t="s">
        <v>4</v>
      </c>
      <c r="AV8" s="64"/>
      <c r="BA8" s="61" t="s">
        <v>3</v>
      </c>
      <c r="BB8" s="61" t="s">
        <v>4</v>
      </c>
      <c r="BE8" s="64"/>
      <c r="BJ8" s="61" t="s">
        <v>3</v>
      </c>
      <c r="BK8" s="61" t="s">
        <v>4</v>
      </c>
      <c r="BN8" s="43" t="s">
        <v>472</v>
      </c>
      <c r="BO8" s="24" t="s">
        <v>347</v>
      </c>
      <c r="BP8" s="62">
        <f>BJ9</f>
        <v>214316</v>
      </c>
      <c r="BQ8" s="181">
        <f>BP8/$BH$2</f>
        <v>5.000001166502073E-2</v>
      </c>
      <c r="BS8" s="64"/>
      <c r="BX8" s="61" t="s">
        <v>3</v>
      </c>
      <c r="BY8" s="61" t="s">
        <v>4</v>
      </c>
      <c r="CB8" s="43" t="s">
        <v>472</v>
      </c>
      <c r="CC8" s="24" t="s">
        <v>347</v>
      </c>
      <c r="CD8" s="62">
        <f>SUM(BX9:BX10)</f>
        <v>114302</v>
      </c>
      <c r="CE8" s="181">
        <f>CD8/$BV$2</f>
        <v>2.6666703994733011E-2</v>
      </c>
      <c r="CF8" s="35">
        <f>CE8*(-1)</f>
        <v>-2.6666703994733011E-2</v>
      </c>
      <c r="CG8" s="181">
        <v>5.000001166502073E-2</v>
      </c>
    </row>
    <row r="9" spans="2:90" x14ac:dyDescent="0.25">
      <c r="B9" s="62"/>
      <c r="C9" s="62" t="s">
        <v>444</v>
      </c>
      <c r="D9" s="77">
        <v>7.07</v>
      </c>
      <c r="E9" s="77">
        <v>5.77</v>
      </c>
      <c r="F9" s="62"/>
      <c r="G9" s="64"/>
      <c r="J9" s="112" t="s">
        <v>47</v>
      </c>
      <c r="K9" s="152">
        <v>0.61111132713013117</v>
      </c>
      <c r="L9" s="108">
        <v>3.1849867522713439E-2</v>
      </c>
      <c r="M9" s="57">
        <v>0.3145452263411691</v>
      </c>
      <c r="O9" s="112" t="s">
        <v>53</v>
      </c>
      <c r="P9" s="152">
        <v>8.799943559955789E-2</v>
      </c>
      <c r="Q9" s="108">
        <v>1.8508546464369967E-2</v>
      </c>
      <c r="R9" s="57">
        <v>7.0136527242600152E-2</v>
      </c>
      <c r="T9" s="64"/>
      <c r="W9" s="61" t="s">
        <v>6</v>
      </c>
      <c r="X9" s="61" t="s">
        <v>225</v>
      </c>
      <c r="Y9" s="61">
        <v>304805</v>
      </c>
      <c r="Z9" s="54">
        <v>31.7</v>
      </c>
      <c r="AC9" s="64"/>
      <c r="AF9" s="61" t="s">
        <v>6</v>
      </c>
      <c r="AG9" s="61" t="s">
        <v>235</v>
      </c>
      <c r="AH9" s="61">
        <v>1747866</v>
      </c>
      <c r="AI9" s="54">
        <v>40.799999999999997</v>
      </c>
      <c r="AL9" s="64"/>
      <c r="AO9" s="61" t="s">
        <v>6</v>
      </c>
      <c r="AP9" s="61" t="s">
        <v>313</v>
      </c>
      <c r="AQ9" s="61">
        <v>223841</v>
      </c>
      <c r="AR9" s="61">
        <v>5.2</v>
      </c>
      <c r="AV9" s="64"/>
      <c r="AY9" s="61" t="s">
        <v>6</v>
      </c>
      <c r="AZ9" s="61" t="s">
        <v>252</v>
      </c>
      <c r="BA9" s="61">
        <v>357193</v>
      </c>
      <c r="BB9" s="61">
        <v>8.3000000000000007</v>
      </c>
      <c r="BE9" s="64"/>
      <c r="BH9" s="61" t="s">
        <v>6</v>
      </c>
      <c r="BI9" s="61" t="s">
        <v>331</v>
      </c>
      <c r="BJ9" s="61">
        <v>214316</v>
      </c>
      <c r="BK9" s="61">
        <v>5</v>
      </c>
      <c r="BN9" s="43" t="s">
        <v>473</v>
      </c>
      <c r="BO9" s="24" t="s">
        <v>348</v>
      </c>
      <c r="BP9" s="62">
        <f>BJ19</f>
        <v>485783</v>
      </c>
      <c r="BQ9" s="181">
        <f t="shared" ref="BQ9:BQ21" si="0">BP9/$BH$2</f>
        <v>0.11333337532740798</v>
      </c>
      <c r="BS9" s="64"/>
      <c r="BV9" s="61" t="s">
        <v>6</v>
      </c>
      <c r="BW9" s="61" t="s">
        <v>454</v>
      </c>
      <c r="BX9" s="61">
        <v>33338</v>
      </c>
      <c r="BY9" s="61">
        <v>0.8</v>
      </c>
      <c r="CB9" s="43" t="s">
        <v>473</v>
      </c>
      <c r="CC9" s="24" t="s">
        <v>348</v>
      </c>
      <c r="CD9" s="62">
        <f>SUM(BX21:BX22)</f>
        <v>323855</v>
      </c>
      <c r="CE9" s="181">
        <f t="shared" ref="CE9:CE21" si="1">CD9/$BV$2</f>
        <v>7.5555505784800428E-2</v>
      </c>
      <c r="CF9" s="35">
        <f t="shared" ref="CF9:CF21" si="2">CE9*(-1)</f>
        <v>-7.5555505784800428E-2</v>
      </c>
      <c r="CG9" s="181">
        <v>0.11333337532740798</v>
      </c>
    </row>
    <row r="10" spans="2:90" x14ac:dyDescent="0.25">
      <c r="B10" s="62"/>
      <c r="C10" s="62" t="s">
        <v>693</v>
      </c>
      <c r="D10" s="77">
        <v>1.5880000000000001</v>
      </c>
      <c r="E10" s="77">
        <v>0.93</v>
      </c>
      <c r="F10" s="62"/>
      <c r="G10" s="64"/>
      <c r="J10" s="112" t="s">
        <v>48</v>
      </c>
      <c r="K10" s="153">
        <v>0.58333187520778285</v>
      </c>
      <c r="L10" s="108">
        <v>3.2209783810431131E-2</v>
      </c>
      <c r="M10" s="57">
        <v>0.33041787413096407</v>
      </c>
      <c r="O10" s="110" t="s">
        <v>164</v>
      </c>
      <c r="P10" s="154">
        <v>8.9743486207908341E-2</v>
      </c>
      <c r="Q10" s="108">
        <v>1.8673175652394996E-2</v>
      </c>
      <c r="R10" s="23">
        <v>8.2623335966029221E-2</v>
      </c>
      <c r="T10" s="64"/>
      <c r="X10" s="61" t="s">
        <v>226</v>
      </c>
      <c r="Y10" s="61">
        <v>371481</v>
      </c>
      <c r="Z10" s="54">
        <v>38.6</v>
      </c>
      <c r="AC10" s="64"/>
      <c r="AG10" s="61" t="s">
        <v>236</v>
      </c>
      <c r="AH10" s="61">
        <v>519121</v>
      </c>
      <c r="AI10" s="54">
        <v>12.1</v>
      </c>
      <c r="AL10" s="64"/>
      <c r="AP10" s="61" t="s">
        <v>314</v>
      </c>
      <c r="AQ10" s="61">
        <v>876314</v>
      </c>
      <c r="AR10" s="54">
        <v>20.399999999999999</v>
      </c>
      <c r="AV10" s="64"/>
      <c r="AZ10" s="61" t="s">
        <v>253</v>
      </c>
      <c r="BA10" s="61">
        <v>495308</v>
      </c>
      <c r="BB10" s="61">
        <v>11.6</v>
      </c>
      <c r="BE10" s="64"/>
      <c r="BI10" s="61" t="s">
        <v>332</v>
      </c>
      <c r="BJ10" s="61">
        <v>4052953</v>
      </c>
      <c r="BK10" s="61">
        <v>94.6</v>
      </c>
      <c r="BN10" s="43" t="s">
        <v>474</v>
      </c>
      <c r="BO10" s="24" t="s">
        <v>349</v>
      </c>
      <c r="BP10" s="62">
        <f>BJ29</f>
        <v>671523</v>
      </c>
      <c r="BQ10" s="181">
        <f t="shared" si="0"/>
        <v>0.15666659434353813</v>
      </c>
      <c r="BS10" s="64"/>
      <c r="BW10" s="61" t="s">
        <v>455</v>
      </c>
      <c r="BX10" s="61">
        <v>80964</v>
      </c>
      <c r="BY10" s="61">
        <v>1.9</v>
      </c>
      <c r="CB10" s="43" t="s">
        <v>474</v>
      </c>
      <c r="CC10" s="24" t="s">
        <v>349</v>
      </c>
      <c r="CD10" s="62">
        <f>SUM(BX35:BX36)</f>
        <v>461970</v>
      </c>
      <c r="CE10" s="181">
        <f t="shared" si="1"/>
        <v>0.10777779255347071</v>
      </c>
      <c r="CF10" s="35">
        <f t="shared" si="2"/>
        <v>-0.10777779255347071</v>
      </c>
      <c r="CG10" s="181">
        <v>0.15666659434353813</v>
      </c>
    </row>
    <row r="11" spans="2:90" x14ac:dyDescent="0.25">
      <c r="B11" s="62"/>
      <c r="C11" s="62" t="s">
        <v>438</v>
      </c>
      <c r="D11" s="35">
        <v>0.93999989501477665</v>
      </c>
      <c r="E11" s="62"/>
      <c r="F11" s="62"/>
      <c r="G11" s="64"/>
      <c r="J11" s="113" t="s">
        <v>119</v>
      </c>
      <c r="K11" s="152">
        <v>0.60606050965545766</v>
      </c>
      <c r="L11" s="108">
        <v>2.22231953862084E-2</v>
      </c>
      <c r="M11" s="57">
        <v>0.33700000000000002</v>
      </c>
      <c r="O11" s="112" t="s">
        <v>55</v>
      </c>
      <c r="P11" s="152">
        <v>0.11904833323334733</v>
      </c>
      <c r="Q11" s="108">
        <v>2.1157897901806572E-2</v>
      </c>
      <c r="R11" s="57">
        <v>0.11694161191872102</v>
      </c>
      <c r="T11" s="64"/>
      <c r="X11" s="61" t="s">
        <v>227</v>
      </c>
      <c r="Y11" s="61">
        <v>85726</v>
      </c>
      <c r="Z11" s="54">
        <v>8.9</v>
      </c>
      <c r="AC11" s="64"/>
      <c r="AG11" s="61" t="s">
        <v>237</v>
      </c>
      <c r="AH11" s="61">
        <v>409582</v>
      </c>
      <c r="AI11" s="61">
        <v>9.6</v>
      </c>
      <c r="AL11" s="64"/>
      <c r="AP11" s="61" t="s">
        <v>315</v>
      </c>
      <c r="AQ11" s="61">
        <v>252417</v>
      </c>
      <c r="AR11" s="61">
        <v>5.9</v>
      </c>
      <c r="AV11" s="64"/>
      <c r="AZ11" s="61" t="s">
        <v>254</v>
      </c>
      <c r="BA11" s="61">
        <v>3414767</v>
      </c>
      <c r="BB11" s="61">
        <v>79.7</v>
      </c>
      <c r="BE11" s="64"/>
      <c r="BI11" s="61" t="s">
        <v>43</v>
      </c>
      <c r="BJ11" s="61">
        <v>4267269</v>
      </c>
      <c r="BK11" s="61">
        <v>99.6</v>
      </c>
      <c r="BN11" s="65" t="s">
        <v>450</v>
      </c>
      <c r="BO11" s="24" t="s">
        <v>350</v>
      </c>
      <c r="BP11" s="62">
        <f>BJ39</f>
        <v>2767057</v>
      </c>
      <c r="BQ11" s="190">
        <f t="shared" si="0"/>
        <v>0.6455555454458709</v>
      </c>
      <c r="BS11" s="64"/>
      <c r="BW11" s="61" t="s">
        <v>456</v>
      </c>
      <c r="BX11" s="61">
        <v>85726</v>
      </c>
      <c r="BY11" s="61">
        <v>2</v>
      </c>
      <c r="CB11" s="65" t="s">
        <v>450</v>
      </c>
      <c r="CC11" s="24" t="s">
        <v>350</v>
      </c>
      <c r="CD11" s="62">
        <f>SUM(BX48:BX49)</f>
        <v>2476539</v>
      </c>
      <c r="CE11" s="181">
        <f t="shared" si="1"/>
        <v>0.57777757558408505</v>
      </c>
      <c r="CF11" s="23">
        <f t="shared" si="2"/>
        <v>-0.57777757558408505</v>
      </c>
      <c r="CG11" s="190">
        <v>0.6455555454458709</v>
      </c>
    </row>
    <row r="12" spans="2:90" x14ac:dyDescent="0.25">
      <c r="B12" s="62"/>
      <c r="C12" s="62" t="s">
        <v>516</v>
      </c>
      <c r="D12" s="62">
        <v>5500</v>
      </c>
      <c r="E12" s="62">
        <v>5300</v>
      </c>
      <c r="F12" s="62"/>
      <c r="G12" s="64"/>
      <c r="J12" s="112" t="s">
        <v>50</v>
      </c>
      <c r="K12" s="152">
        <v>0.65094397553250283</v>
      </c>
      <c r="L12" s="108">
        <v>3.1142551523736108E-2</v>
      </c>
      <c r="M12" s="57">
        <v>0.27268793526705104</v>
      </c>
      <c r="O12" s="113" t="s">
        <v>259</v>
      </c>
      <c r="P12" s="154">
        <v>0.20689280671903848</v>
      </c>
      <c r="Q12" s="156">
        <v>2.6465094964783543E-2</v>
      </c>
      <c r="R12" s="57">
        <v>8.1821435191737416E-2</v>
      </c>
      <c r="T12" s="64"/>
      <c r="X12" s="61" t="s">
        <v>368</v>
      </c>
      <c r="Y12" s="61">
        <v>4763</v>
      </c>
      <c r="Z12" s="61">
        <v>0.5</v>
      </c>
      <c r="AC12" s="64"/>
      <c r="AG12" s="61" t="s">
        <v>238</v>
      </c>
      <c r="AH12" s="61">
        <v>61913</v>
      </c>
      <c r="AI12" s="61">
        <v>1.4</v>
      </c>
      <c r="AL12" s="64"/>
      <c r="AP12" s="61" t="s">
        <v>316</v>
      </c>
      <c r="AQ12" s="61">
        <v>119064</v>
      </c>
      <c r="AR12" s="61">
        <v>2.8</v>
      </c>
      <c r="AV12" s="64"/>
      <c r="AZ12" s="61" t="s">
        <v>43</v>
      </c>
      <c r="BA12" s="61">
        <v>4267269</v>
      </c>
      <c r="BB12" s="61">
        <v>99.6</v>
      </c>
      <c r="BE12" s="64"/>
      <c r="BH12" s="61" t="s">
        <v>69</v>
      </c>
      <c r="BI12" s="61" t="s">
        <v>70</v>
      </c>
      <c r="BJ12" s="61">
        <v>19050</v>
      </c>
      <c r="BK12" s="61">
        <v>0.4</v>
      </c>
      <c r="BN12" s="65" t="s">
        <v>449</v>
      </c>
      <c r="BO12" s="24" t="s">
        <v>351</v>
      </c>
      <c r="BP12" s="62">
        <f>BJ49</f>
        <v>1428773</v>
      </c>
      <c r="BQ12" s="190">
        <f t="shared" si="0"/>
        <v>0.33333333333333331</v>
      </c>
      <c r="BS12" s="64"/>
      <c r="BW12" s="61" t="s">
        <v>457</v>
      </c>
      <c r="BX12" s="61">
        <v>14288</v>
      </c>
      <c r="BY12" s="61">
        <v>0.3</v>
      </c>
      <c r="CB12" s="65" t="s">
        <v>449</v>
      </c>
      <c r="CC12" s="24" t="s">
        <v>351</v>
      </c>
      <c r="CD12" s="62">
        <f>SUM(BX61:BX62)</f>
        <v>1133494</v>
      </c>
      <c r="CE12" s="181">
        <f t="shared" si="1"/>
        <v>0.26444462019742349</v>
      </c>
      <c r="CF12" s="23">
        <f t="shared" si="2"/>
        <v>-0.26444462019742349</v>
      </c>
      <c r="CG12" s="190">
        <v>0.33333333333333331</v>
      </c>
    </row>
    <row r="13" spans="2:90" x14ac:dyDescent="0.25">
      <c r="B13" s="62"/>
      <c r="C13" s="62" t="s">
        <v>432</v>
      </c>
      <c r="D13" s="88">
        <f>D12/87.18</f>
        <v>63.087864189034178</v>
      </c>
      <c r="E13" s="62">
        <v>61</v>
      </c>
      <c r="F13" s="62"/>
      <c r="G13" s="64"/>
      <c r="J13" s="112" t="s">
        <v>51</v>
      </c>
      <c r="K13" s="152">
        <v>0.70833406239610852</v>
      </c>
      <c r="L13" s="108">
        <v>2.9695916702102039E-2</v>
      </c>
      <c r="M13" s="57">
        <v>0.26481777328727685</v>
      </c>
      <c r="O13" s="112" t="s">
        <v>60</v>
      </c>
      <c r="P13" s="152">
        <v>0.22221790185862042</v>
      </c>
      <c r="Q13" s="108">
        <v>2.7161472432388648E-2</v>
      </c>
      <c r="R13" s="23">
        <v>7.8862295762369611E-2</v>
      </c>
      <c r="T13" s="64"/>
      <c r="X13" s="61" t="s">
        <v>228</v>
      </c>
      <c r="Y13" s="61">
        <v>42863</v>
      </c>
      <c r="Z13" s="54">
        <v>4.5</v>
      </c>
      <c r="AC13" s="64"/>
      <c r="AG13" s="61" t="s">
        <v>239</v>
      </c>
      <c r="AH13" s="61">
        <v>23813</v>
      </c>
      <c r="AI13" s="61">
        <v>0.6</v>
      </c>
      <c r="AL13" s="64"/>
      <c r="AP13" s="61" t="s">
        <v>317</v>
      </c>
      <c r="AQ13" s="61">
        <v>100014</v>
      </c>
      <c r="AR13" s="61">
        <v>2.2999999999999998</v>
      </c>
      <c r="AV13" s="64"/>
      <c r="AY13" s="61" t="s">
        <v>69</v>
      </c>
      <c r="AZ13" s="61" t="s">
        <v>70</v>
      </c>
      <c r="BA13" s="61">
        <v>19050</v>
      </c>
      <c r="BB13" s="61">
        <v>0.4</v>
      </c>
      <c r="BE13" s="64"/>
      <c r="BH13" s="61" t="s">
        <v>43</v>
      </c>
      <c r="BJ13" s="61">
        <v>4286319</v>
      </c>
      <c r="BK13" s="61">
        <v>100</v>
      </c>
      <c r="BN13" s="65" t="s">
        <v>448</v>
      </c>
      <c r="BO13" s="24" t="s">
        <v>352</v>
      </c>
      <c r="BP13" s="62">
        <f>BJ59</f>
        <v>933465</v>
      </c>
      <c r="BQ13" s="190">
        <f t="shared" si="0"/>
        <v>0.21777777155643338</v>
      </c>
      <c r="BS13" s="64"/>
      <c r="BW13" s="61" t="s">
        <v>43</v>
      </c>
      <c r="BX13" s="61">
        <v>214316</v>
      </c>
      <c r="BY13" s="61">
        <v>5</v>
      </c>
      <c r="CB13" s="65" t="s">
        <v>448</v>
      </c>
      <c r="CC13" s="24" t="s">
        <v>352</v>
      </c>
      <c r="CD13" s="62">
        <f>SUM(BX74:BX75)</f>
        <v>666761</v>
      </c>
      <c r="CE13" s="181">
        <f t="shared" si="1"/>
        <v>0.15555561776899945</v>
      </c>
      <c r="CF13" s="23">
        <f t="shared" si="2"/>
        <v>-0.15555561776899945</v>
      </c>
      <c r="CG13" s="190">
        <v>0.21777777155643338</v>
      </c>
    </row>
    <row r="14" spans="2:90" x14ac:dyDescent="0.25">
      <c r="B14" s="62"/>
      <c r="C14" s="62" t="s">
        <v>843</v>
      </c>
      <c r="D14" s="35">
        <v>2.4752609039125201E-2</v>
      </c>
      <c r="E14" s="35">
        <v>3.6999999999999998E-2</v>
      </c>
      <c r="F14" s="62"/>
      <c r="G14" s="64"/>
      <c r="J14" s="112" t="s">
        <v>52</v>
      </c>
      <c r="K14" s="152">
        <v>0.43902532705470243</v>
      </c>
      <c r="L14" s="108">
        <v>3.2422853293081144E-2</v>
      </c>
      <c r="M14" s="57">
        <v>0.22435422164453778</v>
      </c>
      <c r="O14" s="112" t="s">
        <v>63</v>
      </c>
      <c r="P14" s="152">
        <v>0.26923045862372502</v>
      </c>
      <c r="Q14" s="108">
        <v>2.8979249295512089E-2</v>
      </c>
      <c r="R14" s="57">
        <v>8.9827356531953367E-2</v>
      </c>
      <c r="T14" s="64"/>
      <c r="X14" s="61" t="s">
        <v>229</v>
      </c>
      <c r="Y14" s="61">
        <v>9525</v>
      </c>
      <c r="Z14" s="61">
        <v>1</v>
      </c>
      <c r="AC14" s="64"/>
      <c r="AG14" s="61" t="s">
        <v>240</v>
      </c>
      <c r="AH14" s="61">
        <v>19050</v>
      </c>
      <c r="AI14" s="61">
        <v>0.4</v>
      </c>
      <c r="AL14" s="64"/>
      <c r="AP14" s="61" t="s">
        <v>318</v>
      </c>
      <c r="AQ14" s="61">
        <v>457207</v>
      </c>
      <c r="AR14" s="54">
        <v>10.7</v>
      </c>
      <c r="AV14" s="64"/>
      <c r="AY14" s="61" t="s">
        <v>43</v>
      </c>
      <c r="BA14" s="61">
        <v>4286319</v>
      </c>
      <c r="BB14" s="61">
        <v>100</v>
      </c>
      <c r="BE14" s="64"/>
      <c r="BN14" s="65" t="s">
        <v>476</v>
      </c>
      <c r="BO14" s="24" t="s">
        <v>353</v>
      </c>
      <c r="BP14" s="62">
        <f>BJ69</f>
        <v>685811</v>
      </c>
      <c r="BQ14" s="190">
        <f t="shared" si="0"/>
        <v>0.15999999066798343</v>
      </c>
      <c r="BS14" s="64"/>
      <c r="BV14" s="61" t="s">
        <v>69</v>
      </c>
      <c r="BW14" s="61" t="s">
        <v>70</v>
      </c>
      <c r="BX14" s="61">
        <v>4072003</v>
      </c>
      <c r="BY14" s="61">
        <v>95</v>
      </c>
      <c r="CB14" s="65" t="s">
        <v>476</v>
      </c>
      <c r="CC14" s="24" t="s">
        <v>353</v>
      </c>
      <c r="CD14" s="62">
        <f>SUM(BX87:BX88)</f>
        <v>500071</v>
      </c>
      <c r="CE14" s="181">
        <f t="shared" si="1"/>
        <v>0.11666677165185325</v>
      </c>
      <c r="CF14" s="23">
        <f t="shared" si="2"/>
        <v>-0.11666677165185325</v>
      </c>
      <c r="CG14" s="190">
        <v>0.15999999066798343</v>
      </c>
    </row>
    <row r="15" spans="2:90" x14ac:dyDescent="0.25">
      <c r="G15" s="64"/>
      <c r="J15" s="112" t="s">
        <v>53</v>
      </c>
      <c r="K15" s="152">
        <v>8.799943559955789E-2</v>
      </c>
      <c r="L15" s="108">
        <v>1.8508546464369967E-2</v>
      </c>
      <c r="M15" s="57">
        <v>7.0136527242600152E-2</v>
      </c>
      <c r="O15" s="112" t="s">
        <v>58</v>
      </c>
      <c r="P15" s="152">
        <v>0.35999966404622724</v>
      </c>
      <c r="Q15" s="108">
        <v>3.1359993598205883E-2</v>
      </c>
      <c r="R15" s="57">
        <v>0.19291913224158527</v>
      </c>
      <c r="T15" s="64"/>
      <c r="X15" s="61" t="s">
        <v>230</v>
      </c>
      <c r="Y15" s="61">
        <v>14288</v>
      </c>
      <c r="Z15" s="61">
        <v>1.5</v>
      </c>
      <c r="AC15" s="64"/>
      <c r="AG15" s="61" t="s">
        <v>241</v>
      </c>
      <c r="AH15" s="61">
        <v>1238270</v>
      </c>
      <c r="AI15" s="54">
        <v>28.9</v>
      </c>
      <c r="AL15" s="64"/>
      <c r="AP15" s="61" t="s">
        <v>319</v>
      </c>
      <c r="AQ15" s="61">
        <v>452445</v>
      </c>
      <c r="AR15" s="54">
        <v>10.6</v>
      </c>
      <c r="AV15" s="64"/>
      <c r="BE15" s="64"/>
      <c r="BN15" s="43" t="s">
        <v>447</v>
      </c>
      <c r="BO15" s="24" t="s">
        <v>354</v>
      </c>
      <c r="BP15" s="62">
        <f>BJ79</f>
        <v>661998</v>
      </c>
      <c r="BQ15" s="181">
        <f t="shared" si="0"/>
        <v>0.15444440789404615</v>
      </c>
      <c r="BS15" s="64"/>
      <c r="BV15" s="61" t="s">
        <v>43</v>
      </c>
      <c r="BX15" s="61">
        <v>4286319</v>
      </c>
      <c r="BY15" s="61">
        <v>100</v>
      </c>
      <c r="CB15" s="43" t="s">
        <v>447</v>
      </c>
      <c r="CC15" s="24" t="s">
        <v>354</v>
      </c>
      <c r="CD15" s="62">
        <f>SUM(BX100:BX101)</f>
        <v>552458</v>
      </c>
      <c r="CE15" s="181">
        <f t="shared" si="1"/>
        <v>0.1288886804738518</v>
      </c>
      <c r="CF15" s="35">
        <f t="shared" si="2"/>
        <v>-0.1288886804738518</v>
      </c>
      <c r="CG15" s="181">
        <v>0.15444440789404615</v>
      </c>
    </row>
    <row r="16" spans="2:90" x14ac:dyDescent="0.25">
      <c r="G16" s="64"/>
      <c r="J16" s="112" t="s">
        <v>54</v>
      </c>
      <c r="K16" s="152">
        <v>2.439070189843922E-2</v>
      </c>
      <c r="L16" s="108">
        <v>1.007824545029558E-2</v>
      </c>
      <c r="M16" s="57">
        <v>5.0069729986300791E-2</v>
      </c>
      <c r="O16" s="112" t="s">
        <v>52</v>
      </c>
      <c r="P16" s="152">
        <v>0.43902532705470243</v>
      </c>
      <c r="Q16" s="108">
        <v>3.2422853293081144E-2</v>
      </c>
      <c r="R16" s="57">
        <v>0.22435422164453778</v>
      </c>
      <c r="T16" s="64"/>
      <c r="X16" s="61" t="s">
        <v>231</v>
      </c>
      <c r="Y16" s="61">
        <v>9525</v>
      </c>
      <c r="Z16" s="61">
        <v>1</v>
      </c>
      <c r="AC16" s="64"/>
      <c r="AG16" s="61" t="s">
        <v>242</v>
      </c>
      <c r="AH16" s="61">
        <v>38101</v>
      </c>
      <c r="AI16" s="61">
        <v>0.9</v>
      </c>
      <c r="AL16" s="64"/>
      <c r="AP16" s="61" t="s">
        <v>320</v>
      </c>
      <c r="AQ16" s="61">
        <v>295280</v>
      </c>
      <c r="AR16" s="61">
        <v>6.9</v>
      </c>
      <c r="AV16" s="64"/>
      <c r="BE16" s="64"/>
      <c r="BN16" s="43" t="s">
        <v>477</v>
      </c>
      <c r="BO16" s="24" t="s">
        <v>355</v>
      </c>
      <c r="BP16" s="62">
        <f>BJ89</f>
        <v>152402</v>
      </c>
      <c r="BQ16" s="181">
        <f t="shared" si="0"/>
        <v>3.5555449792700915E-2</v>
      </c>
      <c r="BS16" s="64"/>
      <c r="CB16" s="43" t="s">
        <v>477</v>
      </c>
      <c r="CC16" s="24" t="s">
        <v>355</v>
      </c>
      <c r="CD16" s="62">
        <f>SUM(BX113:BX114)</f>
        <v>76201</v>
      </c>
      <c r="CE16" s="181">
        <f t="shared" si="1"/>
        <v>1.7777724896350457E-2</v>
      </c>
      <c r="CF16" s="35">
        <f t="shared" si="2"/>
        <v>-1.7777724896350457E-2</v>
      </c>
      <c r="CG16" s="181">
        <v>3.5555449792700915E-2</v>
      </c>
    </row>
    <row r="17" spans="3:85" x14ac:dyDescent="0.25">
      <c r="G17" s="64"/>
      <c r="J17" s="110" t="s">
        <v>164</v>
      </c>
      <c r="K17" s="154">
        <v>8.9743486207908341E-2</v>
      </c>
      <c r="L17" s="108">
        <v>1.8673175652394996E-2</v>
      </c>
      <c r="M17" s="23">
        <v>8.2623335966029221E-2</v>
      </c>
      <c r="O17" s="112" t="s">
        <v>61</v>
      </c>
      <c r="P17" s="152">
        <v>0.54999370091966571</v>
      </c>
      <c r="Q17" s="108">
        <v>3.2502964304168942E-2</v>
      </c>
      <c r="R17" s="57">
        <v>0.30681236094856507</v>
      </c>
      <c r="T17" s="64"/>
      <c r="X17" s="61" t="s">
        <v>232</v>
      </c>
      <c r="Y17" s="61">
        <v>76201</v>
      </c>
      <c r="Z17" s="61">
        <v>7.9</v>
      </c>
      <c r="AC17" s="64"/>
      <c r="AG17" s="61" t="s">
        <v>243</v>
      </c>
      <c r="AH17" s="61">
        <v>195266</v>
      </c>
      <c r="AI17" s="54">
        <v>4.5999999999999996</v>
      </c>
      <c r="AL17" s="64"/>
      <c r="AP17" s="61" t="s">
        <v>321</v>
      </c>
      <c r="AQ17" s="61">
        <v>604847</v>
      </c>
      <c r="AR17" s="54">
        <v>14.1</v>
      </c>
      <c r="AV17" s="64"/>
      <c r="BE17" s="64"/>
      <c r="BH17" s="24" t="s">
        <v>333</v>
      </c>
      <c r="BN17" s="43" t="s">
        <v>478</v>
      </c>
      <c r="BO17" s="24" t="s">
        <v>356</v>
      </c>
      <c r="BP17" s="62">
        <f>BJ99</f>
        <v>152402</v>
      </c>
      <c r="BQ17" s="181">
        <f t="shared" si="0"/>
        <v>3.5555449792700915E-2</v>
      </c>
      <c r="BS17" s="64"/>
      <c r="CB17" s="43" t="s">
        <v>478</v>
      </c>
      <c r="CC17" s="24" t="s">
        <v>356</v>
      </c>
      <c r="CD17" s="62">
        <f>SUM(BX126:BX127)</f>
        <v>90489</v>
      </c>
      <c r="CE17" s="181">
        <f t="shared" si="1"/>
        <v>2.1111121220795746E-2</v>
      </c>
      <c r="CF17" s="35">
        <f t="shared" si="2"/>
        <v>-2.1111121220795746E-2</v>
      </c>
      <c r="CG17" s="181">
        <v>3.5555449792700915E-2</v>
      </c>
    </row>
    <row r="18" spans="3:85" x14ac:dyDescent="0.25">
      <c r="G18" s="64"/>
      <c r="J18" s="112" t="s">
        <v>55</v>
      </c>
      <c r="K18" s="152">
        <v>0.11904833323334733</v>
      </c>
      <c r="L18" s="108">
        <v>2.1157897901806572E-2</v>
      </c>
      <c r="M18" s="57">
        <v>0.11694161191872102</v>
      </c>
      <c r="O18" s="113" t="s">
        <v>119</v>
      </c>
      <c r="P18" s="152">
        <v>0.60606050965545766</v>
      </c>
      <c r="Q18" s="108">
        <v>2.22231953862084E-2</v>
      </c>
      <c r="R18" s="57">
        <v>0.33700000000000002</v>
      </c>
      <c r="T18" s="64"/>
      <c r="X18" s="61" t="s">
        <v>218</v>
      </c>
      <c r="Y18" s="61">
        <v>4763</v>
      </c>
      <c r="Z18" s="61">
        <v>0.5</v>
      </c>
      <c r="AC18" s="64"/>
      <c r="AG18" s="61" t="s">
        <v>218</v>
      </c>
      <c r="AH18" s="61">
        <v>14288</v>
      </c>
      <c r="AI18" s="61">
        <v>0.3</v>
      </c>
      <c r="AL18" s="64"/>
      <c r="AP18" s="61" t="s">
        <v>322</v>
      </c>
      <c r="AQ18" s="61">
        <v>552459</v>
      </c>
      <c r="AR18" s="54">
        <v>12.9</v>
      </c>
      <c r="AV18" s="64"/>
      <c r="BE18" s="64"/>
      <c r="BJ18" s="61" t="s">
        <v>3</v>
      </c>
      <c r="BK18" s="61" t="s">
        <v>4</v>
      </c>
      <c r="BN18" s="65" t="s">
        <v>451</v>
      </c>
      <c r="BO18" s="24" t="s">
        <v>357</v>
      </c>
      <c r="BP18" s="62">
        <f>BJ109</f>
        <v>3971989</v>
      </c>
      <c r="BQ18" s="190">
        <f t="shared" si="0"/>
        <v>0.9266666806646916</v>
      </c>
      <c r="BS18" s="64"/>
      <c r="CB18" s="65" t="s">
        <v>451</v>
      </c>
      <c r="CC18" s="24" t="s">
        <v>357</v>
      </c>
      <c r="CD18" s="62">
        <f>SUM(BX138:BX139)</f>
        <v>1628802</v>
      </c>
      <c r="CE18" s="181">
        <f t="shared" si="1"/>
        <v>0.38000018197432345</v>
      </c>
      <c r="CF18" s="23">
        <f t="shared" si="2"/>
        <v>-0.38000018197432345</v>
      </c>
      <c r="CG18" s="190">
        <v>0.9266666806646916</v>
      </c>
    </row>
    <row r="19" spans="3:85" x14ac:dyDescent="0.25">
      <c r="G19" s="64"/>
      <c r="J19" s="112" t="s">
        <v>56</v>
      </c>
      <c r="K19" s="153">
        <v>0.59999440081748068</v>
      </c>
      <c r="L19" s="108">
        <v>3.2006740641507853E-2</v>
      </c>
      <c r="M19" s="57">
        <v>0.28533999859497072</v>
      </c>
      <c r="O19" s="112" t="s">
        <v>47</v>
      </c>
      <c r="P19" s="152">
        <v>0.61111132713013117</v>
      </c>
      <c r="Q19" s="108">
        <v>3.1849867522713439E-2</v>
      </c>
      <c r="R19" s="57">
        <v>0.3145452263411691</v>
      </c>
      <c r="T19" s="64"/>
      <c r="X19" s="61" t="s">
        <v>43</v>
      </c>
      <c r="Y19" s="61">
        <v>923940</v>
      </c>
      <c r="Z19" s="61">
        <v>96</v>
      </c>
      <c r="AC19" s="64"/>
      <c r="AG19" s="61" t="s">
        <v>43</v>
      </c>
      <c r="AH19" s="61">
        <v>4267269</v>
      </c>
      <c r="AI19" s="61">
        <v>99.6</v>
      </c>
      <c r="AL19" s="64"/>
      <c r="AP19" s="61" t="s">
        <v>323</v>
      </c>
      <c r="AQ19" s="61">
        <v>304805</v>
      </c>
      <c r="AR19" s="61">
        <v>7.1</v>
      </c>
      <c r="AV19" s="64"/>
      <c r="BE19" s="64"/>
      <c r="BH19" s="61" t="s">
        <v>6</v>
      </c>
      <c r="BI19" s="61" t="s">
        <v>331</v>
      </c>
      <c r="BJ19" s="61">
        <v>485783</v>
      </c>
      <c r="BK19" s="61">
        <v>11.3</v>
      </c>
      <c r="BN19" s="43" t="s">
        <v>479</v>
      </c>
      <c r="BO19" s="24" t="s">
        <v>358</v>
      </c>
      <c r="BP19" s="62">
        <f>BJ119</f>
        <v>319093</v>
      </c>
      <c r="BQ19" s="181">
        <f t="shared" si="0"/>
        <v>7.4444529210261762E-2</v>
      </c>
      <c r="BS19" s="64"/>
      <c r="BV19" s="24" t="s">
        <v>459</v>
      </c>
      <c r="CB19" s="43" t="s">
        <v>479</v>
      </c>
      <c r="CC19" s="24" t="s">
        <v>358</v>
      </c>
      <c r="CD19" s="62">
        <f>SUM(BX151:BX152)</f>
        <v>228603</v>
      </c>
      <c r="CE19" s="181">
        <f t="shared" si="1"/>
        <v>5.3333174689051376E-2</v>
      </c>
      <c r="CF19" s="35">
        <f t="shared" si="2"/>
        <v>-5.3333174689051376E-2</v>
      </c>
      <c r="CG19" s="181">
        <v>7.4444529210261762E-2</v>
      </c>
    </row>
    <row r="20" spans="3:85" x14ac:dyDescent="0.25">
      <c r="C20" s="175"/>
      <c r="D20" s="175"/>
      <c r="E20" s="176"/>
      <c r="G20" s="64"/>
      <c r="J20" s="112" t="s">
        <v>57</v>
      </c>
      <c r="K20" s="153">
        <v>0.57894329697532299</v>
      </c>
      <c r="L20" s="108">
        <v>3.2256936880856728E-2</v>
      </c>
      <c r="M20" s="57">
        <v>0.25457267048150523</v>
      </c>
      <c r="O20" s="112" t="s">
        <v>45</v>
      </c>
      <c r="P20" s="152">
        <v>0.64285656601548935</v>
      </c>
      <c r="Q20" s="108">
        <v>3.1304962921061302E-2</v>
      </c>
      <c r="R20" s="57">
        <v>0.4636029800014988</v>
      </c>
      <c r="T20" s="64"/>
      <c r="W20" s="61" t="s">
        <v>69</v>
      </c>
      <c r="X20" s="61" t="s">
        <v>70</v>
      </c>
      <c r="Y20" s="61">
        <v>38101</v>
      </c>
      <c r="Z20" s="61">
        <v>4</v>
      </c>
      <c r="AC20" s="64"/>
      <c r="AF20" s="61" t="s">
        <v>69</v>
      </c>
      <c r="AG20" s="61" t="s">
        <v>70</v>
      </c>
      <c r="AH20" s="61">
        <v>19050</v>
      </c>
      <c r="AI20" s="61">
        <v>0.4</v>
      </c>
      <c r="AL20" s="64"/>
      <c r="AP20" s="61" t="s">
        <v>366</v>
      </c>
      <c r="AQ20" s="61">
        <v>9525</v>
      </c>
      <c r="AR20" s="61">
        <v>0.2</v>
      </c>
      <c r="AV20" s="64"/>
      <c r="BE20" s="64"/>
      <c r="BI20" s="61" t="s">
        <v>332</v>
      </c>
      <c r="BJ20" s="61">
        <v>3733860</v>
      </c>
      <c r="BK20" s="61">
        <v>87.1</v>
      </c>
      <c r="BN20" s="43" t="s">
        <v>480</v>
      </c>
      <c r="BO20" s="24" t="s">
        <v>359</v>
      </c>
      <c r="BP20" s="62">
        <f>BJ129</f>
        <v>166690</v>
      </c>
      <c r="BQ20" s="181">
        <f t="shared" si="0"/>
        <v>3.8888846117146207E-2</v>
      </c>
      <c r="BS20" s="64"/>
      <c r="BX20" s="61" t="s">
        <v>3</v>
      </c>
      <c r="BY20" s="61" t="s">
        <v>4</v>
      </c>
      <c r="CB20" s="43" t="s">
        <v>480</v>
      </c>
      <c r="CC20" s="24" t="s">
        <v>359</v>
      </c>
      <c r="CD20" s="62">
        <f>SUM(BX163:BX164)</f>
        <v>104777</v>
      </c>
      <c r="CE20" s="181">
        <f t="shared" si="1"/>
        <v>2.4444517545241032E-2</v>
      </c>
      <c r="CF20" s="35">
        <f t="shared" si="2"/>
        <v>-2.4444517545241032E-2</v>
      </c>
      <c r="CG20" s="181">
        <v>3.8888846117146207E-2</v>
      </c>
    </row>
    <row r="21" spans="3:85" x14ac:dyDescent="0.25">
      <c r="C21" s="175"/>
      <c r="D21" s="176"/>
      <c r="E21" s="176"/>
      <c r="G21" s="64"/>
      <c r="J21" s="112" t="s">
        <v>58</v>
      </c>
      <c r="K21" s="152">
        <v>0.35999966404622724</v>
      </c>
      <c r="L21" s="108">
        <v>3.1359993598205883E-2</v>
      </c>
      <c r="M21" s="57">
        <v>0.19291913224158527</v>
      </c>
      <c r="O21" s="112" t="s">
        <v>50</v>
      </c>
      <c r="P21" s="152">
        <v>0.65094397553250283</v>
      </c>
      <c r="Q21" s="108">
        <v>3.1142551523736108E-2</v>
      </c>
      <c r="R21" s="57">
        <v>0.27268793526705104</v>
      </c>
      <c r="T21" s="64"/>
      <c r="W21" s="61" t="s">
        <v>43</v>
      </c>
      <c r="Y21" s="61">
        <v>962040</v>
      </c>
      <c r="Z21" s="61">
        <v>100</v>
      </c>
      <c r="AC21" s="64"/>
      <c r="AF21" s="61" t="s">
        <v>43</v>
      </c>
      <c r="AH21" s="61">
        <v>4286319</v>
      </c>
      <c r="AI21" s="61">
        <v>100</v>
      </c>
      <c r="AL21" s="64"/>
      <c r="AP21" s="61" t="s">
        <v>324</v>
      </c>
      <c r="AQ21" s="61">
        <v>4763</v>
      </c>
      <c r="AR21" s="61">
        <v>0.1</v>
      </c>
      <c r="AV21" s="64"/>
      <c r="BE21" s="64"/>
      <c r="BI21" s="61" t="s">
        <v>43</v>
      </c>
      <c r="BJ21" s="61">
        <v>4219643</v>
      </c>
      <c r="BK21" s="61">
        <v>98.4</v>
      </c>
      <c r="BN21" s="62" t="s">
        <v>481</v>
      </c>
      <c r="BO21" s="24" t="s">
        <v>360</v>
      </c>
      <c r="BP21" s="62">
        <f>BJ139</f>
        <v>123827</v>
      </c>
      <c r="BQ21" s="181">
        <f t="shared" si="0"/>
        <v>2.8888890444224987E-2</v>
      </c>
      <c r="BS21" s="64"/>
      <c r="BV21" s="61" t="s">
        <v>6</v>
      </c>
      <c r="BW21" s="61" t="s">
        <v>454</v>
      </c>
      <c r="BX21" s="61">
        <v>100014</v>
      </c>
      <c r="BY21" s="61">
        <v>2.2999999999999998</v>
      </c>
      <c r="CB21" s="62" t="s">
        <v>481</v>
      </c>
      <c r="CC21" s="24" t="s">
        <v>360</v>
      </c>
      <c r="CD21" s="62">
        <f>SUM(BX175:BX176)</f>
        <v>76201</v>
      </c>
      <c r="CE21" s="181">
        <f t="shared" si="1"/>
        <v>1.7777724896350457E-2</v>
      </c>
      <c r="CF21" s="35">
        <f t="shared" si="2"/>
        <v>-1.7777724896350457E-2</v>
      </c>
      <c r="CG21" s="181">
        <v>2.8888890444224987E-2</v>
      </c>
    </row>
    <row r="22" spans="3:85" x14ac:dyDescent="0.25">
      <c r="C22" s="175"/>
      <c r="D22" s="176"/>
      <c r="E22" s="176"/>
      <c r="G22" s="64"/>
      <c r="J22" s="112" t="s">
        <v>59</v>
      </c>
      <c r="K22" s="153">
        <v>0.36363289302893792</v>
      </c>
      <c r="L22" s="108">
        <v>3.1428254326728487E-2</v>
      </c>
      <c r="M22" s="57">
        <v>0.20858742293958196</v>
      </c>
      <c r="O22" s="112" t="s">
        <v>51</v>
      </c>
      <c r="P22" s="152">
        <v>0.70833406239610852</v>
      </c>
      <c r="Q22" s="108">
        <v>2.9695916702102039E-2</v>
      </c>
      <c r="R22" s="57">
        <v>0.26481777328727685</v>
      </c>
      <c r="T22" s="64"/>
      <c r="AC22" s="64"/>
      <c r="AL22" s="64"/>
      <c r="AP22" s="61" t="s">
        <v>325</v>
      </c>
      <c r="AQ22" s="61">
        <v>14288</v>
      </c>
      <c r="AR22" s="61">
        <v>0.3</v>
      </c>
      <c r="AV22" s="64"/>
      <c r="BE22" s="64"/>
      <c r="BH22" s="61" t="s">
        <v>69</v>
      </c>
      <c r="BI22" s="61" t="s">
        <v>70</v>
      </c>
      <c r="BJ22" s="61">
        <v>66676</v>
      </c>
      <c r="BK22" s="61">
        <v>1.6</v>
      </c>
      <c r="BS22" s="64"/>
      <c r="BW22" s="61" t="s">
        <v>455</v>
      </c>
      <c r="BX22" s="61">
        <v>223841</v>
      </c>
      <c r="BY22" s="61">
        <v>5.2</v>
      </c>
    </row>
    <row r="23" spans="3:85" x14ac:dyDescent="0.25">
      <c r="C23" s="175"/>
      <c r="D23" s="176"/>
      <c r="E23" s="176"/>
      <c r="G23" s="64"/>
      <c r="J23" s="112" t="s">
        <v>60</v>
      </c>
      <c r="K23" s="152">
        <v>0.22221790185862042</v>
      </c>
      <c r="L23" s="108">
        <v>2.7161472432388648E-2</v>
      </c>
      <c r="M23" s="23">
        <v>7.8862295762369611E-2</v>
      </c>
      <c r="O23" s="112" t="s">
        <v>62</v>
      </c>
      <c r="P23" s="153">
        <v>0.33335666293393057</v>
      </c>
      <c r="Q23" s="108">
        <v>3.0798967535531265E-2</v>
      </c>
      <c r="R23" s="57">
        <v>0.16441678188154343</v>
      </c>
      <c r="T23" s="64"/>
      <c r="AC23" s="64"/>
      <c r="AL23" s="64"/>
      <c r="AP23" s="61" t="s">
        <v>43</v>
      </c>
      <c r="AQ23" s="61">
        <v>4267269</v>
      </c>
      <c r="AR23" s="61">
        <v>99.6</v>
      </c>
      <c r="AV23" s="64"/>
      <c r="BE23" s="64"/>
      <c r="BH23" s="61" t="s">
        <v>43</v>
      </c>
      <c r="BJ23" s="61">
        <v>4286319</v>
      </c>
      <c r="BK23" s="61">
        <v>100</v>
      </c>
      <c r="BS23" s="64"/>
      <c r="BW23" s="61" t="s">
        <v>456</v>
      </c>
      <c r="BX23" s="61">
        <v>128590</v>
      </c>
      <c r="BY23" s="61">
        <v>3</v>
      </c>
    </row>
    <row r="24" spans="3:85" x14ac:dyDescent="0.25">
      <c r="C24" s="175"/>
      <c r="D24" s="175"/>
      <c r="E24" s="176"/>
      <c r="G24" s="64"/>
      <c r="J24" s="112" t="s">
        <v>88</v>
      </c>
      <c r="K24" s="153">
        <v>0.36363289302893792</v>
      </c>
      <c r="L24" s="108">
        <v>1.9600731605180666E-2</v>
      </c>
      <c r="M24" s="57">
        <v>8.8901423056172532E-2</v>
      </c>
      <c r="O24" s="112" t="s">
        <v>59</v>
      </c>
      <c r="P24" s="153">
        <v>0.36363289302893792</v>
      </c>
      <c r="Q24" s="108">
        <v>3.1428254326728487E-2</v>
      </c>
      <c r="R24" s="57">
        <v>0.20858742293958196</v>
      </c>
      <c r="T24" s="64"/>
      <c r="AC24" s="64"/>
      <c r="AL24" s="64"/>
      <c r="AO24" s="61" t="s">
        <v>69</v>
      </c>
      <c r="AP24" s="61" t="s">
        <v>70</v>
      </c>
      <c r="AQ24" s="61">
        <v>19050</v>
      </c>
      <c r="AR24" s="61">
        <v>0.4</v>
      </c>
      <c r="AV24" s="64"/>
      <c r="BE24" s="64"/>
      <c r="BS24" s="64"/>
      <c r="BW24" s="61" t="s">
        <v>457</v>
      </c>
      <c r="BX24" s="61">
        <v>28575</v>
      </c>
      <c r="BY24" s="61">
        <v>0.7</v>
      </c>
    </row>
    <row r="25" spans="3:85" ht="16.5" thickBot="1" x14ac:dyDescent="0.3">
      <c r="C25" s="175"/>
      <c r="D25" s="175"/>
      <c r="E25" s="176"/>
      <c r="G25" s="64"/>
      <c r="J25" s="113" t="s">
        <v>259</v>
      </c>
      <c r="K25" s="154">
        <v>0.20689280671903848</v>
      </c>
      <c r="L25" s="156">
        <v>2.6465094964783543E-2</v>
      </c>
      <c r="M25" s="57">
        <v>8.1821435191737416E-2</v>
      </c>
      <c r="O25" s="112" t="s">
        <v>88</v>
      </c>
      <c r="P25" s="153">
        <v>0.36363289302893792</v>
      </c>
      <c r="Q25" s="108">
        <v>1.9600731605180666E-2</v>
      </c>
      <c r="R25" s="57">
        <v>8.8901423056172532E-2</v>
      </c>
      <c r="T25" s="64"/>
      <c r="AC25" s="64"/>
      <c r="AL25" s="64"/>
      <c r="AO25" s="61" t="s">
        <v>43</v>
      </c>
      <c r="AQ25" s="61">
        <v>4286319</v>
      </c>
      <c r="AR25" s="61">
        <v>100</v>
      </c>
      <c r="AV25" s="64"/>
      <c r="BE25" s="64"/>
      <c r="BS25" s="64"/>
      <c r="BW25" s="61" t="s">
        <v>458</v>
      </c>
      <c r="BX25" s="61">
        <v>4763</v>
      </c>
      <c r="BY25" s="61">
        <v>0.1</v>
      </c>
    </row>
    <row r="26" spans="3:85" x14ac:dyDescent="0.25">
      <c r="C26" s="175"/>
      <c r="D26" s="175"/>
      <c r="E26" s="176"/>
      <c r="G26" s="64"/>
      <c r="J26" s="112" t="s">
        <v>61</v>
      </c>
      <c r="K26" s="152">
        <v>0.54999370091966571</v>
      </c>
      <c r="L26" s="108">
        <v>3.2502964304168942E-2</v>
      </c>
      <c r="M26" s="57">
        <v>0.30681236094856507</v>
      </c>
      <c r="O26" s="112" t="s">
        <v>57</v>
      </c>
      <c r="P26" s="153">
        <v>0.57894329697532299</v>
      </c>
      <c r="Q26" s="108">
        <v>3.2256936880856728E-2</v>
      </c>
      <c r="R26" s="57">
        <v>0.25457267048150523</v>
      </c>
      <c r="T26" s="64"/>
      <c r="X26" s="203" t="s">
        <v>226</v>
      </c>
      <c r="Y26" s="182">
        <v>371481</v>
      </c>
      <c r="Z26" s="183">
        <f>Y26/$W$2</f>
        <v>0.38613882998627913</v>
      </c>
      <c r="AC26" s="64"/>
      <c r="AG26" s="203" t="s">
        <v>235</v>
      </c>
      <c r="AH26" s="182">
        <v>1747866</v>
      </c>
      <c r="AI26" s="183">
        <f>AH26/$AF$2</f>
        <v>0.4077778625435951</v>
      </c>
      <c r="AL26" s="64"/>
      <c r="AV26" s="64"/>
      <c r="BE26" s="64"/>
      <c r="BS26" s="64"/>
      <c r="BW26" s="61" t="s">
        <v>43</v>
      </c>
      <c r="BX26" s="61">
        <v>485783</v>
      </c>
      <c r="BY26" s="61">
        <v>11.3</v>
      </c>
    </row>
    <row r="27" spans="3:85" x14ac:dyDescent="0.25">
      <c r="C27" s="175"/>
      <c r="D27" s="175"/>
      <c r="E27" s="176"/>
      <c r="G27" s="64"/>
      <c r="J27" s="112" t="s">
        <v>62</v>
      </c>
      <c r="K27" s="153">
        <v>0.33335666293393057</v>
      </c>
      <c r="L27" s="108">
        <v>3.0798967535531265E-2</v>
      </c>
      <c r="M27" s="57">
        <v>0.16441678188154343</v>
      </c>
      <c r="O27" s="112" t="s">
        <v>48</v>
      </c>
      <c r="P27" s="153">
        <v>0.58333187520778285</v>
      </c>
      <c r="Q27" s="108">
        <v>3.2209783810431131E-2</v>
      </c>
      <c r="R27" s="57">
        <v>0.33041787413096407</v>
      </c>
      <c r="T27" s="64"/>
      <c r="X27" s="206" t="s">
        <v>225</v>
      </c>
      <c r="Y27" s="185">
        <v>304805</v>
      </c>
      <c r="Z27" s="186">
        <f t="shared" ref="Z27:Z29" si="3">Y27/$W$2</f>
        <v>0.31683194045985613</v>
      </c>
      <c r="AC27" s="64"/>
      <c r="AG27" s="206" t="s">
        <v>446</v>
      </c>
      <c r="AH27" s="185">
        <v>1238270</v>
      </c>
      <c r="AI27" s="186">
        <f t="shared" ref="AI27:AI29" si="4">AH27/$AF$2</f>
        <v>0.28888890444224985</v>
      </c>
      <c r="AL27" s="64"/>
      <c r="AV27" s="64"/>
      <c r="BE27" s="64"/>
      <c r="BH27" s="24" t="s">
        <v>334</v>
      </c>
      <c r="BS27" s="64"/>
      <c r="BV27" s="61" t="s">
        <v>69</v>
      </c>
      <c r="BW27" s="61" t="s">
        <v>70</v>
      </c>
      <c r="BX27" s="61">
        <v>3800536</v>
      </c>
      <c r="BY27" s="61">
        <v>88.7</v>
      </c>
    </row>
    <row r="28" spans="3:85" ht="16.5" thickBot="1" x14ac:dyDescent="0.3">
      <c r="C28" s="175"/>
      <c r="D28" s="175"/>
      <c r="E28" s="176"/>
      <c r="G28" s="64"/>
      <c r="J28" s="112" t="s">
        <v>63</v>
      </c>
      <c r="K28" s="152">
        <v>0.26923045862372502</v>
      </c>
      <c r="L28" s="108">
        <v>2.8979249295512089E-2</v>
      </c>
      <c r="M28" s="57">
        <v>8.9827356531953367E-2</v>
      </c>
      <c r="O28" s="116" t="s">
        <v>56</v>
      </c>
      <c r="P28" s="179">
        <v>0.59999440081748068</v>
      </c>
      <c r="Q28" s="108">
        <v>3.2006740641507853E-2</v>
      </c>
      <c r="R28" s="57">
        <v>0.28533999859497072</v>
      </c>
      <c r="T28" s="64"/>
      <c r="X28" s="204" t="s">
        <v>227</v>
      </c>
      <c r="Y28" s="185">
        <v>85726</v>
      </c>
      <c r="Z28" s="186">
        <f t="shared" si="3"/>
        <v>8.9108560974595658E-2</v>
      </c>
      <c r="AC28" s="64"/>
      <c r="AG28" s="204" t="s">
        <v>236</v>
      </c>
      <c r="AH28" s="185">
        <v>519121</v>
      </c>
      <c r="AI28" s="186">
        <f t="shared" si="4"/>
        <v>0.12111114455083721</v>
      </c>
      <c r="AL28" s="64"/>
      <c r="AV28" s="64"/>
      <c r="BE28" s="64"/>
      <c r="BJ28" s="61" t="s">
        <v>3</v>
      </c>
      <c r="BK28" s="61" t="s">
        <v>4</v>
      </c>
      <c r="BS28" s="64"/>
      <c r="BV28" s="61" t="s">
        <v>43</v>
      </c>
      <c r="BX28" s="61">
        <v>4286319</v>
      </c>
      <c r="BY28" s="61">
        <v>100</v>
      </c>
    </row>
    <row r="29" spans="3:85" x14ac:dyDescent="0.25">
      <c r="C29" s="175"/>
      <c r="D29" s="175"/>
      <c r="E29" s="176"/>
      <c r="G29" s="64"/>
      <c r="J29" s="114" t="s">
        <v>188</v>
      </c>
      <c r="K29" s="155">
        <v>0.51700000000000002</v>
      </c>
      <c r="L29" s="119">
        <v>3.264878993426986E-2</v>
      </c>
      <c r="T29" s="64"/>
      <c r="X29" s="208" t="s">
        <v>228</v>
      </c>
      <c r="Y29" s="185">
        <v>42863</v>
      </c>
      <c r="Z29" s="186">
        <f t="shared" si="3"/>
        <v>4.4554280487297829E-2</v>
      </c>
      <c r="AC29" s="64"/>
      <c r="AG29" s="205" t="s">
        <v>243</v>
      </c>
      <c r="AH29" s="185">
        <v>195266</v>
      </c>
      <c r="AI29" s="186">
        <f t="shared" si="4"/>
        <v>4.5555638766036778E-2</v>
      </c>
      <c r="AL29" s="64"/>
      <c r="AP29" s="209" t="s">
        <v>319</v>
      </c>
      <c r="AQ29" s="182">
        <v>452445</v>
      </c>
      <c r="AR29" s="183">
        <f>AQ29/$AO$2</f>
        <v>0.10555560610397872</v>
      </c>
      <c r="AV29" s="64"/>
      <c r="BE29" s="64"/>
      <c r="BH29" s="61" t="s">
        <v>6</v>
      </c>
      <c r="BI29" s="61" t="s">
        <v>331</v>
      </c>
      <c r="BJ29" s="61">
        <v>671523</v>
      </c>
      <c r="BK29" s="61">
        <v>15.7</v>
      </c>
      <c r="BS29" s="64"/>
    </row>
    <row r="30" spans="3:85" ht="16.5" thickBot="1" x14ac:dyDescent="0.3">
      <c r="C30" s="175"/>
      <c r="D30" s="177"/>
      <c r="E30" s="176"/>
      <c r="G30" s="64"/>
      <c r="T30" s="64"/>
      <c r="X30" s="207" t="s">
        <v>445</v>
      </c>
      <c r="Y30" s="96"/>
      <c r="Z30" s="97">
        <f>1-SUM(Z26:Z29)</f>
        <v>0.16336638809197135</v>
      </c>
      <c r="AC30" s="64"/>
      <c r="AG30" s="207" t="s">
        <v>217</v>
      </c>
      <c r="AH30" s="96"/>
      <c r="AI30" s="97">
        <f>1-SUM(AI26:AI29)</f>
        <v>0.13666644969728114</v>
      </c>
      <c r="AL30" s="64"/>
      <c r="AP30" s="206" t="s">
        <v>318</v>
      </c>
      <c r="AQ30" s="185">
        <v>457207</v>
      </c>
      <c r="AR30" s="186">
        <f t="shared" ref="AR30:AR33" si="5">AQ30/$AO$2</f>
        <v>0.10666658267851739</v>
      </c>
      <c r="AV30" s="64"/>
      <c r="BE30" s="64"/>
      <c r="BI30" s="61" t="s">
        <v>332</v>
      </c>
      <c r="BJ30" s="61">
        <v>3548120</v>
      </c>
      <c r="BK30" s="61">
        <v>82.8</v>
      </c>
      <c r="BS30" s="64"/>
    </row>
    <row r="31" spans="3:85" x14ac:dyDescent="0.25">
      <c r="C31" s="175"/>
      <c r="D31" s="177"/>
      <c r="E31" s="176"/>
      <c r="G31" s="64"/>
      <c r="T31" s="64"/>
      <c r="AC31" s="64"/>
      <c r="AL31" s="64"/>
      <c r="AP31" s="206" t="s">
        <v>722</v>
      </c>
      <c r="AQ31" s="185">
        <v>552459</v>
      </c>
      <c r="AR31" s="186">
        <f t="shared" si="5"/>
        <v>0.12888891377426645</v>
      </c>
      <c r="AV31" s="64"/>
      <c r="BE31" s="64"/>
      <c r="BI31" s="61" t="s">
        <v>43</v>
      </c>
      <c r="BJ31" s="61">
        <v>4219643</v>
      </c>
      <c r="BK31" s="61">
        <v>98.4</v>
      </c>
      <c r="BS31" s="64"/>
    </row>
    <row r="32" spans="3:85" x14ac:dyDescent="0.25">
      <c r="C32" s="175"/>
      <c r="D32" s="175"/>
      <c r="E32" s="176"/>
      <c r="G32" s="64"/>
      <c r="T32" s="64"/>
      <c r="AC32" s="64"/>
      <c r="AL32" s="64"/>
      <c r="AP32" s="222" t="s">
        <v>321</v>
      </c>
      <c r="AQ32" s="185">
        <v>604847</v>
      </c>
      <c r="AR32" s="186">
        <f t="shared" si="5"/>
        <v>0.14111105589667963</v>
      </c>
      <c r="AV32" s="64"/>
      <c r="BE32" s="64"/>
      <c r="BH32" s="61" t="s">
        <v>69</v>
      </c>
      <c r="BI32" s="61" t="s">
        <v>70</v>
      </c>
      <c r="BJ32" s="61">
        <v>66676</v>
      </c>
      <c r="BK32" s="61">
        <v>1.6</v>
      </c>
      <c r="BS32" s="64"/>
    </row>
    <row r="33" spans="3:77" ht="16.5" thickBot="1" x14ac:dyDescent="0.3">
      <c r="C33" s="175"/>
      <c r="D33" s="175"/>
      <c r="E33" s="176"/>
      <c r="G33" s="64"/>
      <c r="T33" s="64"/>
      <c r="AC33" s="64"/>
      <c r="AL33" s="64"/>
      <c r="AP33" s="219" t="s">
        <v>314</v>
      </c>
      <c r="AQ33" s="188">
        <v>876314</v>
      </c>
      <c r="AR33" s="189">
        <f t="shared" si="5"/>
        <v>0.20444441955906689</v>
      </c>
      <c r="AV33" s="64"/>
      <c r="BE33" s="64"/>
      <c r="BH33" s="61" t="s">
        <v>43</v>
      </c>
      <c r="BJ33" s="61">
        <v>4286319</v>
      </c>
      <c r="BK33" s="61">
        <v>100</v>
      </c>
      <c r="BS33" s="64"/>
      <c r="BV33" s="24" t="s">
        <v>460</v>
      </c>
    </row>
    <row r="34" spans="3:77" x14ac:dyDescent="0.25">
      <c r="C34" s="175"/>
      <c r="D34" s="175"/>
      <c r="E34" s="176"/>
      <c r="G34" s="64"/>
      <c r="K34" s="159"/>
      <c r="L34" s="160" t="s">
        <v>26</v>
      </c>
      <c r="M34" s="173" t="s">
        <v>512</v>
      </c>
      <c r="N34" s="145" t="s">
        <v>402</v>
      </c>
      <c r="T34" s="64"/>
      <c r="AC34" s="64"/>
      <c r="AL34" s="64"/>
      <c r="AV34" s="64"/>
      <c r="BE34" s="64"/>
      <c r="BS34" s="64"/>
      <c r="BX34" s="61" t="s">
        <v>3</v>
      </c>
      <c r="BY34" s="61" t="s">
        <v>4</v>
      </c>
    </row>
    <row r="35" spans="3:77" x14ac:dyDescent="0.25">
      <c r="C35" s="175"/>
      <c r="D35" s="175"/>
      <c r="E35" s="176"/>
      <c r="G35" s="64"/>
      <c r="K35" s="121" t="s">
        <v>61</v>
      </c>
      <c r="L35" s="152">
        <v>0.54999370091966571</v>
      </c>
      <c r="M35" s="157">
        <v>3.2502964304168942E-2</v>
      </c>
      <c r="N35" s="147">
        <v>0.30681236094856507</v>
      </c>
      <c r="T35" s="64"/>
      <c r="AC35" s="64"/>
      <c r="AL35" s="64"/>
      <c r="AV35" s="64"/>
      <c r="BE35" s="64"/>
      <c r="BS35" s="64"/>
      <c r="BV35" s="61" t="s">
        <v>6</v>
      </c>
      <c r="BW35" s="61" t="s">
        <v>454</v>
      </c>
      <c r="BX35" s="61">
        <v>128590</v>
      </c>
      <c r="BY35" s="61">
        <v>3</v>
      </c>
    </row>
    <row r="36" spans="3:77" x14ac:dyDescent="0.25">
      <c r="C36" s="175"/>
      <c r="D36" s="175"/>
      <c r="E36" s="176"/>
      <c r="G36" s="64"/>
      <c r="K36" s="134" t="s">
        <v>119</v>
      </c>
      <c r="L36" s="152">
        <v>0.60606050965545766</v>
      </c>
      <c r="M36" s="157">
        <v>2.22231953862084E-2</v>
      </c>
      <c r="N36" s="147">
        <v>0.33700000000000002</v>
      </c>
      <c r="T36" s="64"/>
      <c r="AC36" s="64"/>
      <c r="AL36" s="64"/>
      <c r="AV36" s="64"/>
      <c r="BE36" s="64"/>
      <c r="BS36" s="64"/>
      <c r="BW36" s="61" t="s">
        <v>455</v>
      </c>
      <c r="BX36" s="61">
        <v>333380</v>
      </c>
      <c r="BY36" s="61">
        <v>7.8</v>
      </c>
    </row>
    <row r="37" spans="3:77" x14ac:dyDescent="0.25">
      <c r="C37" s="175"/>
      <c r="D37" s="175"/>
      <c r="E37" s="176"/>
      <c r="G37" s="64"/>
      <c r="K37" s="121" t="s">
        <v>45</v>
      </c>
      <c r="L37" s="152">
        <v>0.64285656601548935</v>
      </c>
      <c r="M37" s="157">
        <v>3.1304962921061302E-2</v>
      </c>
      <c r="N37" s="147">
        <v>0.4636029800014988</v>
      </c>
      <c r="T37" s="64"/>
      <c r="AC37" s="64"/>
      <c r="AL37" s="64"/>
      <c r="AV37" s="64"/>
      <c r="BE37" s="64"/>
      <c r="BH37" s="61" t="s">
        <v>335</v>
      </c>
      <c r="BS37" s="64"/>
      <c r="BW37" s="61" t="s">
        <v>456</v>
      </c>
      <c r="BX37" s="61">
        <v>157165</v>
      </c>
      <c r="BY37" s="61">
        <v>3.7</v>
      </c>
    </row>
    <row r="38" spans="3:77" x14ac:dyDescent="0.25">
      <c r="C38" s="175"/>
      <c r="D38" s="175"/>
      <c r="E38" s="176"/>
      <c r="G38" s="64"/>
      <c r="K38" s="121" t="s">
        <v>50</v>
      </c>
      <c r="L38" s="152">
        <v>0.65094397553250283</v>
      </c>
      <c r="M38" s="157">
        <v>3.1142551523736108E-2</v>
      </c>
      <c r="N38" s="147">
        <v>0.27268793526705104</v>
      </c>
      <c r="T38" s="64"/>
      <c r="AC38" s="64"/>
      <c r="AL38" s="64"/>
      <c r="AV38" s="64"/>
      <c r="BE38" s="64"/>
      <c r="BJ38" s="61" t="s">
        <v>3</v>
      </c>
      <c r="BK38" s="61" t="s">
        <v>4</v>
      </c>
      <c r="BS38" s="64"/>
      <c r="BW38" s="61" t="s">
        <v>457</v>
      </c>
      <c r="BX38" s="61">
        <v>28575</v>
      </c>
      <c r="BY38" s="61">
        <v>0.7</v>
      </c>
    </row>
    <row r="39" spans="3:77" ht="16.5" thickBot="1" x14ac:dyDescent="0.3">
      <c r="C39" s="175"/>
      <c r="D39" s="175"/>
      <c r="E39" s="176"/>
      <c r="G39" s="64"/>
      <c r="K39" s="123" t="s">
        <v>51</v>
      </c>
      <c r="L39" s="161">
        <v>0.70833406239610852</v>
      </c>
      <c r="M39" s="162">
        <v>2.9695916702102039E-2</v>
      </c>
      <c r="N39" s="151">
        <v>0.26481777328727685</v>
      </c>
      <c r="T39" s="64"/>
      <c r="AC39" s="64"/>
      <c r="AL39" s="64"/>
      <c r="AV39" s="64"/>
      <c r="BE39" s="64"/>
      <c r="BH39" s="61" t="s">
        <v>6</v>
      </c>
      <c r="BI39" s="61" t="s">
        <v>331</v>
      </c>
      <c r="BJ39" s="61">
        <v>2767057</v>
      </c>
      <c r="BK39" s="61">
        <v>64.599999999999994</v>
      </c>
      <c r="BS39" s="64"/>
      <c r="BW39" s="61" t="s">
        <v>458</v>
      </c>
      <c r="BX39" s="61">
        <v>23813</v>
      </c>
      <c r="BY39" s="61">
        <v>0.6</v>
      </c>
    </row>
    <row r="40" spans="3:77" x14ac:dyDescent="0.25">
      <c r="C40" s="175"/>
      <c r="D40" s="177"/>
      <c r="E40" s="176"/>
      <c r="G40" s="64"/>
      <c r="T40" s="64"/>
      <c r="AC40" s="64"/>
      <c r="AL40" s="64"/>
      <c r="AV40" s="64"/>
      <c r="BE40" s="64"/>
      <c r="BI40" s="61" t="s">
        <v>332</v>
      </c>
      <c r="BJ40" s="61">
        <v>1452586</v>
      </c>
      <c r="BK40" s="61">
        <v>33.9</v>
      </c>
      <c r="BS40" s="64"/>
      <c r="BW40" s="61" t="s">
        <v>43</v>
      </c>
      <c r="BX40" s="61">
        <v>671523</v>
      </c>
      <c r="BY40" s="61">
        <v>15.7</v>
      </c>
    </row>
    <row r="41" spans="3:77" x14ac:dyDescent="0.25">
      <c r="C41" s="175"/>
      <c r="D41" s="178"/>
      <c r="E41" s="176"/>
      <c r="G41" s="64"/>
      <c r="T41" s="64"/>
      <c r="AC41" s="64"/>
      <c r="AL41" s="64"/>
      <c r="AV41" s="64"/>
      <c r="BE41" s="64"/>
      <c r="BI41" s="61" t="s">
        <v>43</v>
      </c>
      <c r="BJ41" s="61">
        <v>4219643</v>
      </c>
      <c r="BK41" s="61">
        <v>98.4</v>
      </c>
      <c r="BS41" s="64"/>
      <c r="BV41" s="61" t="s">
        <v>69</v>
      </c>
      <c r="BW41" s="61" t="s">
        <v>70</v>
      </c>
      <c r="BX41" s="61">
        <v>3614796</v>
      </c>
      <c r="BY41" s="61">
        <v>84.3</v>
      </c>
    </row>
    <row r="42" spans="3:77" x14ac:dyDescent="0.25">
      <c r="C42" s="175"/>
      <c r="D42" s="178"/>
      <c r="E42" s="176"/>
      <c r="G42" s="64"/>
      <c r="T42" s="64"/>
      <c r="AC42" s="64"/>
      <c r="AL42" s="64"/>
      <c r="AV42" s="64"/>
      <c r="BE42" s="64"/>
      <c r="BH42" s="61" t="s">
        <v>69</v>
      </c>
      <c r="BI42" s="61" t="s">
        <v>70</v>
      </c>
      <c r="BJ42" s="61">
        <v>66676</v>
      </c>
      <c r="BK42" s="61">
        <v>1.6</v>
      </c>
      <c r="BS42" s="64"/>
      <c r="BV42" s="61" t="s">
        <v>43</v>
      </c>
      <c r="BX42" s="61">
        <v>4286319</v>
      </c>
      <c r="BY42" s="61">
        <v>100</v>
      </c>
    </row>
    <row r="43" spans="3:77" x14ac:dyDescent="0.25">
      <c r="C43" s="175"/>
      <c r="D43" s="175"/>
      <c r="E43" s="176"/>
      <c r="G43" s="64"/>
      <c r="T43" s="64"/>
      <c r="AC43" s="64"/>
      <c r="AL43" s="64"/>
      <c r="AV43" s="64"/>
      <c r="BE43" s="64"/>
      <c r="BH43" s="61" t="s">
        <v>43</v>
      </c>
      <c r="BJ43" s="61">
        <v>4286319</v>
      </c>
      <c r="BK43" s="61">
        <v>100</v>
      </c>
      <c r="BS43" s="64"/>
    </row>
    <row r="44" spans="3:77" x14ac:dyDescent="0.25">
      <c r="C44" s="176"/>
      <c r="D44" s="176"/>
      <c r="E44" s="176"/>
      <c r="G44" s="64"/>
      <c r="T44" s="64"/>
      <c r="AC44" s="64"/>
      <c r="AL44" s="64"/>
      <c r="AV44" s="64"/>
      <c r="BE44" s="64"/>
      <c r="BS44" s="64"/>
    </row>
    <row r="45" spans="3:77" x14ac:dyDescent="0.25">
      <c r="C45" s="176"/>
      <c r="D45" s="176"/>
      <c r="E45" s="176"/>
      <c r="G45" s="64"/>
      <c r="T45" s="64"/>
      <c r="AC45" s="64"/>
      <c r="AL45" s="64"/>
      <c r="AV45" s="64"/>
      <c r="BE45" s="64"/>
      <c r="BS45" s="64"/>
    </row>
    <row r="46" spans="3:77" x14ac:dyDescent="0.25">
      <c r="C46" s="176"/>
      <c r="D46" s="176"/>
      <c r="E46" s="176"/>
      <c r="G46" s="64"/>
      <c r="T46" s="64"/>
      <c r="AC46" s="64"/>
      <c r="AL46" s="64"/>
      <c r="AV46" s="64"/>
      <c r="BE46" s="64"/>
      <c r="BS46" s="64"/>
      <c r="BV46" s="24" t="s">
        <v>461</v>
      </c>
    </row>
    <row r="47" spans="3:77" x14ac:dyDescent="0.25">
      <c r="C47" s="176"/>
      <c r="D47" s="176"/>
      <c r="E47" s="176"/>
      <c r="G47" s="64"/>
      <c r="T47" s="64"/>
      <c r="AC47" s="64"/>
      <c r="AL47" s="64"/>
      <c r="AV47" s="64"/>
      <c r="BE47" s="64"/>
      <c r="BH47" s="61" t="s">
        <v>336</v>
      </c>
      <c r="BS47" s="64"/>
      <c r="BX47" s="61" t="s">
        <v>3</v>
      </c>
      <c r="BY47" s="61" t="s">
        <v>4</v>
      </c>
    </row>
    <row r="48" spans="3:77" x14ac:dyDescent="0.25">
      <c r="C48" s="176"/>
      <c r="D48" s="176"/>
      <c r="E48" s="176"/>
      <c r="G48" s="64"/>
      <c r="T48" s="64"/>
      <c r="AC48" s="64"/>
      <c r="AL48" s="64"/>
      <c r="AV48" s="64"/>
      <c r="BE48" s="64"/>
      <c r="BJ48" s="61" t="s">
        <v>3</v>
      </c>
      <c r="BK48" s="61" t="s">
        <v>4</v>
      </c>
      <c r="BS48" s="64"/>
      <c r="BV48" s="61" t="s">
        <v>6</v>
      </c>
      <c r="BW48" s="61" t="s">
        <v>454</v>
      </c>
      <c r="BX48" s="61">
        <v>1176356</v>
      </c>
      <c r="BY48" s="61">
        <v>27.4</v>
      </c>
    </row>
    <row r="49" spans="3:77" x14ac:dyDescent="0.25">
      <c r="C49" s="176"/>
      <c r="D49" s="176"/>
      <c r="E49" s="176"/>
      <c r="G49" s="64"/>
      <c r="T49" s="64"/>
      <c r="AC49" s="64"/>
      <c r="AL49" s="64"/>
      <c r="AV49" s="64"/>
      <c r="BE49" s="64"/>
      <c r="BH49" s="61" t="s">
        <v>6</v>
      </c>
      <c r="BI49" s="61" t="s">
        <v>331</v>
      </c>
      <c r="BJ49" s="61">
        <v>1428773</v>
      </c>
      <c r="BK49" s="61">
        <v>33.299999999999997</v>
      </c>
      <c r="BS49" s="64"/>
      <c r="BW49" s="61" t="s">
        <v>455</v>
      </c>
      <c r="BX49" s="61">
        <v>1300183</v>
      </c>
      <c r="BY49" s="61">
        <v>30.3</v>
      </c>
    </row>
    <row r="50" spans="3:77" x14ac:dyDescent="0.25">
      <c r="C50" s="176"/>
      <c r="D50" s="176"/>
      <c r="E50" s="176"/>
      <c r="G50" s="64"/>
      <c r="T50" s="64"/>
      <c r="AC50" s="64"/>
      <c r="AL50" s="64"/>
      <c r="AV50" s="64"/>
      <c r="BE50" s="64"/>
      <c r="BI50" s="61" t="s">
        <v>332</v>
      </c>
      <c r="BJ50" s="61">
        <v>2790870</v>
      </c>
      <c r="BK50" s="61">
        <v>65.099999999999994</v>
      </c>
      <c r="BS50" s="64"/>
      <c r="BW50" s="61" t="s">
        <v>456</v>
      </c>
      <c r="BX50" s="61">
        <v>171453</v>
      </c>
      <c r="BY50" s="61">
        <v>4</v>
      </c>
    </row>
    <row r="51" spans="3:77" x14ac:dyDescent="0.25">
      <c r="C51" s="176"/>
      <c r="D51" s="176"/>
      <c r="E51" s="176"/>
      <c r="G51" s="64"/>
      <c r="T51" s="64"/>
      <c r="AC51" s="64"/>
      <c r="AL51" s="64"/>
      <c r="AV51" s="64"/>
      <c r="BE51" s="64"/>
      <c r="BI51" s="61" t="s">
        <v>43</v>
      </c>
      <c r="BJ51" s="61">
        <v>4219643</v>
      </c>
      <c r="BK51" s="61">
        <v>98.4</v>
      </c>
      <c r="BS51" s="64"/>
      <c r="BW51" s="61" t="s">
        <v>457</v>
      </c>
      <c r="BX51" s="61">
        <v>76201</v>
      </c>
      <c r="BY51" s="61">
        <v>1.8</v>
      </c>
    </row>
    <row r="52" spans="3:77" x14ac:dyDescent="0.25">
      <c r="G52" s="64"/>
      <c r="T52" s="64"/>
      <c r="AC52" s="64"/>
      <c r="AL52" s="64"/>
      <c r="AV52" s="64"/>
      <c r="BE52" s="64"/>
      <c r="BH52" s="61" t="s">
        <v>69</v>
      </c>
      <c r="BI52" s="61" t="s">
        <v>70</v>
      </c>
      <c r="BJ52" s="61">
        <v>66676</v>
      </c>
      <c r="BK52" s="61">
        <v>1.6</v>
      </c>
      <c r="BS52" s="64"/>
      <c r="BW52" s="61" t="s">
        <v>458</v>
      </c>
      <c r="BX52" s="61">
        <v>42863</v>
      </c>
      <c r="BY52" s="61">
        <v>1</v>
      </c>
    </row>
    <row r="53" spans="3:77" x14ac:dyDescent="0.25">
      <c r="G53" s="64"/>
      <c r="T53" s="64"/>
      <c r="AC53" s="64"/>
      <c r="AL53" s="64"/>
      <c r="AV53" s="64"/>
      <c r="BE53" s="64"/>
      <c r="BH53" s="61" t="s">
        <v>43</v>
      </c>
      <c r="BJ53" s="61">
        <v>4286319</v>
      </c>
      <c r="BK53" s="61">
        <v>100</v>
      </c>
      <c r="BS53" s="64"/>
      <c r="BW53" s="61" t="s">
        <v>43</v>
      </c>
      <c r="BX53" s="61">
        <v>2767057</v>
      </c>
      <c r="BY53" s="61">
        <v>64.599999999999994</v>
      </c>
    </row>
    <row r="54" spans="3:77" x14ac:dyDescent="0.25">
      <c r="G54" s="64"/>
      <c r="T54" s="64"/>
      <c r="AC54" s="64"/>
      <c r="AL54" s="64"/>
      <c r="AV54" s="64"/>
      <c r="BE54" s="64"/>
      <c r="BS54" s="64"/>
      <c r="BV54" s="61" t="s">
        <v>69</v>
      </c>
      <c r="BW54" s="61" t="s">
        <v>70</v>
      </c>
      <c r="BX54" s="61">
        <v>1519262</v>
      </c>
      <c r="BY54" s="61">
        <v>35.4</v>
      </c>
    </row>
    <row r="55" spans="3:77" x14ac:dyDescent="0.25">
      <c r="G55" s="64"/>
      <c r="T55" s="64"/>
      <c r="AC55" s="64"/>
      <c r="AL55" s="64"/>
      <c r="AV55" s="64"/>
      <c r="BE55" s="64"/>
      <c r="BS55" s="64"/>
      <c r="BV55" s="61" t="s">
        <v>43</v>
      </c>
      <c r="BX55" s="61">
        <v>4286319</v>
      </c>
      <c r="BY55" s="61">
        <v>100</v>
      </c>
    </row>
    <row r="56" spans="3:77" x14ac:dyDescent="0.25">
      <c r="G56" s="64"/>
      <c r="T56" s="64"/>
      <c r="AC56" s="64"/>
      <c r="AL56" s="64"/>
      <c r="AV56" s="64"/>
      <c r="BE56" s="64"/>
      <c r="BS56" s="64"/>
    </row>
    <row r="57" spans="3:77" x14ac:dyDescent="0.25">
      <c r="G57" s="64"/>
      <c r="T57" s="64"/>
      <c r="AC57" s="64"/>
      <c r="AL57" s="64"/>
      <c r="AV57" s="64"/>
      <c r="BE57" s="64"/>
      <c r="BH57" s="61" t="s">
        <v>337</v>
      </c>
      <c r="BS57" s="64"/>
    </row>
    <row r="58" spans="3:77" x14ac:dyDescent="0.25">
      <c r="G58" s="64"/>
      <c r="T58" s="64"/>
      <c r="AC58" s="64"/>
      <c r="AL58" s="64"/>
      <c r="AV58" s="64"/>
      <c r="BE58" s="64"/>
      <c r="BJ58" s="61" t="s">
        <v>3</v>
      </c>
      <c r="BK58" s="61" t="s">
        <v>4</v>
      </c>
      <c r="BS58" s="64"/>
    </row>
    <row r="59" spans="3:77" x14ac:dyDescent="0.25">
      <c r="G59" s="64"/>
      <c r="T59" s="64"/>
      <c r="AC59" s="64"/>
      <c r="AL59" s="64"/>
      <c r="AV59" s="64"/>
      <c r="BE59" s="64"/>
      <c r="BH59" s="61" t="s">
        <v>6</v>
      </c>
      <c r="BI59" s="61" t="s">
        <v>331</v>
      </c>
      <c r="BJ59" s="61">
        <v>933465</v>
      </c>
      <c r="BK59" s="61">
        <v>21.8</v>
      </c>
      <c r="BS59" s="64"/>
      <c r="BV59" s="61" t="s">
        <v>462</v>
      </c>
    </row>
    <row r="60" spans="3:77" x14ac:dyDescent="0.25">
      <c r="G60" s="64"/>
      <c r="T60" s="64"/>
      <c r="AC60" s="64"/>
      <c r="AL60" s="64"/>
      <c r="AV60" s="64"/>
      <c r="BE60" s="64"/>
      <c r="BI60" s="61" t="s">
        <v>332</v>
      </c>
      <c r="BJ60" s="61">
        <v>3286178</v>
      </c>
      <c r="BK60" s="61">
        <v>76.7</v>
      </c>
      <c r="BS60" s="64"/>
      <c r="BX60" s="61" t="s">
        <v>3</v>
      </c>
      <c r="BY60" s="61" t="s">
        <v>4</v>
      </c>
    </row>
    <row r="61" spans="3:77" x14ac:dyDescent="0.25">
      <c r="G61" s="64"/>
      <c r="T61" s="64"/>
      <c r="AC61" s="64"/>
      <c r="AL61" s="64"/>
      <c r="AV61" s="64"/>
      <c r="BE61" s="64"/>
      <c r="BI61" s="61" t="s">
        <v>43</v>
      </c>
      <c r="BJ61" s="61">
        <v>4219643</v>
      </c>
      <c r="BK61" s="61">
        <v>98.4</v>
      </c>
      <c r="BS61" s="64"/>
      <c r="BV61" s="61" t="s">
        <v>6</v>
      </c>
      <c r="BW61" s="61" t="s">
        <v>454</v>
      </c>
      <c r="BX61" s="61">
        <v>252417</v>
      </c>
      <c r="BY61" s="61">
        <v>5.9</v>
      </c>
    </row>
    <row r="62" spans="3:77" x14ac:dyDescent="0.25">
      <c r="G62" s="64"/>
      <c r="T62" s="64"/>
      <c r="AC62" s="64"/>
      <c r="AL62" s="64"/>
      <c r="AV62" s="64"/>
      <c r="BE62" s="64"/>
      <c r="BH62" s="61" t="s">
        <v>69</v>
      </c>
      <c r="BI62" s="61" t="s">
        <v>70</v>
      </c>
      <c r="BJ62" s="61">
        <v>66676</v>
      </c>
      <c r="BK62" s="61">
        <v>1.6</v>
      </c>
      <c r="BS62" s="64"/>
      <c r="BW62" s="61" t="s">
        <v>455</v>
      </c>
      <c r="BX62" s="61">
        <v>881077</v>
      </c>
      <c r="BY62" s="61">
        <v>20.6</v>
      </c>
    </row>
    <row r="63" spans="3:77" x14ac:dyDescent="0.25">
      <c r="G63" s="64"/>
      <c r="T63" s="64"/>
      <c r="AC63" s="64"/>
      <c r="AL63" s="64"/>
      <c r="AV63" s="64"/>
      <c r="BE63" s="64"/>
      <c r="BH63" s="61" t="s">
        <v>43</v>
      </c>
      <c r="BJ63" s="61">
        <v>4286319</v>
      </c>
      <c r="BK63" s="61">
        <v>100</v>
      </c>
      <c r="BS63" s="64"/>
      <c r="BW63" s="61" t="s">
        <v>456</v>
      </c>
      <c r="BX63" s="61">
        <v>190503</v>
      </c>
      <c r="BY63" s="61">
        <v>4.4000000000000004</v>
      </c>
    </row>
    <row r="64" spans="3:77" x14ac:dyDescent="0.25">
      <c r="G64" s="64"/>
      <c r="T64" s="64"/>
      <c r="AC64" s="64"/>
      <c r="AL64" s="64"/>
      <c r="AV64" s="64"/>
      <c r="BE64" s="64"/>
      <c r="BS64" s="64"/>
      <c r="BW64" s="61" t="s">
        <v>457</v>
      </c>
      <c r="BX64" s="61">
        <v>61913</v>
      </c>
      <c r="BY64" s="61">
        <v>1.4</v>
      </c>
    </row>
    <row r="65" spans="7:77" x14ac:dyDescent="0.25">
      <c r="G65" s="64"/>
      <c r="T65" s="64"/>
      <c r="AC65" s="64"/>
      <c r="AL65" s="64"/>
      <c r="AV65" s="64"/>
      <c r="BE65" s="64"/>
      <c r="BS65" s="64"/>
      <c r="BW65" s="61" t="s">
        <v>458</v>
      </c>
      <c r="BX65" s="61">
        <v>42863</v>
      </c>
      <c r="BY65" s="61">
        <v>1</v>
      </c>
    </row>
    <row r="66" spans="7:77" x14ac:dyDescent="0.25">
      <c r="G66" s="64"/>
      <c r="T66" s="64"/>
      <c r="AC66" s="64"/>
      <c r="AL66" s="64"/>
      <c r="AV66" s="64"/>
      <c r="BE66" s="64"/>
      <c r="BS66" s="64"/>
      <c r="BW66" s="61" t="s">
        <v>43</v>
      </c>
      <c r="BX66" s="61">
        <v>1428773</v>
      </c>
      <c r="BY66" s="61">
        <v>33.299999999999997</v>
      </c>
    </row>
    <row r="67" spans="7:77" x14ac:dyDescent="0.25">
      <c r="G67" s="64"/>
      <c r="T67" s="64"/>
      <c r="AC67" s="64"/>
      <c r="AL67" s="64"/>
      <c r="AV67" s="64"/>
      <c r="BE67" s="64"/>
      <c r="BH67" s="61" t="s">
        <v>338</v>
      </c>
      <c r="BS67" s="64"/>
      <c r="BV67" s="61" t="s">
        <v>69</v>
      </c>
      <c r="BW67" s="61" t="s">
        <v>70</v>
      </c>
      <c r="BX67" s="61">
        <v>2857546</v>
      </c>
      <c r="BY67" s="61">
        <v>66.7</v>
      </c>
    </row>
    <row r="68" spans="7:77" x14ac:dyDescent="0.25">
      <c r="G68" s="64"/>
      <c r="T68" s="64"/>
      <c r="AC68" s="64"/>
      <c r="AL68" s="64"/>
      <c r="AV68" s="64"/>
      <c r="BE68" s="64"/>
      <c r="BJ68" s="61" t="s">
        <v>3</v>
      </c>
      <c r="BK68" s="61" t="s">
        <v>4</v>
      </c>
      <c r="BS68" s="64"/>
      <c r="BV68" s="61" t="s">
        <v>43</v>
      </c>
      <c r="BX68" s="61">
        <v>4286319</v>
      </c>
      <c r="BY68" s="61">
        <v>100</v>
      </c>
    </row>
    <row r="69" spans="7:77" x14ac:dyDescent="0.25">
      <c r="G69" s="64"/>
      <c r="T69" s="64"/>
      <c r="AC69" s="64"/>
      <c r="AL69" s="64"/>
      <c r="AV69" s="64"/>
      <c r="BE69" s="64"/>
      <c r="BH69" s="61" t="s">
        <v>6</v>
      </c>
      <c r="BI69" s="61" t="s">
        <v>331</v>
      </c>
      <c r="BJ69" s="61">
        <v>685811</v>
      </c>
      <c r="BK69" s="61">
        <v>16</v>
      </c>
      <c r="BS69" s="64"/>
    </row>
    <row r="70" spans="7:77" x14ac:dyDescent="0.25">
      <c r="G70" s="64"/>
      <c r="T70" s="64"/>
      <c r="AC70" s="64"/>
      <c r="AL70" s="64"/>
      <c r="AV70" s="64"/>
      <c r="BE70" s="64"/>
      <c r="BI70" s="61" t="s">
        <v>332</v>
      </c>
      <c r="BJ70" s="61">
        <v>3533832</v>
      </c>
      <c r="BK70" s="61">
        <v>82.4</v>
      </c>
      <c r="BS70" s="64"/>
    </row>
    <row r="71" spans="7:77" x14ac:dyDescent="0.25">
      <c r="G71" s="64"/>
      <c r="T71" s="64"/>
      <c r="AC71" s="64"/>
      <c r="AL71" s="64"/>
      <c r="AV71" s="64"/>
      <c r="BE71" s="64"/>
      <c r="BI71" s="61" t="s">
        <v>43</v>
      </c>
      <c r="BJ71" s="61">
        <v>4219643</v>
      </c>
      <c r="BK71" s="61">
        <v>98.4</v>
      </c>
      <c r="BS71" s="64"/>
    </row>
    <row r="72" spans="7:77" x14ac:dyDescent="0.25">
      <c r="G72" s="64"/>
      <c r="T72" s="64"/>
      <c r="AC72" s="64"/>
      <c r="AL72" s="64"/>
      <c r="AV72" s="64"/>
      <c r="BE72" s="64"/>
      <c r="BH72" s="61" t="s">
        <v>69</v>
      </c>
      <c r="BI72" s="61" t="s">
        <v>70</v>
      </c>
      <c r="BJ72" s="61">
        <v>66676</v>
      </c>
      <c r="BK72" s="61">
        <v>1.6</v>
      </c>
      <c r="BS72" s="64"/>
      <c r="BV72" s="61" t="s">
        <v>463</v>
      </c>
    </row>
    <row r="73" spans="7:77" x14ac:dyDescent="0.25">
      <c r="G73" s="64"/>
      <c r="T73" s="64"/>
      <c r="AC73" s="64"/>
      <c r="AL73" s="64"/>
      <c r="AV73" s="64"/>
      <c r="BE73" s="64"/>
      <c r="BH73" s="61" t="s">
        <v>43</v>
      </c>
      <c r="BJ73" s="61">
        <v>4286319</v>
      </c>
      <c r="BK73" s="61">
        <v>100</v>
      </c>
      <c r="BS73" s="64"/>
      <c r="BX73" s="61" t="s">
        <v>3</v>
      </c>
      <c r="BY73" s="61" t="s">
        <v>4</v>
      </c>
    </row>
    <row r="74" spans="7:77" x14ac:dyDescent="0.25">
      <c r="G74" s="64"/>
      <c r="T74" s="64"/>
      <c r="AC74" s="64"/>
      <c r="AL74" s="64"/>
      <c r="AV74" s="64"/>
      <c r="BE74" s="64"/>
      <c r="BS74" s="64"/>
      <c r="BV74" s="61" t="s">
        <v>6</v>
      </c>
      <c r="BW74" s="61" t="s">
        <v>454</v>
      </c>
      <c r="BX74" s="61">
        <v>147640</v>
      </c>
      <c r="BY74" s="61">
        <v>3.4</v>
      </c>
    </row>
    <row r="75" spans="7:77" x14ac:dyDescent="0.25">
      <c r="G75" s="64"/>
      <c r="T75" s="64"/>
      <c r="AC75" s="64"/>
      <c r="AL75" s="64"/>
      <c r="AV75" s="64"/>
      <c r="BE75" s="64"/>
      <c r="BS75" s="64"/>
      <c r="BW75" s="61" t="s">
        <v>455</v>
      </c>
      <c r="BX75" s="61">
        <v>519121</v>
      </c>
      <c r="BY75" s="61">
        <v>12.1</v>
      </c>
    </row>
    <row r="76" spans="7:77" x14ac:dyDescent="0.25">
      <c r="G76" s="64"/>
      <c r="T76" s="64"/>
      <c r="AC76" s="64"/>
      <c r="AL76" s="64"/>
      <c r="AV76" s="64"/>
      <c r="BE76" s="64"/>
      <c r="BS76" s="64"/>
      <c r="BW76" s="61" t="s">
        <v>456</v>
      </c>
      <c r="BX76" s="61">
        <v>161928</v>
      </c>
      <c r="BY76" s="61">
        <v>3.8</v>
      </c>
    </row>
    <row r="77" spans="7:77" x14ac:dyDescent="0.25">
      <c r="G77" s="64"/>
      <c r="T77" s="64"/>
      <c r="AC77" s="64"/>
      <c r="AL77" s="64"/>
      <c r="AV77" s="64"/>
      <c r="BE77" s="64"/>
      <c r="BH77" s="61" t="s">
        <v>339</v>
      </c>
      <c r="BS77" s="64"/>
      <c r="BW77" s="61" t="s">
        <v>457</v>
      </c>
      <c r="BX77" s="61">
        <v>76201</v>
      </c>
      <c r="BY77" s="61">
        <v>1.8</v>
      </c>
    </row>
    <row r="78" spans="7:77" x14ac:dyDescent="0.25">
      <c r="G78" s="64"/>
      <c r="T78" s="64"/>
      <c r="AC78" s="64"/>
      <c r="AL78" s="64"/>
      <c r="AV78" s="64"/>
      <c r="BE78" s="64"/>
      <c r="BJ78" s="61" t="s">
        <v>3</v>
      </c>
      <c r="BK78" s="61" t="s">
        <v>4</v>
      </c>
      <c r="BS78" s="64"/>
      <c r="BW78" s="61" t="s">
        <v>458</v>
      </c>
      <c r="BX78" s="61">
        <v>28575</v>
      </c>
      <c r="BY78" s="61">
        <v>0.7</v>
      </c>
    </row>
    <row r="79" spans="7:77" x14ac:dyDescent="0.25">
      <c r="G79" s="64"/>
      <c r="T79" s="64"/>
      <c r="AC79" s="64"/>
      <c r="AL79" s="64"/>
      <c r="AV79" s="64"/>
      <c r="BE79" s="64"/>
      <c r="BH79" s="61" t="s">
        <v>6</v>
      </c>
      <c r="BI79" s="61" t="s">
        <v>331</v>
      </c>
      <c r="BJ79" s="61">
        <v>661998</v>
      </c>
      <c r="BK79" s="61">
        <v>15.4</v>
      </c>
      <c r="BS79" s="64"/>
      <c r="BW79" s="61" t="s">
        <v>43</v>
      </c>
      <c r="BX79" s="61">
        <v>933465</v>
      </c>
      <c r="BY79" s="61">
        <v>21.8</v>
      </c>
    </row>
    <row r="80" spans="7:77" x14ac:dyDescent="0.25">
      <c r="G80" s="64"/>
      <c r="T80" s="64"/>
      <c r="AC80" s="64"/>
      <c r="AL80" s="64"/>
      <c r="AV80" s="64"/>
      <c r="BE80" s="64"/>
      <c r="BI80" s="61" t="s">
        <v>332</v>
      </c>
      <c r="BJ80" s="61">
        <v>3557645</v>
      </c>
      <c r="BK80" s="61">
        <v>83</v>
      </c>
      <c r="BS80" s="64"/>
      <c r="BV80" s="61" t="s">
        <v>69</v>
      </c>
      <c r="BW80" s="61" t="s">
        <v>70</v>
      </c>
      <c r="BX80" s="61">
        <v>3352854</v>
      </c>
      <c r="BY80" s="61">
        <v>78.2</v>
      </c>
    </row>
    <row r="81" spans="7:77" x14ac:dyDescent="0.25">
      <c r="G81" s="64"/>
      <c r="T81" s="64"/>
      <c r="AC81" s="64"/>
      <c r="AL81" s="64"/>
      <c r="AV81" s="64"/>
      <c r="BE81" s="64"/>
      <c r="BI81" s="61" t="s">
        <v>43</v>
      </c>
      <c r="BJ81" s="61">
        <v>4219643</v>
      </c>
      <c r="BK81" s="61">
        <v>98.4</v>
      </c>
      <c r="BS81" s="64"/>
      <c r="BV81" s="61" t="s">
        <v>43</v>
      </c>
      <c r="BX81" s="61">
        <v>4286319</v>
      </c>
      <c r="BY81" s="61">
        <v>100</v>
      </c>
    </row>
    <row r="82" spans="7:77" x14ac:dyDescent="0.25">
      <c r="G82" s="64"/>
      <c r="T82" s="64"/>
      <c r="AC82" s="64"/>
      <c r="AL82" s="64"/>
      <c r="AV82" s="64"/>
      <c r="BE82" s="64"/>
      <c r="BH82" s="61" t="s">
        <v>69</v>
      </c>
      <c r="BI82" s="61" t="s">
        <v>70</v>
      </c>
      <c r="BJ82" s="61">
        <v>66676</v>
      </c>
      <c r="BK82" s="61">
        <v>1.6</v>
      </c>
      <c r="BS82" s="64"/>
    </row>
    <row r="83" spans="7:77" x14ac:dyDescent="0.25">
      <c r="G83" s="64"/>
      <c r="T83" s="64"/>
      <c r="AC83" s="64"/>
      <c r="AL83" s="64"/>
      <c r="AV83" s="64"/>
      <c r="BE83" s="64"/>
      <c r="BH83" s="61" t="s">
        <v>43</v>
      </c>
      <c r="BJ83" s="61">
        <v>4286319</v>
      </c>
      <c r="BK83" s="61">
        <v>100</v>
      </c>
      <c r="BS83" s="64"/>
    </row>
    <row r="84" spans="7:77" x14ac:dyDescent="0.25">
      <c r="G84" s="64"/>
      <c r="T84" s="64"/>
      <c r="AC84" s="64"/>
      <c r="AL84" s="64"/>
      <c r="AV84" s="64"/>
      <c r="BE84" s="64"/>
      <c r="BS84" s="64"/>
    </row>
    <row r="85" spans="7:77" x14ac:dyDescent="0.25">
      <c r="G85" s="64"/>
      <c r="T85" s="64"/>
      <c r="AC85" s="64"/>
      <c r="AL85" s="64"/>
      <c r="AV85" s="64"/>
      <c r="BE85" s="64"/>
      <c r="BS85" s="64"/>
      <c r="BV85" s="61" t="s">
        <v>464</v>
      </c>
    </row>
    <row r="86" spans="7:77" x14ac:dyDescent="0.25">
      <c r="G86" s="64"/>
      <c r="T86" s="64"/>
      <c r="AC86" s="64"/>
      <c r="AL86" s="64"/>
      <c r="AV86" s="64"/>
      <c r="BE86" s="64"/>
      <c r="BS86" s="64"/>
      <c r="BX86" s="61" t="s">
        <v>3</v>
      </c>
      <c r="BY86" s="61" t="s">
        <v>4</v>
      </c>
    </row>
    <row r="87" spans="7:77" x14ac:dyDescent="0.25">
      <c r="G87" s="64"/>
      <c r="T87" s="64"/>
      <c r="AC87" s="64"/>
      <c r="AL87" s="64"/>
      <c r="AV87" s="64"/>
      <c r="BE87" s="64"/>
      <c r="BH87" s="61" t="s">
        <v>340</v>
      </c>
      <c r="BS87" s="64"/>
      <c r="BV87" s="61" t="s">
        <v>6</v>
      </c>
      <c r="BW87" s="61" t="s">
        <v>454</v>
      </c>
      <c r="BX87" s="61">
        <v>95252</v>
      </c>
      <c r="BY87" s="61">
        <v>2.2000000000000002</v>
      </c>
    </row>
    <row r="88" spans="7:77" x14ac:dyDescent="0.25">
      <c r="G88" s="64"/>
      <c r="T88" s="64"/>
      <c r="AC88" s="64"/>
      <c r="AL88" s="64"/>
      <c r="AV88" s="64"/>
      <c r="BE88" s="64"/>
      <c r="BJ88" s="61" t="s">
        <v>3</v>
      </c>
      <c r="BK88" s="61" t="s">
        <v>4</v>
      </c>
      <c r="BS88" s="64"/>
      <c r="BW88" s="61" t="s">
        <v>455</v>
      </c>
      <c r="BX88" s="61">
        <v>404819</v>
      </c>
      <c r="BY88" s="61">
        <v>9.4</v>
      </c>
    </row>
    <row r="89" spans="7:77" x14ac:dyDescent="0.25">
      <c r="G89" s="64"/>
      <c r="T89" s="64"/>
      <c r="AC89" s="64"/>
      <c r="AL89" s="64"/>
      <c r="AV89" s="64"/>
      <c r="BE89" s="64"/>
      <c r="BH89" s="61" t="s">
        <v>6</v>
      </c>
      <c r="BI89" s="61" t="s">
        <v>331</v>
      </c>
      <c r="BJ89" s="61">
        <v>152402</v>
      </c>
      <c r="BK89" s="61">
        <v>3.6</v>
      </c>
      <c r="BS89" s="64"/>
      <c r="BW89" s="61" t="s">
        <v>456</v>
      </c>
      <c r="BX89" s="61">
        <v>123827</v>
      </c>
      <c r="BY89" s="61">
        <v>2.9</v>
      </c>
    </row>
    <row r="90" spans="7:77" x14ac:dyDescent="0.25">
      <c r="G90" s="64"/>
      <c r="T90" s="64"/>
      <c r="AC90" s="64"/>
      <c r="AL90" s="64"/>
      <c r="AV90" s="64"/>
      <c r="BE90" s="64"/>
      <c r="BI90" s="61" t="s">
        <v>332</v>
      </c>
      <c r="BJ90" s="61">
        <v>4067240</v>
      </c>
      <c r="BK90" s="61">
        <v>94.9</v>
      </c>
      <c r="BS90" s="64"/>
      <c r="BW90" s="61" t="s">
        <v>457</v>
      </c>
      <c r="BX90" s="61">
        <v>28575</v>
      </c>
      <c r="BY90" s="61">
        <v>0.7</v>
      </c>
    </row>
    <row r="91" spans="7:77" x14ac:dyDescent="0.25">
      <c r="G91" s="64"/>
      <c r="T91" s="64"/>
      <c r="AC91" s="64"/>
      <c r="AL91" s="64"/>
      <c r="AV91" s="64"/>
      <c r="BE91" s="64"/>
      <c r="BI91" s="61" t="s">
        <v>43</v>
      </c>
      <c r="BJ91" s="61">
        <v>4219643</v>
      </c>
      <c r="BK91" s="61">
        <v>98.4</v>
      </c>
      <c r="BS91" s="64"/>
      <c r="BW91" s="61" t="s">
        <v>458</v>
      </c>
      <c r="BX91" s="61">
        <v>33338</v>
      </c>
      <c r="BY91" s="61">
        <v>0.8</v>
      </c>
    </row>
    <row r="92" spans="7:77" x14ac:dyDescent="0.25">
      <c r="G92" s="64"/>
      <c r="T92" s="64"/>
      <c r="AC92" s="64"/>
      <c r="AL92" s="64"/>
      <c r="AV92" s="64"/>
      <c r="BE92" s="64"/>
      <c r="BH92" s="61" t="s">
        <v>69</v>
      </c>
      <c r="BI92" s="61" t="s">
        <v>70</v>
      </c>
      <c r="BJ92" s="61">
        <v>66676</v>
      </c>
      <c r="BK92" s="61">
        <v>1.6</v>
      </c>
      <c r="BS92" s="64"/>
      <c r="BW92" s="61" t="s">
        <v>43</v>
      </c>
      <c r="BX92" s="61">
        <v>685811</v>
      </c>
      <c r="BY92" s="61">
        <v>16</v>
      </c>
    </row>
    <row r="93" spans="7:77" x14ac:dyDescent="0.25">
      <c r="G93" s="64"/>
      <c r="T93" s="64"/>
      <c r="AC93" s="64"/>
      <c r="AL93" s="64"/>
      <c r="AV93" s="64"/>
      <c r="BE93" s="64"/>
      <c r="BH93" s="61" t="s">
        <v>43</v>
      </c>
      <c r="BJ93" s="61">
        <v>4286319</v>
      </c>
      <c r="BK93" s="61">
        <v>100</v>
      </c>
      <c r="BS93" s="64"/>
      <c r="BV93" s="61" t="s">
        <v>69</v>
      </c>
      <c r="BW93" s="61" t="s">
        <v>70</v>
      </c>
      <c r="BX93" s="61">
        <v>3600508</v>
      </c>
      <c r="BY93" s="61">
        <v>84</v>
      </c>
    </row>
    <row r="94" spans="7:77" x14ac:dyDescent="0.25">
      <c r="G94" s="64"/>
      <c r="T94" s="64"/>
      <c r="AC94" s="64"/>
      <c r="AL94" s="64"/>
      <c r="AV94" s="64"/>
      <c r="BE94" s="64"/>
      <c r="BS94" s="64"/>
      <c r="BV94" s="61" t="s">
        <v>43</v>
      </c>
      <c r="BX94" s="61">
        <v>4286319</v>
      </c>
      <c r="BY94" s="61">
        <v>100</v>
      </c>
    </row>
    <row r="95" spans="7:77" x14ac:dyDescent="0.25">
      <c r="G95" s="64"/>
      <c r="T95" s="64"/>
      <c r="AC95" s="64"/>
      <c r="AL95" s="64"/>
      <c r="AV95" s="64"/>
      <c r="BE95" s="64"/>
      <c r="BS95" s="64"/>
    </row>
    <row r="96" spans="7:77" x14ac:dyDescent="0.25">
      <c r="G96" s="64"/>
      <c r="T96" s="64"/>
      <c r="AC96" s="64"/>
      <c r="AL96" s="64"/>
      <c r="AV96" s="64"/>
      <c r="BE96" s="64"/>
      <c r="BS96" s="64"/>
    </row>
    <row r="97" spans="7:77" x14ac:dyDescent="0.25">
      <c r="G97" s="64"/>
      <c r="T97" s="64"/>
      <c r="AC97" s="64"/>
      <c r="AL97" s="64"/>
      <c r="AV97" s="64"/>
      <c r="BE97" s="64"/>
      <c r="BH97" s="61" t="s">
        <v>341</v>
      </c>
      <c r="BS97" s="64"/>
    </row>
    <row r="98" spans="7:77" x14ac:dyDescent="0.25">
      <c r="G98" s="64"/>
      <c r="T98" s="64"/>
      <c r="AC98" s="64"/>
      <c r="AL98" s="64"/>
      <c r="AV98" s="64"/>
      <c r="BE98" s="64"/>
      <c r="BJ98" s="61" t="s">
        <v>3</v>
      </c>
      <c r="BK98" s="61" t="s">
        <v>4</v>
      </c>
      <c r="BS98" s="64"/>
      <c r="BV98" s="61" t="s">
        <v>465</v>
      </c>
    </row>
    <row r="99" spans="7:77" x14ac:dyDescent="0.25">
      <c r="G99" s="64"/>
      <c r="T99" s="64"/>
      <c r="AC99" s="64"/>
      <c r="AL99" s="64"/>
      <c r="AV99" s="64"/>
      <c r="BE99" s="64"/>
      <c r="BH99" s="61" t="s">
        <v>6</v>
      </c>
      <c r="BI99" s="61" t="s">
        <v>331</v>
      </c>
      <c r="BJ99" s="61">
        <v>152402</v>
      </c>
      <c r="BK99" s="61">
        <v>3.6</v>
      </c>
      <c r="BS99" s="64"/>
      <c r="BX99" s="61" t="s">
        <v>3</v>
      </c>
      <c r="BY99" s="61" t="s">
        <v>4</v>
      </c>
    </row>
    <row r="100" spans="7:77" x14ac:dyDescent="0.25">
      <c r="G100" s="64"/>
      <c r="T100" s="64"/>
      <c r="AC100" s="64"/>
      <c r="AL100" s="64"/>
      <c r="AV100" s="64"/>
      <c r="BE100" s="64"/>
      <c r="BI100" s="61" t="s">
        <v>332</v>
      </c>
      <c r="BJ100" s="61">
        <v>4067240</v>
      </c>
      <c r="BK100" s="61">
        <v>94.9</v>
      </c>
      <c r="BS100" s="64"/>
      <c r="BV100" s="61" t="s">
        <v>6</v>
      </c>
      <c r="BW100" s="61" t="s">
        <v>454</v>
      </c>
      <c r="BX100" s="61">
        <v>242891</v>
      </c>
      <c r="BY100" s="61">
        <v>5.7</v>
      </c>
    </row>
    <row r="101" spans="7:77" x14ac:dyDescent="0.25">
      <c r="G101" s="64"/>
      <c r="T101" s="64"/>
      <c r="AC101" s="64"/>
      <c r="AL101" s="64"/>
      <c r="AV101" s="64"/>
      <c r="BE101" s="64"/>
      <c r="BI101" s="61" t="s">
        <v>43</v>
      </c>
      <c r="BJ101" s="61">
        <v>4219643</v>
      </c>
      <c r="BK101" s="61">
        <v>98.4</v>
      </c>
      <c r="BS101" s="64"/>
      <c r="BW101" s="61" t="s">
        <v>455</v>
      </c>
      <c r="BX101" s="61">
        <v>309567</v>
      </c>
      <c r="BY101" s="61">
        <v>7.2</v>
      </c>
    </row>
    <row r="102" spans="7:77" x14ac:dyDescent="0.25">
      <c r="G102" s="64"/>
      <c r="T102" s="64"/>
      <c r="AC102" s="64"/>
      <c r="AL102" s="64"/>
      <c r="AV102" s="64"/>
      <c r="BE102" s="64"/>
      <c r="BH102" s="61" t="s">
        <v>69</v>
      </c>
      <c r="BI102" s="61" t="s">
        <v>70</v>
      </c>
      <c r="BJ102" s="61">
        <v>66676</v>
      </c>
      <c r="BK102" s="61">
        <v>1.6</v>
      </c>
      <c r="BS102" s="64"/>
      <c r="BW102" s="61" t="s">
        <v>456</v>
      </c>
      <c r="BX102" s="61">
        <v>85726</v>
      </c>
      <c r="BY102" s="61">
        <v>2</v>
      </c>
    </row>
    <row r="103" spans="7:77" x14ac:dyDescent="0.25">
      <c r="G103" s="64"/>
      <c r="T103" s="64"/>
      <c r="AC103" s="64"/>
      <c r="AL103" s="64"/>
      <c r="AV103" s="64"/>
      <c r="BE103" s="64"/>
      <c r="BH103" s="61" t="s">
        <v>43</v>
      </c>
      <c r="BJ103" s="61">
        <v>4286319</v>
      </c>
      <c r="BK103" s="61">
        <v>100</v>
      </c>
      <c r="BS103" s="64"/>
      <c r="BW103" s="61" t="s">
        <v>457</v>
      </c>
      <c r="BX103" s="61">
        <v>14288</v>
      </c>
      <c r="BY103" s="61">
        <v>0.3</v>
      </c>
    </row>
    <row r="104" spans="7:77" x14ac:dyDescent="0.25">
      <c r="G104" s="64"/>
      <c r="T104" s="64"/>
      <c r="AC104" s="64"/>
      <c r="AL104" s="64"/>
      <c r="AV104" s="64"/>
      <c r="BE104" s="64"/>
      <c r="BS104" s="64"/>
      <c r="BW104" s="61" t="s">
        <v>458</v>
      </c>
      <c r="BX104" s="61">
        <v>9525</v>
      </c>
      <c r="BY104" s="61">
        <v>0.2</v>
      </c>
    </row>
    <row r="105" spans="7:77" x14ac:dyDescent="0.25">
      <c r="G105" s="64"/>
      <c r="T105" s="64"/>
      <c r="AC105" s="64"/>
      <c r="AL105" s="64"/>
      <c r="AV105" s="64"/>
      <c r="BE105" s="64"/>
      <c r="BS105" s="64"/>
      <c r="BW105" s="61" t="s">
        <v>43</v>
      </c>
      <c r="BX105" s="61">
        <v>661998</v>
      </c>
      <c r="BY105" s="61">
        <v>15.4</v>
      </c>
    </row>
    <row r="106" spans="7:77" x14ac:dyDescent="0.25">
      <c r="G106" s="64"/>
      <c r="T106" s="64"/>
      <c r="AC106" s="64"/>
      <c r="AL106" s="64"/>
      <c r="AV106" s="64"/>
      <c r="BE106" s="64"/>
      <c r="BS106" s="64"/>
      <c r="BV106" s="61" t="s">
        <v>69</v>
      </c>
      <c r="BW106" s="61" t="s">
        <v>70</v>
      </c>
      <c r="BX106" s="61">
        <v>3624321</v>
      </c>
      <c r="BY106" s="61">
        <v>84.6</v>
      </c>
    </row>
    <row r="107" spans="7:77" x14ac:dyDescent="0.25">
      <c r="G107" s="64"/>
      <c r="T107" s="64"/>
      <c r="AC107" s="64"/>
      <c r="AL107" s="64"/>
      <c r="AV107" s="64"/>
      <c r="BE107" s="64"/>
      <c r="BH107" s="61" t="s">
        <v>342</v>
      </c>
      <c r="BS107" s="64"/>
      <c r="BV107" s="61" t="s">
        <v>43</v>
      </c>
      <c r="BX107" s="61">
        <v>4286319</v>
      </c>
      <c r="BY107" s="61">
        <v>100</v>
      </c>
    </row>
    <row r="108" spans="7:77" x14ac:dyDescent="0.25">
      <c r="G108" s="64"/>
      <c r="T108" s="64"/>
      <c r="AC108" s="64"/>
      <c r="AL108" s="64"/>
      <c r="AV108" s="64"/>
      <c r="BE108" s="64"/>
      <c r="BJ108" s="61" t="s">
        <v>3</v>
      </c>
      <c r="BK108" s="61" t="s">
        <v>4</v>
      </c>
      <c r="BS108" s="64"/>
    </row>
    <row r="109" spans="7:77" x14ac:dyDescent="0.25">
      <c r="G109" s="64"/>
      <c r="T109" s="64"/>
      <c r="AC109" s="64"/>
      <c r="AL109" s="64"/>
      <c r="AV109" s="64"/>
      <c r="BE109" s="64"/>
      <c r="BH109" s="61" t="s">
        <v>6</v>
      </c>
      <c r="BI109" s="61" t="s">
        <v>331</v>
      </c>
      <c r="BJ109" s="61">
        <v>3971989</v>
      </c>
      <c r="BK109" s="61">
        <v>92.7</v>
      </c>
      <c r="BS109" s="64"/>
    </row>
    <row r="110" spans="7:77" x14ac:dyDescent="0.25">
      <c r="G110" s="64"/>
      <c r="T110" s="64"/>
      <c r="AC110" s="64"/>
      <c r="AL110" s="64"/>
      <c r="AV110" s="64"/>
      <c r="BE110" s="64"/>
      <c r="BI110" s="61" t="s">
        <v>332</v>
      </c>
      <c r="BJ110" s="61">
        <v>247654</v>
      </c>
      <c r="BK110" s="61">
        <v>5.8</v>
      </c>
      <c r="BS110" s="64"/>
    </row>
    <row r="111" spans="7:77" x14ac:dyDescent="0.25">
      <c r="G111" s="64"/>
      <c r="T111" s="64"/>
      <c r="AC111" s="64"/>
      <c r="AL111" s="64"/>
      <c r="AV111" s="64"/>
      <c r="BE111" s="64"/>
      <c r="BI111" s="61" t="s">
        <v>43</v>
      </c>
      <c r="BJ111" s="61">
        <v>4219643</v>
      </c>
      <c r="BK111" s="61">
        <v>98.4</v>
      </c>
      <c r="BS111" s="64"/>
      <c r="BV111" s="61" t="s">
        <v>466</v>
      </c>
    </row>
    <row r="112" spans="7:77" x14ac:dyDescent="0.25">
      <c r="G112" s="64"/>
      <c r="T112" s="64"/>
      <c r="AC112" s="64"/>
      <c r="AL112" s="64"/>
      <c r="AV112" s="64"/>
      <c r="BE112" s="64"/>
      <c r="BH112" s="61" t="s">
        <v>69</v>
      </c>
      <c r="BI112" s="61" t="s">
        <v>70</v>
      </c>
      <c r="BJ112" s="61">
        <v>66676</v>
      </c>
      <c r="BK112" s="61">
        <v>1.6</v>
      </c>
      <c r="BS112" s="64"/>
      <c r="BX112" s="61" t="s">
        <v>3</v>
      </c>
      <c r="BY112" s="61" t="s">
        <v>4</v>
      </c>
    </row>
    <row r="113" spans="7:77" x14ac:dyDescent="0.25">
      <c r="G113" s="64"/>
      <c r="T113" s="64"/>
      <c r="AC113" s="64"/>
      <c r="AL113" s="64"/>
      <c r="AV113" s="64"/>
      <c r="BE113" s="64"/>
      <c r="BH113" s="61" t="s">
        <v>43</v>
      </c>
      <c r="BJ113" s="61">
        <v>4286319</v>
      </c>
      <c r="BK113" s="61">
        <v>100</v>
      </c>
      <c r="BS113" s="64"/>
      <c r="BV113" s="61" t="s">
        <v>6</v>
      </c>
      <c r="BW113" s="61" t="s">
        <v>454</v>
      </c>
      <c r="BX113" s="61">
        <v>23813</v>
      </c>
      <c r="BY113" s="61">
        <v>0.6</v>
      </c>
    </row>
    <row r="114" spans="7:77" x14ac:dyDescent="0.25">
      <c r="G114" s="64"/>
      <c r="T114" s="64"/>
      <c r="AC114" s="64"/>
      <c r="AL114" s="64"/>
      <c r="AV114" s="64"/>
      <c r="BE114" s="64"/>
      <c r="BS114" s="64"/>
      <c r="BW114" s="61" t="s">
        <v>455</v>
      </c>
      <c r="BX114" s="61">
        <v>52388</v>
      </c>
      <c r="BY114" s="61">
        <v>1.2</v>
      </c>
    </row>
    <row r="115" spans="7:77" x14ac:dyDescent="0.25">
      <c r="G115" s="64"/>
      <c r="T115" s="64"/>
      <c r="AC115" s="64"/>
      <c r="AL115" s="64"/>
      <c r="AV115" s="64"/>
      <c r="BE115" s="64"/>
      <c r="BS115" s="64"/>
      <c r="BW115" s="61" t="s">
        <v>456</v>
      </c>
      <c r="BX115" s="61">
        <v>57151</v>
      </c>
      <c r="BY115" s="61">
        <v>1.3</v>
      </c>
    </row>
    <row r="116" spans="7:77" x14ac:dyDescent="0.25">
      <c r="G116" s="64"/>
      <c r="T116" s="64"/>
      <c r="AC116" s="64"/>
      <c r="AL116" s="64"/>
      <c r="AV116" s="64"/>
      <c r="BE116" s="64"/>
      <c r="BS116" s="64"/>
      <c r="BW116" s="61" t="s">
        <v>457</v>
      </c>
      <c r="BX116" s="61">
        <v>9525</v>
      </c>
      <c r="BY116" s="61">
        <v>0.2</v>
      </c>
    </row>
    <row r="117" spans="7:77" x14ac:dyDescent="0.25">
      <c r="G117" s="64"/>
      <c r="T117" s="64"/>
      <c r="AC117" s="64"/>
      <c r="AL117" s="64"/>
      <c r="AV117" s="64"/>
      <c r="BE117" s="64"/>
      <c r="BH117" s="61" t="s">
        <v>343</v>
      </c>
      <c r="BS117" s="64"/>
      <c r="BW117" s="61" t="s">
        <v>458</v>
      </c>
      <c r="BX117" s="61">
        <v>9525</v>
      </c>
      <c r="BY117" s="61">
        <v>0.2</v>
      </c>
    </row>
    <row r="118" spans="7:77" x14ac:dyDescent="0.25">
      <c r="G118" s="64"/>
      <c r="T118" s="64"/>
      <c r="AC118" s="64"/>
      <c r="AL118" s="64"/>
      <c r="AV118" s="64"/>
      <c r="BE118" s="64"/>
      <c r="BJ118" s="61" t="s">
        <v>3</v>
      </c>
      <c r="BK118" s="61" t="s">
        <v>4</v>
      </c>
      <c r="BS118" s="64"/>
      <c r="BW118" s="61" t="s">
        <v>43</v>
      </c>
      <c r="BX118" s="61">
        <v>152402</v>
      </c>
      <c r="BY118" s="61">
        <v>3.6</v>
      </c>
    </row>
    <row r="119" spans="7:77" x14ac:dyDescent="0.25">
      <c r="G119" s="64"/>
      <c r="T119" s="64"/>
      <c r="AC119" s="64"/>
      <c r="AL119" s="64"/>
      <c r="AV119" s="64"/>
      <c r="BE119" s="64"/>
      <c r="BH119" s="61" t="s">
        <v>6</v>
      </c>
      <c r="BI119" s="61" t="s">
        <v>331</v>
      </c>
      <c r="BJ119" s="61">
        <v>319093</v>
      </c>
      <c r="BK119" s="61">
        <v>7.4</v>
      </c>
      <c r="BS119" s="64"/>
      <c r="BV119" s="61" t="s">
        <v>69</v>
      </c>
      <c r="BW119" s="61" t="s">
        <v>70</v>
      </c>
      <c r="BX119" s="61">
        <v>4133917</v>
      </c>
      <c r="BY119" s="61">
        <v>96.4</v>
      </c>
    </row>
    <row r="120" spans="7:77" x14ac:dyDescent="0.25">
      <c r="G120" s="64"/>
      <c r="T120" s="64"/>
      <c r="AC120" s="64"/>
      <c r="AL120" s="64"/>
      <c r="AV120" s="64"/>
      <c r="BE120" s="64"/>
      <c r="BI120" s="61" t="s">
        <v>332</v>
      </c>
      <c r="BJ120" s="61">
        <v>3900550</v>
      </c>
      <c r="BK120" s="61">
        <v>91</v>
      </c>
      <c r="BS120" s="64"/>
      <c r="BV120" s="61" t="s">
        <v>43</v>
      </c>
      <c r="BX120" s="61">
        <v>4286319</v>
      </c>
      <c r="BY120" s="61">
        <v>100</v>
      </c>
    </row>
    <row r="121" spans="7:77" x14ac:dyDescent="0.25">
      <c r="G121" s="64"/>
      <c r="T121" s="64"/>
      <c r="AC121" s="64"/>
      <c r="AL121" s="64"/>
      <c r="AV121" s="64"/>
      <c r="BE121" s="64"/>
      <c r="BI121" s="61" t="s">
        <v>43</v>
      </c>
      <c r="BJ121" s="61">
        <v>4219643</v>
      </c>
      <c r="BK121" s="61">
        <v>98.4</v>
      </c>
      <c r="BS121" s="64"/>
    </row>
    <row r="122" spans="7:77" x14ac:dyDescent="0.25">
      <c r="G122" s="64"/>
      <c r="T122" s="64"/>
      <c r="AC122" s="64"/>
      <c r="AL122" s="64"/>
      <c r="AV122" s="64"/>
      <c r="BE122" s="64"/>
      <c r="BH122" s="61" t="s">
        <v>69</v>
      </c>
      <c r="BI122" s="61" t="s">
        <v>70</v>
      </c>
      <c r="BJ122" s="61">
        <v>66676</v>
      </c>
      <c r="BK122" s="61">
        <v>1.6</v>
      </c>
      <c r="BS122" s="64"/>
    </row>
    <row r="123" spans="7:77" x14ac:dyDescent="0.25">
      <c r="G123" s="64"/>
      <c r="T123" s="64"/>
      <c r="AC123" s="64"/>
      <c r="AL123" s="64"/>
      <c r="AV123" s="64"/>
      <c r="BE123" s="64"/>
      <c r="BH123" s="61" t="s">
        <v>43</v>
      </c>
      <c r="BJ123" s="61">
        <v>4286319</v>
      </c>
      <c r="BK123" s="61">
        <v>100</v>
      </c>
      <c r="BS123" s="64"/>
    </row>
    <row r="124" spans="7:77" x14ac:dyDescent="0.25">
      <c r="G124" s="64"/>
      <c r="T124" s="64"/>
      <c r="AC124" s="64"/>
      <c r="AL124" s="64"/>
      <c r="AV124" s="64"/>
      <c r="BE124" s="64"/>
      <c r="BS124" s="64"/>
      <c r="BV124" s="61" t="s">
        <v>467</v>
      </c>
    </row>
    <row r="125" spans="7:77" x14ac:dyDescent="0.25">
      <c r="G125" s="64"/>
      <c r="T125" s="64"/>
      <c r="AC125" s="64"/>
      <c r="AL125" s="64"/>
      <c r="AV125" s="64"/>
      <c r="BE125" s="64"/>
      <c r="BS125" s="64"/>
      <c r="BX125" s="61" t="s">
        <v>3</v>
      </c>
      <c r="BY125" s="61" t="s">
        <v>4</v>
      </c>
    </row>
    <row r="126" spans="7:77" x14ac:dyDescent="0.25">
      <c r="G126" s="64"/>
      <c r="T126" s="64"/>
      <c r="AC126" s="64"/>
      <c r="AL126" s="64"/>
      <c r="AV126" s="64"/>
      <c r="BE126" s="64"/>
      <c r="BS126" s="64"/>
      <c r="BV126" s="61" t="s">
        <v>6</v>
      </c>
      <c r="BW126" s="61" t="s">
        <v>454</v>
      </c>
      <c r="BX126" s="61">
        <v>33338</v>
      </c>
      <c r="BY126" s="61">
        <v>0.8</v>
      </c>
    </row>
    <row r="127" spans="7:77" x14ac:dyDescent="0.25">
      <c r="G127" s="64"/>
      <c r="T127" s="64"/>
      <c r="AC127" s="64"/>
      <c r="AL127" s="64"/>
      <c r="AV127" s="64"/>
      <c r="BE127" s="64"/>
      <c r="BH127" s="61" t="s">
        <v>344</v>
      </c>
      <c r="BS127" s="64"/>
      <c r="BW127" s="61" t="s">
        <v>455</v>
      </c>
      <c r="BX127" s="61">
        <v>57151</v>
      </c>
      <c r="BY127" s="61">
        <v>1.3</v>
      </c>
    </row>
    <row r="128" spans="7:77" x14ac:dyDescent="0.25">
      <c r="G128" s="64"/>
      <c r="T128" s="64"/>
      <c r="AC128" s="64"/>
      <c r="AL128" s="64"/>
      <c r="AV128" s="64"/>
      <c r="BE128" s="64"/>
      <c r="BJ128" s="61" t="s">
        <v>3</v>
      </c>
      <c r="BK128" s="61" t="s">
        <v>4</v>
      </c>
      <c r="BS128" s="64"/>
      <c r="BW128" s="61" t="s">
        <v>456</v>
      </c>
      <c r="BX128" s="61">
        <v>52388</v>
      </c>
      <c r="BY128" s="61">
        <v>1.2</v>
      </c>
    </row>
    <row r="129" spans="7:77" x14ac:dyDescent="0.25">
      <c r="G129" s="64"/>
      <c r="T129" s="64"/>
      <c r="AC129" s="64"/>
      <c r="AL129" s="64"/>
      <c r="AV129" s="64"/>
      <c r="BE129" s="64"/>
      <c r="BH129" s="61" t="s">
        <v>6</v>
      </c>
      <c r="BI129" s="61" t="s">
        <v>331</v>
      </c>
      <c r="BJ129" s="61">
        <v>166690</v>
      </c>
      <c r="BK129" s="61">
        <v>3.9</v>
      </c>
      <c r="BS129" s="64"/>
      <c r="BW129" s="61" t="s">
        <v>457</v>
      </c>
      <c r="BX129" s="61">
        <v>9525</v>
      </c>
      <c r="BY129" s="61">
        <v>0.2</v>
      </c>
    </row>
    <row r="130" spans="7:77" x14ac:dyDescent="0.25">
      <c r="G130" s="64"/>
      <c r="T130" s="64"/>
      <c r="AC130" s="64"/>
      <c r="AL130" s="64"/>
      <c r="AV130" s="64"/>
      <c r="BE130" s="64"/>
      <c r="BI130" s="61" t="s">
        <v>332</v>
      </c>
      <c r="BJ130" s="61">
        <v>4052953</v>
      </c>
      <c r="BK130" s="61">
        <v>94.6</v>
      </c>
      <c r="BS130" s="64"/>
      <c r="BW130" s="61" t="s">
        <v>43</v>
      </c>
      <c r="BX130" s="61">
        <v>152402</v>
      </c>
      <c r="BY130" s="61">
        <v>3.6</v>
      </c>
    </row>
    <row r="131" spans="7:77" x14ac:dyDescent="0.25">
      <c r="G131" s="64"/>
      <c r="T131" s="64"/>
      <c r="AC131" s="64"/>
      <c r="AL131" s="64"/>
      <c r="AV131" s="64"/>
      <c r="BE131" s="64"/>
      <c r="BI131" s="61" t="s">
        <v>43</v>
      </c>
      <c r="BJ131" s="61">
        <v>4219643</v>
      </c>
      <c r="BK131" s="61">
        <v>98.4</v>
      </c>
      <c r="BS131" s="64"/>
      <c r="BV131" s="61" t="s">
        <v>69</v>
      </c>
      <c r="BW131" s="61" t="s">
        <v>70</v>
      </c>
      <c r="BX131" s="61">
        <v>4133917</v>
      </c>
      <c r="BY131" s="61">
        <v>96.4</v>
      </c>
    </row>
    <row r="132" spans="7:77" x14ac:dyDescent="0.25">
      <c r="G132" s="64"/>
      <c r="T132" s="64"/>
      <c r="AC132" s="64"/>
      <c r="AL132" s="64"/>
      <c r="AV132" s="64"/>
      <c r="BE132" s="64"/>
      <c r="BH132" s="61" t="s">
        <v>69</v>
      </c>
      <c r="BI132" s="61" t="s">
        <v>70</v>
      </c>
      <c r="BJ132" s="61">
        <v>66676</v>
      </c>
      <c r="BK132" s="61">
        <v>1.6</v>
      </c>
      <c r="BS132" s="64"/>
      <c r="BV132" s="61" t="s">
        <v>43</v>
      </c>
      <c r="BX132" s="61">
        <v>4286319</v>
      </c>
      <c r="BY132" s="61">
        <v>100</v>
      </c>
    </row>
    <row r="133" spans="7:77" x14ac:dyDescent="0.25">
      <c r="G133" s="64"/>
      <c r="T133" s="64"/>
      <c r="AC133" s="64"/>
      <c r="AL133" s="64"/>
      <c r="AV133" s="64"/>
      <c r="BE133" s="64"/>
      <c r="BH133" s="61" t="s">
        <v>43</v>
      </c>
      <c r="BJ133" s="61">
        <v>4286319</v>
      </c>
      <c r="BK133" s="61">
        <v>100</v>
      </c>
      <c r="BS133" s="64"/>
    </row>
    <row r="134" spans="7:77" x14ac:dyDescent="0.25">
      <c r="G134" s="64"/>
      <c r="T134" s="64"/>
      <c r="AC134" s="64"/>
      <c r="AL134" s="64"/>
      <c r="AV134" s="64"/>
      <c r="BE134" s="64"/>
      <c r="BS134" s="64"/>
    </row>
    <row r="135" spans="7:77" x14ac:dyDescent="0.25">
      <c r="G135" s="64"/>
      <c r="T135" s="64"/>
      <c r="AC135" s="64"/>
      <c r="AL135" s="64"/>
      <c r="AV135" s="64"/>
      <c r="BE135" s="64"/>
      <c r="BS135" s="64"/>
    </row>
    <row r="136" spans="7:77" x14ac:dyDescent="0.25">
      <c r="G136" s="64"/>
      <c r="T136" s="64"/>
      <c r="AC136" s="64"/>
      <c r="AL136" s="64"/>
      <c r="AV136" s="64"/>
      <c r="BE136" s="64"/>
      <c r="BS136" s="64"/>
      <c r="BV136" s="61" t="s">
        <v>468</v>
      </c>
    </row>
    <row r="137" spans="7:77" x14ac:dyDescent="0.25">
      <c r="G137" s="64"/>
      <c r="T137" s="64"/>
      <c r="AC137" s="64"/>
      <c r="AL137" s="64"/>
      <c r="AV137" s="64"/>
      <c r="BE137" s="64"/>
      <c r="BH137" s="61" t="s">
        <v>345</v>
      </c>
      <c r="BS137" s="64"/>
      <c r="BX137" s="61" t="s">
        <v>3</v>
      </c>
      <c r="BY137" s="61" t="s">
        <v>4</v>
      </c>
    </row>
    <row r="138" spans="7:77" x14ac:dyDescent="0.25">
      <c r="G138" s="64"/>
      <c r="T138" s="64"/>
      <c r="AC138" s="64"/>
      <c r="AL138" s="64"/>
      <c r="AV138" s="64"/>
      <c r="BE138" s="64"/>
      <c r="BJ138" s="61" t="s">
        <v>3</v>
      </c>
      <c r="BK138" s="61" t="s">
        <v>4</v>
      </c>
      <c r="BS138" s="64"/>
      <c r="BV138" s="61" t="s">
        <v>6</v>
      </c>
      <c r="BW138" s="61" t="s">
        <v>454</v>
      </c>
      <c r="BX138" s="61">
        <v>252417</v>
      </c>
      <c r="BY138" s="61">
        <v>5.9</v>
      </c>
    </row>
    <row r="139" spans="7:77" x14ac:dyDescent="0.25">
      <c r="G139" s="64"/>
      <c r="T139" s="64"/>
      <c r="AC139" s="64"/>
      <c r="AL139" s="64"/>
      <c r="AV139" s="64"/>
      <c r="BE139" s="64"/>
      <c r="BH139" s="61" t="s">
        <v>6</v>
      </c>
      <c r="BI139" s="61" t="s">
        <v>331</v>
      </c>
      <c r="BJ139" s="61">
        <v>123827</v>
      </c>
      <c r="BK139" s="61">
        <v>2.9</v>
      </c>
      <c r="BS139" s="64"/>
      <c r="BW139" s="61" t="s">
        <v>455</v>
      </c>
      <c r="BX139" s="61">
        <v>1376385</v>
      </c>
      <c r="BY139" s="61">
        <v>32.1</v>
      </c>
    </row>
    <row r="140" spans="7:77" x14ac:dyDescent="0.25">
      <c r="G140" s="64"/>
      <c r="T140" s="64"/>
      <c r="AC140" s="64"/>
      <c r="AL140" s="64"/>
      <c r="AV140" s="64"/>
      <c r="BE140" s="64"/>
      <c r="BI140" s="61" t="s">
        <v>332</v>
      </c>
      <c r="BJ140" s="61">
        <v>4095816</v>
      </c>
      <c r="BK140" s="61">
        <v>95.6</v>
      </c>
      <c r="BS140" s="64"/>
      <c r="BW140" s="61" t="s">
        <v>456</v>
      </c>
      <c r="BX140" s="61">
        <v>1062055</v>
      </c>
      <c r="BY140" s="61">
        <v>24.8</v>
      </c>
    </row>
    <row r="141" spans="7:77" x14ac:dyDescent="0.25">
      <c r="G141" s="64"/>
      <c r="T141" s="64"/>
      <c r="AC141" s="64"/>
      <c r="AL141" s="64"/>
      <c r="AV141" s="64"/>
      <c r="BE141" s="64"/>
      <c r="BI141" s="61" t="s">
        <v>43</v>
      </c>
      <c r="BJ141" s="61">
        <v>4219643</v>
      </c>
      <c r="BK141" s="61">
        <v>98.4</v>
      </c>
      <c r="BS141" s="64"/>
      <c r="BW141" s="61" t="s">
        <v>457</v>
      </c>
      <c r="BX141" s="61">
        <v>1219220</v>
      </c>
      <c r="BY141" s="61">
        <v>28.4</v>
      </c>
    </row>
    <row r="142" spans="7:77" x14ac:dyDescent="0.25">
      <c r="G142" s="64"/>
      <c r="T142" s="64"/>
      <c r="AC142" s="64"/>
      <c r="AL142" s="64"/>
      <c r="AV142" s="64"/>
      <c r="BE142" s="64"/>
      <c r="BH142" s="61" t="s">
        <v>69</v>
      </c>
      <c r="BI142" s="61" t="s">
        <v>70</v>
      </c>
      <c r="BJ142" s="61">
        <v>66676</v>
      </c>
      <c r="BK142" s="61">
        <v>1.6</v>
      </c>
      <c r="BS142" s="64"/>
      <c r="BW142" s="61" t="s">
        <v>458</v>
      </c>
      <c r="BX142" s="61">
        <v>61913</v>
      </c>
      <c r="BY142" s="61">
        <v>1.4</v>
      </c>
    </row>
    <row r="143" spans="7:77" x14ac:dyDescent="0.25">
      <c r="G143" s="64"/>
      <c r="T143" s="64"/>
      <c r="AC143" s="64"/>
      <c r="AL143" s="64"/>
      <c r="AV143" s="64"/>
      <c r="BE143" s="64"/>
      <c r="BH143" s="61" t="s">
        <v>43</v>
      </c>
      <c r="BJ143" s="61">
        <v>4286319</v>
      </c>
      <c r="BK143" s="61">
        <v>100</v>
      </c>
      <c r="BS143" s="64"/>
      <c r="BW143" s="61" t="s">
        <v>43</v>
      </c>
      <c r="BX143" s="61">
        <v>3971989</v>
      </c>
      <c r="BY143" s="61">
        <v>92.7</v>
      </c>
    </row>
    <row r="144" spans="7:77" x14ac:dyDescent="0.25">
      <c r="G144" s="64"/>
      <c r="T144" s="64"/>
      <c r="AC144" s="64"/>
      <c r="AL144" s="64"/>
      <c r="AV144" s="64"/>
      <c r="BE144" s="64"/>
      <c r="BS144" s="64"/>
      <c r="BV144" s="61" t="s">
        <v>69</v>
      </c>
      <c r="BW144" s="61" t="s">
        <v>70</v>
      </c>
      <c r="BX144" s="61">
        <v>314330</v>
      </c>
      <c r="BY144" s="61">
        <v>7.3</v>
      </c>
    </row>
    <row r="145" spans="7:77" x14ac:dyDescent="0.25">
      <c r="G145" s="64"/>
      <c r="T145" s="64"/>
      <c r="AC145" s="64"/>
      <c r="AL145" s="64"/>
      <c r="AV145" s="64"/>
      <c r="BE145" s="64"/>
      <c r="BS145" s="64"/>
      <c r="BV145" s="61" t="s">
        <v>43</v>
      </c>
      <c r="BX145" s="61">
        <v>4286319</v>
      </c>
      <c r="BY145" s="61">
        <v>100</v>
      </c>
    </row>
    <row r="146" spans="7:77" x14ac:dyDescent="0.25">
      <c r="G146" s="64"/>
      <c r="T146" s="64"/>
      <c r="AC146" s="64"/>
      <c r="AL146" s="64"/>
      <c r="AV146" s="64"/>
      <c r="BE146" s="64"/>
      <c r="BS146" s="64"/>
    </row>
    <row r="147" spans="7:77" x14ac:dyDescent="0.25">
      <c r="G147" s="64"/>
      <c r="T147" s="64"/>
      <c r="AC147" s="64"/>
      <c r="AL147" s="64"/>
      <c r="AV147" s="64"/>
      <c r="BE147" s="64"/>
      <c r="BS147" s="64"/>
    </row>
    <row r="148" spans="7:77" x14ac:dyDescent="0.25">
      <c r="G148" s="64"/>
      <c r="T148" s="64"/>
      <c r="AC148" s="64"/>
      <c r="AL148" s="64"/>
      <c r="AV148" s="64"/>
      <c r="BE148" s="64"/>
      <c r="BS148" s="64"/>
    </row>
    <row r="149" spans="7:77" x14ac:dyDescent="0.25">
      <c r="G149" s="64"/>
      <c r="T149" s="64"/>
      <c r="AC149" s="64"/>
      <c r="AL149" s="64"/>
      <c r="AV149" s="64"/>
      <c r="BE149" s="64"/>
      <c r="BS149" s="64"/>
      <c r="BV149" s="61" t="s">
        <v>469</v>
      </c>
    </row>
    <row r="150" spans="7:77" x14ac:dyDescent="0.25">
      <c r="G150" s="64"/>
      <c r="T150" s="64"/>
      <c r="AC150" s="64"/>
      <c r="AL150" s="64"/>
      <c r="AV150" s="64"/>
      <c r="BE150" s="64"/>
      <c r="BS150" s="64"/>
      <c r="BX150" s="61" t="s">
        <v>3</v>
      </c>
      <c r="BY150" s="61" t="s">
        <v>4</v>
      </c>
    </row>
    <row r="151" spans="7:77" x14ac:dyDescent="0.25">
      <c r="G151" s="64"/>
      <c r="T151" s="64"/>
      <c r="AC151" s="64"/>
      <c r="AL151" s="64"/>
      <c r="AV151" s="64"/>
      <c r="BE151" s="64"/>
      <c r="BS151" s="64"/>
      <c r="BV151" s="61" t="s">
        <v>6</v>
      </c>
      <c r="BW151" s="61" t="s">
        <v>454</v>
      </c>
      <c r="BX151" s="61">
        <v>28575</v>
      </c>
      <c r="BY151" s="61">
        <v>0.7</v>
      </c>
    </row>
    <row r="152" spans="7:77" x14ac:dyDescent="0.25">
      <c r="G152" s="64"/>
      <c r="T152" s="64"/>
      <c r="AC152" s="64"/>
      <c r="AL152" s="64"/>
      <c r="AV152" s="64"/>
      <c r="BE152" s="64"/>
      <c r="BS152" s="64"/>
      <c r="BW152" s="61" t="s">
        <v>455</v>
      </c>
      <c r="BX152" s="61">
        <v>200028</v>
      </c>
      <c r="BY152" s="61">
        <v>4.7</v>
      </c>
    </row>
    <row r="153" spans="7:77" x14ac:dyDescent="0.25">
      <c r="G153" s="64"/>
      <c r="T153" s="64"/>
      <c r="AC153" s="64"/>
      <c r="AL153" s="64"/>
      <c r="AV153" s="64"/>
      <c r="BE153" s="64"/>
      <c r="BS153" s="64"/>
      <c r="BW153" s="61" t="s">
        <v>456</v>
      </c>
      <c r="BX153" s="61">
        <v>66676</v>
      </c>
      <c r="BY153" s="61">
        <v>1.6</v>
      </c>
    </row>
    <row r="154" spans="7:77" x14ac:dyDescent="0.25">
      <c r="G154" s="64"/>
      <c r="T154" s="64"/>
      <c r="AC154" s="64"/>
      <c r="AL154" s="64"/>
      <c r="AV154" s="64"/>
      <c r="BE154" s="64"/>
      <c r="BS154" s="64"/>
      <c r="BW154" s="61" t="s">
        <v>457</v>
      </c>
      <c r="BX154" s="61">
        <v>23813</v>
      </c>
      <c r="BY154" s="61">
        <v>0.6</v>
      </c>
    </row>
    <row r="155" spans="7:77" x14ac:dyDescent="0.25">
      <c r="G155" s="64"/>
      <c r="T155" s="64"/>
      <c r="AC155" s="64"/>
      <c r="AL155" s="64"/>
      <c r="AV155" s="64"/>
      <c r="BE155" s="64"/>
      <c r="BS155" s="64"/>
      <c r="BW155" s="61" t="s">
        <v>43</v>
      </c>
      <c r="BX155" s="61">
        <v>319093</v>
      </c>
      <c r="BY155" s="61">
        <v>7.4</v>
      </c>
    </row>
    <row r="156" spans="7:77" x14ac:dyDescent="0.25">
      <c r="G156" s="64"/>
      <c r="T156" s="64"/>
      <c r="AC156" s="64"/>
      <c r="AL156" s="64"/>
      <c r="AV156" s="64"/>
      <c r="BE156" s="64"/>
      <c r="BS156" s="64"/>
      <c r="BV156" s="61" t="s">
        <v>69</v>
      </c>
      <c r="BW156" s="61" t="s">
        <v>70</v>
      </c>
      <c r="BX156" s="61">
        <v>3967226</v>
      </c>
      <c r="BY156" s="61">
        <v>92.6</v>
      </c>
    </row>
    <row r="157" spans="7:77" x14ac:dyDescent="0.25">
      <c r="G157" s="64"/>
      <c r="T157" s="64"/>
      <c r="AC157" s="64"/>
      <c r="AL157" s="64"/>
      <c r="AV157" s="64"/>
      <c r="BE157" s="64"/>
      <c r="BS157" s="64"/>
      <c r="BV157" s="61" t="s">
        <v>43</v>
      </c>
      <c r="BX157" s="61">
        <v>4286319</v>
      </c>
      <c r="BY157" s="61">
        <v>100</v>
      </c>
    </row>
    <row r="158" spans="7:77" x14ac:dyDescent="0.25">
      <c r="G158" s="64"/>
      <c r="T158" s="64"/>
      <c r="AC158" s="64"/>
      <c r="AL158" s="64"/>
      <c r="AV158" s="64"/>
      <c r="BE158" s="64"/>
      <c r="BS158" s="64"/>
    </row>
    <row r="159" spans="7:77" x14ac:dyDescent="0.25">
      <c r="G159" s="64"/>
      <c r="T159" s="64"/>
      <c r="AC159" s="64"/>
      <c r="AL159" s="64"/>
      <c r="AV159" s="64"/>
      <c r="BE159" s="64"/>
      <c r="BS159" s="64"/>
    </row>
    <row r="160" spans="7:77" x14ac:dyDescent="0.25">
      <c r="G160" s="64"/>
      <c r="T160" s="64"/>
      <c r="AC160" s="64"/>
      <c r="AL160" s="64"/>
      <c r="AV160" s="64"/>
      <c r="BE160" s="64"/>
      <c r="BS160" s="64"/>
    </row>
    <row r="161" spans="7:77" x14ac:dyDescent="0.25">
      <c r="G161" s="64"/>
      <c r="T161" s="64"/>
      <c r="AC161" s="64"/>
      <c r="AL161" s="64"/>
      <c r="AV161" s="64"/>
      <c r="BE161" s="64"/>
      <c r="BS161" s="64"/>
      <c r="BV161" s="61" t="s">
        <v>470</v>
      </c>
    </row>
    <row r="162" spans="7:77" x14ac:dyDescent="0.25">
      <c r="G162" s="64"/>
      <c r="T162" s="64"/>
      <c r="AC162" s="64"/>
      <c r="AL162" s="64"/>
      <c r="AV162" s="64"/>
      <c r="BE162" s="64"/>
      <c r="BS162" s="64"/>
      <c r="BX162" s="61" t="s">
        <v>3</v>
      </c>
      <c r="BY162" s="61" t="s">
        <v>4</v>
      </c>
    </row>
    <row r="163" spans="7:77" x14ac:dyDescent="0.25">
      <c r="G163" s="64"/>
      <c r="T163" s="64"/>
      <c r="AC163" s="64"/>
      <c r="AL163" s="64"/>
      <c r="AV163" s="64"/>
      <c r="BE163" s="64"/>
      <c r="BS163" s="64"/>
      <c r="BV163" s="61" t="s">
        <v>6</v>
      </c>
      <c r="BW163" s="61" t="s">
        <v>454</v>
      </c>
      <c r="BX163" s="61">
        <v>4763</v>
      </c>
      <c r="BY163" s="61">
        <v>0.1</v>
      </c>
    </row>
    <row r="164" spans="7:77" x14ac:dyDescent="0.25">
      <c r="G164" s="64"/>
      <c r="T164" s="64"/>
      <c r="AC164" s="64"/>
      <c r="AL164" s="64"/>
      <c r="AV164" s="64"/>
      <c r="BE164" s="64"/>
      <c r="BS164" s="64"/>
      <c r="BW164" s="61" t="s">
        <v>455</v>
      </c>
      <c r="BX164" s="61">
        <v>100014</v>
      </c>
      <c r="BY164" s="61">
        <v>2.2999999999999998</v>
      </c>
    </row>
    <row r="165" spans="7:77" x14ac:dyDescent="0.25">
      <c r="G165" s="64"/>
      <c r="T165" s="64"/>
      <c r="AC165" s="64"/>
      <c r="AL165" s="64"/>
      <c r="AV165" s="64"/>
      <c r="BE165" s="64"/>
      <c r="BS165" s="64"/>
      <c r="BW165" s="61" t="s">
        <v>456</v>
      </c>
      <c r="BX165" s="61">
        <v>47626</v>
      </c>
      <c r="BY165" s="61">
        <v>1.1000000000000001</v>
      </c>
    </row>
    <row r="166" spans="7:77" x14ac:dyDescent="0.25">
      <c r="G166" s="64"/>
      <c r="T166" s="64"/>
      <c r="AC166" s="64"/>
      <c r="AL166" s="64"/>
      <c r="AV166" s="64"/>
      <c r="BE166" s="64"/>
      <c r="BS166" s="64"/>
      <c r="BW166" s="61" t="s">
        <v>457</v>
      </c>
      <c r="BX166" s="61">
        <v>14288</v>
      </c>
      <c r="BY166" s="61">
        <v>0.3</v>
      </c>
    </row>
    <row r="167" spans="7:77" x14ac:dyDescent="0.25">
      <c r="G167" s="64"/>
      <c r="T167" s="64"/>
      <c r="AC167" s="64"/>
      <c r="AL167" s="64"/>
      <c r="AV167" s="64"/>
      <c r="BE167" s="64"/>
      <c r="BS167" s="64"/>
      <c r="BW167" s="61" t="s">
        <v>43</v>
      </c>
      <c r="BX167" s="61">
        <v>166690</v>
      </c>
      <c r="BY167" s="61">
        <v>3.9</v>
      </c>
    </row>
    <row r="168" spans="7:77" x14ac:dyDescent="0.25">
      <c r="G168" s="64"/>
      <c r="T168" s="64"/>
      <c r="AC168" s="64"/>
      <c r="AL168" s="64"/>
      <c r="AV168" s="64"/>
      <c r="BE168" s="64"/>
      <c r="BS168" s="64"/>
      <c r="BV168" s="61" t="s">
        <v>69</v>
      </c>
      <c r="BW168" s="61" t="s">
        <v>70</v>
      </c>
      <c r="BX168" s="61">
        <v>4119629</v>
      </c>
      <c r="BY168" s="61">
        <v>96.1</v>
      </c>
    </row>
    <row r="169" spans="7:77" x14ac:dyDescent="0.25">
      <c r="G169" s="64"/>
      <c r="T169" s="64"/>
      <c r="AC169" s="64"/>
      <c r="AL169" s="64"/>
      <c r="AV169" s="64"/>
      <c r="BE169" s="64"/>
      <c r="BS169" s="64"/>
      <c r="BV169" s="61" t="s">
        <v>43</v>
      </c>
      <c r="BX169" s="61">
        <v>4286319</v>
      </c>
      <c r="BY169" s="61">
        <v>100</v>
      </c>
    </row>
    <row r="170" spans="7:77" x14ac:dyDescent="0.25">
      <c r="G170" s="64"/>
      <c r="T170" s="64"/>
      <c r="AC170" s="64"/>
      <c r="AL170" s="64"/>
      <c r="AV170" s="64"/>
      <c r="BE170" s="64"/>
      <c r="BS170" s="64"/>
    </row>
    <row r="171" spans="7:77" x14ac:dyDescent="0.25">
      <c r="G171" s="64"/>
      <c r="T171" s="64"/>
      <c r="AC171" s="64"/>
      <c r="AL171" s="64"/>
      <c r="AV171" s="64"/>
      <c r="BE171" s="64"/>
      <c r="BS171" s="64"/>
    </row>
    <row r="172" spans="7:77" x14ac:dyDescent="0.25">
      <c r="G172" s="64"/>
      <c r="T172" s="64"/>
      <c r="AC172" s="64"/>
      <c r="AL172" s="64"/>
      <c r="AV172" s="64"/>
      <c r="BE172" s="64"/>
      <c r="BS172" s="64"/>
    </row>
    <row r="173" spans="7:77" x14ac:dyDescent="0.25">
      <c r="G173" s="64"/>
      <c r="T173" s="64"/>
      <c r="AC173" s="64"/>
      <c r="AL173" s="64"/>
      <c r="AV173" s="64"/>
      <c r="BE173" s="64"/>
      <c r="BS173" s="64"/>
      <c r="BV173" s="61" t="s">
        <v>471</v>
      </c>
    </row>
    <row r="174" spans="7:77" x14ac:dyDescent="0.25">
      <c r="G174" s="64"/>
      <c r="T174" s="64"/>
      <c r="AC174" s="64"/>
      <c r="AL174" s="64"/>
      <c r="AV174" s="64"/>
      <c r="BE174" s="64"/>
      <c r="BS174" s="64"/>
      <c r="BX174" s="61" t="s">
        <v>3</v>
      </c>
      <c r="BY174" s="61" t="s">
        <v>4</v>
      </c>
    </row>
    <row r="175" spans="7:77" x14ac:dyDescent="0.25">
      <c r="G175" s="64"/>
      <c r="T175" s="64"/>
      <c r="AC175" s="64"/>
      <c r="AL175" s="64"/>
      <c r="AV175" s="64"/>
      <c r="BE175" s="64"/>
      <c r="BS175" s="64"/>
      <c r="BV175" s="61" t="s">
        <v>6</v>
      </c>
      <c r="BW175" s="61" t="s">
        <v>454</v>
      </c>
      <c r="BX175" s="61">
        <v>14288</v>
      </c>
      <c r="BY175" s="61">
        <v>0.3</v>
      </c>
    </row>
    <row r="176" spans="7:77" x14ac:dyDescent="0.25">
      <c r="G176" s="64"/>
      <c r="T176" s="64"/>
      <c r="AC176" s="64"/>
      <c r="AL176" s="64"/>
      <c r="AV176" s="64"/>
      <c r="BE176" s="64"/>
      <c r="BS176" s="64"/>
      <c r="BW176" s="61" t="s">
        <v>455</v>
      </c>
      <c r="BX176" s="61">
        <v>61913</v>
      </c>
      <c r="BY176" s="61">
        <v>1.4</v>
      </c>
    </row>
    <row r="177" spans="7:77" x14ac:dyDescent="0.25">
      <c r="G177" s="64"/>
      <c r="T177" s="64"/>
      <c r="AC177" s="64"/>
      <c r="AL177" s="64"/>
      <c r="AV177" s="64"/>
      <c r="BE177" s="64"/>
      <c r="BS177" s="64"/>
      <c r="BW177" s="61" t="s">
        <v>456</v>
      </c>
      <c r="BX177" s="61">
        <v>42863</v>
      </c>
      <c r="BY177" s="61">
        <v>1</v>
      </c>
    </row>
    <row r="178" spans="7:77" x14ac:dyDescent="0.25">
      <c r="G178" s="64"/>
      <c r="T178" s="64"/>
      <c r="AC178" s="64"/>
      <c r="AL178" s="64"/>
      <c r="AV178" s="64"/>
      <c r="BE178" s="64"/>
      <c r="BS178" s="64"/>
      <c r="BW178" s="61" t="s">
        <v>457</v>
      </c>
      <c r="BX178" s="61">
        <v>4763</v>
      </c>
      <c r="BY178" s="61">
        <v>0.1</v>
      </c>
    </row>
    <row r="179" spans="7:77" x14ac:dyDescent="0.25">
      <c r="G179" s="64"/>
      <c r="T179" s="64"/>
      <c r="AC179" s="64"/>
      <c r="AL179" s="64"/>
      <c r="AV179" s="64"/>
      <c r="BE179" s="64"/>
      <c r="BS179" s="64"/>
      <c r="BW179" s="61" t="s">
        <v>43</v>
      </c>
      <c r="BX179" s="61">
        <v>123827</v>
      </c>
      <c r="BY179" s="61">
        <v>2.9</v>
      </c>
    </row>
    <row r="180" spans="7:77" x14ac:dyDescent="0.25">
      <c r="G180" s="64"/>
      <c r="T180" s="64"/>
      <c r="AC180" s="64"/>
      <c r="AL180" s="64"/>
      <c r="AV180" s="64"/>
      <c r="BE180" s="64"/>
      <c r="BS180" s="64"/>
      <c r="BV180" s="61" t="s">
        <v>69</v>
      </c>
      <c r="BW180" s="61" t="s">
        <v>70</v>
      </c>
      <c r="BX180" s="61">
        <v>4162492</v>
      </c>
      <c r="BY180" s="61">
        <v>97.1</v>
      </c>
    </row>
    <row r="181" spans="7:77" x14ac:dyDescent="0.25">
      <c r="G181" s="64"/>
      <c r="T181" s="64"/>
      <c r="AC181" s="64"/>
      <c r="AL181" s="64"/>
      <c r="AV181" s="64"/>
      <c r="BE181" s="64"/>
      <c r="BS181" s="64"/>
      <c r="BV181" s="61" t="s">
        <v>43</v>
      </c>
      <c r="BX181" s="61">
        <v>4286319</v>
      </c>
      <c r="BY181" s="61">
        <v>100</v>
      </c>
    </row>
    <row r="182" spans="7:77" x14ac:dyDescent="0.25">
      <c r="G182" s="64"/>
      <c r="T182" s="64"/>
      <c r="AC182" s="64"/>
      <c r="AL182" s="64"/>
      <c r="AV182" s="64"/>
      <c r="BE182" s="64"/>
      <c r="BS182" s="64"/>
    </row>
    <row r="183" spans="7:77" x14ac:dyDescent="0.25">
      <c r="G183" s="64"/>
      <c r="T183" s="64"/>
      <c r="AC183" s="64"/>
      <c r="AL183" s="64"/>
      <c r="AV183" s="64"/>
      <c r="BE183" s="64"/>
      <c r="BS183" s="64"/>
    </row>
    <row r="184" spans="7:77" x14ac:dyDescent="0.25">
      <c r="G184" s="64"/>
      <c r="T184" s="64"/>
      <c r="AC184" s="64"/>
      <c r="AL184" s="64"/>
      <c r="AV184" s="64"/>
      <c r="BE184" s="64"/>
      <c r="BS184" s="64"/>
    </row>
    <row r="185" spans="7:77" x14ac:dyDescent="0.25">
      <c r="G185" s="64"/>
      <c r="T185" s="64"/>
      <c r="AC185" s="64"/>
      <c r="AL185" s="64"/>
      <c r="AV185" s="64"/>
      <c r="BE185" s="64"/>
      <c r="BS185" s="64"/>
    </row>
    <row r="186" spans="7:77" x14ac:dyDescent="0.25">
      <c r="G186" s="64"/>
      <c r="T186" s="64"/>
      <c r="AC186" s="64"/>
      <c r="AL186" s="64"/>
      <c r="AV186" s="64"/>
      <c r="BE186" s="64"/>
      <c r="BS186" s="64"/>
    </row>
    <row r="187" spans="7:77" x14ac:dyDescent="0.25">
      <c r="G187" s="64"/>
      <c r="T187" s="64"/>
      <c r="AC187" s="64"/>
      <c r="AL187" s="64"/>
      <c r="AV187" s="64"/>
      <c r="BE187" s="64"/>
      <c r="BS187" s="64"/>
    </row>
    <row r="188" spans="7:77" x14ac:dyDescent="0.25">
      <c r="G188" s="64"/>
      <c r="T188" s="64"/>
      <c r="AC188" s="64"/>
      <c r="AL188" s="64"/>
      <c r="AV188" s="64"/>
      <c r="BE188" s="64"/>
      <c r="BS188" s="64"/>
    </row>
    <row r="189" spans="7:77" x14ac:dyDescent="0.25">
      <c r="G189" s="64"/>
      <c r="T189" s="64"/>
      <c r="AC189" s="64"/>
      <c r="AL189" s="64"/>
      <c r="AV189" s="64"/>
      <c r="BE189" s="64"/>
      <c r="BS189" s="64"/>
    </row>
    <row r="190" spans="7:77" x14ac:dyDescent="0.25">
      <c r="G190" s="64"/>
      <c r="T190" s="64"/>
      <c r="AC190" s="64"/>
      <c r="AL190" s="64"/>
      <c r="AV190" s="64"/>
      <c r="BE190" s="64"/>
      <c r="BS190" s="64"/>
    </row>
    <row r="191" spans="7:77" x14ac:dyDescent="0.25">
      <c r="G191" s="64"/>
      <c r="T191" s="64"/>
      <c r="AC191" s="64"/>
      <c r="AL191" s="64"/>
      <c r="AV191" s="64"/>
      <c r="BE191" s="64"/>
      <c r="BS191" s="64"/>
    </row>
    <row r="192" spans="7:77" x14ac:dyDescent="0.25">
      <c r="G192" s="64"/>
      <c r="T192" s="64"/>
      <c r="AC192" s="64"/>
      <c r="AL192" s="64"/>
      <c r="AV192" s="64"/>
      <c r="BE192" s="64"/>
      <c r="BS192" s="64"/>
    </row>
    <row r="193" spans="7:71" x14ac:dyDescent="0.25">
      <c r="G193" s="64"/>
      <c r="T193" s="64"/>
      <c r="AC193" s="64"/>
      <c r="AL193" s="64"/>
      <c r="AV193" s="64"/>
      <c r="BE193" s="64"/>
      <c r="BS193" s="64"/>
    </row>
    <row r="194" spans="7:71" x14ac:dyDescent="0.25">
      <c r="G194" s="64"/>
      <c r="T194" s="64"/>
      <c r="AC194" s="64"/>
      <c r="AL194" s="64"/>
      <c r="AV194" s="64"/>
      <c r="BE194" s="64"/>
      <c r="BS194" s="64"/>
    </row>
    <row r="195" spans="7:71" x14ac:dyDescent="0.25">
      <c r="G195" s="64"/>
      <c r="T195" s="64"/>
      <c r="AC195" s="64"/>
      <c r="AL195" s="64"/>
      <c r="AV195" s="64"/>
      <c r="BE195" s="64"/>
      <c r="BS195" s="64"/>
    </row>
    <row r="196" spans="7:71" x14ac:dyDescent="0.25">
      <c r="G196" s="64"/>
      <c r="T196" s="64"/>
      <c r="AC196" s="64"/>
      <c r="AL196" s="64"/>
      <c r="AV196" s="64"/>
      <c r="BE196" s="64"/>
      <c r="BS196" s="64"/>
    </row>
    <row r="197" spans="7:71" x14ac:dyDescent="0.25">
      <c r="G197" s="64"/>
      <c r="T197" s="64"/>
      <c r="AC197" s="64"/>
      <c r="AL197" s="64"/>
      <c r="AV197" s="64"/>
      <c r="BE197" s="64"/>
      <c r="BS197" s="64"/>
    </row>
    <row r="198" spans="7:71" x14ac:dyDescent="0.25">
      <c r="G198" s="64"/>
      <c r="T198" s="64"/>
      <c r="AC198" s="64"/>
      <c r="AL198" s="64"/>
      <c r="AV198" s="64"/>
      <c r="BE198" s="64"/>
      <c r="BS198" s="64"/>
    </row>
    <row r="199" spans="7:71" x14ac:dyDescent="0.25">
      <c r="G199" s="64"/>
      <c r="T199" s="64"/>
      <c r="AC199" s="64"/>
      <c r="AL199" s="64"/>
      <c r="AV199" s="64"/>
      <c r="BE199" s="64"/>
      <c r="BS199" s="64"/>
    </row>
    <row r="200" spans="7:71" x14ac:dyDescent="0.25">
      <c r="G200" s="64"/>
      <c r="T200" s="64"/>
      <c r="AC200" s="64"/>
      <c r="AL200" s="64"/>
      <c r="AV200" s="64"/>
      <c r="BE200" s="64"/>
      <c r="BS200" s="64"/>
    </row>
    <row r="201" spans="7:71" x14ac:dyDescent="0.25">
      <c r="G201" s="64"/>
      <c r="T201" s="64"/>
      <c r="AC201" s="64"/>
      <c r="AL201" s="64"/>
      <c r="AV201" s="64"/>
      <c r="BE201" s="64"/>
      <c r="BS201" s="64"/>
    </row>
    <row r="202" spans="7:71" x14ac:dyDescent="0.25">
      <c r="G202" s="64"/>
      <c r="T202" s="64"/>
      <c r="AC202" s="64"/>
      <c r="AL202" s="64"/>
      <c r="AV202" s="64"/>
      <c r="BE202" s="64"/>
      <c r="BS202" s="64"/>
    </row>
    <row r="203" spans="7:71" x14ac:dyDescent="0.25">
      <c r="G203" s="64"/>
      <c r="T203" s="64"/>
      <c r="AC203" s="64"/>
      <c r="AL203" s="64"/>
      <c r="AV203" s="64"/>
      <c r="BE203" s="64"/>
      <c r="BS203" s="64"/>
    </row>
    <row r="204" spans="7:71" x14ac:dyDescent="0.25">
      <c r="G204" s="64"/>
      <c r="T204" s="64"/>
      <c r="AC204" s="64"/>
      <c r="AL204" s="64"/>
      <c r="AV204" s="64"/>
      <c r="BE204" s="64"/>
      <c r="BS204" s="64"/>
    </row>
    <row r="205" spans="7:71" x14ac:dyDescent="0.25">
      <c r="G205" s="64"/>
      <c r="T205" s="64"/>
      <c r="AC205" s="64"/>
      <c r="AL205" s="64"/>
      <c r="AV205" s="64"/>
      <c r="BE205" s="64"/>
      <c r="BS205" s="64"/>
    </row>
    <row r="206" spans="7:71" x14ac:dyDescent="0.25">
      <c r="G206" s="64"/>
      <c r="T206" s="64"/>
      <c r="AC206" s="64"/>
      <c r="AL206" s="64"/>
      <c r="AV206" s="64"/>
      <c r="BE206" s="64"/>
      <c r="BS206" s="64"/>
    </row>
    <row r="207" spans="7:71" x14ac:dyDescent="0.25">
      <c r="G207" s="64"/>
      <c r="T207" s="64"/>
      <c r="AC207" s="64"/>
      <c r="AL207" s="64"/>
      <c r="AV207" s="64"/>
      <c r="BE207" s="64"/>
      <c r="BS207" s="64"/>
    </row>
    <row r="208" spans="7:71" x14ac:dyDescent="0.25">
      <c r="G208" s="64"/>
      <c r="T208" s="64"/>
      <c r="AC208" s="64"/>
      <c r="AL208" s="64"/>
      <c r="AV208" s="64"/>
      <c r="BE208" s="64"/>
      <c r="BS208" s="64"/>
    </row>
    <row r="209" spans="7:71" x14ac:dyDescent="0.25">
      <c r="G209" s="64"/>
      <c r="T209" s="64"/>
      <c r="AC209" s="64"/>
      <c r="AL209" s="64"/>
      <c r="AV209" s="64"/>
      <c r="BE209" s="64"/>
      <c r="BS209" s="64"/>
    </row>
    <row r="210" spans="7:71" x14ac:dyDescent="0.25">
      <c r="G210" s="64"/>
      <c r="T210" s="64"/>
      <c r="AC210" s="64"/>
      <c r="AL210" s="64"/>
      <c r="AV210" s="64"/>
      <c r="BE210" s="64"/>
      <c r="BS210" s="64"/>
    </row>
    <row r="211" spans="7:71" x14ac:dyDescent="0.25">
      <c r="G211" s="64"/>
      <c r="T211" s="64"/>
      <c r="AC211" s="64"/>
      <c r="AL211" s="64"/>
      <c r="AV211" s="64"/>
      <c r="BE211" s="64"/>
      <c r="BS211" s="64"/>
    </row>
    <row r="212" spans="7:71" x14ac:dyDescent="0.25">
      <c r="G212" s="64"/>
      <c r="T212" s="64"/>
      <c r="AC212" s="64"/>
      <c r="AL212" s="64"/>
      <c r="AV212" s="64"/>
      <c r="BE212" s="64"/>
      <c r="BS212" s="64"/>
    </row>
    <row r="213" spans="7:71" x14ac:dyDescent="0.25">
      <c r="G213" s="64"/>
      <c r="T213" s="64"/>
      <c r="AC213" s="64"/>
      <c r="AL213" s="64"/>
      <c r="AV213" s="64"/>
      <c r="BE213" s="64"/>
      <c r="BS213" s="64"/>
    </row>
    <row r="214" spans="7:71" x14ac:dyDescent="0.25">
      <c r="G214" s="64"/>
      <c r="T214" s="64"/>
      <c r="AC214" s="64"/>
      <c r="AL214" s="64"/>
      <c r="AV214" s="64"/>
      <c r="BE214" s="64"/>
      <c r="BS214" s="64"/>
    </row>
    <row r="215" spans="7:71" x14ac:dyDescent="0.25">
      <c r="G215" s="64"/>
      <c r="T215" s="64"/>
      <c r="AC215" s="64"/>
      <c r="AL215" s="64"/>
      <c r="AV215" s="64"/>
      <c r="BE215" s="64"/>
      <c r="BS215" s="64"/>
    </row>
    <row r="216" spans="7:71" x14ac:dyDescent="0.25">
      <c r="G216" s="64"/>
      <c r="T216" s="64"/>
      <c r="AC216" s="64"/>
      <c r="AL216" s="64"/>
      <c r="AV216" s="64"/>
      <c r="BE216" s="64"/>
      <c r="BS216" s="64"/>
    </row>
    <row r="217" spans="7:71" x14ac:dyDescent="0.25">
      <c r="G217" s="64"/>
      <c r="T217" s="64"/>
      <c r="AC217" s="64"/>
      <c r="AL217" s="64"/>
      <c r="AV217" s="64"/>
      <c r="BE217" s="64"/>
      <c r="BS217" s="64"/>
    </row>
    <row r="218" spans="7:71" x14ac:dyDescent="0.25">
      <c r="G218" s="64"/>
      <c r="T218" s="64"/>
      <c r="AC218" s="64"/>
      <c r="AL218" s="64"/>
      <c r="AV218" s="64"/>
      <c r="BE218" s="64"/>
      <c r="BS218" s="64"/>
    </row>
    <row r="219" spans="7:71" x14ac:dyDescent="0.25">
      <c r="G219" s="64"/>
      <c r="T219" s="64"/>
      <c r="AC219" s="64"/>
      <c r="AL219" s="64"/>
      <c r="AV219" s="64"/>
      <c r="BE219" s="64"/>
      <c r="BS219" s="64"/>
    </row>
    <row r="220" spans="7:71" x14ac:dyDescent="0.25">
      <c r="G220" s="64"/>
      <c r="T220" s="64"/>
      <c r="AC220" s="64"/>
      <c r="AL220" s="64"/>
      <c r="AV220" s="64"/>
      <c r="BE220" s="64"/>
      <c r="BS220" s="64"/>
    </row>
    <row r="221" spans="7:71" x14ac:dyDescent="0.25">
      <c r="G221" s="64"/>
      <c r="T221" s="64"/>
      <c r="AC221" s="64"/>
      <c r="AL221" s="64"/>
      <c r="AV221" s="64"/>
      <c r="BE221" s="64"/>
      <c r="BS221" s="64"/>
    </row>
    <row r="222" spans="7:71" x14ac:dyDescent="0.25">
      <c r="G222" s="64"/>
      <c r="T222" s="64"/>
      <c r="AC222" s="64"/>
      <c r="AL222" s="64"/>
      <c r="AV222" s="64"/>
      <c r="BE222" s="64"/>
      <c r="BS222" s="64"/>
    </row>
    <row r="223" spans="7:71" x14ac:dyDescent="0.25">
      <c r="G223" s="64"/>
      <c r="T223" s="64"/>
      <c r="AC223" s="64"/>
      <c r="AL223" s="64"/>
      <c r="AV223" s="64"/>
      <c r="BE223" s="64"/>
      <c r="BS223" s="64"/>
    </row>
    <row r="224" spans="7:71" x14ac:dyDescent="0.25">
      <c r="G224" s="64"/>
      <c r="T224" s="64"/>
      <c r="AC224" s="64"/>
      <c r="AL224" s="64"/>
      <c r="AV224" s="64"/>
      <c r="BE224" s="64"/>
      <c r="BS224" s="64"/>
    </row>
    <row r="225" spans="7:71" x14ac:dyDescent="0.25">
      <c r="G225" s="64"/>
      <c r="T225" s="64"/>
      <c r="AC225" s="64"/>
      <c r="AL225" s="64"/>
      <c r="AV225" s="64"/>
      <c r="BE225" s="64"/>
      <c r="BS225" s="64"/>
    </row>
    <row r="226" spans="7:71" x14ac:dyDescent="0.25">
      <c r="G226" s="64"/>
      <c r="T226" s="64"/>
      <c r="AC226" s="64"/>
      <c r="AL226" s="64"/>
      <c r="AV226" s="64"/>
      <c r="BE226" s="64"/>
      <c r="BS226" s="64"/>
    </row>
    <row r="227" spans="7:71" x14ac:dyDescent="0.25">
      <c r="G227" s="64"/>
      <c r="T227" s="64"/>
      <c r="AC227" s="64"/>
      <c r="AL227" s="64"/>
      <c r="AV227" s="64"/>
      <c r="BE227" s="64"/>
      <c r="BS227" s="64"/>
    </row>
    <row r="228" spans="7:71" x14ac:dyDescent="0.25">
      <c r="G228" s="64"/>
      <c r="T228" s="64"/>
      <c r="AC228" s="64"/>
      <c r="AL228" s="64"/>
      <c r="AV228" s="64"/>
      <c r="BE228" s="64"/>
      <c r="BS228" s="64"/>
    </row>
    <row r="229" spans="7:71" x14ac:dyDescent="0.25">
      <c r="G229" s="64"/>
      <c r="T229" s="64"/>
      <c r="AC229" s="64"/>
      <c r="AL229" s="64"/>
      <c r="AV229" s="64"/>
      <c r="BE229" s="64"/>
      <c r="BS229" s="64"/>
    </row>
    <row r="230" spans="7:71" x14ac:dyDescent="0.25">
      <c r="G230" s="64"/>
      <c r="T230" s="64"/>
      <c r="AC230" s="64"/>
      <c r="AL230" s="64"/>
      <c r="AV230" s="64"/>
      <c r="BE230" s="64"/>
      <c r="BS230" s="64"/>
    </row>
    <row r="231" spans="7:71" x14ac:dyDescent="0.25">
      <c r="G231" s="64"/>
      <c r="T231" s="64"/>
      <c r="AC231" s="64"/>
      <c r="AL231" s="64"/>
      <c r="AV231" s="64"/>
      <c r="BE231" s="64"/>
      <c r="BS231" s="64"/>
    </row>
    <row r="232" spans="7:71" x14ac:dyDescent="0.25">
      <c r="G232" s="64"/>
      <c r="T232" s="64"/>
      <c r="AC232" s="64"/>
      <c r="AL232" s="64"/>
      <c r="AV232" s="64"/>
      <c r="BE232" s="64"/>
      <c r="BS232" s="64"/>
    </row>
    <row r="233" spans="7:71" x14ac:dyDescent="0.25">
      <c r="G233" s="64"/>
      <c r="T233" s="64"/>
      <c r="AC233" s="64"/>
      <c r="AL233" s="64"/>
      <c r="AV233" s="64"/>
      <c r="BE233" s="64"/>
      <c r="BS233" s="64"/>
    </row>
    <row r="234" spans="7:71" x14ac:dyDescent="0.25">
      <c r="G234" s="64"/>
      <c r="T234" s="64"/>
      <c r="AC234" s="64"/>
      <c r="AL234" s="64"/>
      <c r="AV234" s="64"/>
      <c r="BE234" s="64"/>
      <c r="BS234" s="64"/>
    </row>
    <row r="235" spans="7:71" x14ac:dyDescent="0.25">
      <c r="G235" s="64"/>
      <c r="T235" s="64"/>
      <c r="AC235" s="64"/>
      <c r="AL235" s="64"/>
      <c r="AV235" s="64"/>
      <c r="BE235" s="64"/>
      <c r="BS235" s="64"/>
    </row>
    <row r="236" spans="7:71" x14ac:dyDescent="0.25">
      <c r="G236" s="64"/>
      <c r="T236" s="64"/>
      <c r="AC236" s="64"/>
      <c r="AL236" s="64"/>
      <c r="AV236" s="64"/>
      <c r="BE236" s="64"/>
      <c r="BS236" s="64"/>
    </row>
    <row r="237" spans="7:71" x14ac:dyDescent="0.25">
      <c r="G237" s="64"/>
      <c r="T237" s="64"/>
      <c r="AC237" s="64"/>
      <c r="AL237" s="64"/>
      <c r="AV237" s="64"/>
      <c r="BE237" s="64"/>
      <c r="BS237" s="64"/>
    </row>
    <row r="238" spans="7:71" x14ac:dyDescent="0.25">
      <c r="G238" s="64"/>
      <c r="T238" s="64"/>
      <c r="AC238" s="64"/>
      <c r="AL238" s="64"/>
      <c r="AV238" s="64"/>
      <c r="BE238" s="64"/>
      <c r="BS238" s="64"/>
    </row>
    <row r="239" spans="7:71" x14ac:dyDescent="0.25">
      <c r="G239" s="64"/>
      <c r="T239" s="64"/>
      <c r="AC239" s="64"/>
      <c r="AL239" s="64"/>
      <c r="AV239" s="64"/>
      <c r="BE239" s="64"/>
      <c r="BS239" s="64"/>
    </row>
    <row r="240" spans="7:71" x14ac:dyDescent="0.25">
      <c r="G240" s="64"/>
      <c r="T240" s="64"/>
      <c r="AC240" s="64"/>
      <c r="AL240" s="64"/>
      <c r="AV240" s="64"/>
      <c r="BE240" s="64"/>
      <c r="BS240" s="64"/>
    </row>
    <row r="241" spans="7:71" x14ac:dyDescent="0.25">
      <c r="G241" s="64"/>
      <c r="T241" s="64"/>
      <c r="AC241" s="64"/>
      <c r="AL241" s="64"/>
      <c r="AV241" s="64"/>
      <c r="BE241" s="64"/>
      <c r="BS241" s="64"/>
    </row>
    <row r="242" spans="7:71" x14ac:dyDescent="0.25">
      <c r="G242" s="64"/>
      <c r="T242" s="64"/>
      <c r="AC242" s="64"/>
      <c r="AL242" s="64"/>
      <c r="AV242" s="64"/>
      <c r="BE242" s="64"/>
      <c r="BS242" s="64"/>
    </row>
    <row r="243" spans="7:71" x14ac:dyDescent="0.25">
      <c r="G243" s="64"/>
      <c r="T243" s="64"/>
      <c r="AC243" s="64"/>
      <c r="AL243" s="64"/>
      <c r="AV243" s="64"/>
      <c r="BE243" s="64"/>
      <c r="BS243" s="64"/>
    </row>
    <row r="244" spans="7:71" x14ac:dyDescent="0.25">
      <c r="G244" s="64"/>
      <c r="T244" s="64"/>
      <c r="AC244" s="64"/>
      <c r="AL244" s="64"/>
      <c r="AV244" s="64"/>
      <c r="BE244" s="64"/>
      <c r="BS244" s="64"/>
    </row>
    <row r="245" spans="7:71" x14ac:dyDescent="0.25">
      <c r="G245" s="64"/>
      <c r="T245" s="64"/>
      <c r="AC245" s="64"/>
      <c r="AL245" s="64"/>
      <c r="AV245" s="64"/>
      <c r="BE245" s="64"/>
      <c r="BS245" s="64"/>
    </row>
    <row r="246" spans="7:71" x14ac:dyDescent="0.25">
      <c r="G246" s="64"/>
      <c r="T246" s="64"/>
      <c r="AC246" s="64"/>
      <c r="AL246" s="64"/>
      <c r="AV246" s="64"/>
      <c r="BE246" s="64"/>
      <c r="BS246" s="64"/>
    </row>
    <row r="247" spans="7:71" x14ac:dyDescent="0.25">
      <c r="G247" s="64"/>
      <c r="T247" s="64"/>
      <c r="AC247" s="64"/>
      <c r="AL247" s="64"/>
      <c r="AV247" s="64"/>
      <c r="BE247" s="64"/>
      <c r="BS247" s="64"/>
    </row>
    <row r="248" spans="7:71" x14ac:dyDescent="0.25">
      <c r="G248" s="64"/>
      <c r="T248" s="64"/>
      <c r="AC248" s="64"/>
      <c r="AL248" s="64"/>
      <c r="AV248" s="64"/>
      <c r="BE248" s="64"/>
      <c r="BS248" s="64"/>
    </row>
    <row r="249" spans="7:71" x14ac:dyDescent="0.25">
      <c r="G249" s="64"/>
      <c r="T249" s="64"/>
      <c r="AC249" s="64"/>
      <c r="AL249" s="64"/>
      <c r="AV249" s="64"/>
      <c r="BE249" s="64"/>
      <c r="BS249" s="64"/>
    </row>
    <row r="250" spans="7:71" x14ac:dyDescent="0.25">
      <c r="G250" s="64"/>
      <c r="T250" s="64"/>
      <c r="AC250" s="64"/>
      <c r="AL250" s="64"/>
      <c r="AV250" s="64"/>
      <c r="BE250" s="64"/>
      <c r="BS250" s="64"/>
    </row>
    <row r="251" spans="7:71" x14ac:dyDescent="0.25">
      <c r="G251" s="64"/>
      <c r="T251" s="64"/>
      <c r="AC251" s="64"/>
      <c r="AL251" s="64"/>
      <c r="AV251" s="64"/>
      <c r="BE251" s="64"/>
      <c r="BS251" s="64"/>
    </row>
    <row r="252" spans="7:71" x14ac:dyDescent="0.25">
      <c r="G252" s="64"/>
      <c r="T252" s="64"/>
      <c r="AC252" s="64"/>
      <c r="AL252" s="64"/>
      <c r="AV252" s="64"/>
      <c r="BE252" s="64"/>
      <c r="BS252" s="64"/>
    </row>
    <row r="253" spans="7:71" x14ac:dyDescent="0.25">
      <c r="G253" s="64"/>
      <c r="T253" s="64"/>
      <c r="AC253" s="64"/>
      <c r="AL253" s="64"/>
      <c r="AV253" s="64"/>
      <c r="BE253" s="64"/>
      <c r="BS253" s="64"/>
    </row>
    <row r="254" spans="7:71" x14ac:dyDescent="0.25">
      <c r="G254" s="64"/>
      <c r="T254" s="64"/>
      <c r="AC254" s="64"/>
      <c r="AL254" s="64"/>
      <c r="AV254" s="64"/>
      <c r="BE254" s="64"/>
      <c r="BS254" s="64"/>
    </row>
    <row r="255" spans="7:71" x14ac:dyDescent="0.25">
      <c r="G255" s="64"/>
      <c r="T255" s="64"/>
      <c r="AC255" s="64"/>
      <c r="AL255" s="64"/>
      <c r="AV255" s="64"/>
      <c r="BE255" s="64"/>
      <c r="BS255" s="64"/>
    </row>
    <row r="256" spans="7:71" x14ac:dyDescent="0.25">
      <c r="G256" s="64"/>
      <c r="T256" s="64"/>
      <c r="AC256" s="64"/>
      <c r="AL256" s="64"/>
      <c r="AV256" s="64"/>
      <c r="BE256" s="64"/>
      <c r="BS256" s="64"/>
    </row>
    <row r="257" spans="7:71" x14ac:dyDescent="0.25">
      <c r="G257" s="64"/>
      <c r="T257" s="64"/>
      <c r="AC257" s="64"/>
      <c r="AL257" s="64"/>
      <c r="AV257" s="64"/>
      <c r="BE257" s="64"/>
      <c r="BS257" s="64"/>
    </row>
    <row r="258" spans="7:71" x14ac:dyDescent="0.25">
      <c r="G258" s="64"/>
      <c r="T258" s="64"/>
      <c r="AC258" s="64"/>
      <c r="AL258" s="64"/>
      <c r="AV258" s="64"/>
      <c r="BE258" s="64"/>
      <c r="BS258" s="64"/>
    </row>
    <row r="259" spans="7:71" x14ac:dyDescent="0.25">
      <c r="G259" s="64"/>
      <c r="T259" s="64"/>
      <c r="AC259" s="64"/>
      <c r="AL259" s="64"/>
      <c r="AV259" s="64"/>
      <c r="BE259" s="64"/>
      <c r="BS259" s="64"/>
    </row>
    <row r="260" spans="7:71" x14ac:dyDescent="0.25">
      <c r="G260" s="64"/>
      <c r="T260" s="64"/>
      <c r="AC260" s="64"/>
      <c r="AL260" s="64"/>
      <c r="AV260" s="64"/>
      <c r="BE260" s="64"/>
      <c r="BS260" s="64"/>
    </row>
    <row r="261" spans="7:71" x14ac:dyDescent="0.25">
      <c r="G261" s="64"/>
      <c r="T261" s="64"/>
      <c r="AC261" s="64"/>
      <c r="AL261" s="64"/>
      <c r="AV261" s="64"/>
      <c r="BE261" s="64"/>
      <c r="BS261" s="64"/>
    </row>
    <row r="262" spans="7:71" x14ac:dyDescent="0.25">
      <c r="G262" s="64"/>
      <c r="T262" s="64"/>
      <c r="AC262" s="64"/>
      <c r="AL262" s="64"/>
      <c r="AV262" s="64"/>
      <c r="BE262" s="64"/>
      <c r="BS262" s="64"/>
    </row>
    <row r="263" spans="7:71" x14ac:dyDescent="0.25">
      <c r="G263" s="64"/>
      <c r="T263" s="64"/>
      <c r="AC263" s="64"/>
      <c r="AL263" s="64"/>
      <c r="AV263" s="64"/>
      <c r="BE263" s="64"/>
      <c r="BS263" s="64"/>
    </row>
    <row r="264" spans="7:71" x14ac:dyDescent="0.25">
      <c r="G264" s="64"/>
      <c r="T264" s="64"/>
      <c r="AC264" s="64"/>
      <c r="AL264" s="64"/>
      <c r="AV264" s="64"/>
      <c r="BE264" s="64"/>
      <c r="BS264" s="64"/>
    </row>
    <row r="265" spans="7:71" x14ac:dyDescent="0.25">
      <c r="G265" s="64"/>
      <c r="T265" s="64"/>
      <c r="AC265" s="64"/>
      <c r="AL265" s="64"/>
      <c r="AV265" s="64"/>
      <c r="BE265" s="64"/>
      <c r="BS265" s="64"/>
    </row>
    <row r="266" spans="7:71" x14ac:dyDescent="0.25">
      <c r="G266" s="64"/>
      <c r="T266" s="64"/>
      <c r="AC266" s="64"/>
      <c r="AL266" s="64"/>
      <c r="AV266" s="64"/>
      <c r="BE266" s="64"/>
      <c r="BS266" s="64"/>
    </row>
    <row r="267" spans="7:71" x14ac:dyDescent="0.25">
      <c r="G267" s="64"/>
      <c r="T267" s="64"/>
      <c r="AC267" s="64"/>
      <c r="AL267" s="64"/>
      <c r="AV267" s="64"/>
      <c r="BE267" s="64"/>
      <c r="BS267" s="64"/>
    </row>
    <row r="268" spans="7:71" x14ac:dyDescent="0.25">
      <c r="G268" s="64"/>
      <c r="T268" s="64"/>
      <c r="AC268" s="64"/>
      <c r="AL268" s="64"/>
      <c r="AV268" s="64"/>
      <c r="BE268" s="64"/>
      <c r="BS268" s="64"/>
    </row>
    <row r="269" spans="7:71" x14ac:dyDescent="0.25">
      <c r="G269" s="64"/>
      <c r="T269" s="64"/>
      <c r="AC269" s="64"/>
      <c r="AL269" s="64"/>
      <c r="AV269" s="64"/>
      <c r="BE269" s="64"/>
      <c r="BS269" s="64"/>
    </row>
    <row r="270" spans="7:71" x14ac:dyDescent="0.25">
      <c r="G270" s="64"/>
      <c r="T270" s="64"/>
      <c r="AC270" s="64"/>
      <c r="AL270" s="64"/>
      <c r="AV270" s="64"/>
      <c r="BE270" s="64"/>
      <c r="BS270" s="64"/>
    </row>
    <row r="271" spans="7:71" x14ac:dyDescent="0.25">
      <c r="G271" s="64"/>
      <c r="T271" s="64"/>
      <c r="AC271" s="64"/>
      <c r="AL271" s="64"/>
      <c r="AV271" s="64"/>
      <c r="BE271" s="64"/>
      <c r="BS271" s="64"/>
    </row>
    <row r="272" spans="7:71" x14ac:dyDescent="0.25">
      <c r="G272" s="64"/>
      <c r="T272" s="64"/>
      <c r="AC272" s="64"/>
      <c r="AL272" s="64"/>
      <c r="AV272" s="64"/>
      <c r="BE272" s="64"/>
      <c r="BS272" s="64"/>
    </row>
    <row r="273" spans="7:71" x14ac:dyDescent="0.25">
      <c r="G273" s="64"/>
      <c r="T273" s="64"/>
      <c r="AC273" s="64"/>
      <c r="AL273" s="64"/>
      <c r="AV273" s="64"/>
      <c r="BE273" s="64"/>
      <c r="BS273" s="64"/>
    </row>
    <row r="274" spans="7:71" x14ac:dyDescent="0.25">
      <c r="G274" s="64"/>
      <c r="T274" s="64"/>
      <c r="AC274" s="64"/>
      <c r="AL274" s="64"/>
      <c r="AV274" s="64"/>
      <c r="BE274" s="64"/>
      <c r="BS274" s="64"/>
    </row>
    <row r="275" spans="7:71" x14ac:dyDescent="0.25">
      <c r="G275" s="64"/>
      <c r="T275" s="64"/>
      <c r="AC275" s="64"/>
      <c r="AL275" s="64"/>
      <c r="AV275" s="64"/>
      <c r="BE275" s="64"/>
      <c r="BS275" s="64"/>
    </row>
    <row r="276" spans="7:71" x14ac:dyDescent="0.25">
      <c r="G276" s="64"/>
      <c r="T276" s="64"/>
      <c r="AC276" s="64"/>
      <c r="AL276" s="64"/>
      <c r="AV276" s="64"/>
      <c r="BE276" s="64"/>
      <c r="BS276" s="64"/>
    </row>
    <row r="277" spans="7:71" x14ac:dyDescent="0.25">
      <c r="G277" s="64"/>
      <c r="T277" s="64"/>
      <c r="AC277" s="64"/>
      <c r="AL277" s="64"/>
      <c r="AV277" s="64"/>
      <c r="BE277" s="64"/>
      <c r="BS277" s="64"/>
    </row>
    <row r="278" spans="7:71" x14ac:dyDescent="0.25">
      <c r="G278" s="64"/>
      <c r="T278" s="64"/>
      <c r="AC278" s="64"/>
      <c r="AL278" s="64"/>
      <c r="AV278" s="64"/>
      <c r="BE278" s="64"/>
      <c r="BS278" s="64"/>
    </row>
    <row r="279" spans="7:71" x14ac:dyDescent="0.25">
      <c r="G279" s="64"/>
      <c r="T279" s="64"/>
      <c r="AC279" s="64"/>
      <c r="AL279" s="64"/>
      <c r="AV279" s="64"/>
      <c r="BE279" s="64"/>
      <c r="BS279" s="64"/>
    </row>
    <row r="280" spans="7:71" x14ac:dyDescent="0.25">
      <c r="G280" s="64"/>
      <c r="T280" s="64"/>
      <c r="AC280" s="64"/>
      <c r="AL280" s="64"/>
      <c r="AV280" s="64"/>
      <c r="BE280" s="64"/>
      <c r="BS280" s="64"/>
    </row>
    <row r="281" spans="7:71" x14ac:dyDescent="0.25">
      <c r="G281" s="64"/>
      <c r="T281" s="64"/>
      <c r="AC281" s="64"/>
      <c r="AL281" s="64"/>
      <c r="AV281" s="64"/>
      <c r="BE281" s="64"/>
      <c r="BS281" s="64"/>
    </row>
    <row r="282" spans="7:71" x14ac:dyDescent="0.25">
      <c r="G282" s="64"/>
      <c r="T282" s="64"/>
      <c r="AC282" s="64"/>
      <c r="AL282" s="64"/>
      <c r="AV282" s="64"/>
      <c r="BE282" s="64"/>
      <c r="BS282" s="64"/>
    </row>
    <row r="283" spans="7:71" x14ac:dyDescent="0.25">
      <c r="G283" s="64"/>
      <c r="T283" s="64"/>
      <c r="AC283" s="64"/>
      <c r="AL283" s="64"/>
      <c r="AV283" s="64"/>
      <c r="BE283" s="64"/>
      <c r="BS283" s="64"/>
    </row>
    <row r="284" spans="7:71" x14ac:dyDescent="0.25">
      <c r="G284" s="64"/>
      <c r="T284" s="64"/>
      <c r="AC284" s="64"/>
      <c r="AL284" s="64"/>
      <c r="AV284" s="64"/>
      <c r="BE284" s="64"/>
      <c r="BS284" s="64"/>
    </row>
    <row r="285" spans="7:71" x14ac:dyDescent="0.25">
      <c r="G285" s="64"/>
      <c r="T285" s="64"/>
      <c r="AC285" s="64"/>
      <c r="AL285" s="64"/>
      <c r="AV285" s="64"/>
      <c r="BE285" s="64"/>
      <c r="BS285" s="64"/>
    </row>
    <row r="286" spans="7:71" x14ac:dyDescent="0.25">
      <c r="G286" s="64"/>
      <c r="T286" s="64"/>
      <c r="AC286" s="64"/>
      <c r="AL286" s="64"/>
      <c r="AV286" s="64"/>
      <c r="BE286" s="64"/>
      <c r="BS286" s="64"/>
    </row>
    <row r="287" spans="7:71" x14ac:dyDescent="0.25">
      <c r="G287" s="64"/>
      <c r="T287" s="64"/>
      <c r="AC287" s="64"/>
      <c r="AL287" s="64"/>
      <c r="AV287" s="64"/>
      <c r="BE287" s="64"/>
      <c r="BS287" s="64"/>
    </row>
    <row r="288" spans="7:71" x14ac:dyDescent="0.25">
      <c r="G288" s="64"/>
      <c r="T288" s="64"/>
      <c r="AC288" s="64"/>
      <c r="AL288" s="64"/>
      <c r="AV288" s="64"/>
      <c r="BE288" s="64"/>
      <c r="BS288" s="64"/>
    </row>
    <row r="289" spans="7:71" x14ac:dyDescent="0.25">
      <c r="G289" s="64"/>
      <c r="T289" s="64"/>
      <c r="AC289" s="64"/>
      <c r="AL289" s="64"/>
      <c r="AV289" s="64"/>
      <c r="BE289" s="64"/>
      <c r="BS289" s="64"/>
    </row>
    <row r="290" spans="7:71" x14ac:dyDescent="0.25">
      <c r="G290" s="64"/>
      <c r="T290" s="64"/>
      <c r="AC290" s="64"/>
      <c r="AL290" s="64"/>
      <c r="AV290" s="64"/>
      <c r="BE290" s="64"/>
      <c r="BS290" s="64"/>
    </row>
    <row r="291" spans="7:71" x14ac:dyDescent="0.25">
      <c r="G291" s="64"/>
      <c r="T291" s="64"/>
      <c r="AC291" s="64"/>
      <c r="AL291" s="64"/>
      <c r="AV291" s="64"/>
      <c r="BE291" s="64"/>
      <c r="BS291" s="64"/>
    </row>
    <row r="292" spans="7:71" x14ac:dyDescent="0.25">
      <c r="G292" s="64"/>
      <c r="T292" s="64"/>
      <c r="AC292" s="64"/>
      <c r="AL292" s="64"/>
      <c r="AV292" s="64"/>
      <c r="BE292" s="64"/>
      <c r="BS292" s="64"/>
    </row>
    <row r="293" spans="7:71" x14ac:dyDescent="0.25">
      <c r="G293" s="64"/>
      <c r="T293" s="64"/>
      <c r="AC293" s="64"/>
      <c r="AL293" s="64"/>
      <c r="AV293" s="64"/>
      <c r="BE293" s="64"/>
      <c r="BS293" s="64"/>
    </row>
    <row r="294" spans="7:71" x14ac:dyDescent="0.25">
      <c r="G294" s="64"/>
      <c r="T294" s="64"/>
      <c r="AC294" s="64"/>
      <c r="AL294" s="64"/>
      <c r="AV294" s="64"/>
      <c r="BE294" s="64"/>
      <c r="BS294" s="64"/>
    </row>
    <row r="295" spans="7:71" x14ac:dyDescent="0.25">
      <c r="G295" s="64"/>
      <c r="T295" s="64"/>
      <c r="AC295" s="64"/>
      <c r="AL295" s="64"/>
      <c r="AV295" s="64"/>
      <c r="BE295" s="64"/>
      <c r="BS295" s="64"/>
    </row>
    <row r="296" spans="7:71" x14ac:dyDescent="0.25">
      <c r="G296" s="64"/>
      <c r="T296" s="64"/>
      <c r="AC296" s="64"/>
      <c r="AL296" s="64"/>
      <c r="AV296" s="64"/>
      <c r="BE296" s="64"/>
      <c r="BS296" s="64"/>
    </row>
    <row r="297" spans="7:71" x14ac:dyDescent="0.25">
      <c r="G297" s="64"/>
      <c r="T297" s="64"/>
      <c r="AC297" s="64"/>
      <c r="AL297" s="64"/>
      <c r="AV297" s="64"/>
      <c r="BE297" s="64"/>
      <c r="BS297" s="64"/>
    </row>
    <row r="298" spans="7:71" x14ac:dyDescent="0.25">
      <c r="G298" s="64"/>
      <c r="T298" s="64"/>
      <c r="AC298" s="64"/>
      <c r="AL298" s="64"/>
      <c r="AV298" s="64"/>
      <c r="BE298" s="64"/>
      <c r="BS298" s="64"/>
    </row>
    <row r="299" spans="7:71" x14ac:dyDescent="0.25">
      <c r="G299" s="64"/>
      <c r="T299" s="64"/>
      <c r="AC299" s="64"/>
      <c r="AL299" s="64"/>
      <c r="AV299" s="64"/>
      <c r="BE299" s="64"/>
      <c r="BS299" s="64"/>
    </row>
    <row r="300" spans="7:71" x14ac:dyDescent="0.25">
      <c r="G300" s="64"/>
      <c r="T300" s="64"/>
      <c r="AC300" s="64"/>
      <c r="AL300" s="64"/>
      <c r="AV300" s="64"/>
      <c r="BE300" s="64"/>
      <c r="BS300" s="64"/>
    </row>
    <row r="301" spans="7:71" x14ac:dyDescent="0.25">
      <c r="G301" s="64"/>
      <c r="T301" s="64"/>
      <c r="AC301" s="64"/>
      <c r="AL301" s="64"/>
      <c r="AV301" s="64"/>
      <c r="BE301" s="64"/>
      <c r="BS301" s="64"/>
    </row>
    <row r="302" spans="7:71" x14ac:dyDescent="0.25">
      <c r="G302" s="64"/>
      <c r="T302" s="64"/>
      <c r="AC302" s="64"/>
      <c r="AL302" s="64"/>
      <c r="AV302" s="64"/>
      <c r="BE302" s="64"/>
      <c r="BS302" s="64"/>
    </row>
    <row r="303" spans="7:71" x14ac:dyDescent="0.25">
      <c r="G303" s="64"/>
      <c r="T303" s="64"/>
      <c r="AC303" s="64"/>
      <c r="AL303" s="64"/>
      <c r="AV303" s="64"/>
      <c r="BE303" s="64"/>
      <c r="BS303" s="64"/>
    </row>
    <row r="304" spans="7:71" x14ac:dyDescent="0.25">
      <c r="G304" s="64"/>
      <c r="T304" s="64"/>
      <c r="AC304" s="64"/>
      <c r="AL304" s="64"/>
      <c r="AV304" s="64"/>
      <c r="BE304" s="64"/>
      <c r="BS304" s="64"/>
    </row>
    <row r="305" spans="7:71" x14ac:dyDescent="0.25">
      <c r="G305" s="64"/>
      <c r="T305" s="64"/>
      <c r="AC305" s="64"/>
      <c r="AL305" s="64"/>
      <c r="AV305" s="64"/>
      <c r="BE305" s="64"/>
      <c r="BS305" s="64"/>
    </row>
    <row r="306" spans="7:71" x14ac:dyDescent="0.25">
      <c r="G306" s="64"/>
      <c r="T306" s="64"/>
      <c r="AC306" s="64"/>
      <c r="AL306" s="64"/>
      <c r="AV306" s="64"/>
      <c r="BE306" s="64"/>
      <c r="BS306" s="64"/>
    </row>
    <row r="307" spans="7:71" x14ac:dyDescent="0.25">
      <c r="G307" s="64"/>
      <c r="T307" s="64"/>
      <c r="AC307" s="64"/>
      <c r="AL307" s="64"/>
      <c r="AV307" s="64"/>
      <c r="BE307" s="64"/>
      <c r="BS307" s="64"/>
    </row>
    <row r="308" spans="7:71" x14ac:dyDescent="0.25">
      <c r="G308" s="64"/>
      <c r="T308" s="64"/>
      <c r="AC308" s="64"/>
      <c r="AL308" s="64"/>
      <c r="AV308" s="64"/>
      <c r="BE308" s="64"/>
      <c r="BS308" s="64"/>
    </row>
    <row r="309" spans="7:71" x14ac:dyDescent="0.25">
      <c r="G309" s="64"/>
      <c r="T309" s="64"/>
      <c r="AC309" s="64"/>
      <c r="AL309" s="64"/>
      <c r="AV309" s="64"/>
      <c r="BE309" s="64"/>
      <c r="BS309" s="64"/>
    </row>
    <row r="310" spans="7:71" x14ac:dyDescent="0.25">
      <c r="G310" s="64"/>
      <c r="T310" s="64"/>
      <c r="AC310" s="64"/>
      <c r="AL310" s="64"/>
      <c r="AV310" s="64"/>
      <c r="BE310" s="64"/>
      <c r="BS310" s="64"/>
    </row>
    <row r="311" spans="7:71" x14ac:dyDescent="0.25">
      <c r="G311" s="64"/>
      <c r="T311" s="64"/>
      <c r="AC311" s="64"/>
      <c r="AL311" s="64"/>
      <c r="AV311" s="64"/>
      <c r="BE311" s="64"/>
      <c r="BS311" s="64"/>
    </row>
    <row r="312" spans="7:71" x14ac:dyDescent="0.25">
      <c r="G312" s="64"/>
      <c r="T312" s="64"/>
      <c r="AC312" s="64"/>
      <c r="AL312" s="64"/>
      <c r="AV312" s="64"/>
      <c r="BE312" s="64"/>
      <c r="BS312" s="64"/>
    </row>
    <row r="313" spans="7:71" x14ac:dyDescent="0.25">
      <c r="G313" s="64"/>
      <c r="T313" s="64"/>
      <c r="AC313" s="64"/>
      <c r="AL313" s="64"/>
      <c r="AV313" s="64"/>
      <c r="BE313" s="64"/>
      <c r="BS313" s="64"/>
    </row>
    <row r="314" spans="7:71" x14ac:dyDescent="0.25">
      <c r="G314" s="64"/>
      <c r="T314" s="64"/>
      <c r="AC314" s="64"/>
      <c r="AL314" s="64"/>
      <c r="AV314" s="64"/>
      <c r="BE314" s="64"/>
      <c r="BS314" s="64"/>
    </row>
    <row r="315" spans="7:71" x14ac:dyDescent="0.25">
      <c r="G315" s="64"/>
      <c r="T315" s="64"/>
      <c r="AC315" s="64"/>
      <c r="AL315" s="64"/>
      <c r="AV315" s="64"/>
      <c r="BE315" s="64"/>
      <c r="BS315" s="64"/>
    </row>
    <row r="316" spans="7:71" x14ac:dyDescent="0.25">
      <c r="G316" s="64"/>
      <c r="T316" s="64"/>
      <c r="AC316" s="64"/>
      <c r="AL316" s="64"/>
      <c r="AV316" s="64"/>
      <c r="BE316" s="64"/>
      <c r="BS316" s="64"/>
    </row>
    <row r="317" spans="7:71" x14ac:dyDescent="0.25">
      <c r="G317" s="64"/>
      <c r="T317" s="64"/>
      <c r="AC317" s="64"/>
      <c r="AL317" s="64"/>
      <c r="AV317" s="64"/>
      <c r="BE317" s="64"/>
      <c r="BS317" s="64"/>
    </row>
    <row r="318" spans="7:71" x14ac:dyDescent="0.25">
      <c r="G318" s="64"/>
      <c r="T318" s="64"/>
      <c r="AC318" s="64"/>
      <c r="AL318" s="64"/>
      <c r="AV318" s="64"/>
      <c r="BE318" s="64"/>
      <c r="BS318" s="64"/>
    </row>
    <row r="319" spans="7:71" x14ac:dyDescent="0.25">
      <c r="G319" s="64"/>
      <c r="T319" s="64"/>
      <c r="AC319" s="64"/>
      <c r="AL319" s="64"/>
      <c r="AV319" s="64"/>
      <c r="BE319" s="64"/>
      <c r="BS319" s="64"/>
    </row>
    <row r="320" spans="7:71" x14ac:dyDescent="0.25">
      <c r="G320" s="64"/>
      <c r="T320" s="64"/>
      <c r="AC320" s="64"/>
      <c r="AL320" s="64"/>
      <c r="AV320" s="64"/>
      <c r="BE320" s="64"/>
      <c r="BS320" s="64"/>
    </row>
    <row r="321" spans="7:71" x14ac:dyDescent="0.25">
      <c r="G321" s="64"/>
      <c r="T321" s="64"/>
      <c r="AC321" s="64"/>
      <c r="AL321" s="64"/>
      <c r="AV321" s="64"/>
      <c r="BE321" s="64"/>
      <c r="BS321" s="64"/>
    </row>
    <row r="322" spans="7:71" x14ac:dyDescent="0.25">
      <c r="G322" s="64"/>
      <c r="T322" s="64"/>
      <c r="AC322" s="64"/>
      <c r="AL322" s="64"/>
      <c r="AV322" s="64"/>
      <c r="BE322" s="64"/>
      <c r="BS322" s="64"/>
    </row>
    <row r="323" spans="7:71" x14ac:dyDescent="0.25">
      <c r="G323" s="64"/>
      <c r="T323" s="64"/>
      <c r="AC323" s="64"/>
      <c r="AL323" s="64"/>
      <c r="AV323" s="64"/>
      <c r="BE323" s="64"/>
      <c r="BS323" s="64"/>
    </row>
    <row r="324" spans="7:71" x14ac:dyDescent="0.25">
      <c r="G324" s="64"/>
      <c r="T324" s="64"/>
      <c r="AC324" s="64"/>
      <c r="AL324" s="64"/>
      <c r="AV324" s="64"/>
      <c r="BE324" s="64"/>
      <c r="BS324" s="64"/>
    </row>
    <row r="325" spans="7:71" x14ac:dyDescent="0.25">
      <c r="G325" s="64"/>
      <c r="T325" s="64"/>
      <c r="AC325" s="64"/>
      <c r="AL325" s="64"/>
      <c r="AV325" s="64"/>
      <c r="BE325" s="64"/>
      <c r="BS325" s="64"/>
    </row>
    <row r="326" spans="7:71" x14ac:dyDescent="0.25">
      <c r="G326" s="64"/>
      <c r="T326" s="64"/>
      <c r="AC326" s="64"/>
      <c r="AL326" s="64"/>
      <c r="AV326" s="64"/>
      <c r="BE326" s="64"/>
      <c r="BS326" s="64"/>
    </row>
    <row r="327" spans="7:71" x14ac:dyDescent="0.25">
      <c r="G327" s="64"/>
      <c r="T327" s="64"/>
      <c r="AC327" s="64"/>
      <c r="AL327" s="64"/>
      <c r="AV327" s="64"/>
      <c r="BE327" s="64"/>
      <c r="BS327" s="64"/>
    </row>
    <row r="328" spans="7:71" x14ac:dyDescent="0.25">
      <c r="G328" s="64"/>
      <c r="T328" s="64"/>
      <c r="AC328" s="64"/>
      <c r="AL328" s="64"/>
      <c r="AV328" s="64"/>
      <c r="BE328" s="64"/>
      <c r="BS328" s="64"/>
    </row>
    <row r="329" spans="7:71" x14ac:dyDescent="0.25">
      <c r="G329" s="64"/>
      <c r="T329" s="64"/>
      <c r="AC329" s="64"/>
      <c r="AL329" s="64"/>
      <c r="AV329" s="64"/>
      <c r="BE329" s="64"/>
      <c r="BS329" s="64"/>
    </row>
    <row r="330" spans="7:71" x14ac:dyDescent="0.25">
      <c r="G330" s="64"/>
      <c r="T330" s="64"/>
      <c r="AC330" s="64"/>
      <c r="AL330" s="64"/>
      <c r="AV330" s="64"/>
      <c r="BE330" s="64"/>
      <c r="BS330" s="64"/>
    </row>
    <row r="331" spans="7:71" x14ac:dyDescent="0.25">
      <c r="G331" s="64"/>
      <c r="T331" s="64"/>
      <c r="AC331" s="64"/>
      <c r="AL331" s="64"/>
      <c r="AV331" s="64"/>
      <c r="BE331" s="64"/>
      <c r="BS331" s="64"/>
    </row>
    <row r="332" spans="7:71" x14ac:dyDescent="0.25">
      <c r="G332" s="64"/>
      <c r="T332" s="64"/>
      <c r="AC332" s="64"/>
      <c r="AL332" s="64"/>
      <c r="AV332" s="64"/>
      <c r="BE332" s="64"/>
      <c r="BS332" s="64"/>
    </row>
    <row r="333" spans="7:71" x14ac:dyDescent="0.25">
      <c r="G333" s="64"/>
      <c r="T333" s="64"/>
      <c r="AC333" s="64"/>
      <c r="AL333" s="64"/>
      <c r="AV333" s="64"/>
      <c r="BE333" s="64"/>
      <c r="BS333" s="64"/>
    </row>
    <row r="334" spans="7:71" x14ac:dyDescent="0.25">
      <c r="G334" s="64"/>
      <c r="T334" s="64"/>
      <c r="AC334" s="64"/>
      <c r="AL334" s="64"/>
      <c r="AV334" s="64"/>
      <c r="BE334" s="64"/>
      <c r="BS334" s="64"/>
    </row>
    <row r="335" spans="7:71" x14ac:dyDescent="0.25">
      <c r="G335" s="64"/>
      <c r="T335" s="64"/>
      <c r="AC335" s="64"/>
      <c r="AL335" s="64"/>
      <c r="AV335" s="64"/>
      <c r="BE335" s="64"/>
      <c r="BS335" s="64"/>
    </row>
    <row r="336" spans="7:71" x14ac:dyDescent="0.25">
      <c r="G336" s="64"/>
      <c r="T336" s="64"/>
      <c r="AC336" s="64"/>
      <c r="AL336" s="64"/>
      <c r="AV336" s="64"/>
      <c r="BE336" s="64"/>
      <c r="BS336" s="64"/>
    </row>
    <row r="337" spans="7:71" x14ac:dyDescent="0.25">
      <c r="G337" s="64"/>
      <c r="T337" s="64"/>
      <c r="AC337" s="64"/>
      <c r="AL337" s="64"/>
      <c r="AV337" s="64"/>
      <c r="BE337" s="64"/>
      <c r="BS337" s="64"/>
    </row>
    <row r="338" spans="7:71" x14ac:dyDescent="0.25">
      <c r="G338" s="64"/>
      <c r="T338" s="64"/>
      <c r="AC338" s="64"/>
      <c r="AL338" s="64"/>
      <c r="AV338" s="64"/>
      <c r="BE338" s="64"/>
      <c r="BS338" s="64"/>
    </row>
    <row r="339" spans="7:71" x14ac:dyDescent="0.25">
      <c r="G339" s="64"/>
      <c r="T339" s="64"/>
      <c r="AC339" s="64"/>
      <c r="AL339" s="64"/>
      <c r="AV339" s="64"/>
      <c r="BE339" s="64"/>
      <c r="BS339" s="64"/>
    </row>
    <row r="340" spans="7:71" x14ac:dyDescent="0.25">
      <c r="G340" s="64"/>
      <c r="T340" s="64"/>
      <c r="AC340" s="64"/>
      <c r="AL340" s="64"/>
      <c r="AV340" s="64"/>
      <c r="BE340" s="64"/>
      <c r="BS340" s="64"/>
    </row>
    <row r="341" spans="7:71" x14ac:dyDescent="0.25">
      <c r="G341" s="64"/>
      <c r="T341" s="64"/>
      <c r="AC341" s="64"/>
      <c r="AL341" s="64"/>
      <c r="AV341" s="64"/>
      <c r="BE341" s="64"/>
      <c r="BS341" s="64"/>
    </row>
    <row r="342" spans="7:71" x14ac:dyDescent="0.25">
      <c r="G342" s="64"/>
      <c r="T342" s="64"/>
      <c r="AC342" s="64"/>
      <c r="AL342" s="64"/>
      <c r="AV342" s="64"/>
      <c r="BE342" s="64"/>
      <c r="BS342" s="64"/>
    </row>
    <row r="343" spans="7:71" x14ac:dyDescent="0.25">
      <c r="G343" s="64"/>
      <c r="T343" s="64"/>
      <c r="AC343" s="64"/>
      <c r="AL343" s="64"/>
      <c r="AV343" s="64"/>
      <c r="BE343" s="64"/>
      <c r="BS343" s="64"/>
    </row>
    <row r="344" spans="7:71" x14ac:dyDescent="0.25">
      <c r="G344" s="64"/>
      <c r="T344" s="64"/>
      <c r="AC344" s="64"/>
      <c r="AL344" s="64"/>
      <c r="AV344" s="64"/>
      <c r="BE344" s="64"/>
      <c r="BS344" s="64"/>
    </row>
    <row r="345" spans="7:71" x14ac:dyDescent="0.25">
      <c r="G345" s="64"/>
      <c r="T345" s="64"/>
      <c r="AC345" s="64"/>
      <c r="AL345" s="64"/>
      <c r="AV345" s="64"/>
      <c r="BE345" s="64"/>
      <c r="BS345" s="64"/>
    </row>
    <row r="346" spans="7:71" x14ac:dyDescent="0.25">
      <c r="G346" s="64"/>
      <c r="T346" s="64"/>
      <c r="AC346" s="64"/>
      <c r="AL346" s="64"/>
      <c r="AV346" s="64"/>
      <c r="BE346" s="64"/>
      <c r="BS346" s="64"/>
    </row>
    <row r="347" spans="7:71" x14ac:dyDescent="0.25">
      <c r="G347" s="64"/>
      <c r="T347" s="64"/>
      <c r="AC347" s="64"/>
      <c r="AL347" s="64"/>
      <c r="AV347" s="64"/>
      <c r="BE347" s="64"/>
      <c r="BS347" s="64"/>
    </row>
    <row r="348" spans="7:71" x14ac:dyDescent="0.25">
      <c r="G348" s="64"/>
      <c r="T348" s="64"/>
      <c r="AC348" s="64"/>
      <c r="AL348" s="64"/>
      <c r="AV348" s="64"/>
      <c r="BE348" s="64"/>
      <c r="BS348" s="64"/>
    </row>
    <row r="349" spans="7:71" x14ac:dyDescent="0.25">
      <c r="G349" s="64"/>
      <c r="T349" s="64"/>
      <c r="AC349" s="64"/>
      <c r="AL349" s="64"/>
      <c r="AV349" s="64"/>
      <c r="BE349" s="64"/>
      <c r="BS349" s="64"/>
    </row>
    <row r="350" spans="7:71" x14ac:dyDescent="0.25">
      <c r="G350" s="64"/>
      <c r="T350" s="64"/>
      <c r="AC350" s="64"/>
      <c r="AL350" s="64"/>
      <c r="AV350" s="64"/>
      <c r="BE350" s="64"/>
      <c r="BS350" s="64"/>
    </row>
    <row r="351" spans="7:71" x14ac:dyDescent="0.25">
      <c r="G351" s="64"/>
      <c r="T351" s="64"/>
      <c r="AC351" s="64"/>
      <c r="AL351" s="64"/>
      <c r="AV351" s="64"/>
      <c r="BE351" s="64"/>
      <c r="BS351" s="64"/>
    </row>
    <row r="352" spans="7:71" x14ac:dyDescent="0.25">
      <c r="G352" s="64"/>
      <c r="T352" s="64"/>
      <c r="AC352" s="64"/>
      <c r="AL352" s="64"/>
      <c r="AV352" s="64"/>
      <c r="BE352" s="64"/>
      <c r="BS352" s="64"/>
    </row>
    <row r="353" spans="7:71" x14ac:dyDescent="0.25">
      <c r="G353" s="64"/>
      <c r="T353" s="64"/>
      <c r="AC353" s="64"/>
      <c r="AL353" s="64"/>
      <c r="AV353" s="64"/>
      <c r="BE353" s="64"/>
      <c r="BS353" s="64"/>
    </row>
    <row r="354" spans="7:71" x14ac:dyDescent="0.25">
      <c r="G354" s="64"/>
      <c r="T354" s="64"/>
      <c r="AC354" s="64"/>
      <c r="AL354" s="64"/>
      <c r="AV354" s="64"/>
      <c r="BE354" s="64"/>
      <c r="BS354" s="64"/>
    </row>
    <row r="355" spans="7:71" x14ac:dyDescent="0.25">
      <c r="G355" s="64"/>
      <c r="T355" s="64"/>
      <c r="AC355" s="64"/>
      <c r="AL355" s="64"/>
      <c r="AV355" s="64"/>
      <c r="BE355" s="64"/>
      <c r="BS355" s="64"/>
    </row>
    <row r="356" spans="7:71" x14ac:dyDescent="0.25">
      <c r="G356" s="64"/>
      <c r="T356" s="64"/>
      <c r="AC356" s="64"/>
      <c r="AL356" s="64"/>
      <c r="AV356" s="64"/>
      <c r="BE356" s="64"/>
      <c r="BS356" s="64"/>
    </row>
    <row r="357" spans="7:71" x14ac:dyDescent="0.25">
      <c r="G357" s="64"/>
      <c r="T357" s="64"/>
      <c r="AC357" s="64"/>
      <c r="AL357" s="64"/>
      <c r="AV357" s="64"/>
      <c r="BE357" s="64"/>
      <c r="BS357" s="64"/>
    </row>
    <row r="358" spans="7:71" x14ac:dyDescent="0.25">
      <c r="G358" s="64"/>
      <c r="T358" s="64"/>
      <c r="AC358" s="64"/>
      <c r="AL358" s="64"/>
      <c r="AV358" s="64"/>
      <c r="BE358" s="64"/>
      <c r="BS358" s="64"/>
    </row>
    <row r="359" spans="7:71" x14ac:dyDescent="0.25">
      <c r="G359" s="64"/>
      <c r="T359" s="64"/>
      <c r="AC359" s="64"/>
      <c r="AL359" s="64"/>
      <c r="AV359" s="64"/>
      <c r="BE359" s="64"/>
      <c r="BS359" s="64"/>
    </row>
    <row r="360" spans="7:71" x14ac:dyDescent="0.25">
      <c r="G360" s="64"/>
      <c r="T360" s="64"/>
      <c r="AC360" s="64"/>
      <c r="AL360" s="64"/>
      <c r="AV360" s="64"/>
      <c r="BE360" s="64"/>
      <c r="BS360" s="64"/>
    </row>
    <row r="361" spans="7:71" x14ac:dyDescent="0.25">
      <c r="G361" s="64"/>
      <c r="T361" s="64"/>
      <c r="AC361" s="64"/>
      <c r="AL361" s="64"/>
      <c r="AV361" s="64"/>
      <c r="BE361" s="64"/>
      <c r="BS361" s="64"/>
    </row>
    <row r="362" spans="7:71" x14ac:dyDescent="0.25">
      <c r="G362" s="64"/>
      <c r="T362" s="64"/>
      <c r="AC362" s="64"/>
      <c r="AL362" s="64"/>
      <c r="AV362" s="64"/>
      <c r="BE362" s="64"/>
      <c r="BS362" s="64"/>
    </row>
    <row r="363" spans="7:71" x14ac:dyDescent="0.25">
      <c r="G363" s="64"/>
      <c r="T363" s="64"/>
      <c r="AC363" s="64"/>
      <c r="AL363" s="64"/>
      <c r="AV363" s="64"/>
      <c r="BE363" s="64"/>
      <c r="BS363" s="64"/>
    </row>
    <row r="364" spans="7:71" x14ac:dyDescent="0.25">
      <c r="G364" s="64"/>
      <c r="T364" s="64"/>
      <c r="AC364" s="64"/>
      <c r="AL364" s="64"/>
      <c r="AV364" s="64"/>
      <c r="BE364" s="64"/>
      <c r="BS364" s="64"/>
    </row>
    <row r="365" spans="7:71" x14ac:dyDescent="0.25">
      <c r="G365" s="64"/>
      <c r="T365" s="64"/>
      <c r="AC365" s="64"/>
      <c r="AL365" s="64"/>
      <c r="AV365" s="64"/>
      <c r="BE365" s="64"/>
      <c r="BS365" s="64"/>
    </row>
    <row r="366" spans="7:71" x14ac:dyDescent="0.25">
      <c r="G366" s="64"/>
      <c r="T366" s="64"/>
      <c r="AC366" s="64"/>
      <c r="AL366" s="64"/>
      <c r="AV366" s="64"/>
      <c r="BE366" s="64"/>
      <c r="BS366" s="64"/>
    </row>
    <row r="367" spans="7:71" x14ac:dyDescent="0.25">
      <c r="G367" s="64"/>
      <c r="T367" s="64"/>
      <c r="AC367" s="64"/>
      <c r="AL367" s="64"/>
      <c r="AV367" s="64"/>
      <c r="BE367" s="64"/>
      <c r="BS367" s="64"/>
    </row>
    <row r="368" spans="7:71" x14ac:dyDescent="0.25">
      <c r="G368" s="64"/>
      <c r="T368" s="64"/>
      <c r="AC368" s="64"/>
      <c r="AL368" s="64"/>
      <c r="AV368" s="64"/>
      <c r="BE368" s="64"/>
      <c r="BS368" s="64"/>
    </row>
    <row r="369" spans="7:71" x14ac:dyDescent="0.25">
      <c r="G369" s="64"/>
      <c r="T369" s="64"/>
      <c r="AC369" s="64"/>
      <c r="AL369" s="64"/>
      <c r="AV369" s="64"/>
      <c r="BE369" s="64"/>
      <c r="BS369" s="64"/>
    </row>
    <row r="370" spans="7:71" x14ac:dyDescent="0.25">
      <c r="G370" s="64"/>
      <c r="T370" s="64"/>
      <c r="AC370" s="64"/>
      <c r="AL370" s="64"/>
      <c r="AV370" s="64"/>
      <c r="BE370" s="64"/>
      <c r="BS370" s="64"/>
    </row>
    <row r="371" spans="7:71" x14ac:dyDescent="0.25">
      <c r="G371" s="64"/>
      <c r="T371" s="64"/>
      <c r="AC371" s="64"/>
      <c r="AL371" s="64"/>
      <c r="AV371" s="64"/>
      <c r="BE371" s="64"/>
      <c r="BS371" s="64"/>
    </row>
    <row r="372" spans="7:71" x14ac:dyDescent="0.25">
      <c r="G372" s="64"/>
      <c r="T372" s="64"/>
      <c r="AC372" s="64"/>
      <c r="AL372" s="64"/>
      <c r="AV372" s="64"/>
      <c r="BE372" s="64"/>
      <c r="BS372" s="64"/>
    </row>
    <row r="373" spans="7:71" x14ac:dyDescent="0.25">
      <c r="G373" s="64"/>
      <c r="T373" s="64"/>
      <c r="AC373" s="64"/>
      <c r="AL373" s="64"/>
      <c r="AV373" s="64"/>
      <c r="BE373" s="64"/>
      <c r="BS373" s="64"/>
    </row>
    <row r="374" spans="7:71" x14ac:dyDescent="0.25">
      <c r="G374" s="64"/>
      <c r="T374" s="64"/>
      <c r="AC374" s="64"/>
      <c r="AL374" s="64"/>
      <c r="AV374" s="64"/>
      <c r="BE374" s="64"/>
      <c r="BS374" s="64"/>
    </row>
    <row r="375" spans="7:71" x14ac:dyDescent="0.25">
      <c r="G375" s="64"/>
      <c r="T375" s="64"/>
      <c r="AC375" s="64"/>
      <c r="AL375" s="64"/>
      <c r="AV375" s="64"/>
      <c r="BE375" s="64"/>
      <c r="BS375" s="64"/>
    </row>
    <row r="376" spans="7:71" x14ac:dyDescent="0.25">
      <c r="G376" s="64"/>
      <c r="T376" s="64"/>
      <c r="AC376" s="64"/>
      <c r="AL376" s="64"/>
      <c r="AV376" s="64"/>
      <c r="BE376" s="64"/>
      <c r="BS376" s="64"/>
    </row>
    <row r="377" spans="7:71" x14ac:dyDescent="0.25">
      <c r="G377" s="64"/>
      <c r="T377" s="64"/>
      <c r="AC377" s="64"/>
      <c r="AL377" s="64"/>
      <c r="AV377" s="64"/>
      <c r="BE377" s="64"/>
      <c r="BS377" s="64"/>
    </row>
    <row r="378" spans="7:71" x14ac:dyDescent="0.25">
      <c r="G378" s="64"/>
      <c r="T378" s="64"/>
      <c r="AC378" s="64"/>
      <c r="AL378" s="64"/>
      <c r="AV378" s="64"/>
      <c r="BE378" s="64"/>
      <c r="BS378" s="64"/>
    </row>
    <row r="379" spans="7:71" x14ac:dyDescent="0.25">
      <c r="G379" s="64"/>
      <c r="T379" s="64"/>
      <c r="AC379" s="64"/>
      <c r="AL379" s="64"/>
      <c r="AV379" s="64"/>
      <c r="BE379" s="64"/>
      <c r="BS379" s="64"/>
    </row>
    <row r="380" spans="7:71" x14ac:dyDescent="0.25">
      <c r="G380" s="64"/>
      <c r="T380" s="64"/>
      <c r="AC380" s="64"/>
      <c r="AL380" s="64"/>
      <c r="AV380" s="64"/>
      <c r="BE380" s="64"/>
      <c r="BS380" s="64"/>
    </row>
    <row r="381" spans="7:71" x14ac:dyDescent="0.25">
      <c r="G381" s="64"/>
      <c r="T381" s="64"/>
      <c r="AC381" s="64"/>
      <c r="AL381" s="64"/>
      <c r="AV381" s="64"/>
      <c r="BE381" s="64"/>
      <c r="BS381" s="64"/>
    </row>
    <row r="382" spans="7:71" x14ac:dyDescent="0.25">
      <c r="G382" s="64"/>
      <c r="T382" s="64"/>
      <c r="AC382" s="64"/>
      <c r="AL382" s="64"/>
      <c r="AV382" s="64"/>
      <c r="BE382" s="64"/>
      <c r="BS382" s="64"/>
    </row>
    <row r="383" spans="7:71" x14ac:dyDescent="0.25">
      <c r="G383" s="64"/>
      <c r="T383" s="64"/>
      <c r="AC383" s="64"/>
      <c r="AL383" s="64"/>
      <c r="AV383" s="64"/>
      <c r="BE383" s="64"/>
      <c r="BS383" s="64"/>
    </row>
    <row r="384" spans="7:71" x14ac:dyDescent="0.25">
      <c r="G384" s="64"/>
      <c r="T384" s="64"/>
      <c r="AC384" s="64"/>
      <c r="AL384" s="64"/>
      <c r="AV384" s="64"/>
      <c r="BE384" s="64"/>
      <c r="BS384" s="64"/>
    </row>
    <row r="385" spans="7:71" x14ac:dyDescent="0.25">
      <c r="G385" s="64"/>
      <c r="T385" s="64"/>
      <c r="AC385" s="64"/>
      <c r="AL385" s="64"/>
      <c r="AV385" s="64"/>
      <c r="BE385" s="64"/>
      <c r="BS385" s="64"/>
    </row>
    <row r="386" spans="7:71" x14ac:dyDescent="0.25">
      <c r="G386" s="64"/>
      <c r="T386" s="64"/>
      <c r="AC386" s="64"/>
      <c r="AL386" s="64"/>
      <c r="AV386" s="64"/>
      <c r="BE386" s="64"/>
      <c r="BS386" s="64"/>
    </row>
    <row r="387" spans="7:71" x14ac:dyDescent="0.25">
      <c r="G387" s="64"/>
      <c r="T387" s="64"/>
      <c r="AC387" s="64"/>
      <c r="AL387" s="64"/>
      <c r="AV387" s="64"/>
      <c r="BE387" s="64"/>
      <c r="BS387" s="64"/>
    </row>
    <row r="388" spans="7:71" x14ac:dyDescent="0.25">
      <c r="G388" s="64"/>
      <c r="T388" s="64"/>
      <c r="AC388" s="64"/>
      <c r="AL388" s="64"/>
      <c r="AV388" s="64"/>
      <c r="BE388" s="64"/>
      <c r="BS388" s="64"/>
    </row>
    <row r="389" spans="7:71" x14ac:dyDescent="0.25">
      <c r="G389" s="64"/>
      <c r="T389" s="64"/>
      <c r="AC389" s="64"/>
      <c r="AL389" s="64"/>
      <c r="AV389" s="64"/>
      <c r="BE389" s="64"/>
      <c r="BS389" s="64"/>
    </row>
    <row r="390" spans="7:71" x14ac:dyDescent="0.25">
      <c r="G390" s="64"/>
      <c r="T390" s="64"/>
      <c r="AC390" s="64"/>
      <c r="AL390" s="64"/>
      <c r="AV390" s="64"/>
      <c r="BE390" s="64"/>
      <c r="BS390" s="64"/>
    </row>
    <row r="391" spans="7:71" x14ac:dyDescent="0.25">
      <c r="G391" s="64"/>
      <c r="T391" s="64"/>
      <c r="AC391" s="64"/>
      <c r="AL391" s="64"/>
      <c r="AV391" s="64"/>
      <c r="BE391" s="64"/>
      <c r="BS391" s="64"/>
    </row>
    <row r="392" spans="7:71" x14ac:dyDescent="0.25">
      <c r="G392" s="64"/>
      <c r="T392" s="64"/>
      <c r="AC392" s="64"/>
      <c r="AL392" s="64"/>
      <c r="AV392" s="64"/>
      <c r="BE392" s="64"/>
      <c r="BS392" s="64"/>
    </row>
    <row r="393" spans="7:71" x14ac:dyDescent="0.25">
      <c r="G393" s="64"/>
      <c r="T393" s="64"/>
      <c r="AC393" s="64"/>
      <c r="AL393" s="64"/>
      <c r="AV393" s="64"/>
      <c r="BE393" s="64"/>
      <c r="BS393" s="64"/>
    </row>
    <row r="394" spans="7:71" x14ac:dyDescent="0.25">
      <c r="G394" s="64"/>
      <c r="T394" s="64"/>
      <c r="AC394" s="64"/>
      <c r="AL394" s="64"/>
      <c r="AV394" s="64"/>
      <c r="BE394" s="64"/>
      <c r="BS394" s="64"/>
    </row>
    <row r="395" spans="7:71" x14ac:dyDescent="0.25">
      <c r="G395" s="64"/>
      <c r="T395" s="64"/>
      <c r="AC395" s="64"/>
      <c r="AL395" s="64"/>
      <c r="AV395" s="64"/>
      <c r="BE395" s="64"/>
      <c r="BS395" s="64"/>
    </row>
    <row r="396" spans="7:71" x14ac:dyDescent="0.25">
      <c r="G396" s="64"/>
      <c r="T396" s="64"/>
      <c r="AC396" s="64"/>
      <c r="AL396" s="64"/>
      <c r="AV396" s="64"/>
      <c r="BE396" s="64"/>
      <c r="BS396" s="64"/>
    </row>
    <row r="397" spans="7:71" x14ac:dyDescent="0.25">
      <c r="G397" s="64"/>
      <c r="T397" s="64"/>
      <c r="AC397" s="64"/>
      <c r="AL397" s="64"/>
      <c r="AV397" s="64"/>
      <c r="BE397" s="64"/>
      <c r="BS397" s="64"/>
    </row>
    <row r="398" spans="7:71" x14ac:dyDescent="0.25">
      <c r="G398" s="64"/>
      <c r="T398" s="64"/>
      <c r="AC398" s="64"/>
      <c r="AL398" s="64"/>
      <c r="AV398" s="64"/>
      <c r="BE398" s="64"/>
      <c r="BS398" s="64"/>
    </row>
  </sheetData>
  <conditionalFormatting sqref="D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C1:CT398"/>
  <sheetViews>
    <sheetView topLeftCell="CA1" zoomScale="85" zoomScaleNormal="85" workbookViewId="0">
      <selection activeCell="CS28" sqref="CS28"/>
    </sheetView>
  </sheetViews>
  <sheetFormatPr defaultColWidth="8.75" defaultRowHeight="15.75" x14ac:dyDescent="0.25"/>
  <cols>
    <col min="1" max="10" width="8.75" style="61"/>
    <col min="11" max="11" width="13.5" style="61" customWidth="1"/>
    <col min="12" max="14" width="8.75" style="61"/>
    <col min="15" max="15" width="8.75" style="62"/>
    <col min="16" max="27" width="8.75" style="61"/>
    <col min="28" max="28" width="8.75" style="62"/>
    <col min="29" max="30" width="8.75" style="61"/>
    <col min="31" max="31" width="13.625" style="61" customWidth="1"/>
    <col min="32" max="32" width="15.625" style="61" customWidth="1"/>
    <col min="33" max="36" width="8.75" style="61"/>
    <col min="37" max="37" width="8.75" style="62"/>
    <col min="38" max="40" width="8.75" style="61"/>
    <col min="41" max="41" width="13.75" style="61" customWidth="1"/>
    <col min="42" max="45" width="8.75" style="61"/>
    <col min="46" max="46" width="8.75" style="62"/>
    <col min="47" max="55" width="8.75" style="61"/>
    <col min="56" max="56" width="8.75" style="62"/>
    <col min="57" max="64" width="8.75" style="61"/>
    <col min="65" max="65" width="8.75" style="62"/>
    <col min="66" max="78" width="8.75" style="61"/>
    <col min="79" max="79" width="8.75" style="62"/>
    <col min="80" max="16384" width="8.75" style="61"/>
  </cols>
  <sheetData>
    <row r="1" spans="3:98" x14ac:dyDescent="0.25">
      <c r="C1" s="34"/>
      <c r="D1" s="62"/>
      <c r="E1" s="62"/>
      <c r="J1" s="62"/>
      <c r="K1" s="34" t="s">
        <v>655</v>
      </c>
      <c r="L1" s="62" t="s">
        <v>27</v>
      </c>
      <c r="M1" s="62" t="s">
        <v>402</v>
      </c>
      <c r="N1" s="62"/>
      <c r="O1" s="64"/>
      <c r="Q1" s="127" t="s">
        <v>656</v>
      </c>
      <c r="R1" s="108"/>
      <c r="S1" s="62"/>
      <c r="T1" s="62"/>
      <c r="U1" s="62"/>
      <c r="V1" s="62"/>
      <c r="W1" s="62"/>
      <c r="X1" s="62"/>
      <c r="Y1" s="62"/>
      <c r="Z1" s="62"/>
      <c r="AA1" s="62"/>
      <c r="AB1" s="64"/>
      <c r="AC1" s="62"/>
      <c r="AD1" s="34" t="s">
        <v>657</v>
      </c>
      <c r="AE1" s="62"/>
      <c r="AF1" s="62"/>
      <c r="AG1" s="62"/>
      <c r="AH1" s="62"/>
      <c r="AI1" s="62"/>
      <c r="AJ1" s="62"/>
      <c r="AK1" s="64"/>
      <c r="AL1" s="62"/>
      <c r="AM1" s="34" t="s">
        <v>658</v>
      </c>
      <c r="AN1" s="62"/>
      <c r="AO1" s="62"/>
      <c r="AP1" s="62"/>
      <c r="AQ1" s="62"/>
      <c r="AR1" s="62"/>
      <c r="AS1" s="62"/>
      <c r="AT1" s="64"/>
      <c r="AU1" s="62"/>
      <c r="AV1" s="34" t="s">
        <v>659</v>
      </c>
      <c r="AW1" s="62"/>
      <c r="AX1" s="62"/>
      <c r="AY1" s="62"/>
      <c r="AZ1" s="62"/>
      <c r="BA1" s="62"/>
      <c r="BB1" s="62"/>
      <c r="BC1" s="62"/>
      <c r="BD1" s="64"/>
      <c r="BE1" s="62"/>
      <c r="BF1" s="34" t="s">
        <v>661</v>
      </c>
      <c r="BG1" s="62"/>
      <c r="BH1" s="62"/>
      <c r="BI1" s="62"/>
      <c r="BJ1" s="62"/>
      <c r="BK1" s="62"/>
      <c r="BL1" s="62"/>
      <c r="BM1" s="64"/>
      <c r="BN1" s="62"/>
      <c r="BO1" s="34" t="s">
        <v>662</v>
      </c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4"/>
      <c r="CB1" s="62"/>
      <c r="CC1" s="34" t="s">
        <v>663</v>
      </c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</row>
    <row r="2" spans="3:98" x14ac:dyDescent="0.25">
      <c r="C2" s="62"/>
      <c r="D2" s="62"/>
      <c r="E2" s="62"/>
      <c r="J2" s="62"/>
      <c r="K2" s="62" t="s">
        <v>405</v>
      </c>
      <c r="L2" s="62" t="s">
        <v>441</v>
      </c>
      <c r="M2" s="62"/>
      <c r="N2" s="62"/>
      <c r="O2" s="64"/>
      <c r="Q2" s="108"/>
      <c r="R2" s="108"/>
      <c r="S2" s="62"/>
      <c r="T2" s="62"/>
      <c r="U2" s="62"/>
      <c r="V2" s="62"/>
      <c r="W2" s="62"/>
      <c r="X2" s="62"/>
      <c r="Y2" s="62"/>
      <c r="Z2" s="62"/>
      <c r="AA2" s="62"/>
      <c r="AB2" s="64"/>
      <c r="AC2" s="62"/>
      <c r="AD2" s="5" t="s">
        <v>327</v>
      </c>
      <c r="AE2" s="6">
        <v>651507</v>
      </c>
      <c r="AF2" s="62"/>
      <c r="AG2" s="62"/>
      <c r="AH2" s="62"/>
      <c r="AI2" s="62"/>
      <c r="AJ2" s="62"/>
      <c r="AK2" s="64"/>
      <c r="AL2" s="62"/>
      <c r="AM2" s="5" t="s">
        <v>327</v>
      </c>
      <c r="AN2" s="6">
        <v>4324074</v>
      </c>
      <c r="AO2" s="62"/>
      <c r="AP2" s="62"/>
      <c r="AQ2" s="62"/>
      <c r="AR2" s="62"/>
      <c r="AS2" s="62"/>
      <c r="AT2" s="64"/>
      <c r="AU2" s="62"/>
      <c r="AV2" s="5" t="s">
        <v>327</v>
      </c>
      <c r="AW2" s="6">
        <v>4324074</v>
      </c>
      <c r="AX2" s="62"/>
      <c r="AY2" s="62"/>
      <c r="AZ2" s="62"/>
      <c r="BA2" s="62"/>
      <c r="BB2" s="62"/>
      <c r="BC2" s="62"/>
      <c r="BD2" s="64"/>
      <c r="BE2" s="62"/>
      <c r="BF2" s="5" t="s">
        <v>327</v>
      </c>
      <c r="BG2" s="6">
        <v>4324074</v>
      </c>
      <c r="BH2" s="62"/>
      <c r="BI2" s="62"/>
      <c r="BJ2" s="62"/>
      <c r="BK2" s="62"/>
      <c r="BL2" s="62"/>
      <c r="BM2" s="64"/>
      <c r="BN2" s="62"/>
      <c r="BO2" s="5" t="s">
        <v>327</v>
      </c>
      <c r="BP2" s="6">
        <v>4324074</v>
      </c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4"/>
      <c r="CB2" s="62"/>
      <c r="CC2" s="5" t="s">
        <v>327</v>
      </c>
      <c r="CD2" s="6">
        <v>4324074</v>
      </c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</row>
    <row r="3" spans="3:98" x14ac:dyDescent="0.25">
      <c r="C3" s="62"/>
      <c r="D3" s="62"/>
      <c r="E3" s="62"/>
      <c r="J3" s="62"/>
      <c r="K3" s="62" t="s">
        <v>0</v>
      </c>
      <c r="L3" s="62">
        <v>896</v>
      </c>
      <c r="M3" s="62"/>
      <c r="N3" s="62"/>
      <c r="O3" s="64"/>
      <c r="Q3" s="108"/>
      <c r="R3" s="108"/>
      <c r="S3" s="62"/>
      <c r="T3" s="62"/>
      <c r="U3" s="62"/>
      <c r="V3" s="62"/>
      <c r="W3" s="62"/>
      <c r="X3" s="62"/>
      <c r="Y3" s="62"/>
      <c r="Z3" s="62"/>
      <c r="AA3" s="62"/>
      <c r="AB3" s="64"/>
      <c r="AC3" s="62"/>
      <c r="AD3" s="59" t="s">
        <v>64</v>
      </c>
      <c r="AE3" s="6" t="s">
        <v>691</v>
      </c>
      <c r="AF3" s="62"/>
      <c r="AG3" s="62"/>
      <c r="AH3" s="62"/>
      <c r="AI3" s="62"/>
      <c r="AJ3" s="62"/>
      <c r="AK3" s="64"/>
      <c r="AL3" s="62"/>
      <c r="AM3" s="59" t="s">
        <v>64</v>
      </c>
      <c r="AN3" s="6" t="s">
        <v>726</v>
      </c>
      <c r="AO3" s="62"/>
      <c r="AP3" s="62"/>
      <c r="AQ3" s="62"/>
      <c r="AR3" s="62"/>
      <c r="AS3" s="62"/>
      <c r="AT3" s="64"/>
      <c r="AU3" s="62"/>
      <c r="AV3" s="59" t="s">
        <v>64</v>
      </c>
      <c r="AW3" s="6" t="s">
        <v>726</v>
      </c>
      <c r="AX3" s="62"/>
      <c r="AY3" s="62"/>
      <c r="AZ3" s="62"/>
      <c r="BA3" s="62"/>
      <c r="BB3" s="62"/>
      <c r="BC3" s="62"/>
      <c r="BD3" s="64"/>
      <c r="BE3" s="62"/>
      <c r="BF3" s="59" t="s">
        <v>64</v>
      </c>
      <c r="BG3" s="6" t="s">
        <v>726</v>
      </c>
      <c r="BH3" s="62"/>
      <c r="BI3" s="62"/>
      <c r="BJ3" s="62"/>
      <c r="BK3" s="62"/>
      <c r="BL3" s="62"/>
      <c r="BM3" s="64"/>
      <c r="BN3" s="62"/>
      <c r="BO3" s="59" t="s">
        <v>64</v>
      </c>
      <c r="BP3" s="6" t="s">
        <v>726</v>
      </c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4"/>
      <c r="CB3" s="62"/>
      <c r="CC3" s="59" t="s">
        <v>64</v>
      </c>
      <c r="CD3" s="6" t="s">
        <v>726</v>
      </c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</row>
    <row r="4" spans="3:98" x14ac:dyDescent="0.25">
      <c r="C4" s="70"/>
      <c r="D4" s="70"/>
      <c r="E4" s="70"/>
      <c r="J4" s="62"/>
      <c r="K4" s="62" t="s">
        <v>416</v>
      </c>
      <c r="L4" s="62">
        <v>4324074</v>
      </c>
      <c r="M4" s="62"/>
      <c r="N4" s="62"/>
      <c r="O4" s="64"/>
      <c r="Q4" s="108"/>
      <c r="R4" s="108"/>
      <c r="S4" s="62"/>
      <c r="T4" s="62"/>
      <c r="U4" s="62"/>
      <c r="V4" s="62"/>
      <c r="W4" s="62"/>
      <c r="X4" s="62"/>
      <c r="Y4" s="62"/>
      <c r="Z4" s="62"/>
      <c r="AA4" s="62"/>
      <c r="AB4" s="64"/>
      <c r="AC4" s="62"/>
      <c r="AD4" s="62"/>
      <c r="AE4" s="62"/>
      <c r="AF4" s="62"/>
      <c r="AG4" s="62"/>
      <c r="AH4" s="62"/>
      <c r="AI4" s="62"/>
      <c r="AJ4" s="62"/>
      <c r="AK4" s="64"/>
      <c r="AL4" s="62"/>
      <c r="AM4" s="62"/>
      <c r="AN4" s="62"/>
      <c r="AO4" s="62"/>
      <c r="AP4" s="62"/>
      <c r="AQ4" s="62"/>
      <c r="AR4" s="62"/>
      <c r="AS4" s="62"/>
      <c r="AT4" s="64"/>
      <c r="AU4" s="62"/>
      <c r="AV4" s="62"/>
      <c r="AW4" s="62"/>
      <c r="AX4" s="62"/>
      <c r="AY4" s="62"/>
      <c r="AZ4" s="62"/>
      <c r="BA4" s="62"/>
      <c r="BB4" s="62"/>
      <c r="BC4" s="62"/>
      <c r="BD4" s="64"/>
      <c r="BE4" s="62"/>
      <c r="BF4" s="62"/>
      <c r="BG4" s="62"/>
      <c r="BH4" s="62"/>
      <c r="BI4" s="62"/>
      <c r="BJ4" s="62"/>
      <c r="BK4" s="62"/>
      <c r="BL4" s="62"/>
      <c r="BM4" s="64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4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</row>
    <row r="5" spans="3:98" x14ac:dyDescent="0.25">
      <c r="C5" s="70"/>
      <c r="D5" s="29"/>
      <c r="E5" s="70"/>
      <c r="J5" s="62"/>
      <c r="K5" s="62" t="s">
        <v>421</v>
      </c>
      <c r="L5" s="35">
        <v>0.66500000000000004</v>
      </c>
      <c r="M5" s="62"/>
      <c r="N5" s="62"/>
      <c r="O5" s="64"/>
      <c r="Q5" s="108"/>
      <c r="R5" s="108"/>
      <c r="S5" s="62"/>
      <c r="T5" s="62"/>
      <c r="U5" s="62"/>
      <c r="V5" s="62"/>
      <c r="W5" s="62"/>
      <c r="X5" s="62"/>
      <c r="Y5" s="62"/>
      <c r="Z5" s="62"/>
      <c r="AA5" s="62"/>
      <c r="AB5" s="64"/>
      <c r="AC5" s="62"/>
      <c r="AD5" s="62"/>
      <c r="AE5" s="62"/>
      <c r="AF5" s="62"/>
      <c r="AG5" s="62"/>
      <c r="AH5" s="62"/>
      <c r="AI5" s="62"/>
      <c r="AJ5" s="62"/>
      <c r="AK5" s="64"/>
      <c r="AL5" s="62"/>
      <c r="AM5" s="62"/>
      <c r="AN5" s="62"/>
      <c r="AO5" s="62"/>
      <c r="AP5" s="62"/>
      <c r="AQ5" s="62"/>
      <c r="AR5" s="62"/>
      <c r="AS5" s="62"/>
      <c r="AT5" s="64"/>
      <c r="AU5" s="62"/>
      <c r="AV5" s="62"/>
      <c r="AW5" s="62"/>
      <c r="AX5" s="62"/>
      <c r="AY5" s="62"/>
      <c r="AZ5" s="62"/>
      <c r="BA5" s="62"/>
      <c r="BB5" s="62"/>
      <c r="BC5" s="62"/>
      <c r="BD5" s="64"/>
      <c r="BE5" s="62"/>
      <c r="BF5" s="62"/>
      <c r="BG5" s="62"/>
      <c r="BH5" s="62"/>
      <c r="BI5" s="62"/>
      <c r="BJ5" s="62"/>
      <c r="BK5" s="62"/>
      <c r="BL5" s="62"/>
      <c r="BM5" s="64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4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</row>
    <row r="6" spans="3:98" x14ac:dyDescent="0.25">
      <c r="C6" s="70"/>
      <c r="D6" s="29"/>
      <c r="E6" s="70"/>
      <c r="J6" s="62"/>
      <c r="K6" s="78" t="s">
        <v>422</v>
      </c>
      <c r="L6" s="79">
        <f>1-L5</f>
        <v>0.33499999999999996</v>
      </c>
      <c r="M6" s="62"/>
      <c r="N6" s="62"/>
      <c r="O6" s="64"/>
      <c r="Q6" s="108"/>
      <c r="R6" s="108"/>
      <c r="S6" s="62"/>
      <c r="T6" s="62"/>
      <c r="U6" s="62"/>
      <c r="V6" s="62"/>
      <c r="W6" s="34" t="s">
        <v>328</v>
      </c>
      <c r="X6" s="62"/>
      <c r="Y6" s="62"/>
      <c r="Z6" s="62"/>
      <c r="AA6" s="62"/>
      <c r="AB6" s="64"/>
      <c r="AC6" s="62"/>
      <c r="AD6" s="62"/>
      <c r="AE6" s="4" t="s">
        <v>233</v>
      </c>
      <c r="AF6" s="62"/>
      <c r="AG6" s="62"/>
      <c r="AH6" s="62"/>
      <c r="AI6" s="62"/>
      <c r="AJ6" s="62"/>
      <c r="AK6" s="64"/>
      <c r="AL6" s="62"/>
      <c r="AM6" s="62"/>
      <c r="AN6" s="4" t="s">
        <v>244</v>
      </c>
      <c r="AO6" s="62"/>
      <c r="AP6" s="62"/>
      <c r="AQ6" s="62"/>
      <c r="AR6" s="62"/>
      <c r="AS6" s="62"/>
      <c r="AT6" s="64"/>
      <c r="AU6" s="62"/>
      <c r="AV6" s="62"/>
      <c r="AW6" s="4" t="s">
        <v>326</v>
      </c>
      <c r="AX6" s="62"/>
      <c r="AY6" s="62"/>
      <c r="AZ6" s="62"/>
      <c r="BA6" s="62"/>
      <c r="BB6" s="62"/>
      <c r="BC6" s="62"/>
      <c r="BD6" s="64"/>
      <c r="BE6" s="62"/>
      <c r="BF6" s="62"/>
      <c r="BG6" s="4" t="s">
        <v>255</v>
      </c>
      <c r="BH6" s="62"/>
      <c r="BI6" s="62"/>
      <c r="BJ6" s="62"/>
      <c r="BK6" s="62"/>
      <c r="BL6" s="62"/>
      <c r="BM6" s="64"/>
      <c r="BN6" s="62"/>
      <c r="BO6" s="62"/>
      <c r="BP6" s="4" t="s">
        <v>346</v>
      </c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4"/>
      <c r="CB6" s="62"/>
      <c r="CC6" s="62"/>
      <c r="CD6" s="4" t="s">
        <v>482</v>
      </c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</row>
    <row r="7" spans="3:98" x14ac:dyDescent="0.25">
      <c r="C7" s="70"/>
      <c r="D7" s="191"/>
      <c r="E7" s="191"/>
      <c r="J7" s="62"/>
      <c r="K7" s="62" t="s">
        <v>429</v>
      </c>
      <c r="L7" s="76">
        <v>0.47299999999999998</v>
      </c>
      <c r="M7" s="76">
        <v>0.52200000000000002</v>
      </c>
      <c r="N7" s="62"/>
      <c r="O7" s="64"/>
      <c r="R7" s="112"/>
      <c r="S7" s="112" t="s">
        <v>27</v>
      </c>
      <c r="T7" s="108" t="s">
        <v>512</v>
      </c>
      <c r="U7" s="142" t="s">
        <v>402</v>
      </c>
      <c r="W7" s="112"/>
      <c r="X7" s="112" t="s">
        <v>27</v>
      </c>
      <c r="Y7" s="108" t="s">
        <v>512</v>
      </c>
      <c r="Z7" s="142" t="s">
        <v>402</v>
      </c>
      <c r="AB7" s="64"/>
      <c r="AE7" s="24" t="s">
        <v>224</v>
      </c>
      <c r="AF7" s="62"/>
      <c r="AG7" s="62"/>
      <c r="AH7" s="62"/>
      <c r="AI7" s="62"/>
      <c r="AJ7" s="62"/>
      <c r="AK7" s="64"/>
      <c r="AL7" s="62"/>
      <c r="AM7" s="62"/>
      <c r="AN7" s="24" t="s">
        <v>519</v>
      </c>
      <c r="AO7" s="62"/>
      <c r="AP7" s="62"/>
      <c r="AQ7" s="62"/>
      <c r="AR7" s="62"/>
      <c r="AS7" s="62"/>
      <c r="AT7" s="64"/>
      <c r="AU7" s="62"/>
      <c r="AV7" s="62"/>
      <c r="AW7" s="24" t="s">
        <v>572</v>
      </c>
      <c r="BD7" s="64"/>
      <c r="BF7" s="62"/>
      <c r="BG7" s="24" t="s">
        <v>370</v>
      </c>
      <c r="BM7" s="64"/>
      <c r="BP7" s="24" t="s">
        <v>330</v>
      </c>
      <c r="BX7" s="62" t="s">
        <v>3</v>
      </c>
      <c r="BY7" s="61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61" t="s">
        <v>475</v>
      </c>
    </row>
    <row r="8" spans="3:98" x14ac:dyDescent="0.25">
      <c r="C8" s="70"/>
      <c r="D8" s="191"/>
      <c r="E8" s="191"/>
      <c r="J8" s="62"/>
      <c r="K8" s="62" t="s">
        <v>191</v>
      </c>
      <c r="L8" s="76">
        <v>0.32300000000000001</v>
      </c>
      <c r="M8" s="76">
        <v>0.32300000000000001</v>
      </c>
      <c r="N8" s="62"/>
      <c r="O8" s="64"/>
      <c r="R8" s="112" t="s">
        <v>45</v>
      </c>
      <c r="S8" s="152">
        <v>0.37944686692241919</v>
      </c>
      <c r="T8" s="108">
        <v>3.1773644963648019E-2</v>
      </c>
      <c r="U8" s="57">
        <v>0.4636029800014988</v>
      </c>
      <c r="W8" s="112" t="s">
        <v>53</v>
      </c>
      <c r="X8" s="152">
        <v>3.1088249788224987E-2</v>
      </c>
      <c r="Y8" s="108">
        <v>1.1364290170349487E-2</v>
      </c>
      <c r="Z8" s="57">
        <v>7.0136527242600152E-2</v>
      </c>
      <c r="AB8" s="64"/>
      <c r="AG8" s="61" t="s">
        <v>3</v>
      </c>
      <c r="AH8" s="61" t="s">
        <v>4</v>
      </c>
      <c r="AK8" s="64"/>
      <c r="AP8" s="61" t="s">
        <v>3</v>
      </c>
      <c r="AQ8" s="61" t="s">
        <v>4</v>
      </c>
      <c r="AT8" s="64"/>
      <c r="AY8" s="61" t="s">
        <v>3</v>
      </c>
      <c r="AZ8" s="61" t="s">
        <v>4</v>
      </c>
      <c r="BD8" s="64"/>
      <c r="BI8" s="61" t="s">
        <v>3</v>
      </c>
      <c r="BJ8" s="61" t="s">
        <v>4</v>
      </c>
      <c r="BM8" s="64"/>
      <c r="BR8" s="61" t="s">
        <v>3</v>
      </c>
      <c r="BS8" s="61" t="s">
        <v>4</v>
      </c>
      <c r="BV8" s="43" t="s">
        <v>472</v>
      </c>
      <c r="BW8" s="24" t="s">
        <v>347</v>
      </c>
      <c r="BX8" s="62">
        <f>BR9</f>
        <v>564639</v>
      </c>
      <c r="BY8" s="181">
        <f>BX8/$BP$2</f>
        <v>0.13058032771872083</v>
      </c>
      <c r="CA8" s="64"/>
      <c r="CF8" s="61" t="s">
        <v>3</v>
      </c>
      <c r="CG8" s="61" t="s">
        <v>4</v>
      </c>
      <c r="CJ8" s="43" t="s">
        <v>472</v>
      </c>
      <c r="CK8" s="24" t="s">
        <v>347</v>
      </c>
      <c r="CL8" s="62">
        <f>SUM(CF9:CF10)</f>
        <v>299211</v>
      </c>
      <c r="CM8" s="181">
        <f>CL8/$CD$2</f>
        <v>6.9196549365251381E-2</v>
      </c>
      <c r="CN8" s="35">
        <f>CM8*(-1)</f>
        <v>-6.9196549365251381E-2</v>
      </c>
      <c r="CO8" s="181">
        <v>0.13058032771872083</v>
      </c>
    </row>
    <row r="9" spans="3:98" x14ac:dyDescent="0.25">
      <c r="C9" s="70"/>
      <c r="D9" s="192"/>
      <c r="E9" s="192"/>
      <c r="J9" s="62"/>
      <c r="K9" s="62" t="s">
        <v>444</v>
      </c>
      <c r="L9" s="77">
        <v>3.59</v>
      </c>
      <c r="M9" s="77">
        <v>5.77</v>
      </c>
      <c r="N9" s="62"/>
      <c r="O9" s="64"/>
      <c r="R9" s="112" t="s">
        <v>47</v>
      </c>
      <c r="S9" s="152">
        <v>0.1956530552489921</v>
      </c>
      <c r="T9" s="108">
        <v>2.5975689949140266E-2</v>
      </c>
      <c r="U9" s="57">
        <v>0.3145452263411691</v>
      </c>
      <c r="W9" s="112" t="s">
        <v>54</v>
      </c>
      <c r="X9" s="152">
        <v>4.9107369990721718E-2</v>
      </c>
      <c r="Y9" s="108">
        <v>1.4149501677505031E-2</v>
      </c>
      <c r="Z9" s="57">
        <v>5.0069729986300791E-2</v>
      </c>
      <c r="AB9" s="64"/>
      <c r="AE9" s="61" t="s">
        <v>6</v>
      </c>
      <c r="AF9" s="61" t="s">
        <v>225</v>
      </c>
      <c r="AG9" s="61">
        <v>289559</v>
      </c>
      <c r="AH9" s="54">
        <v>44.4</v>
      </c>
      <c r="AK9" s="64"/>
      <c r="AN9" s="61" t="s">
        <v>6</v>
      </c>
      <c r="AO9" s="61" t="s">
        <v>235</v>
      </c>
      <c r="AP9" s="61">
        <v>1510530</v>
      </c>
      <c r="AQ9" s="54">
        <v>34.9</v>
      </c>
      <c r="AT9" s="64"/>
      <c r="AW9" s="61" t="s">
        <v>6</v>
      </c>
      <c r="AX9" s="61" t="s">
        <v>313</v>
      </c>
      <c r="AY9" s="61">
        <v>221995</v>
      </c>
      <c r="AZ9" s="61">
        <v>5.0999999999999996</v>
      </c>
      <c r="BD9" s="64"/>
      <c r="BG9" s="61" t="s">
        <v>6</v>
      </c>
      <c r="BH9" s="61" t="s">
        <v>252</v>
      </c>
      <c r="BI9" s="61">
        <v>1915912</v>
      </c>
      <c r="BJ9" s="61">
        <v>44.3</v>
      </c>
      <c r="BM9" s="64"/>
      <c r="BP9" s="61" t="s">
        <v>6</v>
      </c>
      <c r="BQ9" s="61" t="s">
        <v>331</v>
      </c>
      <c r="BR9" s="61">
        <v>564639</v>
      </c>
      <c r="BS9" s="61">
        <v>13.1</v>
      </c>
      <c r="BV9" s="43" t="s">
        <v>473</v>
      </c>
      <c r="BW9" s="24" t="s">
        <v>348</v>
      </c>
      <c r="BX9" s="62">
        <f>BR19</f>
        <v>733548</v>
      </c>
      <c r="BY9" s="181">
        <f t="shared" ref="BY9:BY21" si="0">BX9/$BP$2</f>
        <v>0.16964279519730699</v>
      </c>
      <c r="CA9" s="64"/>
      <c r="CD9" s="61" t="s">
        <v>6</v>
      </c>
      <c r="CE9" s="61" t="s">
        <v>454</v>
      </c>
      <c r="CF9" s="61">
        <v>57912</v>
      </c>
      <c r="CG9" s="61">
        <v>1.3</v>
      </c>
      <c r="CJ9" s="43" t="s">
        <v>473</v>
      </c>
      <c r="CK9" s="24" t="s">
        <v>348</v>
      </c>
      <c r="CL9" s="62">
        <f>SUM(CF22:CF23)</f>
        <v>400556</v>
      </c>
      <c r="CM9" s="181">
        <f t="shared" ref="CM9:CM21" si="1">CL9/$CD$2</f>
        <v>9.2633937347048181E-2</v>
      </c>
      <c r="CN9" s="35">
        <f t="shared" ref="CN9:CN21" si="2">CM9*(-1)</f>
        <v>-9.2633937347048181E-2</v>
      </c>
      <c r="CO9" s="181">
        <v>0.16964279519730699</v>
      </c>
    </row>
    <row r="10" spans="3:98" x14ac:dyDescent="0.25">
      <c r="C10" s="62"/>
      <c r="D10" s="77"/>
      <c r="E10" s="77"/>
      <c r="J10" s="62"/>
      <c r="K10" s="62" t="s">
        <v>693</v>
      </c>
      <c r="L10" s="77">
        <v>0.54100000000000004</v>
      </c>
      <c r="M10" s="77">
        <v>0.93</v>
      </c>
      <c r="N10" s="62"/>
      <c r="O10" s="64"/>
      <c r="R10" s="112" t="s">
        <v>48</v>
      </c>
      <c r="S10" s="153">
        <v>0.11764705882352941</v>
      </c>
      <c r="T10" s="108">
        <v>2.1096663341681525E-2</v>
      </c>
      <c r="U10" s="57">
        <v>0.33041787413096407</v>
      </c>
      <c r="W10" s="110" t="s">
        <v>164</v>
      </c>
      <c r="X10" s="154">
        <v>6.2240984987876807E-2</v>
      </c>
      <c r="Y10" s="108">
        <v>1.5819251071888717E-2</v>
      </c>
      <c r="Z10" s="23">
        <v>8.2623335966029221E-2</v>
      </c>
      <c r="AB10" s="64"/>
      <c r="AF10" s="61" t="s">
        <v>226</v>
      </c>
      <c r="AG10" s="61">
        <v>149605</v>
      </c>
      <c r="AH10" s="54">
        <v>23</v>
      </c>
      <c r="AK10" s="64"/>
      <c r="AO10" s="61" t="s">
        <v>236</v>
      </c>
      <c r="AP10" s="61">
        <v>873502</v>
      </c>
      <c r="AQ10" s="54">
        <v>20.2</v>
      </c>
      <c r="AT10" s="64"/>
      <c r="AX10" s="61" t="s">
        <v>314</v>
      </c>
      <c r="AY10" s="61">
        <v>733548</v>
      </c>
      <c r="AZ10" s="54">
        <v>17</v>
      </c>
      <c r="BD10" s="64"/>
      <c r="BH10" s="61" t="s">
        <v>253</v>
      </c>
      <c r="BI10" s="61">
        <v>883154</v>
      </c>
      <c r="BJ10" s="61">
        <v>20.399999999999999</v>
      </c>
      <c r="BM10" s="64"/>
      <c r="BQ10" s="61" t="s">
        <v>332</v>
      </c>
      <c r="BR10" s="61">
        <v>3730479</v>
      </c>
      <c r="BS10" s="61">
        <v>86.3</v>
      </c>
      <c r="BV10" s="43" t="s">
        <v>474</v>
      </c>
      <c r="BW10" s="24" t="s">
        <v>349</v>
      </c>
      <c r="BX10" s="62">
        <f>BR29</f>
        <v>941065</v>
      </c>
      <c r="BY10" s="181">
        <f t="shared" si="0"/>
        <v>0.21763387953120136</v>
      </c>
      <c r="CA10" s="64"/>
      <c r="CE10" s="61" t="s">
        <v>455</v>
      </c>
      <c r="CF10" s="61">
        <v>241299</v>
      </c>
      <c r="CG10" s="61">
        <v>5.6</v>
      </c>
      <c r="CJ10" s="43" t="s">
        <v>474</v>
      </c>
      <c r="CK10" s="24" t="s">
        <v>349</v>
      </c>
      <c r="CL10" s="62">
        <f>SUM(CF35:CF36)</f>
        <v>564639</v>
      </c>
      <c r="CM10" s="181">
        <f t="shared" si="1"/>
        <v>0.13058032771872083</v>
      </c>
      <c r="CN10" s="35">
        <f t="shared" si="2"/>
        <v>-0.13058032771872083</v>
      </c>
      <c r="CO10" s="181">
        <v>0.21763387953120136</v>
      </c>
    </row>
    <row r="11" spans="3:98" x14ac:dyDescent="0.25">
      <c r="C11" s="62"/>
      <c r="D11" s="35"/>
      <c r="E11" s="62"/>
      <c r="J11" s="62"/>
      <c r="K11" s="62" t="s">
        <v>438</v>
      </c>
      <c r="L11" s="35">
        <v>0.90298462456759976</v>
      </c>
      <c r="M11" s="62"/>
      <c r="N11" s="62"/>
      <c r="O11" s="64"/>
      <c r="R11" s="113" t="s">
        <v>119</v>
      </c>
      <c r="S11" s="152">
        <v>0.17460374888582639</v>
      </c>
      <c r="T11" s="108">
        <v>1.7928458518642939E-2</v>
      </c>
      <c r="U11" s="57">
        <v>0.33700000000000002</v>
      </c>
      <c r="W11" s="112" t="s">
        <v>55</v>
      </c>
      <c r="X11" s="152">
        <v>6.2240984987876807E-2</v>
      </c>
      <c r="Y11" s="108">
        <v>1.5819251071888717E-2</v>
      </c>
      <c r="Z11" s="57">
        <v>0.11694161191872102</v>
      </c>
      <c r="AB11" s="64"/>
      <c r="AF11" s="61" t="s">
        <v>227</v>
      </c>
      <c r="AG11" s="61">
        <v>62738</v>
      </c>
      <c r="AH11" s="193">
        <v>9.6</v>
      </c>
      <c r="AK11" s="64"/>
      <c r="AO11" s="61" t="s">
        <v>237</v>
      </c>
      <c r="AP11" s="61">
        <v>593595</v>
      </c>
      <c r="AQ11" s="193">
        <v>13.7</v>
      </c>
      <c r="AT11" s="64"/>
      <c r="AX11" s="61" t="s">
        <v>315</v>
      </c>
      <c r="AY11" s="61">
        <v>183387</v>
      </c>
      <c r="AZ11" s="61">
        <v>4.2</v>
      </c>
      <c r="BD11" s="64"/>
      <c r="BH11" s="61" t="s">
        <v>254</v>
      </c>
      <c r="BI11" s="61">
        <v>1496052</v>
      </c>
      <c r="BJ11" s="61">
        <v>34.6</v>
      </c>
      <c r="BM11" s="64"/>
      <c r="BQ11" s="61" t="s">
        <v>43</v>
      </c>
      <c r="BR11" s="61">
        <v>4295118</v>
      </c>
      <c r="BS11" s="61">
        <v>99.3</v>
      </c>
      <c r="BV11" s="65" t="s">
        <v>450</v>
      </c>
      <c r="BW11" s="24" t="s">
        <v>350</v>
      </c>
      <c r="BX11" s="62">
        <f>BR39</f>
        <v>2408162</v>
      </c>
      <c r="BY11" s="190">
        <f t="shared" si="0"/>
        <v>0.55691970118920264</v>
      </c>
      <c r="CA11" s="64"/>
      <c r="CE11" s="61" t="s">
        <v>456</v>
      </c>
      <c r="CF11" s="61">
        <v>178561</v>
      </c>
      <c r="CG11" s="61">
        <v>4.0999999999999996</v>
      </c>
      <c r="CJ11" s="65" t="s">
        <v>450</v>
      </c>
      <c r="CK11" s="24" t="s">
        <v>350</v>
      </c>
      <c r="CL11" s="62">
        <f>SUM(CF48:CF49)</f>
        <v>1886957</v>
      </c>
      <c r="CM11" s="190">
        <f t="shared" si="1"/>
        <v>0.43638406743270353</v>
      </c>
      <c r="CN11" s="23">
        <f t="shared" si="2"/>
        <v>-0.43638406743270353</v>
      </c>
      <c r="CO11" s="190">
        <v>0.55691970118920264</v>
      </c>
    </row>
    <row r="12" spans="3:98" x14ac:dyDescent="0.25">
      <c r="C12" s="62"/>
      <c r="D12" s="62"/>
      <c r="E12" s="62"/>
      <c r="J12" s="62"/>
      <c r="K12" s="62" t="s">
        <v>516</v>
      </c>
      <c r="L12" s="62">
        <v>2581.4899999999998</v>
      </c>
      <c r="M12" s="62">
        <v>5300</v>
      </c>
      <c r="N12" s="62"/>
      <c r="O12" s="64"/>
      <c r="R12" s="112" t="s">
        <v>50</v>
      </c>
      <c r="S12" s="152">
        <v>0.20000092094175503</v>
      </c>
      <c r="T12" s="108">
        <v>2.6191646934070955E-2</v>
      </c>
      <c r="U12" s="57">
        <v>0.27268793526705104</v>
      </c>
      <c r="W12" s="112" t="s">
        <v>60</v>
      </c>
      <c r="X12" s="152">
        <v>6.4516560275391863E-2</v>
      </c>
      <c r="Y12" s="108">
        <v>1.6086283593441063E-2</v>
      </c>
      <c r="Z12" s="23">
        <v>7.8862295762369611E-2</v>
      </c>
      <c r="AB12" s="64"/>
      <c r="AF12" s="61" t="s">
        <v>228</v>
      </c>
      <c r="AG12" s="61">
        <v>9652</v>
      </c>
      <c r="AH12" s="180">
        <v>1.5</v>
      </c>
      <c r="AK12" s="64"/>
      <c r="AO12" s="61" t="s">
        <v>238</v>
      </c>
      <c r="AP12" s="61">
        <v>154431</v>
      </c>
      <c r="AQ12" s="61">
        <v>3.6</v>
      </c>
      <c r="AT12" s="64"/>
      <c r="AX12" s="61" t="s">
        <v>316</v>
      </c>
      <c r="AY12" s="61">
        <v>149605</v>
      </c>
      <c r="AZ12" s="61">
        <v>3.5</v>
      </c>
      <c r="BD12" s="64"/>
      <c r="BH12" s="61" t="s">
        <v>43</v>
      </c>
      <c r="BI12" s="61">
        <v>4295118</v>
      </c>
      <c r="BJ12" s="61">
        <v>99.3</v>
      </c>
      <c r="BM12" s="64"/>
      <c r="BP12" s="61" t="s">
        <v>69</v>
      </c>
      <c r="BQ12" s="61" t="s">
        <v>70</v>
      </c>
      <c r="BR12" s="61">
        <v>28956</v>
      </c>
      <c r="BS12" s="61">
        <v>0.7</v>
      </c>
      <c r="BV12" s="65" t="s">
        <v>449</v>
      </c>
      <c r="BW12" s="24" t="s">
        <v>351</v>
      </c>
      <c r="BX12" s="62">
        <f>BR49</f>
        <v>2412988</v>
      </c>
      <c r="BY12" s="190">
        <f t="shared" si="0"/>
        <v>0.55803577829611617</v>
      </c>
      <c r="CA12" s="64"/>
      <c r="CE12" s="61" t="s">
        <v>457</v>
      </c>
      <c r="CF12" s="61">
        <v>62738</v>
      </c>
      <c r="CG12" s="61">
        <v>1.5</v>
      </c>
      <c r="CJ12" s="65" t="s">
        <v>449</v>
      </c>
      <c r="CK12" s="24" t="s">
        <v>351</v>
      </c>
      <c r="CL12" s="62">
        <f>SUM(CF61:CF62)</f>
        <v>1664962</v>
      </c>
      <c r="CM12" s="190">
        <f t="shared" si="1"/>
        <v>0.38504475177806857</v>
      </c>
      <c r="CN12" s="23">
        <f t="shared" si="2"/>
        <v>-0.38504475177806857</v>
      </c>
      <c r="CO12" s="190">
        <v>0.55803577829611617</v>
      </c>
    </row>
    <row r="13" spans="3:98" x14ac:dyDescent="0.25">
      <c r="C13" s="62"/>
      <c r="D13" s="88"/>
      <c r="E13" s="62"/>
      <c r="J13" s="62"/>
      <c r="K13" s="62" t="s">
        <v>432</v>
      </c>
      <c r="L13" s="88">
        <f>L21/87.18</f>
        <v>0</v>
      </c>
      <c r="M13" s="62">
        <v>61</v>
      </c>
      <c r="N13" s="62"/>
      <c r="O13" s="64"/>
      <c r="R13" s="112" t="s">
        <v>51</v>
      </c>
      <c r="S13" s="153">
        <v>0.11764705882352941</v>
      </c>
      <c r="T13" s="108">
        <v>2.1096663341681525E-2</v>
      </c>
      <c r="U13" s="57">
        <v>0.26481777328727685</v>
      </c>
      <c r="W13" s="113" t="s">
        <v>259</v>
      </c>
      <c r="X13" s="154">
        <v>7.9365601441934511E-2</v>
      </c>
      <c r="Y13" s="156">
        <v>1.769953355428654E-2</v>
      </c>
      <c r="Z13" s="57">
        <v>8.1821435191737416E-2</v>
      </c>
      <c r="AB13" s="64"/>
      <c r="AF13" s="61" t="s">
        <v>229</v>
      </c>
      <c r="AG13" s="61">
        <v>14478</v>
      </c>
      <c r="AH13" s="54">
        <v>2.2000000000000002</v>
      </c>
      <c r="AK13" s="64"/>
      <c r="AO13" s="61" t="s">
        <v>239</v>
      </c>
      <c r="AP13" s="61">
        <v>91694</v>
      </c>
      <c r="AQ13" s="61">
        <v>2.1</v>
      </c>
      <c r="AT13" s="64"/>
      <c r="AX13" s="61" t="s">
        <v>317</v>
      </c>
      <c r="AY13" s="61">
        <v>91694</v>
      </c>
      <c r="AZ13" s="61">
        <v>2.1</v>
      </c>
      <c r="BD13" s="64"/>
      <c r="BG13" s="61" t="s">
        <v>69</v>
      </c>
      <c r="BH13" s="61" t="s">
        <v>70</v>
      </c>
      <c r="BI13" s="61">
        <v>28956</v>
      </c>
      <c r="BJ13" s="61">
        <v>0.7</v>
      </c>
      <c r="BM13" s="64"/>
      <c r="BP13" s="61" t="s">
        <v>43</v>
      </c>
      <c r="BR13" s="61">
        <v>4324074</v>
      </c>
      <c r="BS13" s="61">
        <v>100</v>
      </c>
      <c r="BV13" s="65" t="s">
        <v>448</v>
      </c>
      <c r="BW13" s="24" t="s">
        <v>352</v>
      </c>
      <c r="BX13" s="62">
        <f>BR59</f>
        <v>1442967</v>
      </c>
      <c r="BY13" s="190">
        <f t="shared" si="0"/>
        <v>0.33370543612343362</v>
      </c>
      <c r="CA13" s="64"/>
      <c r="CE13" s="61" t="s">
        <v>458</v>
      </c>
      <c r="CF13" s="61">
        <v>24130</v>
      </c>
      <c r="CG13" s="61">
        <v>0.6</v>
      </c>
      <c r="CJ13" s="65" t="s">
        <v>448</v>
      </c>
      <c r="CK13" s="24" t="s">
        <v>352</v>
      </c>
      <c r="CL13" s="62">
        <f>SUM(CF74:CF75)</f>
        <v>878327</v>
      </c>
      <c r="CM13" s="190">
        <f t="shared" si="1"/>
        <v>0.20312487714132552</v>
      </c>
      <c r="CN13" s="23">
        <f t="shared" si="2"/>
        <v>-0.20312487714132552</v>
      </c>
      <c r="CO13" s="190">
        <v>0.33370543612343362</v>
      </c>
    </row>
    <row r="14" spans="3:98" x14ac:dyDescent="0.25">
      <c r="C14" s="62"/>
      <c r="D14" s="35"/>
      <c r="E14" s="35"/>
      <c r="J14" s="62"/>
      <c r="K14" s="62" t="s">
        <v>843</v>
      </c>
      <c r="L14" s="35">
        <v>4.4444649098167803E-2</v>
      </c>
      <c r="M14" s="35">
        <v>3.6999999999999998E-2</v>
      </c>
      <c r="N14" s="62"/>
      <c r="O14" s="64"/>
      <c r="R14" s="112" t="s">
        <v>52</v>
      </c>
      <c r="S14" s="152">
        <v>0.29203517104165327</v>
      </c>
      <c r="T14" s="108">
        <v>2.9773198111157726E-2</v>
      </c>
      <c r="U14" s="57">
        <v>0.22435422164453778</v>
      </c>
      <c r="W14" s="112" t="s">
        <v>63</v>
      </c>
      <c r="X14" s="152">
        <v>9.61542293116983E-2</v>
      </c>
      <c r="Y14" s="108">
        <v>1.9303382983796476E-2</v>
      </c>
      <c r="Z14" s="57">
        <v>8.9827356531953367E-2</v>
      </c>
      <c r="AB14" s="64"/>
      <c r="AF14" s="61" t="s">
        <v>230</v>
      </c>
      <c r="AG14" s="61">
        <v>48260</v>
      </c>
      <c r="AH14" s="54">
        <v>7.4</v>
      </c>
      <c r="AK14" s="64"/>
      <c r="AO14" s="61" t="s">
        <v>240</v>
      </c>
      <c r="AP14" s="61">
        <v>9652</v>
      </c>
      <c r="AQ14" s="61">
        <v>0.2</v>
      </c>
      <c r="AT14" s="64"/>
      <c r="AX14" s="61" t="s">
        <v>318</v>
      </c>
      <c r="AY14" s="61">
        <v>164083</v>
      </c>
      <c r="AZ14" s="61">
        <v>3.8</v>
      </c>
      <c r="BD14" s="64"/>
      <c r="BG14" s="61" t="s">
        <v>43</v>
      </c>
      <c r="BI14" s="61">
        <v>4324074</v>
      </c>
      <c r="BJ14" s="61">
        <v>100</v>
      </c>
      <c r="BM14" s="64"/>
      <c r="BV14" s="43" t="s">
        <v>476</v>
      </c>
      <c r="BW14" s="24" t="s">
        <v>353</v>
      </c>
      <c r="BX14" s="62">
        <f>BR69</f>
        <v>1360925</v>
      </c>
      <c r="BY14" s="181">
        <f t="shared" si="0"/>
        <v>0.31473212530590366</v>
      </c>
      <c r="CA14" s="64"/>
      <c r="CE14" s="61" t="s">
        <v>43</v>
      </c>
      <c r="CF14" s="61">
        <v>564639</v>
      </c>
      <c r="CG14" s="61">
        <v>13.1</v>
      </c>
      <c r="CJ14" s="43" t="s">
        <v>476</v>
      </c>
      <c r="CK14" s="24" t="s">
        <v>353</v>
      </c>
      <c r="CL14" s="62">
        <f>SUM(CF87:CF88)</f>
        <v>815590</v>
      </c>
      <c r="CM14" s="181">
        <f t="shared" si="1"/>
        <v>0.18861610601483694</v>
      </c>
      <c r="CN14" s="44">
        <f t="shared" si="2"/>
        <v>-0.18861610601483694</v>
      </c>
      <c r="CO14" s="181">
        <v>0.31473212530590366</v>
      </c>
    </row>
    <row r="15" spans="3:98" x14ac:dyDescent="0.25">
      <c r="O15" s="64"/>
      <c r="R15" s="112" t="s">
        <v>53</v>
      </c>
      <c r="S15" s="152">
        <v>3.1088249788224987E-2</v>
      </c>
      <c r="T15" s="108">
        <v>1.1364290170349487E-2</v>
      </c>
      <c r="U15" s="57">
        <v>7.0136527242600152E-2</v>
      </c>
      <c r="W15" s="113" t="s">
        <v>119</v>
      </c>
      <c r="X15" s="152">
        <v>0.17460374888582639</v>
      </c>
      <c r="Y15" s="108">
        <v>1.7928458518642939E-2</v>
      </c>
      <c r="Z15" s="57">
        <v>0.33700000000000002</v>
      </c>
      <c r="AB15" s="64"/>
      <c r="AF15" s="61" t="s">
        <v>231</v>
      </c>
      <c r="AG15" s="61">
        <v>28956</v>
      </c>
      <c r="AH15" s="61">
        <v>4.4000000000000004</v>
      </c>
      <c r="AK15" s="64"/>
      <c r="AO15" s="61" t="s">
        <v>241</v>
      </c>
      <c r="AP15" s="61">
        <v>878328</v>
      </c>
      <c r="AQ15" s="54">
        <v>20.3</v>
      </c>
      <c r="AT15" s="64"/>
      <c r="AX15" s="61" t="s">
        <v>319</v>
      </c>
      <c r="AY15" s="61">
        <v>834894</v>
      </c>
      <c r="AZ15" s="54">
        <v>19.3</v>
      </c>
      <c r="BD15" s="64"/>
      <c r="BM15" s="64"/>
      <c r="BV15" s="65" t="s">
        <v>447</v>
      </c>
      <c r="BW15" s="24" t="s">
        <v>354</v>
      </c>
      <c r="BX15" s="62">
        <f>BR79</f>
        <v>1703569</v>
      </c>
      <c r="BY15" s="190">
        <f t="shared" si="0"/>
        <v>0.39397313736998951</v>
      </c>
      <c r="CA15" s="64"/>
      <c r="CD15" s="61" t="s">
        <v>69</v>
      </c>
      <c r="CE15" s="61" t="s">
        <v>70</v>
      </c>
      <c r="CF15" s="61">
        <v>3759435</v>
      </c>
      <c r="CG15" s="61">
        <v>86.9</v>
      </c>
      <c r="CJ15" s="65" t="s">
        <v>447</v>
      </c>
      <c r="CK15" s="24" t="s">
        <v>354</v>
      </c>
      <c r="CL15" s="62">
        <f>SUM(CF100:CF101)</f>
        <v>1003803</v>
      </c>
      <c r="CM15" s="190">
        <f t="shared" si="1"/>
        <v>0.23214288192107721</v>
      </c>
      <c r="CN15" s="23">
        <f t="shared" si="2"/>
        <v>-0.23214288192107721</v>
      </c>
      <c r="CO15" s="190">
        <v>0.39397313736998951</v>
      </c>
    </row>
    <row r="16" spans="3:98" x14ac:dyDescent="0.25">
      <c r="O16" s="64"/>
      <c r="R16" s="112" t="s">
        <v>54</v>
      </c>
      <c r="S16" s="152">
        <v>4.9107369990721718E-2</v>
      </c>
      <c r="T16" s="108">
        <v>1.4149501677505031E-2</v>
      </c>
      <c r="U16" s="57">
        <v>5.0069729986300791E-2</v>
      </c>
      <c r="W16" s="112" t="s">
        <v>47</v>
      </c>
      <c r="X16" s="152">
        <v>0.1956530552489921</v>
      </c>
      <c r="Y16" s="108">
        <v>2.5975689949140266E-2</v>
      </c>
      <c r="Z16" s="57">
        <v>0.3145452263411691</v>
      </c>
      <c r="AB16" s="64"/>
      <c r="AF16" s="61" t="s">
        <v>232</v>
      </c>
      <c r="AG16" s="61">
        <v>9652</v>
      </c>
      <c r="AH16" s="61">
        <v>1.5</v>
      </c>
      <c r="AK16" s="64"/>
      <c r="AO16" s="61" t="s">
        <v>242</v>
      </c>
      <c r="AP16" s="61">
        <v>38608</v>
      </c>
      <c r="AQ16" s="61">
        <v>0.9</v>
      </c>
      <c r="AT16" s="64"/>
      <c r="AX16" s="61" t="s">
        <v>320</v>
      </c>
      <c r="AY16" s="61">
        <v>159257</v>
      </c>
      <c r="AZ16" s="61">
        <v>3.7</v>
      </c>
      <c r="BD16" s="64"/>
      <c r="BM16" s="64"/>
      <c r="BV16" s="43" t="s">
        <v>477</v>
      </c>
      <c r="BW16" s="24" t="s">
        <v>355</v>
      </c>
      <c r="BX16" s="62">
        <f>BR89</f>
        <v>241299</v>
      </c>
      <c r="BY16" s="181">
        <f t="shared" si="0"/>
        <v>5.5803624082289061E-2</v>
      </c>
      <c r="CA16" s="64"/>
      <c r="CD16" s="61" t="s">
        <v>43</v>
      </c>
      <c r="CF16" s="61">
        <v>4324074</v>
      </c>
      <c r="CG16" s="61">
        <v>100</v>
      </c>
      <c r="CJ16" s="43" t="s">
        <v>477</v>
      </c>
      <c r="CK16" s="24" t="s">
        <v>355</v>
      </c>
      <c r="CL16" s="62">
        <f>SUM(CF113:CF114)</f>
        <v>106172</v>
      </c>
      <c r="CM16" s="181">
        <f t="shared" si="1"/>
        <v>2.4553696352097584E-2</v>
      </c>
      <c r="CN16" s="35">
        <f t="shared" si="2"/>
        <v>-2.4553696352097584E-2</v>
      </c>
      <c r="CO16" s="181">
        <v>5.5803624082289061E-2</v>
      </c>
    </row>
    <row r="17" spans="15:93" x14ac:dyDescent="0.25">
      <c r="O17" s="64"/>
      <c r="R17" s="110" t="s">
        <v>164</v>
      </c>
      <c r="S17" s="154">
        <v>6.2240984987876807E-2</v>
      </c>
      <c r="T17" s="108">
        <v>1.5819251071888717E-2</v>
      </c>
      <c r="U17" s="23">
        <v>8.2623335966029221E-2</v>
      </c>
      <c r="W17" s="112" t="s">
        <v>50</v>
      </c>
      <c r="X17" s="152">
        <v>0.20000092094175503</v>
      </c>
      <c r="Y17" s="108">
        <v>2.6191646934070955E-2</v>
      </c>
      <c r="Z17" s="57">
        <v>0.27268793526705104</v>
      </c>
      <c r="AB17" s="64"/>
      <c r="AF17" s="61" t="s">
        <v>43</v>
      </c>
      <c r="AG17" s="61">
        <v>612899</v>
      </c>
      <c r="AH17" s="61">
        <v>94.1</v>
      </c>
      <c r="AK17" s="64"/>
      <c r="AO17" s="61" t="s">
        <v>243</v>
      </c>
      <c r="AP17" s="61">
        <v>96520</v>
      </c>
      <c r="AQ17" s="54">
        <v>2.2000000000000002</v>
      </c>
      <c r="AT17" s="64"/>
      <c r="AX17" s="61" t="s">
        <v>321</v>
      </c>
      <c r="AY17" s="61">
        <v>651507</v>
      </c>
      <c r="AZ17" s="54">
        <v>15.1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294385</v>
      </c>
      <c r="BY17" s="181">
        <f t="shared" si="0"/>
        <v>6.8080472258337854E-2</v>
      </c>
      <c r="CA17" s="64"/>
      <c r="CJ17" s="43" t="s">
        <v>478</v>
      </c>
      <c r="CK17" s="24" t="s">
        <v>356</v>
      </c>
      <c r="CL17" s="62">
        <f>SUM(CF126:CF127)</f>
        <v>125475</v>
      </c>
      <c r="CM17" s="181">
        <f t="shared" si="1"/>
        <v>2.9017773516364427E-2</v>
      </c>
      <c r="CN17" s="35">
        <f t="shared" si="2"/>
        <v>-2.9017773516364427E-2</v>
      </c>
      <c r="CO17" s="181">
        <v>6.8080472258337854E-2</v>
      </c>
    </row>
    <row r="18" spans="15:93" x14ac:dyDescent="0.25">
      <c r="O18" s="64"/>
      <c r="R18" s="112" t="s">
        <v>55</v>
      </c>
      <c r="S18" s="152">
        <v>6.2240984987876807E-2</v>
      </c>
      <c r="T18" s="108">
        <v>1.5819251071888717E-2</v>
      </c>
      <c r="U18" s="57">
        <v>0.11694161191872102</v>
      </c>
      <c r="W18" s="112" t="s">
        <v>56</v>
      </c>
      <c r="X18" s="152">
        <v>0.22222350130946555</v>
      </c>
      <c r="Y18" s="108">
        <v>2.7222278182102762E-2</v>
      </c>
      <c r="Z18" s="57">
        <v>0.28533999859497072</v>
      </c>
      <c r="AB18" s="64"/>
      <c r="AE18" s="61" t="s">
        <v>69</v>
      </c>
      <c r="AF18" s="61" t="s">
        <v>70</v>
      </c>
      <c r="AG18" s="61">
        <v>38608</v>
      </c>
      <c r="AH18" s="61">
        <v>5.9</v>
      </c>
      <c r="AK18" s="64"/>
      <c r="AO18" s="61" t="s">
        <v>218</v>
      </c>
      <c r="AP18" s="61">
        <v>48260</v>
      </c>
      <c r="AQ18" s="61">
        <v>1.1000000000000001</v>
      </c>
      <c r="AT18" s="64"/>
      <c r="AX18" s="61" t="s">
        <v>322</v>
      </c>
      <c r="AY18" s="61">
        <v>844546</v>
      </c>
      <c r="AZ18" s="54">
        <v>19.5</v>
      </c>
      <c r="BD18" s="64"/>
      <c r="BM18" s="64"/>
      <c r="BR18" s="61" t="s">
        <v>3</v>
      </c>
      <c r="BS18" s="61" t="s">
        <v>4</v>
      </c>
      <c r="BV18" s="65" t="s">
        <v>451</v>
      </c>
      <c r="BW18" s="24" t="s">
        <v>357</v>
      </c>
      <c r="BX18" s="62">
        <f>BR109</f>
        <v>4034516</v>
      </c>
      <c r="BY18" s="190">
        <f t="shared" si="0"/>
        <v>0.93303583611196295</v>
      </c>
      <c r="CA18" s="64"/>
      <c r="CJ18" s="65" t="s">
        <v>451</v>
      </c>
      <c r="CK18" s="24" t="s">
        <v>357</v>
      </c>
      <c r="CL18" s="62">
        <f>SUM(CF139:CF140)</f>
        <v>1510531</v>
      </c>
      <c r="CM18" s="190">
        <f t="shared" si="1"/>
        <v>0.34933051562022299</v>
      </c>
      <c r="CN18" s="23">
        <f t="shared" si="2"/>
        <v>-0.34933051562022299</v>
      </c>
      <c r="CO18" s="190">
        <v>0.93303583611196295</v>
      </c>
    </row>
    <row r="19" spans="15:93" x14ac:dyDescent="0.25">
      <c r="O19" s="64"/>
      <c r="R19" s="112" t="s">
        <v>56</v>
      </c>
      <c r="S19" s="152">
        <v>0.22222350130946555</v>
      </c>
      <c r="T19" s="108">
        <v>2.7222278182102762E-2</v>
      </c>
      <c r="U19" s="57">
        <v>0.28533999859497072</v>
      </c>
      <c r="W19" s="112" t="s">
        <v>52</v>
      </c>
      <c r="X19" s="152">
        <v>0.29203517104165327</v>
      </c>
      <c r="Y19" s="108">
        <v>2.9773198111157726E-2</v>
      </c>
      <c r="Z19" s="57">
        <v>0.22435422164453778</v>
      </c>
      <c r="AB19" s="64"/>
      <c r="AE19" s="61" t="s">
        <v>43</v>
      </c>
      <c r="AG19" s="61">
        <v>651507</v>
      </c>
      <c r="AH19" s="61">
        <v>100</v>
      </c>
      <c r="AK19" s="64"/>
      <c r="AO19" s="61" t="s">
        <v>43</v>
      </c>
      <c r="AP19" s="61">
        <v>4295118</v>
      </c>
      <c r="AQ19" s="61">
        <v>99.3</v>
      </c>
      <c r="AT19" s="64"/>
      <c r="AX19" s="61" t="s">
        <v>323</v>
      </c>
      <c r="AY19" s="61">
        <v>236473</v>
      </c>
      <c r="AZ19" s="54">
        <v>5.5</v>
      </c>
      <c r="BD19" s="64"/>
      <c r="BM19" s="64"/>
      <c r="BP19" s="61" t="s">
        <v>6</v>
      </c>
      <c r="BQ19" s="61" t="s">
        <v>331</v>
      </c>
      <c r="BR19" s="61">
        <v>733548</v>
      </c>
      <c r="BS19" s="61">
        <v>17</v>
      </c>
      <c r="BV19" s="43" t="s">
        <v>479</v>
      </c>
      <c r="BW19" s="24" t="s">
        <v>358</v>
      </c>
      <c r="BX19" s="62">
        <f>BR119</f>
        <v>1158234</v>
      </c>
      <c r="BY19" s="181">
        <f t="shared" si="0"/>
        <v>0.26785711807892282</v>
      </c>
      <c r="CA19" s="64"/>
      <c r="CJ19" s="43" t="s">
        <v>479</v>
      </c>
      <c r="CK19" s="24" t="s">
        <v>358</v>
      </c>
      <c r="CL19" s="62">
        <f>SUM(CF152:CF153)</f>
        <v>656332</v>
      </c>
      <c r="CM19" s="181">
        <f t="shared" si="1"/>
        <v>0.15178556148669056</v>
      </c>
      <c r="CN19" s="35">
        <f t="shared" si="2"/>
        <v>-0.15178556148669056</v>
      </c>
      <c r="CO19" s="181">
        <v>0.26785711807892282</v>
      </c>
    </row>
    <row r="20" spans="15:93" x14ac:dyDescent="0.25">
      <c r="O20" s="64"/>
      <c r="R20" s="112" t="s">
        <v>57</v>
      </c>
      <c r="S20" s="153">
        <v>0.22222222222222221</v>
      </c>
      <c r="T20" s="108">
        <v>2.7222222222222221E-2</v>
      </c>
      <c r="U20" s="57">
        <v>0.25457267048150523</v>
      </c>
      <c r="W20" s="112" t="s">
        <v>45</v>
      </c>
      <c r="X20" s="152">
        <v>0.37944686692241919</v>
      </c>
      <c r="Y20" s="108">
        <v>3.1773644963648019E-2</v>
      </c>
      <c r="Z20" s="57">
        <v>0.4636029800014988</v>
      </c>
      <c r="AB20" s="64"/>
      <c r="AK20" s="64"/>
      <c r="AN20" s="61" t="s">
        <v>69</v>
      </c>
      <c r="AO20" s="61" t="s">
        <v>70</v>
      </c>
      <c r="AP20" s="61">
        <v>28956</v>
      </c>
      <c r="AQ20" s="61">
        <v>0.7</v>
      </c>
      <c r="AT20" s="64"/>
      <c r="AX20" s="61" t="s">
        <v>366</v>
      </c>
      <c r="AY20" s="61">
        <v>9652</v>
      </c>
      <c r="AZ20" s="61">
        <v>0.2</v>
      </c>
      <c r="BD20" s="64"/>
      <c r="BM20" s="64"/>
      <c r="BQ20" s="61" t="s">
        <v>332</v>
      </c>
      <c r="BR20" s="61">
        <v>3474702</v>
      </c>
      <c r="BS20" s="61">
        <v>80.400000000000006</v>
      </c>
      <c r="BV20" s="43" t="s">
        <v>480</v>
      </c>
      <c r="BW20" s="24" t="s">
        <v>359</v>
      </c>
      <c r="BX20" s="62">
        <f>BR129</f>
        <v>289559</v>
      </c>
      <c r="BY20" s="181">
        <f t="shared" si="0"/>
        <v>6.6964395151424327E-2</v>
      </c>
      <c r="CA20" s="64"/>
      <c r="CD20" s="24" t="s">
        <v>459</v>
      </c>
      <c r="CJ20" s="43" t="s">
        <v>480</v>
      </c>
      <c r="CK20" s="24" t="s">
        <v>359</v>
      </c>
      <c r="CL20" s="62">
        <f>SUM(CF165:CF166)</f>
        <v>130302</v>
      </c>
      <c r="CM20" s="181">
        <f t="shared" si="1"/>
        <v>3.0134081886665214E-2</v>
      </c>
      <c r="CN20" s="35">
        <f t="shared" si="2"/>
        <v>-3.0134081886665214E-2</v>
      </c>
      <c r="CO20" s="181">
        <v>6.6964395151424327E-2</v>
      </c>
    </row>
    <row r="21" spans="15:93" x14ac:dyDescent="0.25">
      <c r="O21" s="64"/>
      <c r="R21" s="112" t="s">
        <v>58</v>
      </c>
      <c r="S21" s="153">
        <v>0</v>
      </c>
      <c r="T21" s="108">
        <v>0</v>
      </c>
      <c r="U21" s="57">
        <v>0.19291913224158527</v>
      </c>
      <c r="W21" s="112" t="s">
        <v>58</v>
      </c>
      <c r="X21" s="153">
        <v>0</v>
      </c>
      <c r="Y21" s="108">
        <v>0</v>
      </c>
      <c r="Z21" s="57">
        <v>0.19291913224158527</v>
      </c>
      <c r="AB21" s="64"/>
      <c r="AK21" s="64"/>
      <c r="AN21" s="61" t="s">
        <v>43</v>
      </c>
      <c r="AP21" s="61">
        <v>4324074</v>
      </c>
      <c r="AQ21" s="61">
        <v>100</v>
      </c>
      <c r="AT21" s="64"/>
      <c r="AX21" s="61" t="s">
        <v>324</v>
      </c>
      <c r="AY21" s="61">
        <v>4826</v>
      </c>
      <c r="AZ21" s="61">
        <v>0.1</v>
      </c>
      <c r="BD21" s="64"/>
      <c r="BM21" s="64"/>
      <c r="BQ21" s="61" t="s">
        <v>43</v>
      </c>
      <c r="BR21" s="61">
        <v>4208251</v>
      </c>
      <c r="BS21" s="61">
        <v>97.3</v>
      </c>
      <c r="BV21" s="62" t="s">
        <v>481</v>
      </c>
      <c r="BW21" s="24" t="s">
        <v>360</v>
      </c>
      <c r="BX21" s="62">
        <f>BR139</f>
        <v>125475</v>
      </c>
      <c r="BY21" s="181">
        <f t="shared" si="0"/>
        <v>2.9017773516364427E-2</v>
      </c>
      <c r="CA21" s="64"/>
      <c r="CF21" s="61" t="s">
        <v>3</v>
      </c>
      <c r="CG21" s="61" t="s">
        <v>4</v>
      </c>
      <c r="CJ21" s="62" t="s">
        <v>481</v>
      </c>
      <c r="CK21" s="24" t="s">
        <v>360</v>
      </c>
      <c r="CL21" s="62">
        <f>SUM(CF178:CF179)</f>
        <v>62738</v>
      </c>
      <c r="CM21" s="181">
        <f t="shared" si="1"/>
        <v>1.4509002389875843E-2</v>
      </c>
      <c r="CN21" s="35">
        <f t="shared" si="2"/>
        <v>-1.4509002389875843E-2</v>
      </c>
      <c r="CO21" s="181">
        <v>2.9017773516364427E-2</v>
      </c>
    </row>
    <row r="22" spans="15:93" x14ac:dyDescent="0.25">
      <c r="O22" s="64"/>
      <c r="R22" s="112" t="s">
        <v>59</v>
      </c>
      <c r="S22" s="153">
        <v>0.21428571428571427</v>
      </c>
      <c r="T22" s="108">
        <v>2.6867731575255845E-2</v>
      </c>
      <c r="U22" s="57">
        <v>0.20858742293958196</v>
      </c>
      <c r="W22" s="112" t="s">
        <v>48</v>
      </c>
      <c r="X22" s="153">
        <v>0.11764705882352941</v>
      </c>
      <c r="Y22" s="108">
        <v>2.1096663341681525E-2</v>
      </c>
      <c r="Z22" s="57">
        <v>0.33041787413096407</v>
      </c>
      <c r="AB22" s="64"/>
      <c r="AK22" s="64"/>
      <c r="AT22" s="64"/>
      <c r="AX22" s="61" t="s">
        <v>325</v>
      </c>
      <c r="AY22" s="61">
        <v>9652</v>
      </c>
      <c r="AZ22" s="61">
        <v>0.2</v>
      </c>
      <c r="BD22" s="64"/>
      <c r="BM22" s="64"/>
      <c r="BP22" s="61" t="s">
        <v>69</v>
      </c>
      <c r="BQ22" s="61" t="s">
        <v>70</v>
      </c>
      <c r="BR22" s="61">
        <v>115823</v>
      </c>
      <c r="BS22" s="61">
        <v>2.7</v>
      </c>
      <c r="CA22" s="64"/>
      <c r="CD22" s="61" t="s">
        <v>6</v>
      </c>
      <c r="CE22" s="61" t="s">
        <v>454</v>
      </c>
      <c r="CF22" s="61">
        <v>77216</v>
      </c>
      <c r="CG22" s="61">
        <v>1.8</v>
      </c>
    </row>
    <row r="23" spans="15:93" x14ac:dyDescent="0.25">
      <c r="O23" s="64"/>
      <c r="R23" s="112" t="s">
        <v>60</v>
      </c>
      <c r="S23" s="152">
        <v>6.4516560275391863E-2</v>
      </c>
      <c r="T23" s="108">
        <v>1.6086283593441063E-2</v>
      </c>
      <c r="U23" s="23">
        <v>7.8862295762369611E-2</v>
      </c>
      <c r="W23" s="112" t="s">
        <v>51</v>
      </c>
      <c r="X23" s="153">
        <v>0.11764705882352941</v>
      </c>
      <c r="Y23" s="108">
        <v>2.1096663341681525E-2</v>
      </c>
      <c r="Z23" s="57">
        <v>0.26481777328727685</v>
      </c>
      <c r="AB23" s="64"/>
      <c r="AK23" s="64"/>
      <c r="AT23" s="64"/>
      <c r="AX23" s="61" t="s">
        <v>43</v>
      </c>
      <c r="AY23" s="61">
        <v>4295118</v>
      </c>
      <c r="AZ23" s="61">
        <v>99.3</v>
      </c>
      <c r="BD23" s="64"/>
      <c r="BM23" s="64"/>
      <c r="BP23" s="61" t="s">
        <v>43</v>
      </c>
      <c r="BR23" s="61">
        <v>4324074</v>
      </c>
      <c r="BS23" s="61">
        <v>100</v>
      </c>
      <c r="CA23" s="64"/>
      <c r="CE23" s="61" t="s">
        <v>455</v>
      </c>
      <c r="CF23" s="61">
        <v>323340</v>
      </c>
      <c r="CG23" s="61">
        <v>7.5</v>
      </c>
    </row>
    <row r="24" spans="15:93" x14ac:dyDescent="0.25">
      <c r="O24" s="64"/>
      <c r="R24" s="112" t="s">
        <v>88</v>
      </c>
      <c r="S24" s="153">
        <v>0.21428571428571427</v>
      </c>
      <c r="T24" s="108">
        <v>1.8097440733736665E-2</v>
      </c>
      <c r="U24" s="57">
        <v>8.8901423056172532E-2</v>
      </c>
      <c r="W24" s="112" t="s">
        <v>62</v>
      </c>
      <c r="X24" s="153">
        <v>0.16666666666666666</v>
      </c>
      <c r="Y24" s="108">
        <v>2.4402584107243872E-2</v>
      </c>
      <c r="Z24" s="57">
        <v>0.16441678188154343</v>
      </c>
      <c r="AB24" s="64"/>
      <c r="AK24" s="64"/>
      <c r="AT24" s="64"/>
      <c r="AW24" s="61" t="s">
        <v>69</v>
      </c>
      <c r="AX24" s="61" t="s">
        <v>70</v>
      </c>
      <c r="AY24" s="61">
        <v>28956</v>
      </c>
      <c r="AZ24" s="61">
        <v>0.7</v>
      </c>
      <c r="BD24" s="64"/>
      <c r="BM24" s="64"/>
      <c r="CA24" s="64"/>
      <c r="CE24" s="61" t="s">
        <v>456</v>
      </c>
      <c r="CF24" s="61">
        <v>241299</v>
      </c>
      <c r="CG24" s="61">
        <v>5.6</v>
      </c>
    </row>
    <row r="25" spans="15:93" ht="16.5" thickBot="1" x14ac:dyDescent="0.3">
      <c r="O25" s="64"/>
      <c r="R25" s="113" t="s">
        <v>259</v>
      </c>
      <c r="S25" s="154">
        <v>7.9365601441934511E-2</v>
      </c>
      <c r="T25" s="156">
        <v>1.769953355428654E-2</v>
      </c>
      <c r="U25" s="57">
        <v>8.1821435191737416E-2</v>
      </c>
      <c r="W25" s="112" t="s">
        <v>59</v>
      </c>
      <c r="X25" s="153">
        <v>0.21428571428571427</v>
      </c>
      <c r="Y25" s="108">
        <v>2.6867731575255845E-2</v>
      </c>
      <c r="Z25" s="57">
        <v>0.20858742293958196</v>
      </c>
      <c r="AB25" s="64"/>
      <c r="AK25" s="64"/>
      <c r="AT25" s="64"/>
      <c r="AW25" s="61" t="s">
        <v>43</v>
      </c>
      <c r="AY25" s="61">
        <v>4324074</v>
      </c>
      <c r="AZ25" s="61">
        <v>100</v>
      </c>
      <c r="BD25" s="64"/>
      <c r="BM25" s="64"/>
      <c r="CA25" s="64"/>
      <c r="CE25" s="61" t="s">
        <v>457</v>
      </c>
      <c r="CF25" s="61">
        <v>57912</v>
      </c>
      <c r="CG25" s="61">
        <v>1.3</v>
      </c>
    </row>
    <row r="26" spans="15:93" x14ac:dyDescent="0.25">
      <c r="O26" s="64"/>
      <c r="R26" s="112" t="s">
        <v>61</v>
      </c>
      <c r="S26" s="153">
        <v>0.23076923076923078</v>
      </c>
      <c r="T26" s="108">
        <v>2.7587944369891225E-2</v>
      </c>
      <c r="U26" s="57">
        <v>0.30681236094856507</v>
      </c>
      <c r="W26" s="112" t="s">
        <v>88</v>
      </c>
      <c r="X26" s="153">
        <v>0.21428571428571427</v>
      </c>
      <c r="Y26" s="108">
        <v>1.8097440733736665E-2</v>
      </c>
      <c r="Z26" s="57">
        <v>8.8901423056172532E-2</v>
      </c>
      <c r="AB26" s="64"/>
      <c r="AF26" s="209" t="s">
        <v>225</v>
      </c>
      <c r="AG26" s="182">
        <v>289559</v>
      </c>
      <c r="AH26" s="183">
        <f>AG26/$AE$2</f>
        <v>0.44444495607875278</v>
      </c>
      <c r="AK26" s="64"/>
      <c r="AO26" s="223" t="s">
        <v>235</v>
      </c>
      <c r="AP26" s="182">
        <v>1510530</v>
      </c>
      <c r="AQ26" s="183">
        <f>AP26/$AN$2</f>
        <v>0.34933028435683572</v>
      </c>
      <c r="AT26" s="64"/>
      <c r="BD26" s="64"/>
      <c r="BM26" s="64"/>
      <c r="CA26" s="64"/>
      <c r="CE26" s="61" t="s">
        <v>458</v>
      </c>
      <c r="CF26" s="61">
        <v>33782</v>
      </c>
      <c r="CG26" s="61">
        <v>0.8</v>
      </c>
    </row>
    <row r="27" spans="15:93" x14ac:dyDescent="0.25">
      <c r="O27" s="64"/>
      <c r="R27" s="112" t="s">
        <v>62</v>
      </c>
      <c r="S27" s="153">
        <v>0.16666666666666666</v>
      </c>
      <c r="T27" s="108">
        <v>2.4402584107243872E-2</v>
      </c>
      <c r="U27" s="57">
        <v>0.16441678188154343</v>
      </c>
      <c r="W27" s="112" t="s">
        <v>57</v>
      </c>
      <c r="X27" s="153">
        <v>0.22222222222222221</v>
      </c>
      <c r="Y27" s="108">
        <v>2.7222222222222221E-2</v>
      </c>
      <c r="Z27" s="57">
        <v>0.25457267048150523</v>
      </c>
      <c r="AB27" s="64"/>
      <c r="AF27" s="210" t="s">
        <v>226</v>
      </c>
      <c r="AG27" s="185">
        <v>149605</v>
      </c>
      <c r="AH27" s="186">
        <f t="shared" ref="AH27:AH29" si="3">AG27/$AE$2</f>
        <v>0.22962915210427517</v>
      </c>
      <c r="AK27" s="64"/>
      <c r="AO27" s="204" t="s">
        <v>236</v>
      </c>
      <c r="AP27" s="185">
        <v>873502</v>
      </c>
      <c r="AQ27" s="186">
        <f t="shared" ref="AQ27:AQ29" si="4">AP27/$AN$2</f>
        <v>0.20200903129779926</v>
      </c>
      <c r="AT27" s="64"/>
      <c r="BD27" s="64"/>
      <c r="BM27" s="64"/>
      <c r="BP27" s="24" t="s">
        <v>334</v>
      </c>
      <c r="CA27" s="64"/>
      <c r="CE27" s="61" t="s">
        <v>43</v>
      </c>
      <c r="CF27" s="61">
        <v>733548</v>
      </c>
      <c r="CG27" s="61">
        <v>17</v>
      </c>
    </row>
    <row r="28" spans="15:93" ht="16.5" thickBot="1" x14ac:dyDescent="0.3">
      <c r="O28" s="64"/>
      <c r="R28" s="112" t="s">
        <v>63</v>
      </c>
      <c r="S28" s="152">
        <v>9.61542293116983E-2</v>
      </c>
      <c r="T28" s="108">
        <v>1.9303382983796476E-2</v>
      </c>
      <c r="U28" s="57">
        <v>8.9827356531953367E-2</v>
      </c>
      <c r="W28" s="112" t="s">
        <v>61</v>
      </c>
      <c r="X28" s="153">
        <v>0.23076923076923078</v>
      </c>
      <c r="Y28" s="108">
        <v>2.7587944369891225E-2</v>
      </c>
      <c r="Z28" s="57">
        <v>0.30681236094856507</v>
      </c>
      <c r="AB28" s="64"/>
      <c r="AF28" s="204" t="s">
        <v>361</v>
      </c>
      <c r="AG28" s="185">
        <f>SUM(AG13:AG14)</f>
        <v>62738</v>
      </c>
      <c r="AH28" s="186">
        <f t="shared" si="3"/>
        <v>9.6296739712696866E-2</v>
      </c>
      <c r="AK28" s="64"/>
      <c r="AO28" s="206" t="s">
        <v>446</v>
      </c>
      <c r="AP28" s="185">
        <v>878328</v>
      </c>
      <c r="AQ28" s="186">
        <f t="shared" si="4"/>
        <v>0.20312510840471279</v>
      </c>
      <c r="AT28" s="64"/>
      <c r="BD28" s="64"/>
      <c r="BM28" s="64"/>
      <c r="BR28" s="61" t="s">
        <v>3</v>
      </c>
      <c r="BS28" s="61" t="s">
        <v>4</v>
      </c>
      <c r="CA28" s="64"/>
      <c r="CD28" s="61" t="s">
        <v>69</v>
      </c>
      <c r="CE28" s="61" t="s">
        <v>70</v>
      </c>
      <c r="CF28" s="61">
        <v>3590526</v>
      </c>
      <c r="CG28" s="61">
        <v>83</v>
      </c>
    </row>
    <row r="29" spans="15:93" x14ac:dyDescent="0.25">
      <c r="O29" s="64"/>
      <c r="R29" s="114" t="s">
        <v>188</v>
      </c>
      <c r="S29" s="155">
        <v>0.32300000000000001</v>
      </c>
      <c r="T29" s="119">
        <v>3.0622277062108839E-2</v>
      </c>
      <c r="AB29" s="64"/>
      <c r="AF29" s="208" t="s">
        <v>228</v>
      </c>
      <c r="AG29" s="185">
        <f>AG12</f>
        <v>9652</v>
      </c>
      <c r="AH29" s="186">
        <f t="shared" si="3"/>
        <v>1.4814883032722595E-2</v>
      </c>
      <c r="AK29" s="64"/>
      <c r="AO29" s="205" t="s">
        <v>243</v>
      </c>
      <c r="AP29" s="185">
        <v>96520</v>
      </c>
      <c r="AQ29" s="186">
        <f t="shared" si="4"/>
        <v>2.232154213827053E-2</v>
      </c>
      <c r="AT29" s="64"/>
      <c r="AX29" s="209" t="s">
        <v>323</v>
      </c>
      <c r="AY29" s="182">
        <v>236473</v>
      </c>
      <c r="AZ29" s="183">
        <f t="shared" ref="AZ29:AZ32" si="5">AY29/$AW$2</f>
        <v>5.4687546975375534E-2</v>
      </c>
      <c r="BD29" s="64"/>
      <c r="BM29" s="64"/>
      <c r="BP29" s="61" t="s">
        <v>6</v>
      </c>
      <c r="BQ29" s="61" t="s">
        <v>331</v>
      </c>
      <c r="BR29" s="61">
        <v>941065</v>
      </c>
      <c r="BS29" s="61">
        <v>21.8</v>
      </c>
      <c r="CA29" s="64"/>
      <c r="CD29" s="61" t="s">
        <v>43</v>
      </c>
      <c r="CF29" s="61">
        <v>4324074</v>
      </c>
      <c r="CG29" s="61">
        <v>100</v>
      </c>
    </row>
    <row r="30" spans="15:93" ht="16.5" thickBot="1" x14ac:dyDescent="0.3">
      <c r="O30" s="64"/>
      <c r="AB30" s="64"/>
      <c r="AF30" s="207" t="s">
        <v>445</v>
      </c>
      <c r="AG30" s="96"/>
      <c r="AH30" s="97">
        <f>1-SUM(AH26:AH29)</f>
        <v>0.21481426907155265</v>
      </c>
      <c r="AK30" s="64"/>
      <c r="AO30" s="187" t="s">
        <v>217</v>
      </c>
      <c r="AP30" s="188"/>
      <c r="AQ30" s="189">
        <f>1-SUM(AQ26:AQ29)</f>
        <v>0.2232140338023817</v>
      </c>
      <c r="AT30" s="64"/>
      <c r="AX30" s="222" t="s">
        <v>321</v>
      </c>
      <c r="AY30" s="185">
        <v>651507</v>
      </c>
      <c r="AZ30" s="186">
        <f t="shared" si="5"/>
        <v>0.15066971564316428</v>
      </c>
      <c r="BD30" s="64"/>
      <c r="BM30" s="64"/>
      <c r="BQ30" s="61" t="s">
        <v>332</v>
      </c>
      <c r="BR30" s="61">
        <v>3267185</v>
      </c>
      <c r="BS30" s="61">
        <v>75.599999999999994</v>
      </c>
      <c r="CA30" s="64"/>
    </row>
    <row r="31" spans="15:93" x14ac:dyDescent="0.25">
      <c r="O31" s="64"/>
      <c r="AB31" s="64"/>
      <c r="AK31" s="64"/>
      <c r="AT31" s="64"/>
      <c r="AX31" s="206" t="s">
        <v>314</v>
      </c>
      <c r="AY31" s="185">
        <v>733548</v>
      </c>
      <c r="AZ31" s="186">
        <f t="shared" si="5"/>
        <v>0.16964279519730699</v>
      </c>
      <c r="BD31" s="64"/>
      <c r="BM31" s="64"/>
      <c r="BQ31" s="61" t="s">
        <v>43</v>
      </c>
      <c r="BR31" s="61">
        <v>4208251</v>
      </c>
      <c r="BS31" s="61">
        <v>97.3</v>
      </c>
      <c r="CA31" s="64"/>
    </row>
    <row r="32" spans="15:93" x14ac:dyDescent="0.25">
      <c r="O32" s="64"/>
      <c r="AB32" s="64"/>
      <c r="AK32" s="64"/>
      <c r="AT32" s="64"/>
      <c r="AX32" s="206" t="s">
        <v>319</v>
      </c>
      <c r="AY32" s="185">
        <v>834894</v>
      </c>
      <c r="AZ32" s="186">
        <f t="shared" si="5"/>
        <v>0.19308041444249105</v>
      </c>
      <c r="BD32" s="64"/>
      <c r="BM32" s="64"/>
      <c r="BP32" s="61" t="s">
        <v>69</v>
      </c>
      <c r="BQ32" s="61" t="s">
        <v>70</v>
      </c>
      <c r="BR32" s="61">
        <v>115823</v>
      </c>
      <c r="BS32" s="61">
        <v>2.7</v>
      </c>
      <c r="CA32" s="64"/>
    </row>
    <row r="33" spans="15:85" ht="16.5" thickBot="1" x14ac:dyDescent="0.3">
      <c r="O33" s="64"/>
      <c r="AB33" s="64"/>
      <c r="AK33" s="64"/>
      <c r="AT33" s="64"/>
      <c r="AX33" s="219" t="s">
        <v>722</v>
      </c>
      <c r="AY33" s="188">
        <v>844546</v>
      </c>
      <c r="AZ33" s="189">
        <f>AY33/$AW$2</f>
        <v>0.1953125686563181</v>
      </c>
      <c r="BD33" s="64"/>
      <c r="BM33" s="64"/>
      <c r="BP33" s="61" t="s">
        <v>43</v>
      </c>
      <c r="BR33" s="61">
        <v>4324074</v>
      </c>
      <c r="BS33" s="61">
        <v>100</v>
      </c>
      <c r="CA33" s="64"/>
      <c r="CD33" s="24" t="s">
        <v>460</v>
      </c>
    </row>
    <row r="34" spans="15:85" x14ac:dyDescent="0.25">
      <c r="O34" s="64"/>
      <c r="T34" s="159"/>
      <c r="U34" s="160" t="s">
        <v>27</v>
      </c>
      <c r="V34" s="173" t="s">
        <v>512</v>
      </c>
      <c r="W34" s="145" t="s">
        <v>402</v>
      </c>
      <c r="AB34" s="64"/>
      <c r="AK34" s="64"/>
      <c r="AT34" s="64"/>
      <c r="BD34" s="64"/>
      <c r="BM34" s="64"/>
      <c r="CA34" s="64"/>
      <c r="CF34" s="61" t="s">
        <v>3</v>
      </c>
      <c r="CG34" s="61" t="s">
        <v>4</v>
      </c>
    </row>
    <row r="35" spans="15:85" x14ac:dyDescent="0.25">
      <c r="O35" s="64"/>
      <c r="T35" s="121" t="s">
        <v>47</v>
      </c>
      <c r="U35" s="152">
        <v>0.1956530552489921</v>
      </c>
      <c r="V35" s="157">
        <v>2.5975689949140266E-2</v>
      </c>
      <c r="W35" s="147">
        <v>0.3145452263411691</v>
      </c>
      <c r="AB35" s="64"/>
      <c r="AK35" s="64"/>
      <c r="AT35" s="64"/>
      <c r="BD35" s="64"/>
      <c r="BM35" s="64"/>
      <c r="CA35" s="64"/>
      <c r="CD35" s="61" t="s">
        <v>6</v>
      </c>
      <c r="CE35" s="61" t="s">
        <v>454</v>
      </c>
      <c r="CF35" s="61">
        <v>110997</v>
      </c>
      <c r="CG35" s="61">
        <v>2.6</v>
      </c>
    </row>
    <row r="36" spans="15:85" x14ac:dyDescent="0.25">
      <c r="O36" s="64"/>
      <c r="T36" s="121" t="s">
        <v>50</v>
      </c>
      <c r="U36" s="152">
        <v>0.20000092094175503</v>
      </c>
      <c r="V36" s="157">
        <v>2.6191646934070955E-2</v>
      </c>
      <c r="W36" s="147">
        <v>0.27268793526705104</v>
      </c>
      <c r="AB36" s="64"/>
      <c r="AK36" s="64"/>
      <c r="AT36" s="64"/>
      <c r="BD36" s="64"/>
      <c r="BM36" s="64"/>
      <c r="CA36" s="64"/>
      <c r="CE36" s="61" t="s">
        <v>455</v>
      </c>
      <c r="CF36" s="61">
        <v>453642</v>
      </c>
      <c r="CG36" s="61">
        <v>10.5</v>
      </c>
    </row>
    <row r="37" spans="15:85" x14ac:dyDescent="0.25">
      <c r="O37" s="64"/>
      <c r="T37" s="121" t="s">
        <v>56</v>
      </c>
      <c r="U37" s="152">
        <v>0.22222350130946555</v>
      </c>
      <c r="V37" s="157">
        <v>2.7222278182102762E-2</v>
      </c>
      <c r="W37" s="147">
        <v>0.28533999859497072</v>
      </c>
      <c r="AB37" s="64"/>
      <c r="AK37" s="64"/>
      <c r="AT37" s="64"/>
      <c r="BD37" s="64"/>
      <c r="BM37" s="64"/>
      <c r="BP37" s="24" t="s">
        <v>335</v>
      </c>
      <c r="CA37" s="64"/>
      <c r="CE37" s="61" t="s">
        <v>456</v>
      </c>
      <c r="CF37" s="61">
        <v>304036</v>
      </c>
      <c r="CG37" s="61">
        <v>7</v>
      </c>
    </row>
    <row r="38" spans="15:85" x14ac:dyDescent="0.25">
      <c r="O38" s="64"/>
      <c r="T38" s="121" t="s">
        <v>52</v>
      </c>
      <c r="U38" s="152">
        <v>0.29203517104165327</v>
      </c>
      <c r="V38" s="157">
        <v>2.9773198111157726E-2</v>
      </c>
      <c r="W38" s="147">
        <v>0.22435422164453778</v>
      </c>
      <c r="AB38" s="64"/>
      <c r="AK38" s="64"/>
      <c r="AT38" s="64"/>
      <c r="BD38" s="64"/>
      <c r="BM38" s="64"/>
      <c r="BR38" s="61" t="s">
        <v>3</v>
      </c>
      <c r="BS38" s="61" t="s">
        <v>4</v>
      </c>
      <c r="CA38" s="64"/>
      <c r="CE38" s="61" t="s">
        <v>457</v>
      </c>
      <c r="CF38" s="61">
        <v>38608</v>
      </c>
      <c r="CG38" s="61">
        <v>0.9</v>
      </c>
    </row>
    <row r="39" spans="15:85" ht="16.5" thickBot="1" x14ac:dyDescent="0.3">
      <c r="O39" s="64"/>
      <c r="T39" s="123" t="s">
        <v>45</v>
      </c>
      <c r="U39" s="161">
        <v>0.37944686692241919</v>
      </c>
      <c r="V39" s="162">
        <v>3.1773644963648019E-2</v>
      </c>
      <c r="W39" s="151">
        <v>0.4636029800014988</v>
      </c>
      <c r="AB39" s="64"/>
      <c r="AK39" s="64"/>
      <c r="AT39" s="64"/>
      <c r="BD39" s="64"/>
      <c r="BM39" s="64"/>
      <c r="BP39" s="61" t="s">
        <v>6</v>
      </c>
      <c r="BQ39" s="61" t="s">
        <v>331</v>
      </c>
      <c r="BR39" s="61">
        <v>2408162</v>
      </c>
      <c r="BS39" s="61">
        <v>55.7</v>
      </c>
      <c r="CA39" s="64"/>
      <c r="CE39" s="61" t="s">
        <v>458</v>
      </c>
      <c r="CF39" s="61">
        <v>33782</v>
      </c>
      <c r="CG39" s="61">
        <v>0.8</v>
      </c>
    </row>
    <row r="40" spans="15:85" x14ac:dyDescent="0.25">
      <c r="O40" s="64"/>
      <c r="AB40" s="64"/>
      <c r="AK40" s="64"/>
      <c r="AT40" s="64"/>
      <c r="BD40" s="64"/>
      <c r="BM40" s="64"/>
      <c r="BQ40" s="61" t="s">
        <v>332</v>
      </c>
      <c r="BR40" s="61">
        <v>1800089</v>
      </c>
      <c r="BS40" s="61">
        <v>41.6</v>
      </c>
      <c r="CA40" s="64"/>
      <c r="CE40" s="61" t="s">
        <v>43</v>
      </c>
      <c r="CF40" s="61">
        <v>941065</v>
      </c>
      <c r="CG40" s="61">
        <v>21.8</v>
      </c>
    </row>
    <row r="41" spans="15:85" x14ac:dyDescent="0.25">
      <c r="O41" s="64"/>
      <c r="AB41" s="64"/>
      <c r="AK41" s="64"/>
      <c r="AT41" s="64"/>
      <c r="BD41" s="64"/>
      <c r="BM41" s="64"/>
      <c r="BQ41" s="61" t="s">
        <v>43</v>
      </c>
      <c r="BR41" s="61">
        <v>4208251</v>
      </c>
      <c r="BS41" s="61">
        <v>97.3</v>
      </c>
      <c r="CA41" s="64"/>
      <c r="CD41" s="61" t="s">
        <v>69</v>
      </c>
      <c r="CE41" s="61" t="s">
        <v>70</v>
      </c>
      <c r="CF41" s="61">
        <v>3383009</v>
      </c>
      <c r="CG41" s="61">
        <v>78.2</v>
      </c>
    </row>
    <row r="42" spans="15:85" x14ac:dyDescent="0.25">
      <c r="O42" s="64"/>
      <c r="AB42" s="64"/>
      <c r="AK42" s="64"/>
      <c r="AT42" s="64"/>
      <c r="BD42" s="64"/>
      <c r="BM42" s="64"/>
      <c r="BP42" s="61" t="s">
        <v>69</v>
      </c>
      <c r="BQ42" s="61" t="s">
        <v>70</v>
      </c>
      <c r="BR42" s="61">
        <v>115823</v>
      </c>
      <c r="BS42" s="61">
        <v>2.7</v>
      </c>
      <c r="CA42" s="64"/>
      <c r="CD42" s="61" t="s">
        <v>43</v>
      </c>
      <c r="CF42" s="61">
        <v>4324074</v>
      </c>
      <c r="CG42" s="61">
        <v>100</v>
      </c>
    </row>
    <row r="43" spans="15:85" x14ac:dyDescent="0.25">
      <c r="O43" s="64"/>
      <c r="AB43" s="64"/>
      <c r="AK43" s="64"/>
      <c r="AT43" s="64"/>
      <c r="BD43" s="64"/>
      <c r="BM43" s="64"/>
      <c r="BP43" s="61" t="s">
        <v>43</v>
      </c>
      <c r="BR43" s="61">
        <v>4324074</v>
      </c>
      <c r="BS43" s="61">
        <v>100</v>
      </c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CA45" s="64"/>
    </row>
    <row r="46" spans="15:85" x14ac:dyDescent="0.25">
      <c r="O46" s="64"/>
      <c r="AB46" s="64"/>
      <c r="AK46" s="64"/>
      <c r="AT46" s="64"/>
      <c r="BD46" s="64"/>
      <c r="BM46" s="64"/>
      <c r="CA46" s="64"/>
      <c r="CD46" s="61" t="s">
        <v>461</v>
      </c>
    </row>
    <row r="47" spans="15:85" x14ac:dyDescent="0.25">
      <c r="O47" s="64"/>
      <c r="AB47" s="64"/>
      <c r="AK47" s="64"/>
      <c r="AT47" s="64"/>
      <c r="BD47" s="64"/>
      <c r="BM47" s="64"/>
      <c r="BP47" s="61" t="s">
        <v>336</v>
      </c>
      <c r="CA47" s="64"/>
      <c r="CF47" s="61" t="s">
        <v>3</v>
      </c>
      <c r="CG47" s="61" t="s">
        <v>4</v>
      </c>
    </row>
    <row r="48" spans="15:85" x14ac:dyDescent="0.25">
      <c r="O48" s="64"/>
      <c r="AB48" s="64"/>
      <c r="AK48" s="64"/>
      <c r="AT48" s="64"/>
      <c r="BD48" s="64"/>
      <c r="BM48" s="64"/>
      <c r="BR48" s="61" t="s">
        <v>3</v>
      </c>
      <c r="BS48" s="61" t="s">
        <v>4</v>
      </c>
      <c r="CA48" s="64"/>
      <c r="CD48" s="61" t="s">
        <v>6</v>
      </c>
      <c r="CE48" s="61" t="s">
        <v>454</v>
      </c>
      <c r="CF48" s="61">
        <v>651507</v>
      </c>
      <c r="CG48" s="61">
        <v>15.1</v>
      </c>
    </row>
    <row r="49" spans="15:85" x14ac:dyDescent="0.25">
      <c r="O49" s="64"/>
      <c r="AB49" s="64"/>
      <c r="AK49" s="64"/>
      <c r="AT49" s="64"/>
      <c r="BD49" s="64"/>
      <c r="BM49" s="64"/>
      <c r="BP49" s="61" t="s">
        <v>6</v>
      </c>
      <c r="BQ49" s="61" t="s">
        <v>331</v>
      </c>
      <c r="BR49" s="61">
        <v>2412988</v>
      </c>
      <c r="BS49" s="61">
        <v>55.8</v>
      </c>
      <c r="CA49" s="64"/>
      <c r="CE49" s="61" t="s">
        <v>455</v>
      </c>
      <c r="CF49" s="61">
        <v>1235450</v>
      </c>
      <c r="CG49" s="61">
        <v>28.6</v>
      </c>
    </row>
    <row r="50" spans="15:85" x14ac:dyDescent="0.25">
      <c r="O50" s="64"/>
      <c r="AB50" s="64"/>
      <c r="AK50" s="64"/>
      <c r="AT50" s="64"/>
      <c r="BD50" s="64"/>
      <c r="BM50" s="64"/>
      <c r="BQ50" s="61" t="s">
        <v>332</v>
      </c>
      <c r="BR50" s="61">
        <v>1795263</v>
      </c>
      <c r="BS50" s="61">
        <v>41.5</v>
      </c>
      <c r="CA50" s="64"/>
      <c r="CE50" s="61" t="s">
        <v>456</v>
      </c>
      <c r="CF50" s="61">
        <v>400556</v>
      </c>
      <c r="CG50" s="61">
        <v>9.3000000000000007</v>
      </c>
    </row>
    <row r="51" spans="15:85" x14ac:dyDescent="0.25">
      <c r="O51" s="64"/>
      <c r="AB51" s="64"/>
      <c r="AK51" s="64"/>
      <c r="AT51" s="64"/>
      <c r="BD51" s="64"/>
      <c r="BM51" s="64"/>
      <c r="BQ51" s="61" t="s">
        <v>43</v>
      </c>
      <c r="BR51" s="61">
        <v>4208251</v>
      </c>
      <c r="BS51" s="61">
        <v>97.3</v>
      </c>
      <c r="CA51" s="64"/>
      <c r="CE51" s="61" t="s">
        <v>457</v>
      </c>
      <c r="CF51" s="61">
        <v>62738</v>
      </c>
      <c r="CG51" s="61">
        <v>1.5</v>
      </c>
    </row>
    <row r="52" spans="15:85" x14ac:dyDescent="0.25">
      <c r="O52" s="64"/>
      <c r="AB52" s="64"/>
      <c r="AK52" s="64"/>
      <c r="AT52" s="64"/>
      <c r="BD52" s="64"/>
      <c r="BM52" s="64"/>
      <c r="BP52" s="61" t="s">
        <v>69</v>
      </c>
      <c r="BQ52" s="61" t="s">
        <v>70</v>
      </c>
      <c r="BR52" s="61">
        <v>115823</v>
      </c>
      <c r="BS52" s="61">
        <v>2.7</v>
      </c>
      <c r="CA52" s="64"/>
      <c r="CE52" s="61" t="s">
        <v>458</v>
      </c>
      <c r="CF52" s="61">
        <v>57912</v>
      </c>
      <c r="CG52" s="61">
        <v>1.3</v>
      </c>
    </row>
    <row r="53" spans="15:85" x14ac:dyDescent="0.25">
      <c r="O53" s="64"/>
      <c r="AB53" s="64"/>
      <c r="AK53" s="64"/>
      <c r="AT53" s="64"/>
      <c r="BD53" s="64"/>
      <c r="BM53" s="64"/>
      <c r="BP53" s="61" t="s">
        <v>43</v>
      </c>
      <c r="BR53" s="61">
        <v>4324074</v>
      </c>
      <c r="BS53" s="61">
        <v>100</v>
      </c>
      <c r="CA53" s="64"/>
      <c r="CE53" s="61" t="s">
        <v>43</v>
      </c>
      <c r="CF53" s="61">
        <v>2408162</v>
      </c>
      <c r="CG53" s="61">
        <v>55.7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1" t="s">
        <v>69</v>
      </c>
      <c r="CE54" s="61" t="s">
        <v>70</v>
      </c>
      <c r="CF54" s="61">
        <v>1915912</v>
      </c>
      <c r="CG54" s="61">
        <v>44.3</v>
      </c>
    </row>
    <row r="55" spans="15:85" x14ac:dyDescent="0.25">
      <c r="O55" s="64"/>
      <c r="AB55" s="64"/>
      <c r="AK55" s="64"/>
      <c r="AT55" s="64"/>
      <c r="BD55" s="64"/>
      <c r="BM55" s="64"/>
      <c r="CA55" s="64"/>
      <c r="CD55" s="61" t="s">
        <v>43</v>
      </c>
      <c r="CF55" s="61">
        <v>4324074</v>
      </c>
      <c r="CG55" s="61">
        <v>100</v>
      </c>
    </row>
    <row r="56" spans="15:85" x14ac:dyDescent="0.25">
      <c r="O56" s="64"/>
      <c r="AB56" s="64"/>
      <c r="AK56" s="64"/>
      <c r="AT56" s="64"/>
      <c r="BD56" s="64"/>
      <c r="BM56" s="64"/>
      <c r="CA56" s="64"/>
    </row>
    <row r="57" spans="15:85" x14ac:dyDescent="0.25">
      <c r="O57" s="64"/>
      <c r="AB57" s="64"/>
      <c r="AK57" s="64"/>
      <c r="AT57" s="64"/>
      <c r="BD57" s="64"/>
      <c r="BM57" s="64"/>
      <c r="BP57" s="61" t="s">
        <v>337</v>
      </c>
      <c r="CA57" s="64"/>
    </row>
    <row r="58" spans="15:85" x14ac:dyDescent="0.25">
      <c r="O58" s="64"/>
      <c r="AB58" s="64"/>
      <c r="AK58" s="64"/>
      <c r="AT58" s="64"/>
      <c r="BD58" s="64"/>
      <c r="BM58" s="64"/>
      <c r="BR58" s="61" t="s">
        <v>3</v>
      </c>
      <c r="BS58" s="61" t="s">
        <v>4</v>
      </c>
      <c r="CA58" s="64"/>
    </row>
    <row r="59" spans="15:85" x14ac:dyDescent="0.25">
      <c r="O59" s="64"/>
      <c r="AB59" s="64"/>
      <c r="AK59" s="64"/>
      <c r="AT59" s="64"/>
      <c r="BD59" s="64"/>
      <c r="BM59" s="64"/>
      <c r="BP59" s="61" t="s">
        <v>6</v>
      </c>
      <c r="BQ59" s="61" t="s">
        <v>331</v>
      </c>
      <c r="BR59" s="61">
        <v>1442967</v>
      </c>
      <c r="BS59" s="61">
        <v>33.4</v>
      </c>
      <c r="CA59" s="64"/>
      <c r="CD59" s="61" t="s">
        <v>462</v>
      </c>
    </row>
    <row r="60" spans="15:85" x14ac:dyDescent="0.25">
      <c r="O60" s="64"/>
      <c r="AB60" s="64"/>
      <c r="AK60" s="64"/>
      <c r="AT60" s="64"/>
      <c r="BD60" s="64"/>
      <c r="BM60" s="64"/>
      <c r="BQ60" s="61" t="s">
        <v>332</v>
      </c>
      <c r="BR60" s="61">
        <v>2765284</v>
      </c>
      <c r="BS60" s="61">
        <v>64</v>
      </c>
      <c r="CA60" s="64"/>
      <c r="CF60" s="61" t="s">
        <v>3</v>
      </c>
      <c r="CG60" s="61" t="s">
        <v>4</v>
      </c>
    </row>
    <row r="61" spans="15:85" x14ac:dyDescent="0.25">
      <c r="O61" s="64"/>
      <c r="AB61" s="64"/>
      <c r="AK61" s="64"/>
      <c r="AT61" s="64"/>
      <c r="BD61" s="64"/>
      <c r="BM61" s="64"/>
      <c r="BQ61" s="61" t="s">
        <v>43</v>
      </c>
      <c r="BR61" s="61">
        <v>4208251</v>
      </c>
      <c r="BS61" s="61">
        <v>97.3</v>
      </c>
      <c r="CA61" s="64"/>
      <c r="CD61" s="61" t="s">
        <v>6</v>
      </c>
      <c r="CE61" s="61" t="s">
        <v>454</v>
      </c>
      <c r="CF61" s="61">
        <v>265429</v>
      </c>
      <c r="CG61" s="61">
        <v>6.1</v>
      </c>
    </row>
    <row r="62" spans="15:85" x14ac:dyDescent="0.25">
      <c r="O62" s="64"/>
      <c r="AB62" s="64"/>
      <c r="AK62" s="64"/>
      <c r="AT62" s="64"/>
      <c r="BD62" s="64"/>
      <c r="BM62" s="64"/>
      <c r="BP62" s="61" t="s">
        <v>69</v>
      </c>
      <c r="BQ62" s="61" t="s">
        <v>70</v>
      </c>
      <c r="BR62" s="61">
        <v>115823</v>
      </c>
      <c r="BS62" s="61">
        <v>2.7</v>
      </c>
      <c r="CA62" s="64"/>
      <c r="CE62" s="61" t="s">
        <v>455</v>
      </c>
      <c r="CF62" s="61">
        <v>1399533</v>
      </c>
      <c r="CG62" s="61">
        <v>32.4</v>
      </c>
    </row>
    <row r="63" spans="15:85" x14ac:dyDescent="0.25">
      <c r="O63" s="64"/>
      <c r="AB63" s="64"/>
      <c r="AK63" s="64"/>
      <c r="AT63" s="64"/>
      <c r="BD63" s="64"/>
      <c r="BM63" s="64"/>
      <c r="BP63" s="61" t="s">
        <v>43</v>
      </c>
      <c r="BR63" s="61">
        <v>4324074</v>
      </c>
      <c r="BS63" s="61">
        <v>100</v>
      </c>
      <c r="CA63" s="64"/>
      <c r="CE63" s="61" t="s">
        <v>456</v>
      </c>
      <c r="CF63" s="61">
        <v>506727</v>
      </c>
      <c r="CG63" s="61">
        <v>11.7</v>
      </c>
    </row>
    <row r="64" spans="15:85" x14ac:dyDescent="0.25">
      <c r="O64" s="64"/>
      <c r="AB64" s="64"/>
      <c r="AK64" s="64"/>
      <c r="AT64" s="64"/>
      <c r="BD64" s="64"/>
      <c r="BM64" s="64"/>
      <c r="CA64" s="64"/>
      <c r="CE64" s="61" t="s">
        <v>457</v>
      </c>
      <c r="CF64" s="61">
        <v>120649</v>
      </c>
      <c r="CG64" s="61">
        <v>2.8</v>
      </c>
    </row>
    <row r="65" spans="15:85" x14ac:dyDescent="0.25">
      <c r="O65" s="64"/>
      <c r="AB65" s="64"/>
      <c r="AK65" s="64"/>
      <c r="AT65" s="64"/>
      <c r="BD65" s="64"/>
      <c r="BM65" s="64"/>
      <c r="CA65" s="64"/>
      <c r="CE65" s="61" t="s">
        <v>458</v>
      </c>
      <c r="CF65" s="61">
        <v>120649</v>
      </c>
      <c r="CG65" s="61">
        <v>2.8</v>
      </c>
    </row>
    <row r="66" spans="15:85" x14ac:dyDescent="0.25">
      <c r="O66" s="64"/>
      <c r="AB66" s="64"/>
      <c r="AK66" s="64"/>
      <c r="AT66" s="64"/>
      <c r="BD66" s="64"/>
      <c r="BM66" s="64"/>
      <c r="CA66" s="64"/>
      <c r="CE66" s="61" t="s">
        <v>43</v>
      </c>
      <c r="CF66" s="61">
        <v>2412988</v>
      </c>
      <c r="CG66" s="61">
        <v>55.8</v>
      </c>
    </row>
    <row r="67" spans="15:85" x14ac:dyDescent="0.25">
      <c r="O67" s="64"/>
      <c r="AB67" s="64"/>
      <c r="AK67" s="64"/>
      <c r="AT67" s="64"/>
      <c r="BD67" s="64"/>
      <c r="BM67" s="64"/>
      <c r="BP67" s="61" t="s">
        <v>338</v>
      </c>
      <c r="CA67" s="64"/>
      <c r="CD67" s="61" t="s">
        <v>69</v>
      </c>
      <c r="CE67" s="61" t="s">
        <v>70</v>
      </c>
      <c r="CF67" s="61">
        <v>1911086</v>
      </c>
      <c r="CG67" s="61">
        <v>44.2</v>
      </c>
    </row>
    <row r="68" spans="15:85" x14ac:dyDescent="0.25">
      <c r="O68" s="64"/>
      <c r="AB68" s="64"/>
      <c r="AK68" s="64"/>
      <c r="AT68" s="64"/>
      <c r="BD68" s="64"/>
      <c r="BM68" s="64"/>
      <c r="BR68" s="61" t="s">
        <v>3</v>
      </c>
      <c r="BS68" s="61" t="s">
        <v>4</v>
      </c>
      <c r="CA68" s="64"/>
      <c r="CD68" s="61" t="s">
        <v>43</v>
      </c>
      <c r="CF68" s="61">
        <v>4324074</v>
      </c>
      <c r="CG68" s="61">
        <v>100</v>
      </c>
    </row>
    <row r="69" spans="15:85" x14ac:dyDescent="0.25">
      <c r="O69" s="64"/>
      <c r="AB69" s="64"/>
      <c r="AK69" s="64"/>
      <c r="AT69" s="64"/>
      <c r="BD69" s="64"/>
      <c r="BM69" s="64"/>
      <c r="BP69" s="61" t="s">
        <v>6</v>
      </c>
      <c r="BQ69" s="61" t="s">
        <v>331</v>
      </c>
      <c r="BR69" s="61">
        <v>1360925</v>
      </c>
      <c r="BS69" s="61">
        <v>31.5</v>
      </c>
      <c r="CA69" s="64"/>
    </row>
    <row r="70" spans="15:85" x14ac:dyDescent="0.25">
      <c r="O70" s="64"/>
      <c r="AB70" s="64"/>
      <c r="AK70" s="64"/>
      <c r="AT70" s="64"/>
      <c r="BD70" s="64"/>
      <c r="BM70" s="64"/>
      <c r="BQ70" s="61" t="s">
        <v>332</v>
      </c>
      <c r="BR70" s="61">
        <v>2847326</v>
      </c>
      <c r="BS70" s="61">
        <v>65.8</v>
      </c>
      <c r="CA70" s="64"/>
    </row>
    <row r="71" spans="15:85" x14ac:dyDescent="0.25">
      <c r="O71" s="64"/>
      <c r="AB71" s="64"/>
      <c r="AK71" s="64"/>
      <c r="AT71" s="64"/>
      <c r="BD71" s="64"/>
      <c r="BM71" s="64"/>
      <c r="BQ71" s="61" t="s">
        <v>43</v>
      </c>
      <c r="BR71" s="61">
        <v>4208251</v>
      </c>
      <c r="BS71" s="61">
        <v>97.3</v>
      </c>
      <c r="CA71" s="64"/>
    </row>
    <row r="72" spans="15:85" x14ac:dyDescent="0.25">
      <c r="O72" s="64"/>
      <c r="AB72" s="64"/>
      <c r="AK72" s="64"/>
      <c r="AT72" s="64"/>
      <c r="BD72" s="64"/>
      <c r="BM72" s="64"/>
      <c r="BP72" s="61" t="s">
        <v>69</v>
      </c>
      <c r="BQ72" s="61" t="s">
        <v>70</v>
      </c>
      <c r="BR72" s="61">
        <v>115823</v>
      </c>
      <c r="BS72" s="61">
        <v>2.7</v>
      </c>
      <c r="CA72" s="64"/>
      <c r="CD72" s="61" t="s">
        <v>463</v>
      </c>
    </row>
    <row r="73" spans="15:85" x14ac:dyDescent="0.25">
      <c r="O73" s="64"/>
      <c r="AB73" s="64"/>
      <c r="AK73" s="64"/>
      <c r="AT73" s="64"/>
      <c r="BD73" s="64"/>
      <c r="BM73" s="64"/>
      <c r="BP73" s="61" t="s">
        <v>43</v>
      </c>
      <c r="BR73" s="61">
        <v>4324074</v>
      </c>
      <c r="BS73" s="61">
        <v>100</v>
      </c>
      <c r="CA73" s="64"/>
      <c r="CF73" s="61" t="s">
        <v>3</v>
      </c>
      <c r="CG73" s="61" t="s">
        <v>4</v>
      </c>
    </row>
    <row r="74" spans="15:85" x14ac:dyDescent="0.25">
      <c r="O74" s="64"/>
      <c r="AB74" s="64"/>
      <c r="AK74" s="64"/>
      <c r="AT74" s="64"/>
      <c r="BD74" s="64"/>
      <c r="BM74" s="64"/>
      <c r="CA74" s="64"/>
      <c r="CD74" s="61" t="s">
        <v>6</v>
      </c>
      <c r="CE74" s="61" t="s">
        <v>454</v>
      </c>
      <c r="CF74" s="61">
        <v>173735</v>
      </c>
      <c r="CG74" s="61">
        <v>4</v>
      </c>
    </row>
    <row r="75" spans="15:85" x14ac:dyDescent="0.25">
      <c r="O75" s="64"/>
      <c r="R75" s="108"/>
      <c r="S75" s="142" t="s">
        <v>402</v>
      </c>
      <c r="AB75" s="64"/>
      <c r="AK75" s="64"/>
      <c r="AT75" s="64"/>
      <c r="BD75" s="64"/>
      <c r="BM75" s="64"/>
      <c r="CA75" s="64"/>
      <c r="CE75" s="61" t="s">
        <v>455</v>
      </c>
      <c r="CF75" s="61">
        <v>704592</v>
      </c>
      <c r="CG75" s="61">
        <v>16.3</v>
      </c>
    </row>
    <row r="76" spans="15:85" x14ac:dyDescent="0.25">
      <c r="O76" s="64"/>
      <c r="R76" s="107" t="s">
        <v>236</v>
      </c>
      <c r="S76" s="57">
        <v>0.4636029800014988</v>
      </c>
      <c r="AB76" s="64"/>
      <c r="AK76" s="64"/>
      <c r="AT76" s="64"/>
      <c r="BD76" s="64"/>
      <c r="BM76" s="64"/>
      <c r="CA76" s="64"/>
      <c r="CE76" s="61" t="s">
        <v>456</v>
      </c>
      <c r="CF76" s="61">
        <v>410208</v>
      </c>
      <c r="CG76" s="61">
        <v>9.5</v>
      </c>
    </row>
    <row r="77" spans="15:85" x14ac:dyDescent="0.25">
      <c r="O77" s="64"/>
      <c r="R77" s="107" t="s">
        <v>47</v>
      </c>
      <c r="S77" s="57">
        <v>0.3145452263411691</v>
      </c>
      <c r="AB77" s="64"/>
      <c r="AK77" s="64"/>
      <c r="AT77" s="64"/>
      <c r="BD77" s="64"/>
      <c r="BM77" s="64"/>
      <c r="BP77" s="61" t="s">
        <v>339</v>
      </c>
      <c r="CA77" s="64"/>
      <c r="CE77" s="61" t="s">
        <v>457</v>
      </c>
      <c r="CF77" s="61">
        <v>62738</v>
      </c>
      <c r="CG77" s="61">
        <v>1.5</v>
      </c>
    </row>
    <row r="78" spans="15:85" x14ac:dyDescent="0.25">
      <c r="O78" s="64"/>
      <c r="R78" s="107" t="s">
        <v>48</v>
      </c>
      <c r="S78" s="57">
        <v>0.33041787413096407</v>
      </c>
      <c r="AB78" s="64"/>
      <c r="AK78" s="64"/>
      <c r="AT78" s="64"/>
      <c r="BD78" s="64"/>
      <c r="BM78" s="64"/>
      <c r="BR78" s="61" t="s">
        <v>3</v>
      </c>
      <c r="BS78" s="61" t="s">
        <v>4</v>
      </c>
      <c r="CA78" s="64"/>
      <c r="CE78" s="61" t="s">
        <v>458</v>
      </c>
      <c r="CF78" s="61">
        <v>91694</v>
      </c>
      <c r="CG78" s="61">
        <v>2.1</v>
      </c>
    </row>
    <row r="79" spans="15:85" x14ac:dyDescent="0.25">
      <c r="O79" s="64"/>
      <c r="R79" s="107" t="s">
        <v>119</v>
      </c>
      <c r="S79" s="57">
        <v>0.33700000000000002</v>
      </c>
      <c r="AB79" s="64"/>
      <c r="AK79" s="64"/>
      <c r="AT79" s="64"/>
      <c r="BD79" s="64"/>
      <c r="BM79" s="64"/>
      <c r="BP79" s="61" t="s">
        <v>6</v>
      </c>
      <c r="BQ79" s="61" t="s">
        <v>331</v>
      </c>
      <c r="BR79" s="61">
        <v>1703569</v>
      </c>
      <c r="BS79" s="61">
        <v>39.4</v>
      </c>
      <c r="CA79" s="64"/>
      <c r="CE79" s="61" t="s">
        <v>43</v>
      </c>
      <c r="CF79" s="61">
        <v>1442967</v>
      </c>
      <c r="CG79" s="61">
        <v>33.4</v>
      </c>
    </row>
    <row r="80" spans="15:85" x14ac:dyDescent="0.25">
      <c r="O80" s="64"/>
      <c r="R80" s="107" t="s">
        <v>50</v>
      </c>
      <c r="S80" s="57">
        <v>0.27268793526705104</v>
      </c>
      <c r="AB80" s="64"/>
      <c r="AK80" s="64"/>
      <c r="AT80" s="64"/>
      <c r="BD80" s="64"/>
      <c r="BM80" s="64"/>
      <c r="BQ80" s="61" t="s">
        <v>332</v>
      </c>
      <c r="BR80" s="61">
        <v>2504681</v>
      </c>
      <c r="BS80" s="61">
        <v>57.9</v>
      </c>
      <c r="CA80" s="64"/>
      <c r="CD80" s="61" t="s">
        <v>69</v>
      </c>
      <c r="CE80" s="61" t="s">
        <v>70</v>
      </c>
      <c r="CF80" s="61">
        <v>2881107</v>
      </c>
      <c r="CG80" s="61">
        <v>66.599999999999994</v>
      </c>
    </row>
    <row r="81" spans="15:85" x14ac:dyDescent="0.25">
      <c r="O81" s="64"/>
      <c r="R81" s="107" t="s">
        <v>51</v>
      </c>
      <c r="S81" s="57">
        <v>0.26481777328727685</v>
      </c>
      <c r="AB81" s="64"/>
      <c r="AK81" s="64"/>
      <c r="AT81" s="64"/>
      <c r="BD81" s="64"/>
      <c r="BM81" s="64"/>
      <c r="BQ81" s="61" t="s">
        <v>43</v>
      </c>
      <c r="BR81" s="61">
        <v>4208251</v>
      </c>
      <c r="BS81" s="61">
        <v>97.3</v>
      </c>
      <c r="CA81" s="64"/>
      <c r="CD81" s="61" t="s">
        <v>43</v>
      </c>
      <c r="CF81" s="61">
        <v>4324074</v>
      </c>
      <c r="CG81" s="61">
        <v>100</v>
      </c>
    </row>
    <row r="82" spans="15:85" x14ac:dyDescent="0.25">
      <c r="O82" s="64"/>
      <c r="R82" s="107" t="s">
        <v>52</v>
      </c>
      <c r="S82" s="57">
        <v>0.22435422164453778</v>
      </c>
      <c r="AB82" s="64"/>
      <c r="AK82" s="64"/>
      <c r="AT82" s="64"/>
      <c r="BD82" s="64"/>
      <c r="BM82" s="64"/>
      <c r="BP82" s="61" t="s">
        <v>69</v>
      </c>
      <c r="BQ82" s="61" t="s">
        <v>70</v>
      </c>
      <c r="BR82" s="61">
        <v>115823</v>
      </c>
      <c r="BS82" s="61">
        <v>2.7</v>
      </c>
      <c r="CA82" s="64"/>
    </row>
    <row r="83" spans="15:85" x14ac:dyDescent="0.25">
      <c r="O83" s="64"/>
      <c r="R83" s="107" t="s">
        <v>53</v>
      </c>
      <c r="S83" s="57">
        <v>7.0136527242600152E-2</v>
      </c>
      <c r="AB83" s="64"/>
      <c r="AK83" s="64"/>
      <c r="AT83" s="64"/>
      <c r="BD83" s="64"/>
      <c r="BM83" s="64"/>
      <c r="BP83" s="61" t="s">
        <v>43</v>
      </c>
      <c r="BR83" s="61">
        <v>4324074</v>
      </c>
      <c r="BS83" s="61">
        <v>100</v>
      </c>
      <c r="CA83" s="64"/>
    </row>
    <row r="84" spans="15:85" x14ac:dyDescent="0.25">
      <c r="O84" s="64"/>
      <c r="R84" s="107" t="s">
        <v>54</v>
      </c>
      <c r="S84" s="57">
        <v>5.0069729986300791E-2</v>
      </c>
      <c r="AB84" s="64"/>
      <c r="AK84" s="64"/>
      <c r="AT84" s="64"/>
      <c r="BD84" s="64"/>
      <c r="BM84" s="64"/>
      <c r="CA84" s="64"/>
    </row>
    <row r="85" spans="15:85" x14ac:dyDescent="0.25">
      <c r="O85" s="64"/>
      <c r="R85" s="107" t="s">
        <v>164</v>
      </c>
      <c r="S85" s="23">
        <v>8.2623335966029221E-2</v>
      </c>
      <c r="AB85" s="64"/>
      <c r="AK85" s="64"/>
      <c r="AT85" s="64"/>
      <c r="BD85" s="64"/>
      <c r="BM85" s="64"/>
      <c r="CA85" s="64"/>
      <c r="CD85" s="61" t="s">
        <v>464</v>
      </c>
    </row>
    <row r="86" spans="15:85" x14ac:dyDescent="0.25">
      <c r="O86" s="64"/>
      <c r="R86" s="107" t="s">
        <v>55</v>
      </c>
      <c r="S86" s="57">
        <v>0.11694161191872102</v>
      </c>
      <c r="AB86" s="64"/>
      <c r="AK86" s="64"/>
      <c r="AT86" s="64"/>
      <c r="BD86" s="64"/>
      <c r="BM86" s="64"/>
      <c r="CA86" s="64"/>
      <c r="CF86" s="61" t="s">
        <v>3</v>
      </c>
      <c r="CG86" s="61" t="s">
        <v>4</v>
      </c>
    </row>
    <row r="87" spans="15:85" x14ac:dyDescent="0.25">
      <c r="O87" s="64"/>
      <c r="R87" s="107" t="s">
        <v>56</v>
      </c>
      <c r="S87" s="57">
        <v>0.28533999859497072</v>
      </c>
      <c r="AB87" s="64"/>
      <c r="AK87" s="64"/>
      <c r="AT87" s="64"/>
      <c r="BD87" s="64"/>
      <c r="BM87" s="64"/>
      <c r="BP87" s="61" t="s">
        <v>340</v>
      </c>
      <c r="CA87" s="64"/>
      <c r="CD87" s="61" t="s">
        <v>6</v>
      </c>
      <c r="CE87" s="61" t="s">
        <v>454</v>
      </c>
      <c r="CF87" s="61">
        <v>159257</v>
      </c>
      <c r="CG87" s="61">
        <v>3.7</v>
      </c>
    </row>
    <row r="88" spans="15:85" x14ac:dyDescent="0.25">
      <c r="O88" s="64"/>
      <c r="R88" s="107" t="s">
        <v>57</v>
      </c>
      <c r="S88" s="57">
        <v>0.25457267048150523</v>
      </c>
      <c r="AB88" s="64"/>
      <c r="AK88" s="64"/>
      <c r="AT88" s="64"/>
      <c r="BD88" s="64"/>
      <c r="BM88" s="64"/>
      <c r="BR88" s="61" t="s">
        <v>3</v>
      </c>
      <c r="BS88" s="61" t="s">
        <v>4</v>
      </c>
      <c r="CA88" s="64"/>
      <c r="CE88" s="61" t="s">
        <v>455</v>
      </c>
      <c r="CF88" s="61">
        <v>656333</v>
      </c>
      <c r="CG88" s="61">
        <v>15.2</v>
      </c>
    </row>
    <row r="89" spans="15:85" x14ac:dyDescent="0.25">
      <c r="O89" s="64"/>
      <c r="R89" s="107" t="s">
        <v>58</v>
      </c>
      <c r="S89" s="57">
        <v>0.19291913224158527</v>
      </c>
      <c r="AB89" s="64"/>
      <c r="AK89" s="64"/>
      <c r="AT89" s="64"/>
      <c r="BD89" s="64"/>
      <c r="BM89" s="64"/>
      <c r="BP89" s="61" t="s">
        <v>6</v>
      </c>
      <c r="BQ89" s="61" t="s">
        <v>331</v>
      </c>
      <c r="BR89" s="61">
        <v>241299</v>
      </c>
      <c r="BS89" s="61">
        <v>5.6</v>
      </c>
      <c r="CA89" s="64"/>
      <c r="CE89" s="61" t="s">
        <v>456</v>
      </c>
      <c r="CF89" s="61">
        <v>299210</v>
      </c>
      <c r="CG89" s="61">
        <v>6.9</v>
      </c>
    </row>
    <row r="90" spans="15:85" x14ac:dyDescent="0.25">
      <c r="O90" s="64"/>
      <c r="R90" s="107" t="s">
        <v>59</v>
      </c>
      <c r="S90" s="57">
        <v>0.20858742293958196</v>
      </c>
      <c r="AB90" s="64"/>
      <c r="AK90" s="64"/>
      <c r="AT90" s="64"/>
      <c r="BD90" s="64"/>
      <c r="BM90" s="64"/>
      <c r="BQ90" s="61" t="s">
        <v>332</v>
      </c>
      <c r="BR90" s="61">
        <v>3966952</v>
      </c>
      <c r="BS90" s="61">
        <v>91.7</v>
      </c>
      <c r="CA90" s="64"/>
      <c r="CE90" s="61" t="s">
        <v>457</v>
      </c>
      <c r="CF90" s="61">
        <v>139953</v>
      </c>
      <c r="CG90" s="61">
        <v>3.2</v>
      </c>
    </row>
    <row r="91" spans="15:85" x14ac:dyDescent="0.25">
      <c r="O91" s="64"/>
      <c r="R91" s="107" t="s">
        <v>60</v>
      </c>
      <c r="S91" s="23">
        <v>7.8862295762369611E-2</v>
      </c>
      <c r="AB91" s="64"/>
      <c r="AK91" s="64"/>
      <c r="AT91" s="64"/>
      <c r="BD91" s="64"/>
      <c r="BM91" s="64"/>
      <c r="BQ91" s="61" t="s">
        <v>43</v>
      </c>
      <c r="BR91" s="61">
        <v>4208251</v>
      </c>
      <c r="BS91" s="61">
        <v>97.3</v>
      </c>
      <c r="CA91" s="64"/>
      <c r="CE91" s="61" t="s">
        <v>458</v>
      </c>
      <c r="CF91" s="61">
        <v>106171</v>
      </c>
      <c r="CG91" s="61">
        <v>2.5</v>
      </c>
    </row>
    <row r="92" spans="15:85" x14ac:dyDescent="0.25">
      <c r="O92" s="64"/>
      <c r="R92" s="107" t="s">
        <v>88</v>
      </c>
      <c r="S92" s="57">
        <v>8.8901423056172532E-2</v>
      </c>
      <c r="AB92" s="64"/>
      <c r="AK92" s="64"/>
      <c r="AT92" s="64"/>
      <c r="BD92" s="64"/>
      <c r="BM92" s="64"/>
      <c r="BP92" s="61" t="s">
        <v>69</v>
      </c>
      <c r="BQ92" s="61" t="s">
        <v>70</v>
      </c>
      <c r="BR92" s="61">
        <v>115823</v>
      </c>
      <c r="BS92" s="61">
        <v>2.7</v>
      </c>
      <c r="CA92" s="64"/>
      <c r="CE92" s="61" t="s">
        <v>43</v>
      </c>
      <c r="CF92" s="61">
        <v>1360925</v>
      </c>
      <c r="CG92" s="61">
        <v>31.5</v>
      </c>
    </row>
    <row r="93" spans="15:85" x14ac:dyDescent="0.25">
      <c r="O93" s="64"/>
      <c r="R93" s="107" t="s">
        <v>259</v>
      </c>
      <c r="S93" s="57">
        <v>8.1821435191737416E-2</v>
      </c>
      <c r="AB93" s="64"/>
      <c r="AK93" s="64"/>
      <c r="AT93" s="64"/>
      <c r="BD93" s="64"/>
      <c r="BM93" s="64"/>
      <c r="BP93" s="61" t="s">
        <v>43</v>
      </c>
      <c r="BR93" s="61">
        <v>4324074</v>
      </c>
      <c r="BS93" s="61">
        <v>100</v>
      </c>
      <c r="CA93" s="64"/>
      <c r="CD93" s="61" t="s">
        <v>69</v>
      </c>
      <c r="CE93" s="61" t="s">
        <v>70</v>
      </c>
      <c r="CF93" s="61">
        <v>2963149</v>
      </c>
      <c r="CG93" s="61">
        <v>68.5</v>
      </c>
    </row>
    <row r="94" spans="15:85" x14ac:dyDescent="0.25">
      <c r="O94" s="64"/>
      <c r="R94" s="107" t="s">
        <v>61</v>
      </c>
      <c r="S94" s="57">
        <v>0.30681236094856507</v>
      </c>
      <c r="AB94" s="64"/>
      <c r="AK94" s="64"/>
      <c r="AT94" s="64"/>
      <c r="BD94" s="64"/>
      <c r="BM94" s="64"/>
      <c r="CA94" s="64"/>
      <c r="CD94" s="61" t="s">
        <v>43</v>
      </c>
      <c r="CF94" s="61">
        <v>4324074</v>
      </c>
      <c r="CG94" s="61">
        <v>100</v>
      </c>
    </row>
    <row r="95" spans="15:85" x14ac:dyDescent="0.25">
      <c r="O95" s="64"/>
      <c r="R95" s="107" t="s">
        <v>62</v>
      </c>
      <c r="S95" s="57">
        <v>0.16441678188154343</v>
      </c>
      <c r="AB95" s="64"/>
      <c r="AK95" s="64"/>
      <c r="AT95" s="64"/>
      <c r="BD95" s="64"/>
      <c r="BM95" s="64"/>
      <c r="CA95" s="64"/>
    </row>
    <row r="96" spans="15:85" x14ac:dyDescent="0.25">
      <c r="O96" s="64"/>
      <c r="R96" s="107" t="s">
        <v>63</v>
      </c>
      <c r="S96" s="57">
        <v>8.9827356531953367E-2</v>
      </c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61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1" t="s">
        <v>3</v>
      </c>
      <c r="BS98" s="61" t="s">
        <v>4</v>
      </c>
      <c r="CA98" s="64"/>
      <c r="CD98" s="61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1" t="s">
        <v>6</v>
      </c>
      <c r="BQ99" s="61" t="s">
        <v>331</v>
      </c>
      <c r="BR99" s="61">
        <v>294385</v>
      </c>
      <c r="BS99" s="61">
        <v>6.8</v>
      </c>
      <c r="CA99" s="64"/>
      <c r="CF99" s="61" t="s">
        <v>3</v>
      </c>
      <c r="CG99" s="61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1" t="s">
        <v>332</v>
      </c>
      <c r="BR100" s="61">
        <v>3913866</v>
      </c>
      <c r="BS100" s="61">
        <v>90.5</v>
      </c>
      <c r="CA100" s="64"/>
      <c r="CD100" s="61" t="s">
        <v>6</v>
      </c>
      <c r="CE100" s="61" t="s">
        <v>454</v>
      </c>
      <c r="CF100" s="61">
        <v>154431</v>
      </c>
      <c r="CG100" s="61">
        <v>3.6</v>
      </c>
    </row>
    <row r="101" spans="15:85" x14ac:dyDescent="0.25">
      <c r="O101" s="64"/>
      <c r="AB101" s="64"/>
      <c r="AK101" s="64"/>
      <c r="AT101" s="64"/>
      <c r="BD101" s="64"/>
      <c r="BM101" s="64"/>
      <c r="BQ101" s="61" t="s">
        <v>43</v>
      </c>
      <c r="BR101" s="61">
        <v>4208251</v>
      </c>
      <c r="BS101" s="61">
        <v>97.3</v>
      </c>
      <c r="CA101" s="64"/>
      <c r="CE101" s="61" t="s">
        <v>455</v>
      </c>
      <c r="CF101" s="61">
        <v>849372</v>
      </c>
      <c r="CG101" s="61">
        <v>19.600000000000001</v>
      </c>
    </row>
    <row r="102" spans="15:85" x14ac:dyDescent="0.25">
      <c r="O102" s="64"/>
      <c r="AB102" s="64"/>
      <c r="AK102" s="64"/>
      <c r="AT102" s="64"/>
      <c r="BD102" s="64"/>
      <c r="BM102" s="64"/>
      <c r="BP102" s="61" t="s">
        <v>69</v>
      </c>
      <c r="BQ102" s="61" t="s">
        <v>70</v>
      </c>
      <c r="BR102" s="61">
        <v>115823</v>
      </c>
      <c r="BS102" s="61">
        <v>2.7</v>
      </c>
      <c r="CA102" s="64"/>
      <c r="CE102" s="61" t="s">
        <v>456</v>
      </c>
      <c r="CF102" s="61">
        <v>415034</v>
      </c>
      <c r="CG102" s="61">
        <v>9.6</v>
      </c>
    </row>
    <row r="103" spans="15:85" x14ac:dyDescent="0.25">
      <c r="O103" s="64"/>
      <c r="AB103" s="64"/>
      <c r="AK103" s="64"/>
      <c r="AT103" s="64"/>
      <c r="BD103" s="64"/>
      <c r="BM103" s="64"/>
      <c r="BP103" s="61" t="s">
        <v>43</v>
      </c>
      <c r="BR103" s="61">
        <v>4324074</v>
      </c>
      <c r="BS103" s="61">
        <v>100</v>
      </c>
      <c r="CA103" s="64"/>
      <c r="CE103" s="61" t="s">
        <v>457</v>
      </c>
      <c r="CF103" s="61">
        <v>231647</v>
      </c>
      <c r="CG103" s="61">
        <v>5.4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1" t="s">
        <v>458</v>
      </c>
      <c r="CF104" s="61">
        <v>53086</v>
      </c>
      <c r="CG104" s="61">
        <v>1.2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1" t="s">
        <v>43</v>
      </c>
      <c r="CF105" s="61">
        <v>1703569</v>
      </c>
      <c r="CG105" s="61">
        <v>39.4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1" t="s">
        <v>69</v>
      </c>
      <c r="CE106" s="61" t="s">
        <v>70</v>
      </c>
      <c r="CF106" s="61">
        <v>2620505</v>
      </c>
      <c r="CG106" s="61">
        <v>60.6</v>
      </c>
    </row>
    <row r="107" spans="15:85" x14ac:dyDescent="0.25">
      <c r="O107" s="64"/>
      <c r="AB107" s="64"/>
      <c r="AK107" s="64"/>
      <c r="AT107" s="64"/>
      <c r="BD107" s="64"/>
      <c r="BM107" s="64"/>
      <c r="BP107" s="61" t="s">
        <v>342</v>
      </c>
      <c r="CA107" s="64"/>
      <c r="CD107" s="61" t="s">
        <v>43</v>
      </c>
      <c r="CF107" s="61">
        <v>4324074</v>
      </c>
      <c r="CG107" s="61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1" t="s">
        <v>3</v>
      </c>
      <c r="BS108" s="61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1" t="s">
        <v>6</v>
      </c>
      <c r="BQ109" s="61" t="s">
        <v>331</v>
      </c>
      <c r="BR109" s="61">
        <v>4034516</v>
      </c>
      <c r="BS109" s="61">
        <v>93.3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1" t="s">
        <v>332</v>
      </c>
      <c r="BR110" s="61">
        <v>173735</v>
      </c>
      <c r="BS110" s="61">
        <v>4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1" t="s">
        <v>43</v>
      </c>
      <c r="BR111" s="61">
        <v>4208251</v>
      </c>
      <c r="BS111" s="61">
        <v>97.3</v>
      </c>
      <c r="CA111" s="64"/>
      <c r="CD111" s="61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1" t="s">
        <v>69</v>
      </c>
      <c r="BQ112" s="61" t="s">
        <v>70</v>
      </c>
      <c r="BR112" s="61">
        <v>115823</v>
      </c>
      <c r="BS112" s="61">
        <v>2.7</v>
      </c>
      <c r="CA112" s="64"/>
      <c r="CF112" s="61" t="s">
        <v>3</v>
      </c>
      <c r="CG112" s="61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1" t="s">
        <v>43</v>
      </c>
      <c r="BR113" s="61">
        <v>4324074</v>
      </c>
      <c r="BS113" s="61">
        <v>100</v>
      </c>
      <c r="CA113" s="64"/>
      <c r="CD113" s="61" t="s">
        <v>6</v>
      </c>
      <c r="CE113" s="61" t="s">
        <v>454</v>
      </c>
      <c r="CF113" s="61">
        <v>24130</v>
      </c>
      <c r="CG113" s="61">
        <v>0.6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1" t="s">
        <v>455</v>
      </c>
      <c r="CF114" s="61">
        <v>82042</v>
      </c>
      <c r="CG114" s="61">
        <v>1.9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1" t="s">
        <v>456</v>
      </c>
      <c r="CF115" s="61">
        <v>86868</v>
      </c>
      <c r="CG115" s="61">
        <v>2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1" t="s">
        <v>457</v>
      </c>
      <c r="CF116" s="61">
        <v>33782</v>
      </c>
      <c r="CG116" s="61">
        <v>0.8</v>
      </c>
    </row>
    <row r="117" spans="15:85" x14ac:dyDescent="0.25">
      <c r="O117" s="64"/>
      <c r="AB117" s="64"/>
      <c r="AK117" s="64"/>
      <c r="AT117" s="64"/>
      <c r="BD117" s="64"/>
      <c r="BM117" s="64"/>
      <c r="BP117" s="61" t="s">
        <v>343</v>
      </c>
      <c r="CA117" s="64"/>
      <c r="CE117" s="61" t="s">
        <v>458</v>
      </c>
      <c r="CF117" s="61">
        <v>14478</v>
      </c>
      <c r="CG117" s="61">
        <v>0.3</v>
      </c>
    </row>
    <row r="118" spans="15:85" x14ac:dyDescent="0.25">
      <c r="O118" s="64"/>
      <c r="AB118" s="64"/>
      <c r="AK118" s="64"/>
      <c r="AT118" s="64"/>
      <c r="BD118" s="64"/>
      <c r="BM118" s="64"/>
      <c r="BR118" s="61" t="s">
        <v>3</v>
      </c>
      <c r="BS118" s="61" t="s">
        <v>4</v>
      </c>
      <c r="CA118" s="64"/>
      <c r="CE118" s="61" t="s">
        <v>43</v>
      </c>
      <c r="CF118" s="61">
        <v>241299</v>
      </c>
      <c r="CG118" s="61">
        <v>5.6</v>
      </c>
    </row>
    <row r="119" spans="15:85" x14ac:dyDescent="0.25">
      <c r="O119" s="64"/>
      <c r="AB119" s="64"/>
      <c r="AK119" s="64"/>
      <c r="AT119" s="64"/>
      <c r="BD119" s="64"/>
      <c r="BM119" s="64"/>
      <c r="BP119" s="61" t="s">
        <v>6</v>
      </c>
      <c r="BQ119" s="61" t="s">
        <v>331</v>
      </c>
      <c r="BR119" s="61">
        <v>1158234</v>
      </c>
      <c r="BS119" s="61">
        <v>26.8</v>
      </c>
      <c r="CA119" s="64"/>
      <c r="CD119" s="61" t="s">
        <v>69</v>
      </c>
      <c r="CE119" s="61" t="s">
        <v>70</v>
      </c>
      <c r="CF119" s="61">
        <v>4082775</v>
      </c>
      <c r="CG119" s="61">
        <v>94.4</v>
      </c>
    </row>
    <row r="120" spans="15:85" x14ac:dyDescent="0.25">
      <c r="O120" s="64"/>
      <c r="AB120" s="64"/>
      <c r="AK120" s="64"/>
      <c r="AT120" s="64"/>
      <c r="BD120" s="64"/>
      <c r="BM120" s="64"/>
      <c r="BQ120" s="61" t="s">
        <v>332</v>
      </c>
      <c r="BR120" s="61">
        <v>3050017</v>
      </c>
      <c r="BS120" s="61">
        <v>70.5</v>
      </c>
      <c r="CA120" s="64"/>
      <c r="CD120" s="61" t="s">
        <v>43</v>
      </c>
      <c r="CF120" s="61">
        <v>4324074</v>
      </c>
      <c r="CG120" s="61">
        <v>100</v>
      </c>
    </row>
    <row r="121" spans="15:85" x14ac:dyDescent="0.25">
      <c r="O121" s="64"/>
      <c r="AB121" s="64"/>
      <c r="AK121" s="64"/>
      <c r="AT121" s="64"/>
      <c r="BD121" s="64"/>
      <c r="BM121" s="64"/>
      <c r="BQ121" s="61" t="s">
        <v>43</v>
      </c>
      <c r="BR121" s="61">
        <v>4208251</v>
      </c>
      <c r="BS121" s="61">
        <v>97.3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1" t="s">
        <v>69</v>
      </c>
      <c r="BQ122" s="61" t="s">
        <v>70</v>
      </c>
      <c r="BR122" s="61">
        <v>115823</v>
      </c>
      <c r="BS122" s="61">
        <v>2.7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1" t="s">
        <v>43</v>
      </c>
      <c r="BR123" s="61">
        <v>4324074</v>
      </c>
      <c r="BS123" s="61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CA124" s="64"/>
      <c r="CD124" s="61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F125" s="61" t="s">
        <v>3</v>
      </c>
      <c r="CG125" s="61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D126" s="61" t="s">
        <v>6</v>
      </c>
      <c r="CE126" s="61" t="s">
        <v>454</v>
      </c>
      <c r="CF126" s="61">
        <v>19304</v>
      </c>
      <c r="CG126" s="61">
        <v>0.4</v>
      </c>
    </row>
    <row r="127" spans="15:85" x14ac:dyDescent="0.25">
      <c r="O127" s="64"/>
      <c r="AB127" s="64"/>
      <c r="AK127" s="64"/>
      <c r="AT127" s="64"/>
      <c r="BD127" s="64"/>
      <c r="BM127" s="64"/>
      <c r="BP127" s="61" t="s">
        <v>344</v>
      </c>
      <c r="CA127" s="64"/>
      <c r="CE127" s="61" t="s">
        <v>455</v>
      </c>
      <c r="CF127" s="61">
        <v>106171</v>
      </c>
      <c r="CG127" s="61">
        <v>2.5</v>
      </c>
    </row>
    <row r="128" spans="15:85" x14ac:dyDescent="0.25">
      <c r="O128" s="64"/>
      <c r="AB128" s="64"/>
      <c r="AK128" s="64"/>
      <c r="AT128" s="64"/>
      <c r="BD128" s="64"/>
      <c r="BM128" s="64"/>
      <c r="BR128" s="61" t="s">
        <v>3</v>
      </c>
      <c r="BS128" s="61" t="s">
        <v>4</v>
      </c>
      <c r="CA128" s="64"/>
      <c r="CE128" s="61" t="s">
        <v>456</v>
      </c>
      <c r="CF128" s="61">
        <v>110997</v>
      </c>
      <c r="CG128" s="61">
        <v>2.6</v>
      </c>
    </row>
    <row r="129" spans="15:85" x14ac:dyDescent="0.25">
      <c r="O129" s="64"/>
      <c r="AB129" s="64"/>
      <c r="AK129" s="64"/>
      <c r="AT129" s="64"/>
      <c r="BD129" s="64"/>
      <c r="BM129" s="64"/>
      <c r="BP129" s="61" t="s">
        <v>6</v>
      </c>
      <c r="BQ129" s="61" t="s">
        <v>331</v>
      </c>
      <c r="BR129" s="61">
        <v>289559</v>
      </c>
      <c r="BS129" s="61">
        <v>6.7</v>
      </c>
      <c r="CA129" s="64"/>
      <c r="CE129" s="61" t="s">
        <v>457</v>
      </c>
      <c r="CF129" s="61">
        <v>43434</v>
      </c>
      <c r="CG129" s="61">
        <v>1</v>
      </c>
    </row>
    <row r="130" spans="15:85" x14ac:dyDescent="0.25">
      <c r="O130" s="64"/>
      <c r="AB130" s="64"/>
      <c r="AK130" s="64"/>
      <c r="AT130" s="64"/>
      <c r="BD130" s="64"/>
      <c r="BM130" s="64"/>
      <c r="BQ130" s="61" t="s">
        <v>332</v>
      </c>
      <c r="BR130" s="61">
        <v>3918692</v>
      </c>
      <c r="BS130" s="61">
        <v>90.6</v>
      </c>
      <c r="CA130" s="64"/>
      <c r="CE130" s="61" t="s">
        <v>458</v>
      </c>
      <c r="CF130" s="61">
        <v>14478</v>
      </c>
      <c r="CG130" s="61">
        <v>0.3</v>
      </c>
    </row>
    <row r="131" spans="15:85" x14ac:dyDescent="0.25">
      <c r="O131" s="64"/>
      <c r="AB131" s="64"/>
      <c r="AK131" s="64"/>
      <c r="AT131" s="64"/>
      <c r="BD131" s="64"/>
      <c r="BM131" s="64"/>
      <c r="BQ131" s="61" t="s">
        <v>43</v>
      </c>
      <c r="BR131" s="61">
        <v>4208251</v>
      </c>
      <c r="BS131" s="61">
        <v>97.3</v>
      </c>
      <c r="CA131" s="64"/>
      <c r="CE131" s="61" t="s">
        <v>43</v>
      </c>
      <c r="CF131" s="61">
        <v>294385</v>
      </c>
      <c r="CG131" s="61">
        <v>6.8</v>
      </c>
    </row>
    <row r="132" spans="15:85" x14ac:dyDescent="0.25">
      <c r="O132" s="64"/>
      <c r="AB132" s="64"/>
      <c r="AK132" s="64"/>
      <c r="AT132" s="64"/>
      <c r="BD132" s="64"/>
      <c r="BM132" s="64"/>
      <c r="BP132" s="61" t="s">
        <v>69</v>
      </c>
      <c r="BQ132" s="61" t="s">
        <v>70</v>
      </c>
      <c r="BR132" s="61">
        <v>115823</v>
      </c>
      <c r="BS132" s="61">
        <v>2.7</v>
      </c>
      <c r="CA132" s="64"/>
      <c r="CD132" s="61" t="s">
        <v>69</v>
      </c>
      <c r="CE132" s="61" t="s">
        <v>70</v>
      </c>
      <c r="CF132" s="61">
        <v>4029690</v>
      </c>
      <c r="CG132" s="61">
        <v>93.2</v>
      </c>
    </row>
    <row r="133" spans="15:85" x14ac:dyDescent="0.25">
      <c r="O133" s="64"/>
      <c r="AB133" s="64"/>
      <c r="AK133" s="64"/>
      <c r="AT133" s="64"/>
      <c r="BD133" s="64"/>
      <c r="BM133" s="64"/>
      <c r="BP133" s="61" t="s">
        <v>43</v>
      </c>
      <c r="BR133" s="61">
        <v>4324074</v>
      </c>
      <c r="BS133" s="61">
        <v>100</v>
      </c>
      <c r="CA133" s="64"/>
      <c r="CD133" s="61" t="s">
        <v>43</v>
      </c>
      <c r="CF133" s="61">
        <v>4324074</v>
      </c>
      <c r="CG133" s="61">
        <v>100</v>
      </c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CA135" s="64"/>
    </row>
    <row r="136" spans="15:85" x14ac:dyDescent="0.25">
      <c r="O136" s="64"/>
      <c r="AB136" s="64"/>
      <c r="AK136" s="64"/>
      <c r="AT136" s="64"/>
      <c r="BD136" s="64"/>
      <c r="BM136" s="64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61" t="s">
        <v>345</v>
      </c>
      <c r="CA137" s="64"/>
      <c r="CD137" s="61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R138" s="61" t="s">
        <v>3</v>
      </c>
      <c r="BS138" s="61" t="s">
        <v>4</v>
      </c>
      <c r="CA138" s="64"/>
      <c r="CF138" s="61" t="s">
        <v>3</v>
      </c>
      <c r="CG138" s="61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1" t="s">
        <v>6</v>
      </c>
      <c r="BQ139" s="61" t="s">
        <v>331</v>
      </c>
      <c r="BR139" s="61">
        <v>125475</v>
      </c>
      <c r="BS139" s="61">
        <v>2.9</v>
      </c>
      <c r="CA139" s="64"/>
      <c r="CD139" s="61" t="s">
        <v>6</v>
      </c>
      <c r="CE139" s="61" t="s">
        <v>454</v>
      </c>
      <c r="CF139" s="61">
        <v>231647</v>
      </c>
      <c r="CG139" s="61">
        <v>5.4</v>
      </c>
    </row>
    <row r="140" spans="15:85" x14ac:dyDescent="0.25">
      <c r="O140" s="64"/>
      <c r="AB140" s="64"/>
      <c r="AK140" s="64"/>
      <c r="AT140" s="64"/>
      <c r="BD140" s="64"/>
      <c r="BM140" s="64"/>
      <c r="BQ140" s="61" t="s">
        <v>332</v>
      </c>
      <c r="BR140" s="61">
        <v>4082775</v>
      </c>
      <c r="BS140" s="61">
        <v>94.4</v>
      </c>
      <c r="CA140" s="64"/>
      <c r="CE140" s="61" t="s">
        <v>455</v>
      </c>
      <c r="CF140" s="61">
        <v>1278884</v>
      </c>
      <c r="CG140" s="61">
        <v>29.6</v>
      </c>
    </row>
    <row r="141" spans="15:85" x14ac:dyDescent="0.25">
      <c r="O141" s="64"/>
      <c r="AB141" s="64"/>
      <c r="AK141" s="64"/>
      <c r="AT141" s="64"/>
      <c r="BD141" s="64"/>
      <c r="BM141" s="64"/>
      <c r="BQ141" s="61" t="s">
        <v>43</v>
      </c>
      <c r="BR141" s="61">
        <v>4208251</v>
      </c>
      <c r="BS141" s="61">
        <v>97.3</v>
      </c>
      <c r="CA141" s="64"/>
      <c r="CE141" s="61" t="s">
        <v>456</v>
      </c>
      <c r="CF141" s="61">
        <v>1356099</v>
      </c>
      <c r="CG141" s="61">
        <v>31.4</v>
      </c>
    </row>
    <row r="142" spans="15:85" x14ac:dyDescent="0.25">
      <c r="O142" s="64"/>
      <c r="AB142" s="64"/>
      <c r="AK142" s="64"/>
      <c r="AT142" s="64"/>
      <c r="BD142" s="64"/>
      <c r="BM142" s="64"/>
      <c r="BP142" s="61" t="s">
        <v>69</v>
      </c>
      <c r="BQ142" s="61" t="s">
        <v>70</v>
      </c>
      <c r="BR142" s="61">
        <v>115823</v>
      </c>
      <c r="BS142" s="61">
        <v>2.7</v>
      </c>
      <c r="CA142" s="64"/>
      <c r="CE142" s="61" t="s">
        <v>457</v>
      </c>
      <c r="CF142" s="61">
        <v>1066541</v>
      </c>
      <c r="CG142" s="61">
        <v>24.7</v>
      </c>
    </row>
    <row r="143" spans="15:85" x14ac:dyDescent="0.25">
      <c r="O143" s="64"/>
      <c r="AB143" s="64"/>
      <c r="AK143" s="64"/>
      <c r="AT143" s="64"/>
      <c r="BD143" s="64"/>
      <c r="BM143" s="64"/>
      <c r="BP143" s="61" t="s">
        <v>43</v>
      </c>
      <c r="BR143" s="61">
        <v>4324074</v>
      </c>
      <c r="BS143" s="61">
        <v>100</v>
      </c>
      <c r="CA143" s="64"/>
      <c r="CE143" s="61" t="s">
        <v>458</v>
      </c>
      <c r="CF143" s="61">
        <v>101345</v>
      </c>
      <c r="CG143" s="61">
        <v>2.2999999999999998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E144" s="61" t="s">
        <v>43</v>
      </c>
      <c r="CF144" s="61">
        <v>4034516</v>
      </c>
      <c r="CG144" s="61">
        <v>93.3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1" t="s">
        <v>69</v>
      </c>
      <c r="CE145" s="61" t="s">
        <v>70</v>
      </c>
      <c r="CF145" s="61">
        <v>289559</v>
      </c>
      <c r="CG145" s="61">
        <v>6.7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  <c r="CD146" s="61" t="s">
        <v>43</v>
      </c>
      <c r="CF146" s="61">
        <v>4324074</v>
      </c>
      <c r="CG146" s="61">
        <v>100</v>
      </c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</row>
    <row r="150" spans="15:85" x14ac:dyDescent="0.25">
      <c r="O150" s="64"/>
      <c r="AB150" s="64"/>
      <c r="AK150" s="64"/>
      <c r="AT150" s="64"/>
      <c r="BD150" s="64"/>
      <c r="BM150" s="64"/>
      <c r="CA150" s="64"/>
      <c r="CD150" s="61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F151" s="61" t="s">
        <v>3</v>
      </c>
      <c r="CG151" s="61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D152" s="61" t="s">
        <v>6</v>
      </c>
      <c r="CE152" s="61" t="s">
        <v>454</v>
      </c>
      <c r="CF152" s="61">
        <v>106171</v>
      </c>
      <c r="CG152" s="61">
        <v>2.5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1" t="s">
        <v>455</v>
      </c>
      <c r="CF153" s="61">
        <v>550161</v>
      </c>
      <c r="CG153" s="61">
        <v>12.7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1" t="s">
        <v>456</v>
      </c>
      <c r="CF154" s="61">
        <v>381252</v>
      </c>
      <c r="CG154" s="61">
        <v>8.8000000000000007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1" t="s">
        <v>457</v>
      </c>
      <c r="CF155" s="61">
        <v>67564</v>
      </c>
      <c r="CG155" s="61">
        <v>1.6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1" t="s">
        <v>458</v>
      </c>
      <c r="CF156" s="61">
        <v>53086</v>
      </c>
      <c r="CG156" s="61">
        <v>1.2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E157" s="61" t="s">
        <v>43</v>
      </c>
      <c r="CF157" s="61">
        <v>1158234</v>
      </c>
      <c r="CG157" s="61">
        <v>26.8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1" t="s">
        <v>69</v>
      </c>
      <c r="CE158" s="61" t="s">
        <v>70</v>
      </c>
      <c r="CF158" s="61">
        <v>3165840</v>
      </c>
      <c r="CG158" s="61">
        <v>73.2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  <c r="CD159" s="61" t="s">
        <v>43</v>
      </c>
      <c r="CF159" s="61">
        <v>4324074</v>
      </c>
      <c r="CG159" s="61">
        <v>100</v>
      </c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</row>
    <row r="163" spans="15:85" x14ac:dyDescent="0.25">
      <c r="O163" s="64"/>
      <c r="AB163" s="64"/>
      <c r="AK163" s="64"/>
      <c r="AT163" s="64"/>
      <c r="BD163" s="64"/>
      <c r="BM163" s="64"/>
      <c r="CA163" s="64"/>
      <c r="CD163" s="61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F164" s="61" t="s">
        <v>3</v>
      </c>
      <c r="CG164" s="61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D165" s="61" t="s">
        <v>6</v>
      </c>
      <c r="CE165" s="61" t="s">
        <v>454</v>
      </c>
      <c r="CF165" s="61">
        <v>38608</v>
      </c>
      <c r="CG165" s="61">
        <v>0.9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1" t="s">
        <v>455</v>
      </c>
      <c r="CF166" s="61">
        <v>91694</v>
      </c>
      <c r="CG166" s="61">
        <v>2.1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1" t="s">
        <v>456</v>
      </c>
      <c r="CF167" s="61">
        <v>91694</v>
      </c>
      <c r="CG167" s="61">
        <v>2.1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1" t="s">
        <v>457</v>
      </c>
      <c r="CF168" s="61">
        <v>57912</v>
      </c>
      <c r="CG168" s="61">
        <v>1.3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E169" s="61" t="s">
        <v>458</v>
      </c>
      <c r="CF169" s="61">
        <v>9652</v>
      </c>
      <c r="CG169" s="61">
        <v>0.2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E170" s="61" t="s">
        <v>43</v>
      </c>
      <c r="CF170" s="61">
        <v>289559</v>
      </c>
      <c r="CG170" s="61">
        <v>6.7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D171" s="61" t="s">
        <v>69</v>
      </c>
      <c r="CE171" s="61" t="s">
        <v>70</v>
      </c>
      <c r="CF171" s="61">
        <v>4034516</v>
      </c>
      <c r="CG171" s="61">
        <v>93.3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  <c r="CD172" s="61" t="s">
        <v>43</v>
      </c>
      <c r="CF172" s="61">
        <v>4324074</v>
      </c>
      <c r="CG172" s="61">
        <v>100</v>
      </c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</row>
    <row r="175" spans="15:85" x14ac:dyDescent="0.25">
      <c r="O175" s="64"/>
      <c r="AB175" s="64"/>
      <c r="AK175" s="64"/>
      <c r="AT175" s="64"/>
      <c r="BD175" s="64"/>
      <c r="BM175" s="64"/>
      <c r="CA175" s="64"/>
    </row>
    <row r="176" spans="15:85" x14ac:dyDescent="0.25">
      <c r="O176" s="64"/>
      <c r="AB176" s="64"/>
      <c r="AK176" s="64"/>
      <c r="AT176" s="64"/>
      <c r="BD176" s="64"/>
      <c r="BM176" s="64"/>
      <c r="CA176" s="64"/>
      <c r="CD176" s="61" t="s">
        <v>471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F177" s="61" t="s">
        <v>3</v>
      </c>
      <c r="CG177" s="61" t="s">
        <v>4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D178" s="61" t="s">
        <v>6</v>
      </c>
      <c r="CE178" s="61" t="s">
        <v>454</v>
      </c>
      <c r="CF178" s="61">
        <v>14478</v>
      </c>
      <c r="CG178" s="61">
        <v>0.3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1" t="s">
        <v>455</v>
      </c>
      <c r="CF179" s="61">
        <v>48260</v>
      </c>
      <c r="CG179" s="61">
        <v>1.1000000000000001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E180" s="61" t="s">
        <v>456</v>
      </c>
      <c r="CF180" s="61">
        <v>33782</v>
      </c>
      <c r="CG180" s="61">
        <v>0.8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E181" s="61" t="s">
        <v>457</v>
      </c>
      <c r="CF181" s="61">
        <v>24130</v>
      </c>
      <c r="CG181" s="61">
        <v>0.6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  <c r="CE182" s="61" t="s">
        <v>458</v>
      </c>
      <c r="CF182" s="61">
        <v>4826</v>
      </c>
      <c r="CG182" s="61">
        <v>0.1</v>
      </c>
    </row>
    <row r="183" spans="15:85" x14ac:dyDescent="0.25">
      <c r="O183" s="64"/>
      <c r="AB183" s="64"/>
      <c r="AK183" s="64"/>
      <c r="AT183" s="64"/>
      <c r="BD183" s="64"/>
      <c r="BM183" s="64"/>
      <c r="CA183" s="64"/>
      <c r="CE183" s="61" t="s">
        <v>43</v>
      </c>
      <c r="CF183" s="61">
        <v>125475</v>
      </c>
      <c r="CG183" s="61">
        <v>2.9</v>
      </c>
    </row>
    <row r="184" spans="15:85" x14ac:dyDescent="0.25">
      <c r="O184" s="64"/>
      <c r="AB184" s="64"/>
      <c r="AK184" s="64"/>
      <c r="AT184" s="64"/>
      <c r="BD184" s="64"/>
      <c r="BM184" s="64"/>
      <c r="CA184" s="64"/>
      <c r="CD184" s="61" t="s">
        <v>69</v>
      </c>
      <c r="CE184" s="61" t="s">
        <v>70</v>
      </c>
      <c r="CF184" s="61">
        <v>4198599</v>
      </c>
      <c r="CG184" s="61">
        <v>97.1</v>
      </c>
    </row>
    <row r="185" spans="15:85" x14ac:dyDescent="0.25">
      <c r="O185" s="64"/>
      <c r="AB185" s="64"/>
      <c r="AK185" s="64"/>
      <c r="AT185" s="64"/>
      <c r="BD185" s="64"/>
      <c r="BM185" s="64"/>
      <c r="CA185" s="64"/>
      <c r="CD185" s="61" t="s">
        <v>43</v>
      </c>
      <c r="CF185" s="61">
        <v>4324074</v>
      </c>
      <c r="CG185" s="61">
        <v>100</v>
      </c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J1:CT398"/>
  <sheetViews>
    <sheetView topLeftCell="CA1" zoomScale="85" zoomScaleNormal="85" workbookViewId="0">
      <selection activeCell="CJ36" sqref="CJ36"/>
    </sheetView>
  </sheetViews>
  <sheetFormatPr defaultColWidth="8.75" defaultRowHeight="15.75" x14ac:dyDescent="0.25"/>
  <cols>
    <col min="1" max="10" width="8.75" style="61"/>
    <col min="11" max="11" width="15.25" style="61" customWidth="1"/>
    <col min="12" max="12" width="16" style="61" customWidth="1"/>
    <col min="13" max="14" width="8.75" style="61"/>
    <col min="15" max="15" width="8.75" style="62"/>
    <col min="16" max="27" width="8.75" style="61"/>
    <col min="28" max="28" width="8.75" style="62"/>
    <col min="29" max="31" width="8.75" style="61"/>
    <col min="32" max="32" width="14.625" style="61" customWidth="1"/>
    <col min="33" max="36" width="8.75" style="61"/>
    <col min="37" max="37" width="8.75" style="62"/>
    <col min="38" max="40" width="8.75" style="61"/>
    <col min="41" max="41" width="13.25" style="61" customWidth="1"/>
    <col min="42" max="42" width="9.75" style="61" customWidth="1"/>
    <col min="43" max="43" width="10.375" style="61" customWidth="1"/>
    <col min="44" max="45" width="8.75" style="61"/>
    <col min="46" max="46" width="8.75" style="62"/>
    <col min="47" max="49" width="8.75" style="61"/>
    <col min="50" max="50" width="12" style="61" customWidth="1"/>
    <col min="51" max="55" width="8.75" style="61"/>
    <col min="56" max="56" width="8.75" style="62"/>
    <col min="57" max="64" width="8.75" style="61"/>
    <col min="65" max="65" width="8.75" style="62"/>
    <col min="66" max="78" width="8.75" style="61"/>
    <col min="79" max="79" width="8.75" style="62"/>
    <col min="80" max="16384" width="8.75" style="61"/>
  </cols>
  <sheetData>
    <row r="1" spans="10:98" x14ac:dyDescent="0.25">
      <c r="J1" s="62"/>
      <c r="K1" s="34" t="s">
        <v>664</v>
      </c>
      <c r="L1" s="62" t="s">
        <v>28</v>
      </c>
      <c r="M1" s="62" t="s">
        <v>402</v>
      </c>
      <c r="N1" s="62"/>
      <c r="O1" s="64"/>
      <c r="Q1" s="127" t="s">
        <v>665</v>
      </c>
      <c r="R1" s="108"/>
      <c r="S1" s="62"/>
      <c r="T1" s="62"/>
      <c r="U1" s="62"/>
      <c r="V1" s="62"/>
      <c r="W1" s="62"/>
      <c r="X1" s="62"/>
      <c r="Y1" s="62"/>
      <c r="Z1" s="62"/>
      <c r="AA1" s="62"/>
      <c r="AB1" s="64"/>
      <c r="AC1" s="62"/>
      <c r="AD1" s="34" t="s">
        <v>666</v>
      </c>
      <c r="AE1" s="62"/>
      <c r="AF1" s="62"/>
      <c r="AG1" s="62"/>
      <c r="AH1" s="62"/>
      <c r="AI1" s="62"/>
      <c r="AJ1" s="62"/>
      <c r="AK1" s="64"/>
      <c r="AL1" s="62"/>
      <c r="AM1" s="34" t="s">
        <v>667</v>
      </c>
      <c r="AN1" s="62"/>
      <c r="AO1" s="62"/>
      <c r="AP1" s="62"/>
      <c r="AQ1" s="62"/>
      <c r="AR1" s="62"/>
      <c r="AS1" s="62"/>
      <c r="AT1" s="64"/>
      <c r="AU1" s="62"/>
      <c r="AV1" s="34" t="s">
        <v>668</v>
      </c>
      <c r="AW1" s="62"/>
      <c r="AX1" s="62"/>
      <c r="AY1" s="62"/>
      <c r="AZ1" s="62"/>
      <c r="BA1" s="62"/>
      <c r="BB1" s="62"/>
      <c r="BC1" s="62"/>
      <c r="BD1" s="64"/>
      <c r="BE1" s="62"/>
      <c r="BF1" s="34" t="s">
        <v>669</v>
      </c>
      <c r="BG1" s="62"/>
      <c r="BH1" s="62"/>
      <c r="BI1" s="62"/>
      <c r="BJ1" s="62"/>
      <c r="BK1" s="62"/>
      <c r="BL1" s="62"/>
      <c r="BM1" s="64"/>
      <c r="BN1" s="62"/>
      <c r="BO1" s="34" t="s">
        <v>670</v>
      </c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4"/>
      <c r="CB1" s="62"/>
      <c r="CC1" s="34" t="s">
        <v>671</v>
      </c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</row>
    <row r="2" spans="10:98" x14ac:dyDescent="0.25">
      <c r="J2" s="62"/>
      <c r="K2" s="62" t="s">
        <v>405</v>
      </c>
      <c r="L2" s="62" t="s">
        <v>441</v>
      </c>
      <c r="M2" s="62"/>
      <c r="N2" s="62"/>
      <c r="O2" s="64"/>
      <c r="Q2" s="108"/>
      <c r="R2" s="108"/>
      <c r="S2" s="62"/>
      <c r="T2" s="62"/>
      <c r="U2" s="62"/>
      <c r="V2" s="62"/>
      <c r="W2" s="62"/>
      <c r="X2" s="62"/>
      <c r="Y2" s="62"/>
      <c r="Z2" s="62"/>
      <c r="AA2" s="62"/>
      <c r="AB2" s="64"/>
      <c r="AC2" s="62"/>
      <c r="AD2" s="5" t="s">
        <v>327</v>
      </c>
      <c r="AE2" s="6">
        <v>188604</v>
      </c>
      <c r="AF2" s="62"/>
      <c r="AG2" s="62"/>
      <c r="AH2" s="62"/>
      <c r="AI2" s="62"/>
      <c r="AJ2" s="62"/>
      <c r="AK2" s="64"/>
      <c r="AL2" s="62"/>
      <c r="AM2" s="5" t="s">
        <v>327</v>
      </c>
      <c r="AN2" s="6">
        <v>3086249</v>
      </c>
      <c r="AO2" s="62"/>
      <c r="AP2" s="62"/>
      <c r="AQ2" s="62"/>
      <c r="AR2" s="62"/>
      <c r="AS2" s="62"/>
      <c r="AT2" s="64"/>
      <c r="AU2" s="62"/>
      <c r="AV2" s="5" t="s">
        <v>327</v>
      </c>
      <c r="AW2" s="6">
        <v>3086249</v>
      </c>
      <c r="AX2" s="62"/>
      <c r="AY2" s="62"/>
      <c r="AZ2" s="62"/>
      <c r="BA2" s="62"/>
      <c r="BB2" s="62"/>
      <c r="BC2" s="62"/>
      <c r="BD2" s="64"/>
      <c r="BE2" s="62"/>
      <c r="BF2" s="5" t="s">
        <v>327</v>
      </c>
      <c r="BG2" s="6">
        <v>3086249</v>
      </c>
      <c r="BH2" s="62"/>
      <c r="BI2" s="62"/>
      <c r="BJ2" s="62"/>
      <c r="BK2" s="62"/>
      <c r="BL2" s="62"/>
      <c r="BM2" s="64"/>
      <c r="BN2" s="62"/>
      <c r="BO2" s="5" t="s">
        <v>327</v>
      </c>
      <c r="BP2" s="6">
        <v>3086249</v>
      </c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4"/>
      <c r="CB2" s="62"/>
      <c r="CC2" s="5" t="s">
        <v>327</v>
      </c>
      <c r="CD2" s="6">
        <v>3086249</v>
      </c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</row>
    <row r="3" spans="10:98" x14ac:dyDescent="0.25">
      <c r="J3" s="62"/>
      <c r="K3" s="62" t="s">
        <v>0</v>
      </c>
      <c r="L3" s="62">
        <v>900</v>
      </c>
      <c r="M3" s="62"/>
      <c r="N3" s="62"/>
      <c r="O3" s="64"/>
      <c r="Q3" s="108"/>
      <c r="R3" s="108"/>
      <c r="S3" s="62"/>
      <c r="T3" s="62"/>
      <c r="U3" s="62"/>
      <c r="V3" s="62"/>
      <c r="W3" s="62"/>
      <c r="X3" s="62"/>
      <c r="Y3" s="62"/>
      <c r="Z3" s="62"/>
      <c r="AA3" s="62"/>
      <c r="AB3" s="64"/>
      <c r="AC3" s="62"/>
      <c r="AD3" s="59" t="s">
        <v>64</v>
      </c>
      <c r="AE3" s="6" t="s">
        <v>690</v>
      </c>
      <c r="AF3" s="62"/>
      <c r="AG3" s="62"/>
      <c r="AH3" s="62"/>
      <c r="AI3" s="62"/>
      <c r="AJ3" s="62"/>
      <c r="AK3" s="64"/>
      <c r="AL3" s="62"/>
      <c r="AM3" s="59" t="s">
        <v>64</v>
      </c>
      <c r="AN3" s="6" t="s">
        <v>824</v>
      </c>
      <c r="AO3" s="62"/>
      <c r="AP3" s="62"/>
      <c r="AQ3" s="62"/>
      <c r="AR3" s="62"/>
      <c r="AS3" s="62"/>
      <c r="AT3" s="64"/>
      <c r="AU3" s="62"/>
      <c r="AV3" s="59" t="s">
        <v>64</v>
      </c>
      <c r="AW3" s="6" t="s">
        <v>824</v>
      </c>
      <c r="AX3" s="62"/>
      <c r="AY3" s="62"/>
      <c r="AZ3" s="62"/>
      <c r="BA3" s="62"/>
      <c r="BB3" s="62"/>
      <c r="BC3" s="62"/>
      <c r="BD3" s="64"/>
      <c r="BE3" s="62"/>
      <c r="BF3" s="59" t="s">
        <v>64</v>
      </c>
      <c r="BG3" s="6" t="s">
        <v>824</v>
      </c>
      <c r="BH3" s="62"/>
      <c r="BI3" s="62"/>
      <c r="BJ3" s="62"/>
      <c r="BK3" s="62"/>
      <c r="BL3" s="62"/>
      <c r="BM3" s="64"/>
      <c r="BN3" s="62"/>
      <c r="BO3" s="59" t="s">
        <v>64</v>
      </c>
      <c r="BP3" s="6" t="s">
        <v>824</v>
      </c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4"/>
      <c r="CB3" s="62"/>
      <c r="CC3" s="59" t="s">
        <v>64</v>
      </c>
      <c r="CD3" s="6" t="s">
        <v>824</v>
      </c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</row>
    <row r="4" spans="10:98" x14ac:dyDescent="0.25">
      <c r="J4" s="62"/>
      <c r="K4" s="62" t="s">
        <v>416</v>
      </c>
      <c r="L4" s="62">
        <v>3086249</v>
      </c>
      <c r="M4" s="62"/>
      <c r="N4" s="62"/>
      <c r="O4" s="64"/>
      <c r="Q4" s="108"/>
      <c r="R4" s="108"/>
      <c r="S4" s="62"/>
      <c r="T4" s="62"/>
      <c r="U4" s="62"/>
      <c r="V4" s="62"/>
      <c r="W4" s="62"/>
      <c r="X4" s="62"/>
      <c r="Y4" s="62"/>
      <c r="Z4" s="62"/>
      <c r="AA4" s="62"/>
      <c r="AB4" s="64"/>
      <c r="AC4" s="62"/>
      <c r="AD4" s="62"/>
      <c r="AE4" s="62"/>
      <c r="AF4" s="62"/>
      <c r="AG4" s="62"/>
      <c r="AH4" s="62"/>
      <c r="AI4" s="62"/>
      <c r="AJ4" s="62"/>
      <c r="AK4" s="64"/>
      <c r="AL4" s="62"/>
      <c r="AM4" s="62"/>
      <c r="AN4" s="62"/>
      <c r="AO4" s="62"/>
      <c r="AP4" s="62"/>
      <c r="AQ4" s="62"/>
      <c r="AR4" s="62"/>
      <c r="AS4" s="62"/>
      <c r="AT4" s="64"/>
      <c r="AU4" s="62"/>
      <c r="AV4" s="62"/>
      <c r="AW4" s="62"/>
      <c r="AX4" s="62"/>
      <c r="AY4" s="62"/>
      <c r="AZ4" s="62"/>
      <c r="BA4" s="62"/>
      <c r="BB4" s="62"/>
      <c r="BC4" s="62"/>
      <c r="BD4" s="64"/>
      <c r="BE4" s="62"/>
      <c r="BF4" s="62"/>
      <c r="BG4" s="62"/>
      <c r="BH4" s="62"/>
      <c r="BI4" s="62"/>
      <c r="BJ4" s="62"/>
      <c r="BK4" s="62"/>
      <c r="BL4" s="62"/>
      <c r="BM4" s="64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4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</row>
    <row r="5" spans="10:98" x14ac:dyDescent="0.25">
      <c r="J5" s="62"/>
      <c r="K5" s="62" t="s">
        <v>421</v>
      </c>
      <c r="L5" s="35">
        <v>0.66700000000000004</v>
      </c>
      <c r="M5" s="62"/>
      <c r="N5" s="62"/>
      <c r="O5" s="64"/>
      <c r="Q5" s="108"/>
      <c r="R5" s="108"/>
      <c r="S5" s="62"/>
      <c r="T5" s="62"/>
      <c r="U5" s="62"/>
      <c r="V5" s="62"/>
      <c r="W5" s="62"/>
      <c r="X5" s="62"/>
      <c r="Y5" s="62"/>
      <c r="Z5" s="62"/>
      <c r="AA5" s="62"/>
      <c r="AB5" s="64"/>
      <c r="AC5" s="62"/>
      <c r="AD5" s="62"/>
      <c r="AE5" s="62"/>
      <c r="AF5" s="62"/>
      <c r="AG5" s="62"/>
      <c r="AH5" s="62"/>
      <c r="AI5" s="62"/>
      <c r="AJ5" s="62"/>
      <c r="AK5" s="64"/>
      <c r="AL5" s="62"/>
      <c r="AM5" s="62"/>
      <c r="AN5" s="62"/>
      <c r="AO5" s="62"/>
      <c r="AP5" s="62"/>
      <c r="AQ5" s="62"/>
      <c r="AR5" s="62"/>
      <c r="AS5" s="62"/>
      <c r="AT5" s="64"/>
      <c r="AU5" s="62"/>
      <c r="AV5" s="62"/>
      <c r="AW5" s="62"/>
      <c r="AX5" s="62"/>
      <c r="AY5" s="62"/>
      <c r="AZ5" s="62"/>
      <c r="BA5" s="62"/>
      <c r="BB5" s="62"/>
      <c r="BC5" s="62"/>
      <c r="BD5" s="64"/>
      <c r="BE5" s="62"/>
      <c r="BF5" s="62"/>
      <c r="BG5" s="62"/>
      <c r="BH5" s="62"/>
      <c r="BI5" s="62"/>
      <c r="BJ5" s="62"/>
      <c r="BK5" s="62"/>
      <c r="BL5" s="62"/>
      <c r="BM5" s="64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4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</row>
    <row r="6" spans="10:98" x14ac:dyDescent="0.25">
      <c r="J6" s="62"/>
      <c r="K6" s="78" t="s">
        <v>422</v>
      </c>
      <c r="L6" s="79">
        <f>1-L5</f>
        <v>0.33299999999999996</v>
      </c>
      <c r="M6" s="78"/>
      <c r="N6" s="62"/>
      <c r="O6" s="64"/>
      <c r="Q6" s="108"/>
      <c r="R6" s="108"/>
      <c r="S6" s="62"/>
      <c r="T6" s="62"/>
      <c r="U6" s="62"/>
      <c r="V6" s="34"/>
      <c r="W6" s="34" t="s">
        <v>328</v>
      </c>
      <c r="X6" s="62"/>
      <c r="Y6" s="62"/>
      <c r="Z6" s="62"/>
      <c r="AA6" s="62"/>
      <c r="AB6" s="64"/>
      <c r="AC6" s="62"/>
      <c r="AD6" s="62"/>
      <c r="AE6" s="4" t="s">
        <v>233</v>
      </c>
      <c r="AF6" s="62"/>
      <c r="AG6" s="62"/>
      <c r="AH6" s="62"/>
      <c r="AI6" s="62"/>
      <c r="AJ6" s="62"/>
      <c r="AK6" s="64"/>
      <c r="AL6" s="62"/>
      <c r="AM6" s="62"/>
      <c r="AN6" s="4" t="s">
        <v>244</v>
      </c>
      <c r="AO6" s="62"/>
      <c r="AP6" s="62"/>
      <c r="AQ6" s="62"/>
      <c r="AR6" s="62"/>
      <c r="AS6" s="62"/>
      <c r="AT6" s="64"/>
      <c r="AU6" s="62"/>
      <c r="AV6" s="62"/>
      <c r="AW6" s="4" t="s">
        <v>326</v>
      </c>
      <c r="AX6" s="62"/>
      <c r="AY6" s="62"/>
      <c r="AZ6" s="62"/>
      <c r="BA6" s="62"/>
      <c r="BB6" s="62"/>
      <c r="BC6" s="62"/>
      <c r="BD6" s="64"/>
      <c r="BE6" s="62"/>
      <c r="BF6" s="62"/>
      <c r="BG6" s="4" t="s">
        <v>255</v>
      </c>
      <c r="BH6" s="62"/>
      <c r="BI6" s="62"/>
      <c r="BJ6" s="62"/>
      <c r="BK6" s="62"/>
      <c r="BL6" s="62"/>
      <c r="BM6" s="64"/>
      <c r="BN6" s="62"/>
      <c r="BO6" s="62"/>
      <c r="BP6" s="4" t="s">
        <v>346</v>
      </c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4"/>
      <c r="CB6" s="62"/>
      <c r="CC6" s="62"/>
      <c r="CD6" s="4" t="s">
        <v>482</v>
      </c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</row>
    <row r="7" spans="10:98" x14ac:dyDescent="0.25">
      <c r="J7" s="62"/>
      <c r="K7" s="62" t="s">
        <v>429</v>
      </c>
      <c r="L7" s="76">
        <v>0.51200000000000001</v>
      </c>
      <c r="M7" s="76">
        <v>0.52200000000000002</v>
      </c>
      <c r="N7" s="62"/>
      <c r="O7" s="64"/>
      <c r="R7" s="112"/>
      <c r="S7" s="112" t="s">
        <v>28</v>
      </c>
      <c r="T7" s="108" t="s">
        <v>512</v>
      </c>
      <c r="U7" s="142" t="s">
        <v>402</v>
      </c>
      <c r="W7" s="112"/>
      <c r="X7" s="112" t="s">
        <v>28</v>
      </c>
      <c r="Y7" s="108" t="s">
        <v>512</v>
      </c>
      <c r="Z7" s="142" t="s">
        <v>402</v>
      </c>
      <c r="AB7" s="64"/>
      <c r="AE7" s="24" t="s">
        <v>224</v>
      </c>
      <c r="AF7" s="62"/>
      <c r="AG7" s="62"/>
      <c r="AH7" s="62"/>
      <c r="AI7" s="62"/>
      <c r="AJ7" s="62"/>
      <c r="AK7" s="64"/>
      <c r="AL7" s="62"/>
      <c r="AM7" s="62"/>
      <c r="AN7" s="24" t="s">
        <v>519</v>
      </c>
      <c r="AO7" s="62"/>
      <c r="AP7" s="62"/>
      <c r="AQ7" s="62"/>
      <c r="AR7" s="62"/>
      <c r="AS7" s="62"/>
      <c r="AT7" s="64"/>
      <c r="AU7" s="62"/>
      <c r="AV7" s="62"/>
      <c r="AW7" s="24" t="s">
        <v>572</v>
      </c>
      <c r="BD7" s="64"/>
      <c r="BF7" s="62"/>
      <c r="BG7" s="24" t="s">
        <v>370</v>
      </c>
      <c r="BM7" s="64"/>
      <c r="BP7" s="24" t="s">
        <v>330</v>
      </c>
      <c r="BX7" s="62" t="s">
        <v>3</v>
      </c>
      <c r="BY7" s="61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61" t="s">
        <v>475</v>
      </c>
    </row>
    <row r="8" spans="10:98" x14ac:dyDescent="0.25">
      <c r="J8" s="62"/>
      <c r="K8" s="62" t="s">
        <v>191</v>
      </c>
      <c r="L8" s="76">
        <v>0.13</v>
      </c>
      <c r="M8" s="76">
        <v>0.32300000000000001</v>
      </c>
      <c r="N8" s="62"/>
      <c r="O8" s="64"/>
      <c r="R8" s="112" t="s">
        <v>45</v>
      </c>
      <c r="S8" s="152">
        <v>0.29411764705882354</v>
      </c>
      <c r="T8" s="108">
        <v>2.9768813170849163E-2</v>
      </c>
      <c r="U8" s="57">
        <v>0.4636029800014988</v>
      </c>
      <c r="W8" s="112" t="s">
        <v>60</v>
      </c>
      <c r="X8" s="152">
        <v>0</v>
      </c>
      <c r="Y8" s="108">
        <v>0</v>
      </c>
      <c r="Z8" s="23">
        <v>7.8862295762369611E-2</v>
      </c>
      <c r="AB8" s="64"/>
      <c r="AG8" s="61" t="s">
        <v>3</v>
      </c>
      <c r="AH8" s="61" t="s">
        <v>4</v>
      </c>
      <c r="AK8" s="64"/>
      <c r="AP8" s="61" t="s">
        <v>3</v>
      </c>
      <c r="AQ8" s="61" t="s">
        <v>4</v>
      </c>
      <c r="AT8" s="64"/>
      <c r="AY8" s="61" t="s">
        <v>3</v>
      </c>
      <c r="AZ8" s="61" t="s">
        <v>4</v>
      </c>
      <c r="BD8" s="64"/>
      <c r="BI8" s="61" t="s">
        <v>3</v>
      </c>
      <c r="BJ8" s="61" t="s">
        <v>4</v>
      </c>
      <c r="BM8" s="64"/>
      <c r="BR8" s="61" t="s">
        <v>3</v>
      </c>
      <c r="BS8" s="61" t="s">
        <v>4</v>
      </c>
      <c r="BV8" s="43" t="s">
        <v>472</v>
      </c>
      <c r="BW8" s="24" t="s">
        <v>347</v>
      </c>
      <c r="BX8" s="62">
        <f>BR9</f>
        <v>332629</v>
      </c>
      <c r="BY8" s="181">
        <f>BX8/$BP$2</f>
        <v>0.10777775869672214</v>
      </c>
      <c r="CA8" s="64"/>
      <c r="CF8" s="61" t="s">
        <v>3</v>
      </c>
      <c r="CG8" s="61" t="s">
        <v>4</v>
      </c>
      <c r="CJ8" s="43" t="s">
        <v>472</v>
      </c>
      <c r="CK8" s="24" t="s">
        <v>347</v>
      </c>
      <c r="CL8" s="62">
        <f>SUM(CF9:CF10)</f>
        <v>229754</v>
      </c>
      <c r="CM8" s="181">
        <f>CL8/$CD$2</f>
        <v>7.4444414562791272E-2</v>
      </c>
      <c r="CN8" s="35">
        <f>CM8*(-1)</f>
        <v>-7.4444414562791272E-2</v>
      </c>
      <c r="CO8" s="181">
        <v>0.10777775869672214</v>
      </c>
    </row>
    <row r="9" spans="10:98" x14ac:dyDescent="0.25">
      <c r="J9" s="62"/>
      <c r="K9" s="62" t="s">
        <v>444</v>
      </c>
      <c r="L9" s="77">
        <v>3.13</v>
      </c>
      <c r="M9" s="77">
        <v>5.77</v>
      </c>
      <c r="N9" s="62"/>
      <c r="O9" s="64"/>
      <c r="R9" s="112" t="s">
        <v>47</v>
      </c>
      <c r="S9" s="153">
        <v>0.28570238293617728</v>
      </c>
      <c r="T9" s="108">
        <v>2.9514222611439746E-2</v>
      </c>
      <c r="U9" s="57">
        <v>0.3145452263411691</v>
      </c>
      <c r="W9" s="113" t="s">
        <v>259</v>
      </c>
      <c r="X9" s="154">
        <v>0</v>
      </c>
      <c r="Y9" s="156">
        <v>0</v>
      </c>
      <c r="Z9" s="57">
        <v>8.1821435191737416E-2</v>
      </c>
      <c r="AB9" s="64"/>
      <c r="AE9" s="61" t="s">
        <v>6</v>
      </c>
      <c r="AF9" s="61" t="s">
        <v>225</v>
      </c>
      <c r="AG9" s="61">
        <v>99446</v>
      </c>
      <c r="AH9" s="54">
        <v>52.7</v>
      </c>
      <c r="AK9" s="64"/>
      <c r="AN9" s="61" t="s">
        <v>6</v>
      </c>
      <c r="AO9" s="61" t="s">
        <v>235</v>
      </c>
      <c r="AP9" s="61">
        <v>1011604</v>
      </c>
      <c r="AQ9" s="54">
        <v>32.799999999999997</v>
      </c>
      <c r="AT9" s="64"/>
      <c r="AW9" s="61" t="s">
        <v>6</v>
      </c>
      <c r="AX9" s="61" t="s">
        <v>313</v>
      </c>
      <c r="AY9" s="61">
        <v>394354</v>
      </c>
      <c r="AZ9" s="54">
        <v>12.8</v>
      </c>
      <c r="BD9" s="64"/>
      <c r="BG9" s="61" t="s">
        <v>6</v>
      </c>
      <c r="BH9" s="61" t="s">
        <v>252</v>
      </c>
      <c r="BI9" s="61">
        <v>1471112</v>
      </c>
      <c r="BJ9" s="61">
        <v>47.7</v>
      </c>
      <c r="BM9" s="64"/>
      <c r="BP9" s="61" t="s">
        <v>6</v>
      </c>
      <c r="BQ9" s="61" t="s">
        <v>331</v>
      </c>
      <c r="BR9" s="61">
        <v>332629</v>
      </c>
      <c r="BS9" s="61">
        <v>10.8</v>
      </c>
      <c r="BV9" s="43" t="s">
        <v>473</v>
      </c>
      <c r="BW9" s="24" t="s">
        <v>348</v>
      </c>
      <c r="BX9" s="62">
        <f>BR19</f>
        <v>771562</v>
      </c>
      <c r="BY9" s="181">
        <f t="shared" ref="BY9:BY21" si="0">BX9/$BP$2</f>
        <v>0.24999991899551852</v>
      </c>
      <c r="CA9" s="64"/>
      <c r="CD9" s="61" t="s">
        <v>6</v>
      </c>
      <c r="CE9" s="61" t="s">
        <v>454</v>
      </c>
      <c r="CF9" s="61">
        <v>30862</v>
      </c>
      <c r="CG9" s="61">
        <v>1</v>
      </c>
      <c r="CJ9" s="43" t="s">
        <v>473</v>
      </c>
      <c r="CK9" s="24" t="s">
        <v>348</v>
      </c>
      <c r="CL9" s="62">
        <f>SUM(CF21:CF22)</f>
        <v>596675</v>
      </c>
      <c r="CM9" s="181">
        <f t="shared" ref="CM9:CM21" si="1">CL9/$CD$2</f>
        <v>0.19333339597679902</v>
      </c>
      <c r="CN9" s="35">
        <f t="shared" ref="CN9:CN21" si="2">CM9*(-1)</f>
        <v>-0.19333339597679902</v>
      </c>
      <c r="CO9" s="181">
        <v>0.24999991899551852</v>
      </c>
    </row>
    <row r="10" spans="10:98" x14ac:dyDescent="0.25">
      <c r="J10" s="62"/>
      <c r="K10" s="62" t="s">
        <v>693</v>
      </c>
      <c r="L10" s="77">
        <v>0.191</v>
      </c>
      <c r="M10" s="77">
        <v>0.93</v>
      </c>
      <c r="N10" s="62"/>
      <c r="O10" s="64"/>
      <c r="R10" s="112" t="s">
        <v>48</v>
      </c>
      <c r="S10" s="153">
        <v>0</v>
      </c>
      <c r="T10" s="108">
        <v>0</v>
      </c>
      <c r="U10" s="57">
        <v>0.33041787413096407</v>
      </c>
      <c r="W10" s="112" t="s">
        <v>54</v>
      </c>
      <c r="X10" s="152">
        <v>9.8517355459754839E-3</v>
      </c>
      <c r="Y10" s="108">
        <v>6.4526974790532106E-3</v>
      </c>
      <c r="Z10" s="57">
        <v>5.0069729986300791E-2</v>
      </c>
      <c r="AB10" s="64"/>
      <c r="AF10" s="61" t="s">
        <v>226</v>
      </c>
      <c r="AG10" s="61">
        <v>61725</v>
      </c>
      <c r="AH10" s="54">
        <v>32.700000000000003</v>
      </c>
      <c r="AK10" s="64"/>
      <c r="AO10" s="61" t="s">
        <v>236</v>
      </c>
      <c r="AP10" s="61">
        <v>308625</v>
      </c>
      <c r="AQ10" s="61">
        <v>10</v>
      </c>
      <c r="AT10" s="64"/>
      <c r="AX10" s="61" t="s">
        <v>314</v>
      </c>
      <c r="AY10" s="61">
        <v>432075</v>
      </c>
      <c r="AZ10" s="54">
        <v>14</v>
      </c>
      <c r="BD10" s="64"/>
      <c r="BH10" s="61" t="s">
        <v>253</v>
      </c>
      <c r="BI10" s="61">
        <v>672116</v>
      </c>
      <c r="BJ10" s="61">
        <v>21.8</v>
      </c>
      <c r="BM10" s="64"/>
      <c r="BQ10" s="61" t="s">
        <v>332</v>
      </c>
      <c r="BR10" s="61">
        <v>2599307</v>
      </c>
      <c r="BS10" s="61">
        <v>84.2</v>
      </c>
      <c r="BV10" s="65" t="s">
        <v>474</v>
      </c>
      <c r="BW10" s="24" t="s">
        <v>349</v>
      </c>
      <c r="BX10" s="62">
        <f>BR29</f>
        <v>1063041</v>
      </c>
      <c r="BY10" s="190">
        <f t="shared" si="0"/>
        <v>0.34444434003866831</v>
      </c>
      <c r="CA10" s="64"/>
      <c r="CE10" s="61" t="s">
        <v>455</v>
      </c>
      <c r="CF10" s="61">
        <v>198892</v>
      </c>
      <c r="CG10" s="61">
        <v>6.4</v>
      </c>
      <c r="CJ10" s="65" t="s">
        <v>474</v>
      </c>
      <c r="CK10" s="24" t="s">
        <v>349</v>
      </c>
      <c r="CL10" s="62">
        <f>SUM(CF34:CF35)</f>
        <v>901870</v>
      </c>
      <c r="CM10" s="181">
        <f t="shared" si="1"/>
        <v>0.29222204689252229</v>
      </c>
      <c r="CN10" s="44">
        <f t="shared" si="2"/>
        <v>-0.29222204689252229</v>
      </c>
      <c r="CO10" s="190">
        <v>0.34444434003866831</v>
      </c>
    </row>
    <row r="11" spans="10:98" x14ac:dyDescent="0.25">
      <c r="J11" s="62"/>
      <c r="K11" s="62" t="s">
        <v>438</v>
      </c>
      <c r="L11" s="35">
        <v>0.96428738810516945</v>
      </c>
      <c r="M11" s="62"/>
      <c r="N11" s="62"/>
      <c r="O11" s="64"/>
      <c r="R11" s="113" t="s">
        <v>119</v>
      </c>
      <c r="S11" s="153">
        <v>0.1999941675658336</v>
      </c>
      <c r="T11" s="108">
        <v>2.0003923159880619E-2</v>
      </c>
      <c r="U11" s="57">
        <v>0.33700000000000002</v>
      </c>
      <c r="W11" s="112" t="s">
        <v>53</v>
      </c>
      <c r="X11" s="152">
        <v>1.1560128513298025E-2</v>
      </c>
      <c r="Y11" s="108">
        <v>6.9837916671067627E-3</v>
      </c>
      <c r="Z11" s="57">
        <v>7.0136527242600152E-2</v>
      </c>
      <c r="AB11" s="64"/>
      <c r="AF11" s="61" t="s">
        <v>227</v>
      </c>
      <c r="AG11" s="61">
        <v>3429</v>
      </c>
      <c r="AH11" s="54">
        <v>1.8</v>
      </c>
      <c r="AK11" s="64"/>
      <c r="AO11" s="61" t="s">
        <v>237</v>
      </c>
      <c r="AP11" s="61">
        <v>524662</v>
      </c>
      <c r="AQ11" s="54">
        <v>17</v>
      </c>
      <c r="AT11" s="64"/>
      <c r="AX11" s="61" t="s">
        <v>315</v>
      </c>
      <c r="AY11" s="61">
        <v>30862</v>
      </c>
      <c r="AZ11" s="61">
        <v>1</v>
      </c>
      <c r="BD11" s="64"/>
      <c r="BH11" s="61" t="s">
        <v>254</v>
      </c>
      <c r="BI11" s="61">
        <v>792137</v>
      </c>
      <c r="BJ11" s="61">
        <v>25.7</v>
      </c>
      <c r="BM11" s="64"/>
      <c r="BQ11" s="61" t="s">
        <v>43</v>
      </c>
      <c r="BR11" s="61">
        <v>2931937</v>
      </c>
      <c r="BS11" s="61">
        <v>95</v>
      </c>
      <c r="BV11" s="65" t="s">
        <v>450</v>
      </c>
      <c r="BW11" s="24" t="s">
        <v>350</v>
      </c>
      <c r="BX11" s="62">
        <f>BR39</f>
        <v>1803741</v>
      </c>
      <c r="BY11" s="190">
        <f t="shared" si="0"/>
        <v>0.58444441780297052</v>
      </c>
      <c r="CA11" s="64"/>
      <c r="CE11" s="61" t="s">
        <v>456</v>
      </c>
      <c r="CF11" s="61">
        <v>75442</v>
      </c>
      <c r="CG11" s="61">
        <v>2.4</v>
      </c>
      <c r="CJ11" s="65" t="s">
        <v>450</v>
      </c>
      <c r="CK11" s="24" t="s">
        <v>350</v>
      </c>
      <c r="CL11" s="62">
        <f>SUM(CF47:CF48)</f>
        <v>1532837</v>
      </c>
      <c r="CM11" s="181">
        <f t="shared" si="1"/>
        <v>0.49666666558660694</v>
      </c>
      <c r="CN11" s="44">
        <f t="shared" si="2"/>
        <v>-0.49666666558660694</v>
      </c>
      <c r="CO11" s="190">
        <v>0.58444441780297052</v>
      </c>
    </row>
    <row r="12" spans="10:98" x14ac:dyDescent="0.25">
      <c r="J12" s="62"/>
      <c r="K12" s="62" t="s">
        <v>516</v>
      </c>
      <c r="L12" s="62">
        <v>3800</v>
      </c>
      <c r="M12" s="62">
        <v>5300</v>
      </c>
      <c r="N12" s="62"/>
      <c r="O12" s="64"/>
      <c r="R12" s="112" t="s">
        <v>50</v>
      </c>
      <c r="S12" s="152">
        <v>3.8459812916395615E-2</v>
      </c>
      <c r="T12" s="108">
        <v>1.2563831995205025E-2</v>
      </c>
      <c r="U12" s="57">
        <v>0.27268793526705104</v>
      </c>
      <c r="W12" s="110" t="s">
        <v>164</v>
      </c>
      <c r="X12" s="154">
        <v>1.3952807041101576E-2</v>
      </c>
      <c r="Y12" s="108">
        <v>7.6632758932430626E-3</v>
      </c>
      <c r="Z12" s="23">
        <v>8.2623335966029221E-2</v>
      </c>
      <c r="AB12" s="64"/>
      <c r="AF12" s="61" t="s">
        <v>228</v>
      </c>
      <c r="AG12" s="61">
        <v>6858</v>
      </c>
      <c r="AH12" s="54">
        <v>3.6</v>
      </c>
      <c r="AK12" s="64"/>
      <c r="AO12" s="61" t="s">
        <v>238</v>
      </c>
      <c r="AP12" s="61">
        <v>130308</v>
      </c>
      <c r="AQ12" s="61">
        <v>4.2</v>
      </c>
      <c r="AT12" s="64"/>
      <c r="AX12" s="61" t="s">
        <v>316</v>
      </c>
      <c r="AY12" s="61">
        <v>44579</v>
      </c>
      <c r="AZ12" s="61">
        <v>1.4</v>
      </c>
      <c r="BD12" s="64"/>
      <c r="BH12" s="61" t="s">
        <v>43</v>
      </c>
      <c r="BI12" s="61">
        <v>2935366</v>
      </c>
      <c r="BJ12" s="61">
        <v>95.1</v>
      </c>
      <c r="BM12" s="64"/>
      <c r="BP12" s="61" t="s">
        <v>69</v>
      </c>
      <c r="BQ12" s="61" t="s">
        <v>70</v>
      </c>
      <c r="BR12" s="61">
        <v>154312</v>
      </c>
      <c r="BS12" s="61">
        <v>5</v>
      </c>
      <c r="BV12" s="65" t="s">
        <v>449</v>
      </c>
      <c r="BW12" s="24" t="s">
        <v>351</v>
      </c>
      <c r="BX12" s="62">
        <f>BR49</f>
        <v>1426533</v>
      </c>
      <c r="BY12" s="190">
        <f t="shared" si="0"/>
        <v>0.4622222639845327</v>
      </c>
      <c r="CA12" s="64"/>
      <c r="CE12" s="61" t="s">
        <v>458</v>
      </c>
      <c r="CF12" s="61">
        <v>27433</v>
      </c>
      <c r="CG12" s="61">
        <v>0.9</v>
      </c>
      <c r="CJ12" s="65" t="s">
        <v>449</v>
      </c>
      <c r="CK12" s="24" t="s">
        <v>351</v>
      </c>
      <c r="CL12" s="62">
        <f>SUM(CF61:CF62)</f>
        <v>1045895</v>
      </c>
      <c r="CM12" s="181">
        <f t="shared" si="1"/>
        <v>0.33888872868002551</v>
      </c>
      <c r="CN12" s="44">
        <f t="shared" si="2"/>
        <v>-0.33888872868002551</v>
      </c>
      <c r="CO12" s="190">
        <v>0.4622222639845327</v>
      </c>
    </row>
    <row r="13" spans="10:98" x14ac:dyDescent="0.25">
      <c r="J13" s="62"/>
      <c r="K13" s="62" t="s">
        <v>432</v>
      </c>
      <c r="L13" s="88">
        <f>L12/87.18</f>
        <v>43.587978894241793</v>
      </c>
      <c r="M13" s="62">
        <v>61</v>
      </c>
      <c r="N13" s="62"/>
      <c r="O13" s="64"/>
      <c r="R13" s="112" t="s">
        <v>51</v>
      </c>
      <c r="S13" s="153">
        <v>0.33333333333333331</v>
      </c>
      <c r="T13" s="108">
        <v>3.079842869168074E-2</v>
      </c>
      <c r="U13" s="57">
        <v>0.26481777328727685</v>
      </c>
      <c r="W13" s="112" t="s">
        <v>56</v>
      </c>
      <c r="X13" s="152">
        <v>3.3331713244228435E-2</v>
      </c>
      <c r="Y13" s="108">
        <v>1.1727417071883819E-2</v>
      </c>
      <c r="Z13" s="57">
        <v>0.28533999859497072</v>
      </c>
      <c r="AB13" s="64"/>
      <c r="AF13" s="61" t="s">
        <v>232</v>
      </c>
      <c r="AG13" s="61">
        <v>13717</v>
      </c>
      <c r="AH13" s="61">
        <v>7.3</v>
      </c>
      <c r="AK13" s="64"/>
      <c r="AO13" s="61" t="s">
        <v>239</v>
      </c>
      <c r="AP13" s="61">
        <v>48008</v>
      </c>
      <c r="AQ13" s="61">
        <v>1.6</v>
      </c>
      <c r="AT13" s="64"/>
      <c r="AX13" s="61" t="s">
        <v>317</v>
      </c>
      <c r="AY13" s="61">
        <v>75442</v>
      </c>
      <c r="AZ13" s="61">
        <v>2.4</v>
      </c>
      <c r="BD13" s="64"/>
      <c r="BG13" s="61" t="s">
        <v>69</v>
      </c>
      <c r="BH13" s="61" t="s">
        <v>70</v>
      </c>
      <c r="BI13" s="61">
        <v>150883</v>
      </c>
      <c r="BJ13" s="61">
        <v>4.9000000000000004</v>
      </c>
      <c r="BM13" s="64"/>
      <c r="BP13" s="61" t="s">
        <v>43</v>
      </c>
      <c r="BR13" s="61">
        <v>3086249</v>
      </c>
      <c r="BS13" s="61">
        <v>100</v>
      </c>
      <c r="BV13" s="43" t="s">
        <v>448</v>
      </c>
      <c r="BW13" s="24" t="s">
        <v>352</v>
      </c>
      <c r="BX13" s="62">
        <f>BR59</f>
        <v>997887</v>
      </c>
      <c r="BY13" s="181">
        <f t="shared" si="0"/>
        <v>0.32333327609016643</v>
      </c>
      <c r="CA13" s="64"/>
      <c r="CE13" s="61" t="s">
        <v>43</v>
      </c>
      <c r="CF13" s="61">
        <v>332629</v>
      </c>
      <c r="CG13" s="61">
        <v>10.8</v>
      </c>
      <c r="CJ13" s="43" t="s">
        <v>448</v>
      </c>
      <c r="CK13" s="24" t="s">
        <v>352</v>
      </c>
      <c r="CL13" s="62">
        <f>SUM(CF74:CF75)</f>
        <v>730412</v>
      </c>
      <c r="CM13" s="181">
        <f t="shared" si="1"/>
        <v>0.23666658134194615</v>
      </c>
      <c r="CN13" s="44">
        <f t="shared" si="2"/>
        <v>-0.23666658134194615</v>
      </c>
      <c r="CO13" s="181">
        <v>0.32333327609016643</v>
      </c>
    </row>
    <row r="14" spans="10:98" x14ac:dyDescent="0.25">
      <c r="J14" s="62"/>
      <c r="K14" s="62" t="s">
        <v>843</v>
      </c>
      <c r="L14" s="35">
        <v>1.8180950563084601E-2</v>
      </c>
      <c r="M14" s="35">
        <v>3.6999999999999998E-2</v>
      </c>
      <c r="N14" s="62"/>
      <c r="O14" s="64"/>
      <c r="R14" s="112" t="s">
        <v>52</v>
      </c>
      <c r="S14" s="152">
        <v>5.6426340885489035E-2</v>
      </c>
      <c r="T14" s="108">
        <v>1.507522021888149E-2</v>
      </c>
      <c r="U14" s="57">
        <v>0.22435422164453778</v>
      </c>
      <c r="W14" s="112" t="s">
        <v>55</v>
      </c>
      <c r="X14" s="152">
        <v>3.4682071181263756E-2</v>
      </c>
      <c r="Y14" s="108">
        <v>1.1954254994230815E-2</v>
      </c>
      <c r="Z14" s="57">
        <v>0.11694161191872102</v>
      </c>
      <c r="AB14" s="64"/>
      <c r="AF14" s="61" t="s">
        <v>43</v>
      </c>
      <c r="AG14" s="61">
        <v>185175</v>
      </c>
      <c r="AH14" s="61">
        <v>98.2</v>
      </c>
      <c r="AK14" s="64"/>
      <c r="AO14" s="61" t="s">
        <v>240</v>
      </c>
      <c r="AP14" s="61">
        <v>20575</v>
      </c>
      <c r="AQ14" s="61">
        <v>0.7</v>
      </c>
      <c r="AT14" s="64"/>
      <c r="AX14" s="61" t="s">
        <v>318</v>
      </c>
      <c r="AY14" s="61">
        <v>96017</v>
      </c>
      <c r="AZ14" s="61">
        <v>3.1</v>
      </c>
      <c r="BD14" s="64"/>
      <c r="BG14" s="61" t="s">
        <v>43</v>
      </c>
      <c r="BI14" s="61">
        <v>3086249</v>
      </c>
      <c r="BJ14" s="61">
        <v>100</v>
      </c>
      <c r="BM14" s="64"/>
      <c r="BV14" s="43" t="s">
        <v>476</v>
      </c>
      <c r="BW14" s="24" t="s">
        <v>353</v>
      </c>
      <c r="BX14" s="62">
        <f>BR69</f>
        <v>713266</v>
      </c>
      <c r="BY14" s="181">
        <f t="shared" si="0"/>
        <v>0.23111096998330335</v>
      </c>
      <c r="CA14" s="64"/>
      <c r="CD14" s="61" t="s">
        <v>69</v>
      </c>
      <c r="CE14" s="61" t="s">
        <v>70</v>
      </c>
      <c r="CF14" s="61">
        <v>2753620</v>
      </c>
      <c r="CG14" s="61">
        <v>89.2</v>
      </c>
      <c r="CJ14" s="43" t="s">
        <v>476</v>
      </c>
      <c r="CK14" s="24" t="s">
        <v>353</v>
      </c>
      <c r="CL14" s="62">
        <f>SUM(CF87:CF88)</f>
        <v>548666</v>
      </c>
      <c r="CM14" s="181">
        <f t="shared" si="1"/>
        <v>0.17777761936901398</v>
      </c>
      <c r="CN14" s="44">
        <f t="shared" si="2"/>
        <v>-0.17777761936901398</v>
      </c>
      <c r="CO14" s="181">
        <v>0.23111096998330335</v>
      </c>
    </row>
    <row r="15" spans="10:98" x14ac:dyDescent="0.25">
      <c r="O15" s="64"/>
      <c r="R15" s="112" t="s">
        <v>53</v>
      </c>
      <c r="S15" s="152">
        <v>1.1560128513298025E-2</v>
      </c>
      <c r="T15" s="108">
        <v>6.9837916671067627E-3</v>
      </c>
      <c r="U15" s="57">
        <v>7.0136527242600152E-2</v>
      </c>
      <c r="W15" s="112" t="s">
        <v>50</v>
      </c>
      <c r="X15" s="152">
        <v>3.8459812916395615E-2</v>
      </c>
      <c r="Y15" s="108">
        <v>1.2563831995205025E-2</v>
      </c>
      <c r="Z15" s="57">
        <v>0.27268793526705104</v>
      </c>
      <c r="AB15" s="64"/>
      <c r="AE15" s="61" t="s">
        <v>69</v>
      </c>
      <c r="AF15" s="61" t="s">
        <v>70</v>
      </c>
      <c r="AG15" s="61">
        <v>3429</v>
      </c>
      <c r="AH15" s="61">
        <v>1.8</v>
      </c>
      <c r="AK15" s="64"/>
      <c r="AO15" s="61" t="s">
        <v>241</v>
      </c>
      <c r="AP15" s="61">
        <v>552096</v>
      </c>
      <c r="AQ15" s="54">
        <v>17.899999999999999</v>
      </c>
      <c r="AT15" s="64"/>
      <c r="AX15" s="61" t="s">
        <v>319</v>
      </c>
      <c r="AY15" s="61">
        <v>682404</v>
      </c>
      <c r="AZ15" s="54">
        <v>22.1</v>
      </c>
      <c r="BD15" s="64"/>
      <c r="BM15" s="64"/>
      <c r="BV15" s="65" t="s">
        <v>447</v>
      </c>
      <c r="BW15" s="24" t="s">
        <v>354</v>
      </c>
      <c r="BX15" s="62">
        <f>BR79</f>
        <v>1285937</v>
      </c>
      <c r="BY15" s="190">
        <f t="shared" si="0"/>
        <v>0.41666663966517281</v>
      </c>
      <c r="CA15" s="64"/>
      <c r="CD15" s="61" t="s">
        <v>43</v>
      </c>
      <c r="CF15" s="61">
        <v>3086249</v>
      </c>
      <c r="CG15" s="61">
        <v>100</v>
      </c>
      <c r="CJ15" s="65" t="s">
        <v>447</v>
      </c>
      <c r="CK15" s="24" t="s">
        <v>354</v>
      </c>
      <c r="CL15" s="62">
        <f>SUM(CF100:CF101)</f>
        <v>973883</v>
      </c>
      <c r="CM15" s="181">
        <f t="shared" si="1"/>
        <v>0.31555554979523687</v>
      </c>
      <c r="CN15" s="44">
        <f t="shared" si="2"/>
        <v>-0.31555554979523687</v>
      </c>
      <c r="CO15" s="190">
        <v>0.41666663966517281</v>
      </c>
    </row>
    <row r="16" spans="10:98" x14ac:dyDescent="0.25">
      <c r="O16" s="64"/>
      <c r="R16" s="112" t="s">
        <v>54</v>
      </c>
      <c r="S16" s="152">
        <v>9.8517355459754839E-3</v>
      </c>
      <c r="T16" s="108">
        <v>6.4526974790532106E-3</v>
      </c>
      <c r="U16" s="57">
        <v>5.0069729986300791E-2</v>
      </c>
      <c r="W16" s="112" t="s">
        <v>63</v>
      </c>
      <c r="X16" s="152">
        <v>4.7617063822696218E-2</v>
      </c>
      <c r="Y16" s="108">
        <v>1.3913036534927261E-2</v>
      </c>
      <c r="Z16" s="57">
        <v>8.9827356531953367E-2</v>
      </c>
      <c r="AB16" s="64"/>
      <c r="AE16" s="61" t="s">
        <v>43</v>
      </c>
      <c r="AG16" s="61">
        <v>188604</v>
      </c>
      <c r="AH16" s="61">
        <v>100</v>
      </c>
      <c r="AK16" s="64"/>
      <c r="AO16" s="61" t="s">
        <v>242</v>
      </c>
      <c r="AP16" s="61">
        <v>24004</v>
      </c>
      <c r="AQ16" s="61">
        <v>0.8</v>
      </c>
      <c r="AT16" s="64"/>
      <c r="AX16" s="61" t="s">
        <v>320</v>
      </c>
      <c r="AY16" s="61">
        <v>133737</v>
      </c>
      <c r="AZ16" s="61">
        <v>4.3</v>
      </c>
      <c r="BD16" s="64"/>
      <c r="BM16" s="64"/>
      <c r="BV16" s="43" t="s">
        <v>477</v>
      </c>
      <c r="BW16" s="24" t="s">
        <v>355</v>
      </c>
      <c r="BX16" s="62">
        <f>BR89</f>
        <v>147454</v>
      </c>
      <c r="BY16" s="181">
        <f t="shared" si="0"/>
        <v>4.777773925564658E-2</v>
      </c>
      <c r="CA16" s="64"/>
      <c r="CJ16" s="43" t="s">
        <v>477</v>
      </c>
      <c r="CK16" s="24" t="s">
        <v>355</v>
      </c>
      <c r="CL16" s="62">
        <f>SUM(CF113:CF114)</f>
        <v>96017</v>
      </c>
      <c r="CM16" s="181">
        <f t="shared" si="1"/>
        <v>3.1111229197644131E-2</v>
      </c>
      <c r="CN16" s="44">
        <f t="shared" si="2"/>
        <v>-3.1111229197644131E-2</v>
      </c>
      <c r="CO16" s="181">
        <v>4.777773925564658E-2</v>
      </c>
    </row>
    <row r="17" spans="10:93" x14ac:dyDescent="0.25">
      <c r="O17" s="64"/>
      <c r="R17" s="110" t="s">
        <v>164</v>
      </c>
      <c r="S17" s="154">
        <v>1.3952807041101576E-2</v>
      </c>
      <c r="T17" s="108">
        <v>7.6632758932430626E-3</v>
      </c>
      <c r="U17" s="23">
        <v>8.2623335966029221E-2</v>
      </c>
      <c r="W17" s="112" t="s">
        <v>52</v>
      </c>
      <c r="X17" s="152">
        <v>5.6426340885489035E-2</v>
      </c>
      <c r="Y17" s="108">
        <v>1.507522021888149E-2</v>
      </c>
      <c r="Z17" s="57">
        <v>0.22435422164453778</v>
      </c>
      <c r="AB17" s="64"/>
      <c r="AK17" s="64"/>
      <c r="AO17" s="61" t="s">
        <v>243</v>
      </c>
      <c r="AP17" s="61">
        <v>298337</v>
      </c>
      <c r="AQ17" s="61">
        <v>9.6999999999999993</v>
      </c>
      <c r="AT17" s="64"/>
      <c r="AX17" s="61" t="s">
        <v>321</v>
      </c>
      <c r="AY17" s="61">
        <v>294908</v>
      </c>
      <c r="AZ17" s="54">
        <v>9.6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168029</v>
      </c>
      <c r="BY17" s="181">
        <f t="shared" si="0"/>
        <v>5.4444408082432755E-2</v>
      </c>
      <c r="CA17" s="64"/>
      <c r="CJ17" s="43" t="s">
        <v>478</v>
      </c>
      <c r="CK17" s="24" t="s">
        <v>356</v>
      </c>
      <c r="CL17" s="62">
        <f>SUM(CF125:CF126)</f>
        <v>116592</v>
      </c>
      <c r="CM17" s="181">
        <f t="shared" si="1"/>
        <v>3.7777898024430302E-2</v>
      </c>
      <c r="CN17" s="44">
        <f t="shared" si="2"/>
        <v>-3.7777898024430302E-2</v>
      </c>
      <c r="CO17" s="181">
        <v>5.4444408082432755E-2</v>
      </c>
    </row>
    <row r="18" spans="10:93" x14ac:dyDescent="0.25">
      <c r="O18" s="64"/>
      <c r="R18" s="112" t="s">
        <v>55</v>
      </c>
      <c r="S18" s="152">
        <v>3.4682071181263756E-2</v>
      </c>
      <c r="T18" s="108">
        <v>1.1954254994230815E-2</v>
      </c>
      <c r="U18" s="57">
        <v>0.11694161191872102</v>
      </c>
      <c r="W18" s="112" t="s">
        <v>45</v>
      </c>
      <c r="X18" s="152">
        <v>0.29411764705882354</v>
      </c>
      <c r="Y18" s="108">
        <v>2.9768813170849163E-2</v>
      </c>
      <c r="Z18" s="57">
        <v>0.4636029800014988</v>
      </c>
      <c r="AB18" s="64"/>
      <c r="AK18" s="64"/>
      <c r="AO18" s="61" t="s">
        <v>218</v>
      </c>
      <c r="AP18" s="61">
        <v>13717</v>
      </c>
      <c r="AQ18" s="61">
        <v>0.4</v>
      </c>
      <c r="AT18" s="64"/>
      <c r="AX18" s="61" t="s">
        <v>322</v>
      </c>
      <c r="AY18" s="61">
        <v>428646</v>
      </c>
      <c r="AZ18" s="54">
        <v>13.9</v>
      </c>
      <c r="BD18" s="64"/>
      <c r="BM18" s="64"/>
      <c r="BR18" s="61" t="s">
        <v>3</v>
      </c>
      <c r="BS18" s="61" t="s">
        <v>4</v>
      </c>
      <c r="BV18" s="65" t="s">
        <v>451</v>
      </c>
      <c r="BW18" s="24" t="s">
        <v>357</v>
      </c>
      <c r="BX18" s="62">
        <f>BR109</f>
        <v>2709041</v>
      </c>
      <c r="BY18" s="190">
        <f t="shared" si="0"/>
        <v>0.87777784618156218</v>
      </c>
      <c r="CA18" s="64"/>
      <c r="CJ18" s="65" t="s">
        <v>451</v>
      </c>
      <c r="CK18" s="24" t="s">
        <v>357</v>
      </c>
      <c r="CL18" s="62">
        <f>SUM(CF138:CF139)</f>
        <v>764704</v>
      </c>
      <c r="CM18" s="181">
        <f t="shared" si="1"/>
        <v>0.24777780405923178</v>
      </c>
      <c r="CN18" s="44">
        <f t="shared" si="2"/>
        <v>-0.24777780405923178</v>
      </c>
      <c r="CO18" s="190">
        <v>0.87777784618156218</v>
      </c>
    </row>
    <row r="19" spans="10:93" x14ac:dyDescent="0.25">
      <c r="O19" s="64"/>
      <c r="R19" s="112" t="s">
        <v>56</v>
      </c>
      <c r="S19" s="152">
        <v>3.3331713244228435E-2</v>
      </c>
      <c r="T19" s="108">
        <v>1.1727417071883819E-2</v>
      </c>
      <c r="U19" s="57">
        <v>0.28533999859497072</v>
      </c>
      <c r="W19" s="112" t="s">
        <v>48</v>
      </c>
      <c r="X19" s="153">
        <v>0</v>
      </c>
      <c r="Y19" s="108">
        <v>0</v>
      </c>
      <c r="Z19" s="57">
        <v>0.33041787413096407</v>
      </c>
      <c r="AB19" s="64"/>
      <c r="AK19" s="64"/>
      <c r="AO19" s="61" t="s">
        <v>43</v>
      </c>
      <c r="AP19" s="61">
        <v>2931937</v>
      </c>
      <c r="AQ19" s="61">
        <v>95</v>
      </c>
      <c r="AT19" s="64"/>
      <c r="AX19" s="61" t="s">
        <v>323</v>
      </c>
      <c r="AY19" s="61">
        <v>322342</v>
      </c>
      <c r="AZ19" s="61">
        <v>10.4</v>
      </c>
      <c r="BD19" s="64"/>
      <c r="BM19" s="64"/>
      <c r="BP19" s="61" t="s">
        <v>6</v>
      </c>
      <c r="BQ19" s="61" t="s">
        <v>331</v>
      </c>
      <c r="BR19" s="61">
        <v>771562</v>
      </c>
      <c r="BS19" s="61">
        <v>25</v>
      </c>
      <c r="BV19" s="43" t="s">
        <v>479</v>
      </c>
      <c r="BW19" s="24" t="s">
        <v>358</v>
      </c>
      <c r="BX19" s="62">
        <f>BR119</f>
        <v>630966</v>
      </c>
      <c r="BY19" s="181">
        <f t="shared" si="0"/>
        <v>0.20444429467615866</v>
      </c>
      <c r="CA19" s="64"/>
      <c r="CD19" s="61" t="s">
        <v>459</v>
      </c>
      <c r="CJ19" s="43" t="s">
        <v>479</v>
      </c>
      <c r="CK19" s="24" t="s">
        <v>358</v>
      </c>
      <c r="CL19" s="62">
        <f>SUM(CF151:CF152)</f>
        <v>480084</v>
      </c>
      <c r="CM19" s="181">
        <f t="shared" si="1"/>
        <v>0.15555582197029469</v>
      </c>
      <c r="CN19" s="44">
        <f t="shared" si="2"/>
        <v>-0.15555582197029469</v>
      </c>
      <c r="CO19" s="181">
        <v>0.20444429467615866</v>
      </c>
    </row>
    <row r="20" spans="10:93" x14ac:dyDescent="0.25">
      <c r="O20" s="64"/>
      <c r="R20" s="112" t="s">
        <v>57</v>
      </c>
      <c r="S20" s="153">
        <v>0.3749977217635373</v>
      </c>
      <c r="T20" s="108">
        <v>3.1629325562096147E-2</v>
      </c>
      <c r="U20" s="57">
        <v>0.25457267048150523</v>
      </c>
      <c r="W20" s="112" t="s">
        <v>58</v>
      </c>
      <c r="X20" s="153">
        <v>0</v>
      </c>
      <c r="Y20" s="108">
        <v>0</v>
      </c>
      <c r="Z20" s="57">
        <v>0.19291913224158527</v>
      </c>
      <c r="AB20" s="64"/>
      <c r="AK20" s="64"/>
      <c r="AN20" s="61" t="s">
        <v>69</v>
      </c>
      <c r="AO20" s="61" t="s">
        <v>70</v>
      </c>
      <c r="AP20" s="61">
        <v>154312</v>
      </c>
      <c r="AQ20" s="61">
        <v>5</v>
      </c>
      <c r="AT20" s="64"/>
      <c r="AX20" s="61" t="s">
        <v>43</v>
      </c>
      <c r="AY20" s="61">
        <v>2935366</v>
      </c>
      <c r="AZ20" s="61">
        <v>95.1</v>
      </c>
      <c r="BD20" s="64"/>
      <c r="BM20" s="64"/>
      <c r="BQ20" s="61" t="s">
        <v>332</v>
      </c>
      <c r="BR20" s="61">
        <v>2084933</v>
      </c>
      <c r="BS20" s="61">
        <v>67.599999999999994</v>
      </c>
      <c r="BV20" s="43" t="s">
        <v>480</v>
      </c>
      <c r="BW20" s="24" t="s">
        <v>359</v>
      </c>
      <c r="BX20" s="62">
        <f>BR129</f>
        <v>174887</v>
      </c>
      <c r="BY20" s="181">
        <f t="shared" si="0"/>
        <v>5.6666523018719488E-2</v>
      </c>
      <c r="CA20" s="64"/>
      <c r="CF20" s="61" t="s">
        <v>3</v>
      </c>
      <c r="CG20" s="61" t="s">
        <v>4</v>
      </c>
      <c r="CJ20" s="43" t="s">
        <v>480</v>
      </c>
      <c r="CK20" s="24" t="s">
        <v>359</v>
      </c>
      <c r="CL20" s="62">
        <f>SUM(CF164:CF165)</f>
        <v>109733</v>
      </c>
      <c r="CM20" s="181">
        <f t="shared" si="1"/>
        <v>3.55554590702176E-2</v>
      </c>
      <c r="CN20" s="44">
        <f t="shared" si="2"/>
        <v>-3.55554590702176E-2</v>
      </c>
      <c r="CO20" s="181">
        <v>5.6666523018719488E-2</v>
      </c>
    </row>
    <row r="21" spans="10:93" x14ac:dyDescent="0.25">
      <c r="O21" s="64"/>
      <c r="R21" s="112" t="s">
        <v>58</v>
      </c>
      <c r="S21" s="153">
        <v>0</v>
      </c>
      <c r="T21" s="108">
        <v>0</v>
      </c>
      <c r="U21" s="57">
        <v>0.19291913224158527</v>
      </c>
      <c r="W21" s="112" t="s">
        <v>61</v>
      </c>
      <c r="X21" s="153">
        <v>0</v>
      </c>
      <c r="Y21" s="108">
        <v>0</v>
      </c>
      <c r="Z21" s="57">
        <v>0.30681236094856507</v>
      </c>
      <c r="AB21" s="64"/>
      <c r="AK21" s="64"/>
      <c r="AN21" s="61" t="s">
        <v>43</v>
      </c>
      <c r="AP21" s="61">
        <v>3086249</v>
      </c>
      <c r="AQ21" s="61">
        <v>100</v>
      </c>
      <c r="AT21" s="64"/>
      <c r="AW21" s="61" t="s">
        <v>69</v>
      </c>
      <c r="AX21" s="61" t="s">
        <v>70</v>
      </c>
      <c r="AY21" s="61">
        <v>150883</v>
      </c>
      <c r="AZ21" s="61">
        <v>4.9000000000000004</v>
      </c>
      <c r="BD21" s="64"/>
      <c r="BM21" s="64"/>
      <c r="BQ21" s="61" t="s">
        <v>43</v>
      </c>
      <c r="BR21" s="61">
        <v>2856495</v>
      </c>
      <c r="BS21" s="61">
        <v>92.6</v>
      </c>
      <c r="BV21" s="62" t="s">
        <v>481</v>
      </c>
      <c r="BW21" s="24" t="s">
        <v>360</v>
      </c>
      <c r="BX21" s="62">
        <f>BR139</f>
        <v>120021</v>
      </c>
      <c r="BY21" s="181">
        <f t="shared" si="0"/>
        <v>3.8888955492573672E-2</v>
      </c>
      <c r="CA21" s="64"/>
      <c r="CD21" s="61" t="s">
        <v>6</v>
      </c>
      <c r="CE21" s="61" t="s">
        <v>454</v>
      </c>
      <c r="CF21" s="61">
        <v>85729</v>
      </c>
      <c r="CG21" s="61">
        <v>2.8</v>
      </c>
      <c r="CJ21" s="62" t="s">
        <v>481</v>
      </c>
      <c r="CK21" s="24" t="s">
        <v>360</v>
      </c>
      <c r="CL21" s="62">
        <f>SUM(CF177:CF178)</f>
        <v>82300</v>
      </c>
      <c r="CM21" s="181">
        <f t="shared" si="1"/>
        <v>2.6666675307144692E-2</v>
      </c>
      <c r="CN21" s="35">
        <f t="shared" si="2"/>
        <v>-2.6666675307144692E-2</v>
      </c>
      <c r="CO21" s="181">
        <v>3.8888955492573672E-2</v>
      </c>
    </row>
    <row r="22" spans="10:93" x14ac:dyDescent="0.25">
      <c r="O22" s="64"/>
      <c r="R22" s="112" t="s">
        <v>59</v>
      </c>
      <c r="S22" s="153">
        <v>0.24998177444047531</v>
      </c>
      <c r="T22" s="108">
        <v>2.8289475684807767E-2</v>
      </c>
      <c r="U22" s="57">
        <v>0.20858742293958196</v>
      </c>
      <c r="W22" s="112" t="s">
        <v>62</v>
      </c>
      <c r="X22" s="153">
        <v>0</v>
      </c>
      <c r="Y22" s="108">
        <v>0</v>
      </c>
      <c r="Z22" s="57">
        <v>0.16441678188154343</v>
      </c>
      <c r="AB22" s="64"/>
      <c r="AK22" s="64"/>
      <c r="AT22" s="64"/>
      <c r="AW22" s="61" t="s">
        <v>43</v>
      </c>
      <c r="AY22" s="61">
        <v>3086249</v>
      </c>
      <c r="AZ22" s="61">
        <v>100</v>
      </c>
      <c r="BD22" s="64"/>
      <c r="BM22" s="64"/>
      <c r="BP22" s="61" t="s">
        <v>69</v>
      </c>
      <c r="BQ22" s="61" t="s">
        <v>70</v>
      </c>
      <c r="BR22" s="61">
        <v>229754</v>
      </c>
      <c r="BS22" s="61">
        <v>7.4</v>
      </c>
      <c r="CA22" s="64"/>
      <c r="CE22" s="61" t="s">
        <v>455</v>
      </c>
      <c r="CF22" s="61">
        <v>510946</v>
      </c>
      <c r="CG22" s="61">
        <v>16.600000000000001</v>
      </c>
    </row>
    <row r="23" spans="10:93" x14ac:dyDescent="0.25">
      <c r="O23" s="64"/>
      <c r="R23" s="112" t="s">
        <v>60</v>
      </c>
      <c r="S23" s="152">
        <v>0</v>
      </c>
      <c r="T23" s="108">
        <v>0</v>
      </c>
      <c r="U23" s="23">
        <v>7.8862295762369611E-2</v>
      </c>
      <c r="W23" s="113" t="s">
        <v>119</v>
      </c>
      <c r="X23" s="153">
        <v>0.1999941675658336</v>
      </c>
      <c r="Y23" s="108">
        <v>2.0003923159880619E-2</v>
      </c>
      <c r="Z23" s="57">
        <v>0.33700000000000002</v>
      </c>
      <c r="AB23" s="64"/>
      <c r="AK23" s="64"/>
      <c r="AT23" s="64"/>
      <c r="BD23" s="64"/>
      <c r="BM23" s="64"/>
      <c r="BP23" s="61" t="s">
        <v>43</v>
      </c>
      <c r="BR23" s="61">
        <v>3086249</v>
      </c>
      <c r="BS23" s="61">
        <v>100</v>
      </c>
      <c r="CA23" s="64"/>
      <c r="CE23" s="61" t="s">
        <v>456</v>
      </c>
      <c r="CF23" s="61">
        <v>140596</v>
      </c>
      <c r="CG23" s="61">
        <v>4.5999999999999996</v>
      </c>
    </row>
    <row r="24" spans="10:93" x14ac:dyDescent="0.25">
      <c r="O24" s="64"/>
      <c r="R24" s="112" t="s">
        <v>88</v>
      </c>
      <c r="S24" s="153">
        <v>0.24998177444047531</v>
      </c>
      <c r="T24" s="108">
        <v>0</v>
      </c>
      <c r="U24" s="57">
        <v>8.8901423056172532E-2</v>
      </c>
      <c r="W24" s="112" t="s">
        <v>59</v>
      </c>
      <c r="X24" s="153">
        <v>0.24998177444047531</v>
      </c>
      <c r="Y24" s="108">
        <v>2.8289475684807767E-2</v>
      </c>
      <c r="Z24" s="57">
        <v>0.20858742293958196</v>
      </c>
      <c r="AB24" s="64"/>
      <c r="AK24" s="64"/>
      <c r="AT24" s="64"/>
      <c r="BD24" s="64"/>
      <c r="BM24" s="64"/>
      <c r="CA24" s="64"/>
      <c r="CE24" s="61" t="s">
        <v>457</v>
      </c>
      <c r="CF24" s="61">
        <v>3429</v>
      </c>
      <c r="CG24" s="61">
        <v>0.1</v>
      </c>
    </row>
    <row r="25" spans="10:93" ht="16.5" thickBot="1" x14ac:dyDescent="0.3">
      <c r="J25" s="62"/>
      <c r="K25" s="229"/>
      <c r="O25" s="64"/>
      <c r="R25" s="113" t="s">
        <v>259</v>
      </c>
      <c r="S25" s="154">
        <v>0</v>
      </c>
      <c r="T25" s="156">
        <v>0</v>
      </c>
      <c r="U25" s="57">
        <v>8.1821435191737416E-2</v>
      </c>
      <c r="W25" s="112" t="s">
        <v>88</v>
      </c>
      <c r="X25" s="153">
        <v>0.24998177444047531</v>
      </c>
      <c r="Y25" s="108">
        <v>0</v>
      </c>
      <c r="Z25" s="57">
        <v>8.8901423056172532E-2</v>
      </c>
      <c r="AB25" s="64"/>
      <c r="AK25" s="64"/>
      <c r="AT25" s="64"/>
      <c r="BD25" s="64"/>
      <c r="BM25" s="64"/>
      <c r="CA25" s="64"/>
      <c r="CE25" s="61" t="s">
        <v>458</v>
      </c>
      <c r="CF25" s="61">
        <v>30862</v>
      </c>
      <c r="CG25" s="61">
        <v>1</v>
      </c>
    </row>
    <row r="26" spans="10:93" ht="16.5" thickBot="1" x14ac:dyDescent="0.3">
      <c r="O26" s="64"/>
      <c r="R26" s="112" t="s">
        <v>61</v>
      </c>
      <c r="S26" s="153">
        <v>0</v>
      </c>
      <c r="T26" s="108">
        <v>0</v>
      </c>
      <c r="U26" s="57">
        <v>0.30681236094856507</v>
      </c>
      <c r="W26" s="112" t="s">
        <v>47</v>
      </c>
      <c r="X26" s="153">
        <v>0.28570238293617728</v>
      </c>
      <c r="Y26" s="108">
        <v>2.9514222611439746E-2</v>
      </c>
      <c r="Z26" s="57">
        <v>0.3145452263411691</v>
      </c>
      <c r="AB26" s="64"/>
      <c r="AF26" s="209" t="s">
        <v>225</v>
      </c>
      <c r="AG26" s="182">
        <v>99446</v>
      </c>
      <c r="AH26" s="183">
        <f>AG26/$AE$2</f>
        <v>0.52727407690186845</v>
      </c>
      <c r="AK26" s="64"/>
      <c r="AO26" s="159" t="s">
        <v>235</v>
      </c>
      <c r="AP26" s="182">
        <v>1011604</v>
      </c>
      <c r="AQ26" s="183">
        <f>AP26/$AN$2</f>
        <v>0.32777782998066585</v>
      </c>
      <c r="AT26" s="64"/>
      <c r="BD26" s="64"/>
      <c r="BM26" s="64"/>
      <c r="CA26" s="64"/>
      <c r="CE26" s="61" t="s">
        <v>43</v>
      </c>
      <c r="CF26" s="61">
        <v>771562</v>
      </c>
      <c r="CG26" s="61">
        <v>25</v>
      </c>
    </row>
    <row r="27" spans="10:93" x14ac:dyDescent="0.25">
      <c r="O27" s="64"/>
      <c r="R27" s="112" t="s">
        <v>62</v>
      </c>
      <c r="S27" s="153">
        <v>0</v>
      </c>
      <c r="T27" s="108">
        <v>0</v>
      </c>
      <c r="U27" s="57">
        <v>0.16441678188154343</v>
      </c>
      <c r="W27" s="112" t="s">
        <v>51</v>
      </c>
      <c r="X27" s="153">
        <v>0.33333333333333331</v>
      </c>
      <c r="Y27" s="108">
        <v>3.079842869168074E-2</v>
      </c>
      <c r="Z27" s="57">
        <v>0.26481777328727685</v>
      </c>
      <c r="AB27" s="64"/>
      <c r="AF27" s="210" t="s">
        <v>226</v>
      </c>
      <c r="AG27" s="185">
        <v>61725</v>
      </c>
      <c r="AH27" s="186">
        <f t="shared" ref="AH27:AH29" si="3">AG27/$AE$2</f>
        <v>0.32727301647897183</v>
      </c>
      <c r="AK27" s="64"/>
      <c r="AO27" s="184" t="s">
        <v>446</v>
      </c>
      <c r="AP27" s="185">
        <v>552096</v>
      </c>
      <c r="AQ27" s="186">
        <f t="shared" ref="AQ27:AQ28" si="4">AP27/$AN$2</f>
        <v>0.1788890008550833</v>
      </c>
      <c r="AT27" s="64"/>
      <c r="AX27" s="220" t="s">
        <v>321</v>
      </c>
      <c r="AY27" s="182">
        <v>294908</v>
      </c>
      <c r="AZ27" s="183">
        <f t="shared" ref="AZ27:AZ28" si="5">AY27/$AW$2</f>
        <v>9.555547851129316E-2</v>
      </c>
      <c r="BD27" s="64"/>
      <c r="BM27" s="64"/>
      <c r="BP27" s="24" t="s">
        <v>334</v>
      </c>
      <c r="CA27" s="64"/>
      <c r="CD27" s="61" t="s">
        <v>69</v>
      </c>
      <c r="CE27" s="61" t="s">
        <v>70</v>
      </c>
      <c r="CF27" s="61">
        <v>2314687</v>
      </c>
      <c r="CG27" s="61">
        <v>75</v>
      </c>
    </row>
    <row r="28" spans="10:93" x14ac:dyDescent="0.25">
      <c r="O28" s="64"/>
      <c r="R28" s="112" t="s">
        <v>63</v>
      </c>
      <c r="S28" s="152">
        <v>4.7617063822696218E-2</v>
      </c>
      <c r="T28" s="108">
        <v>1.3913036534927261E-2</v>
      </c>
      <c r="U28" s="57">
        <v>8.9827356531953367E-2</v>
      </c>
      <c r="W28" s="116" t="s">
        <v>57</v>
      </c>
      <c r="X28" s="179">
        <v>0.3749977217635373</v>
      </c>
      <c r="Y28" s="108">
        <v>3.1629325562096147E-2</v>
      </c>
      <c r="Z28" s="57">
        <v>0.25457267048150523</v>
      </c>
      <c r="AB28" s="64"/>
      <c r="AF28" s="208" t="s">
        <v>228</v>
      </c>
      <c r="AG28" s="185">
        <v>6858</v>
      </c>
      <c r="AH28" s="186">
        <f t="shared" si="3"/>
        <v>3.6361901126169119E-2</v>
      </c>
      <c r="AK28" s="64"/>
      <c r="AO28" s="184" t="s">
        <v>237</v>
      </c>
      <c r="AP28" s="185">
        <v>524662</v>
      </c>
      <c r="AQ28" s="186">
        <f t="shared" si="4"/>
        <v>0.16999989307408442</v>
      </c>
      <c r="AT28" s="64"/>
      <c r="AX28" s="206" t="s">
        <v>313</v>
      </c>
      <c r="AY28" s="185">
        <v>394354</v>
      </c>
      <c r="AZ28" s="186">
        <f t="shared" si="5"/>
        <v>0.12777776517708064</v>
      </c>
      <c r="BD28" s="64"/>
      <c r="BM28" s="64"/>
      <c r="BR28" s="61" t="s">
        <v>3</v>
      </c>
      <c r="BS28" s="61" t="s">
        <v>4</v>
      </c>
      <c r="CA28" s="64"/>
      <c r="CD28" s="61" t="s">
        <v>43</v>
      </c>
      <c r="CF28" s="61">
        <v>3086249</v>
      </c>
      <c r="CG28" s="61">
        <v>100</v>
      </c>
    </row>
    <row r="29" spans="10:93" x14ac:dyDescent="0.25">
      <c r="O29" s="64"/>
      <c r="R29" s="114" t="s">
        <v>188</v>
      </c>
      <c r="S29" s="155">
        <v>0.13</v>
      </c>
      <c r="T29" s="119">
        <v>2.1982738823439648E-2</v>
      </c>
      <c r="AB29" s="64"/>
      <c r="AF29" s="204" t="s">
        <v>227</v>
      </c>
      <c r="AG29" s="185">
        <v>3429</v>
      </c>
      <c r="AH29" s="186">
        <f t="shared" si="3"/>
        <v>1.8180950563084559E-2</v>
      </c>
      <c r="AK29" s="64"/>
      <c r="AO29" s="205" t="s">
        <v>243</v>
      </c>
      <c r="AP29" s="185">
        <v>298337</v>
      </c>
      <c r="AQ29" s="186">
        <f>AP29/$AN$2</f>
        <v>9.666653597943653E-2</v>
      </c>
      <c r="AT29" s="64"/>
      <c r="AX29" s="206" t="s">
        <v>722</v>
      </c>
      <c r="AY29" s="185">
        <v>428646</v>
      </c>
      <c r="AZ29" s="186">
        <f>AY29/$AW$2</f>
        <v>0.13888898789436627</v>
      </c>
      <c r="BD29" s="64"/>
      <c r="BM29" s="64"/>
      <c r="BP29" s="61" t="s">
        <v>6</v>
      </c>
      <c r="BQ29" s="61" t="s">
        <v>331</v>
      </c>
      <c r="BR29" s="61">
        <v>1063041</v>
      </c>
      <c r="BS29" s="61">
        <v>34.4</v>
      </c>
      <c r="CA29" s="64"/>
    </row>
    <row r="30" spans="10:93" ht="16.5" thickBot="1" x14ac:dyDescent="0.3">
      <c r="O30" s="64"/>
      <c r="AB30" s="64"/>
      <c r="AF30" s="207" t="s">
        <v>445</v>
      </c>
      <c r="AG30" s="188"/>
      <c r="AH30" s="189">
        <f>1-SUM(AH26:AH29)</f>
        <v>9.0910054929906003E-2</v>
      </c>
      <c r="AK30" s="64"/>
      <c r="AO30" s="207" t="s">
        <v>217</v>
      </c>
      <c r="AP30" s="188"/>
      <c r="AQ30" s="189">
        <f>1-SUM(AQ26:AQ29)</f>
        <v>0.22666674011072985</v>
      </c>
      <c r="AT30" s="64"/>
      <c r="AX30" s="206" t="s">
        <v>314</v>
      </c>
      <c r="AY30" s="185">
        <v>432075</v>
      </c>
      <c r="AZ30" s="186">
        <f>AY30/$AW$2</f>
        <v>0.14000004536250962</v>
      </c>
      <c r="BD30" s="64"/>
      <c r="BM30" s="64"/>
      <c r="BQ30" s="61" t="s">
        <v>332</v>
      </c>
      <c r="BR30" s="61">
        <v>1793454</v>
      </c>
      <c r="BS30" s="61">
        <v>58.1</v>
      </c>
      <c r="CA30" s="64"/>
    </row>
    <row r="31" spans="10:93" ht="16.5" thickBot="1" x14ac:dyDescent="0.3">
      <c r="O31" s="64"/>
      <c r="AB31" s="64"/>
      <c r="AK31" s="64"/>
      <c r="AT31" s="64"/>
      <c r="AX31" s="219" t="s">
        <v>319</v>
      </c>
      <c r="AY31" s="188">
        <v>682404</v>
      </c>
      <c r="AZ31" s="189">
        <f>AY31/$AW$2</f>
        <v>0.22111112875208708</v>
      </c>
      <c r="BD31" s="64"/>
      <c r="BM31" s="64"/>
      <c r="BQ31" s="61" t="s">
        <v>43</v>
      </c>
      <c r="BR31" s="61">
        <v>2856495</v>
      </c>
      <c r="BS31" s="61">
        <v>92.6</v>
      </c>
      <c r="CA31" s="64"/>
    </row>
    <row r="32" spans="10:93" x14ac:dyDescent="0.25">
      <c r="O32" s="64"/>
      <c r="AB32" s="64"/>
      <c r="AK32" s="64"/>
      <c r="AT32" s="64"/>
      <c r="BD32" s="64"/>
      <c r="BM32" s="64"/>
      <c r="BP32" s="61" t="s">
        <v>69</v>
      </c>
      <c r="BQ32" s="61" t="s">
        <v>70</v>
      </c>
      <c r="BR32" s="61">
        <v>229754</v>
      </c>
      <c r="BS32" s="61">
        <v>7.4</v>
      </c>
      <c r="CA32" s="64"/>
      <c r="CD32" s="61" t="s">
        <v>460</v>
      </c>
    </row>
    <row r="33" spans="15:85" x14ac:dyDescent="0.25">
      <c r="O33" s="64"/>
      <c r="AB33" s="64"/>
      <c r="AK33" s="64"/>
      <c r="AT33" s="64"/>
      <c r="BD33" s="64"/>
      <c r="BM33" s="64"/>
      <c r="BP33" s="61" t="s">
        <v>43</v>
      </c>
      <c r="BR33" s="61">
        <v>3086249</v>
      </c>
      <c r="BS33" s="61">
        <v>100</v>
      </c>
      <c r="CA33" s="64"/>
      <c r="CF33" s="61" t="s">
        <v>3</v>
      </c>
      <c r="CG33" s="61" t="s">
        <v>4</v>
      </c>
    </row>
    <row r="34" spans="15:85" ht="16.5" thickBot="1" x14ac:dyDescent="0.3">
      <c r="O34" s="64"/>
      <c r="AB34" s="64"/>
      <c r="AK34" s="64"/>
      <c r="AT34" s="64"/>
      <c r="BD34" s="64"/>
      <c r="BM34" s="64"/>
      <c r="CA34" s="64"/>
      <c r="CD34" s="61" t="s">
        <v>6</v>
      </c>
      <c r="CE34" s="61" t="s">
        <v>454</v>
      </c>
      <c r="CF34" s="61">
        <v>130308</v>
      </c>
      <c r="CG34" s="61">
        <v>4.2</v>
      </c>
    </row>
    <row r="35" spans="15:85" x14ac:dyDescent="0.25">
      <c r="O35" s="64"/>
      <c r="T35" s="159"/>
      <c r="U35" s="160" t="s">
        <v>28</v>
      </c>
      <c r="V35" s="173" t="s">
        <v>512</v>
      </c>
      <c r="W35" s="145" t="s">
        <v>402</v>
      </c>
      <c r="AB35" s="64"/>
      <c r="AK35" s="64"/>
      <c r="AT35" s="64"/>
      <c r="BD35" s="64"/>
      <c r="BM35" s="64"/>
      <c r="CA35" s="64"/>
      <c r="CE35" s="61" t="s">
        <v>455</v>
      </c>
      <c r="CF35" s="61">
        <v>771562</v>
      </c>
      <c r="CG35" s="61">
        <v>25</v>
      </c>
    </row>
    <row r="36" spans="15:85" x14ac:dyDescent="0.25">
      <c r="O36" s="64"/>
      <c r="T36" s="121" t="s">
        <v>55</v>
      </c>
      <c r="U36" s="152">
        <v>3.4682071181263756E-2</v>
      </c>
      <c r="V36" s="157">
        <v>1.1954254994230815E-2</v>
      </c>
      <c r="W36" s="147">
        <v>0.11694161191872102</v>
      </c>
      <c r="AB36" s="64"/>
      <c r="AK36" s="64"/>
      <c r="AT36" s="64"/>
      <c r="BD36" s="64"/>
      <c r="BM36" s="64"/>
      <c r="CA36" s="64"/>
      <c r="CE36" s="61" t="s">
        <v>456</v>
      </c>
      <c r="CF36" s="61">
        <v>137167</v>
      </c>
      <c r="CG36" s="61">
        <v>4.4000000000000004</v>
      </c>
    </row>
    <row r="37" spans="15:85" x14ac:dyDescent="0.25">
      <c r="O37" s="64"/>
      <c r="T37" s="121" t="s">
        <v>50</v>
      </c>
      <c r="U37" s="152">
        <v>3.8459812916395615E-2</v>
      </c>
      <c r="V37" s="157">
        <v>1.2563831995205025E-2</v>
      </c>
      <c r="W37" s="147">
        <v>0.27268793526705104</v>
      </c>
      <c r="AB37" s="64"/>
      <c r="AK37" s="64"/>
      <c r="AT37" s="64"/>
      <c r="BD37" s="64"/>
      <c r="BM37" s="64"/>
      <c r="BP37" s="24" t="s">
        <v>335</v>
      </c>
      <c r="CA37" s="64"/>
      <c r="CE37" s="61" t="s">
        <v>457</v>
      </c>
      <c r="CF37" s="61">
        <v>3429</v>
      </c>
      <c r="CG37" s="61">
        <v>0.1</v>
      </c>
    </row>
    <row r="38" spans="15:85" x14ac:dyDescent="0.25">
      <c r="O38" s="64"/>
      <c r="T38" s="121" t="s">
        <v>63</v>
      </c>
      <c r="U38" s="152">
        <v>4.7617063822696218E-2</v>
      </c>
      <c r="V38" s="157">
        <v>1.3913036534927261E-2</v>
      </c>
      <c r="W38" s="147">
        <v>8.9827356531953367E-2</v>
      </c>
      <c r="AB38" s="64"/>
      <c r="AK38" s="64"/>
      <c r="AT38" s="64"/>
      <c r="BD38" s="64"/>
      <c r="BM38" s="64"/>
      <c r="BR38" s="61" t="s">
        <v>3</v>
      </c>
      <c r="BS38" s="61" t="s">
        <v>4</v>
      </c>
      <c r="CA38" s="64"/>
      <c r="CE38" s="61" t="s">
        <v>458</v>
      </c>
      <c r="CF38" s="61">
        <v>20575</v>
      </c>
      <c r="CG38" s="61">
        <v>0.7</v>
      </c>
    </row>
    <row r="39" spans="15:85" x14ac:dyDescent="0.25">
      <c r="O39" s="64"/>
      <c r="T39" s="121" t="s">
        <v>52</v>
      </c>
      <c r="U39" s="152">
        <v>5.6426340885489035E-2</v>
      </c>
      <c r="V39" s="157">
        <v>1.507522021888149E-2</v>
      </c>
      <c r="W39" s="147">
        <v>0.22435422164453778</v>
      </c>
      <c r="AB39" s="64"/>
      <c r="AK39" s="64"/>
      <c r="AT39" s="64"/>
      <c r="BD39" s="64"/>
      <c r="BM39" s="64"/>
      <c r="BP39" s="61" t="s">
        <v>6</v>
      </c>
      <c r="BQ39" s="61" t="s">
        <v>331</v>
      </c>
      <c r="BR39" s="61">
        <v>1803741</v>
      </c>
      <c r="BS39" s="61">
        <v>58.4</v>
      </c>
      <c r="CA39" s="64"/>
      <c r="CE39" s="61" t="s">
        <v>43</v>
      </c>
      <c r="CF39" s="61">
        <v>1063041</v>
      </c>
      <c r="CG39" s="61">
        <v>34.4</v>
      </c>
    </row>
    <row r="40" spans="15:85" ht="16.5" thickBot="1" x14ac:dyDescent="0.3">
      <c r="O40" s="64"/>
      <c r="T40" s="123" t="s">
        <v>45</v>
      </c>
      <c r="U40" s="161">
        <v>0.29411764705882354</v>
      </c>
      <c r="V40" s="162">
        <v>2.9768813170849163E-2</v>
      </c>
      <c r="W40" s="151">
        <v>0.4636029800014988</v>
      </c>
      <c r="AB40" s="64"/>
      <c r="AK40" s="64"/>
      <c r="AT40" s="64"/>
      <c r="BD40" s="64"/>
      <c r="BM40" s="64"/>
      <c r="BQ40" s="61" t="s">
        <v>332</v>
      </c>
      <c r="BR40" s="61">
        <v>1052754</v>
      </c>
      <c r="BS40" s="61">
        <v>34.1</v>
      </c>
      <c r="CA40" s="64"/>
      <c r="CD40" s="61" t="s">
        <v>69</v>
      </c>
      <c r="CE40" s="61" t="s">
        <v>70</v>
      </c>
      <c r="CF40" s="61">
        <v>2023208</v>
      </c>
      <c r="CG40" s="61">
        <v>65.599999999999994</v>
      </c>
    </row>
    <row r="41" spans="15:85" x14ac:dyDescent="0.25">
      <c r="O41" s="64"/>
      <c r="AB41" s="64"/>
      <c r="AK41" s="64"/>
      <c r="AT41" s="64"/>
      <c r="BD41" s="64"/>
      <c r="BM41" s="64"/>
      <c r="BQ41" s="61" t="s">
        <v>43</v>
      </c>
      <c r="BR41" s="61">
        <v>2856495</v>
      </c>
      <c r="BS41" s="61">
        <v>92.6</v>
      </c>
      <c r="CA41" s="64"/>
      <c r="CD41" s="61" t="s">
        <v>43</v>
      </c>
      <c r="CF41" s="61">
        <v>3086249</v>
      </c>
      <c r="CG41" s="61">
        <v>100</v>
      </c>
    </row>
    <row r="42" spans="15:85" x14ac:dyDescent="0.25">
      <c r="O42" s="64"/>
      <c r="AB42" s="64"/>
      <c r="AK42" s="64"/>
      <c r="AT42" s="64"/>
      <c r="BD42" s="64"/>
      <c r="BM42" s="64"/>
      <c r="BP42" s="61" t="s">
        <v>69</v>
      </c>
      <c r="BQ42" s="61" t="s">
        <v>70</v>
      </c>
      <c r="BR42" s="61">
        <v>229754</v>
      </c>
      <c r="BS42" s="61">
        <v>7.4</v>
      </c>
      <c r="CA42" s="64"/>
    </row>
    <row r="43" spans="15:85" x14ac:dyDescent="0.25">
      <c r="O43" s="64"/>
      <c r="AB43" s="64"/>
      <c r="AK43" s="64"/>
      <c r="AT43" s="64"/>
      <c r="BD43" s="64"/>
      <c r="BM43" s="64"/>
      <c r="BP43" s="61" t="s">
        <v>43</v>
      </c>
      <c r="BR43" s="61">
        <v>3086249</v>
      </c>
      <c r="BS43" s="61">
        <v>100</v>
      </c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CA45" s="64"/>
      <c r="CD45" s="61" t="s">
        <v>461</v>
      </c>
    </row>
    <row r="46" spans="15:85" x14ac:dyDescent="0.25">
      <c r="O46" s="64"/>
      <c r="AB46" s="64"/>
      <c r="AK46" s="64"/>
      <c r="AT46" s="64"/>
      <c r="BD46" s="64"/>
      <c r="BM46" s="64"/>
      <c r="CA46" s="64"/>
      <c r="CF46" s="61" t="s">
        <v>3</v>
      </c>
      <c r="CG46" s="61" t="s">
        <v>4</v>
      </c>
    </row>
    <row r="47" spans="15:85" x14ac:dyDescent="0.25">
      <c r="O47" s="64"/>
      <c r="AB47" s="64"/>
      <c r="AK47" s="64"/>
      <c r="AT47" s="64"/>
      <c r="BD47" s="64"/>
      <c r="BM47" s="64"/>
      <c r="BP47" s="24" t="s">
        <v>336</v>
      </c>
      <c r="CA47" s="64"/>
      <c r="CD47" s="61" t="s">
        <v>6</v>
      </c>
      <c r="CE47" s="61" t="s">
        <v>454</v>
      </c>
      <c r="CF47" s="61">
        <v>205750</v>
      </c>
      <c r="CG47" s="61">
        <v>6.7</v>
      </c>
    </row>
    <row r="48" spans="15:85" x14ac:dyDescent="0.25">
      <c r="O48" s="64"/>
      <c r="AB48" s="64"/>
      <c r="AK48" s="64"/>
      <c r="AT48" s="64"/>
      <c r="BD48" s="64"/>
      <c r="BM48" s="64"/>
      <c r="BR48" s="61" t="s">
        <v>3</v>
      </c>
      <c r="BS48" s="61" t="s">
        <v>4</v>
      </c>
      <c r="CA48" s="64"/>
      <c r="CE48" s="61" t="s">
        <v>455</v>
      </c>
      <c r="CF48" s="61">
        <v>1327087</v>
      </c>
      <c r="CG48" s="61">
        <v>43</v>
      </c>
    </row>
    <row r="49" spans="15:85" x14ac:dyDescent="0.25">
      <c r="O49" s="64"/>
      <c r="AB49" s="64"/>
      <c r="AK49" s="64"/>
      <c r="AT49" s="64"/>
      <c r="BD49" s="64"/>
      <c r="BM49" s="64"/>
      <c r="BP49" s="61" t="s">
        <v>6</v>
      </c>
      <c r="BQ49" s="61" t="s">
        <v>331</v>
      </c>
      <c r="BR49" s="61">
        <v>1426533</v>
      </c>
      <c r="BS49" s="61">
        <v>46.2</v>
      </c>
      <c r="CA49" s="64"/>
      <c r="CE49" s="61" t="s">
        <v>456</v>
      </c>
      <c r="CF49" s="61">
        <v>198892</v>
      </c>
      <c r="CG49" s="61">
        <v>6.4</v>
      </c>
    </row>
    <row r="50" spans="15:85" x14ac:dyDescent="0.25">
      <c r="O50" s="64"/>
      <c r="AB50" s="64"/>
      <c r="AK50" s="64"/>
      <c r="AT50" s="64"/>
      <c r="BD50" s="64"/>
      <c r="BM50" s="64"/>
      <c r="BQ50" s="61" t="s">
        <v>332</v>
      </c>
      <c r="BR50" s="61">
        <v>1429962</v>
      </c>
      <c r="BS50" s="61">
        <v>46.3</v>
      </c>
      <c r="CA50" s="64"/>
      <c r="CE50" s="61" t="s">
        <v>457</v>
      </c>
      <c r="CF50" s="61">
        <v>20575</v>
      </c>
      <c r="CG50" s="61">
        <v>0.7</v>
      </c>
    </row>
    <row r="51" spans="15:85" x14ac:dyDescent="0.25">
      <c r="O51" s="64"/>
      <c r="AB51" s="64"/>
      <c r="AK51" s="64"/>
      <c r="AT51" s="64"/>
      <c r="BD51" s="64"/>
      <c r="BM51" s="64"/>
      <c r="BQ51" s="61" t="s">
        <v>43</v>
      </c>
      <c r="BR51" s="61">
        <v>2856495</v>
      </c>
      <c r="BS51" s="61">
        <v>92.6</v>
      </c>
      <c r="CA51" s="64"/>
      <c r="CE51" s="61" t="s">
        <v>458</v>
      </c>
      <c r="CF51" s="61">
        <v>51437</v>
      </c>
      <c r="CG51" s="61">
        <v>1.7</v>
      </c>
    </row>
    <row r="52" spans="15:85" x14ac:dyDescent="0.25">
      <c r="O52" s="64"/>
      <c r="AB52" s="64"/>
      <c r="AK52" s="64"/>
      <c r="AT52" s="64"/>
      <c r="BD52" s="64"/>
      <c r="BM52" s="64"/>
      <c r="BP52" s="61" t="s">
        <v>69</v>
      </c>
      <c r="BQ52" s="61" t="s">
        <v>70</v>
      </c>
      <c r="BR52" s="61">
        <v>229754</v>
      </c>
      <c r="BS52" s="61">
        <v>7.4</v>
      </c>
      <c r="CA52" s="64"/>
      <c r="CE52" s="61" t="s">
        <v>43</v>
      </c>
      <c r="CF52" s="61">
        <v>1803741</v>
      </c>
      <c r="CG52" s="61">
        <v>58.4</v>
      </c>
    </row>
    <row r="53" spans="15:85" x14ac:dyDescent="0.25">
      <c r="O53" s="64"/>
      <c r="AB53" s="64"/>
      <c r="AK53" s="64"/>
      <c r="AT53" s="64"/>
      <c r="BD53" s="64"/>
      <c r="BM53" s="64"/>
      <c r="BP53" s="61" t="s">
        <v>43</v>
      </c>
      <c r="BR53" s="61">
        <v>3086249</v>
      </c>
      <c r="BS53" s="61">
        <v>100</v>
      </c>
      <c r="CA53" s="64"/>
      <c r="CD53" s="61" t="s">
        <v>69</v>
      </c>
      <c r="CE53" s="61" t="s">
        <v>70</v>
      </c>
      <c r="CF53" s="61">
        <v>1282508</v>
      </c>
      <c r="CG53" s="61">
        <v>41.6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1" t="s">
        <v>43</v>
      </c>
      <c r="CF54" s="61">
        <v>3086249</v>
      </c>
      <c r="CG54" s="61">
        <v>100</v>
      </c>
    </row>
    <row r="55" spans="15:85" x14ac:dyDescent="0.25">
      <c r="O55" s="64"/>
      <c r="AB55" s="64"/>
      <c r="AK55" s="64"/>
      <c r="AT55" s="64"/>
      <c r="BD55" s="64"/>
      <c r="BM55" s="64"/>
      <c r="CA55" s="64"/>
    </row>
    <row r="56" spans="15:85" x14ac:dyDescent="0.25">
      <c r="O56" s="64"/>
      <c r="AB56" s="64"/>
      <c r="AK56" s="64"/>
      <c r="AT56" s="64"/>
      <c r="BD56" s="64"/>
      <c r="BM56" s="64"/>
      <c r="CA56" s="64"/>
    </row>
    <row r="57" spans="15:85" x14ac:dyDescent="0.25">
      <c r="O57" s="64"/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AB58" s="64"/>
      <c r="AK58" s="64"/>
      <c r="AT58" s="64"/>
      <c r="BD58" s="64"/>
      <c r="BM58" s="64"/>
      <c r="BR58" s="61" t="s">
        <v>3</v>
      </c>
      <c r="BS58" s="61" t="s">
        <v>4</v>
      </c>
      <c r="CA58" s="64"/>
    </row>
    <row r="59" spans="15:85" x14ac:dyDescent="0.25">
      <c r="O59" s="64"/>
      <c r="AB59" s="64"/>
      <c r="AK59" s="64"/>
      <c r="AT59" s="64"/>
      <c r="BD59" s="64"/>
      <c r="BM59" s="64"/>
      <c r="BP59" s="61" t="s">
        <v>6</v>
      </c>
      <c r="BQ59" s="61" t="s">
        <v>331</v>
      </c>
      <c r="BR59" s="61">
        <v>997887</v>
      </c>
      <c r="BS59" s="61">
        <v>32.299999999999997</v>
      </c>
      <c r="CA59" s="64"/>
      <c r="CD59" s="61" t="s">
        <v>462</v>
      </c>
    </row>
    <row r="60" spans="15:85" x14ac:dyDescent="0.25">
      <c r="O60" s="64"/>
      <c r="AB60" s="64"/>
      <c r="AK60" s="64"/>
      <c r="AT60" s="64"/>
      <c r="BD60" s="64"/>
      <c r="BM60" s="64"/>
      <c r="BQ60" s="61" t="s">
        <v>332</v>
      </c>
      <c r="BR60" s="61">
        <v>1862037</v>
      </c>
      <c r="BS60" s="61">
        <v>60.3</v>
      </c>
      <c r="CA60" s="64"/>
      <c r="CF60" s="61" t="s">
        <v>3</v>
      </c>
      <c r="CG60" s="61" t="s">
        <v>4</v>
      </c>
    </row>
    <row r="61" spans="15:85" x14ac:dyDescent="0.25">
      <c r="O61" s="64"/>
      <c r="AB61" s="64"/>
      <c r="AK61" s="64"/>
      <c r="AT61" s="64"/>
      <c r="BD61" s="64"/>
      <c r="BM61" s="64"/>
      <c r="BQ61" s="61" t="s">
        <v>43</v>
      </c>
      <c r="BR61" s="61">
        <v>2859924</v>
      </c>
      <c r="BS61" s="61">
        <v>92.7</v>
      </c>
      <c r="CA61" s="64"/>
      <c r="CD61" s="61" t="s">
        <v>6</v>
      </c>
      <c r="CE61" s="61" t="s">
        <v>454</v>
      </c>
      <c r="CF61" s="61">
        <v>85729</v>
      </c>
      <c r="CG61" s="61">
        <v>2.8</v>
      </c>
    </row>
    <row r="62" spans="15:85" x14ac:dyDescent="0.25">
      <c r="O62" s="64"/>
      <c r="AB62" s="64"/>
      <c r="AK62" s="64"/>
      <c r="AT62" s="64"/>
      <c r="BD62" s="64"/>
      <c r="BM62" s="64"/>
      <c r="BP62" s="61" t="s">
        <v>69</v>
      </c>
      <c r="BQ62" s="61" t="s">
        <v>70</v>
      </c>
      <c r="BR62" s="61">
        <v>226325</v>
      </c>
      <c r="BS62" s="61">
        <v>7.3</v>
      </c>
      <c r="CA62" s="64"/>
      <c r="CE62" s="61" t="s">
        <v>455</v>
      </c>
      <c r="CF62" s="61">
        <v>960166</v>
      </c>
      <c r="CG62" s="61">
        <v>31.1</v>
      </c>
    </row>
    <row r="63" spans="15:85" x14ac:dyDescent="0.25">
      <c r="O63" s="64"/>
      <c r="R63" s="108"/>
      <c r="S63" s="142" t="s">
        <v>402</v>
      </c>
      <c r="AB63" s="64"/>
      <c r="AK63" s="64"/>
      <c r="AT63" s="64"/>
      <c r="BD63" s="64"/>
      <c r="BM63" s="64"/>
      <c r="BP63" s="61" t="s">
        <v>43</v>
      </c>
      <c r="BR63" s="61">
        <v>3086249</v>
      </c>
      <c r="BS63" s="61">
        <v>100</v>
      </c>
      <c r="CA63" s="64"/>
      <c r="CE63" s="61" t="s">
        <v>456</v>
      </c>
      <c r="CF63" s="61">
        <v>281192</v>
      </c>
      <c r="CG63" s="61">
        <v>9.1</v>
      </c>
    </row>
    <row r="64" spans="15:85" x14ac:dyDescent="0.25">
      <c r="O64" s="64"/>
      <c r="R64" s="107" t="s">
        <v>236</v>
      </c>
      <c r="S64" s="57">
        <v>0.4636029800014988</v>
      </c>
      <c r="AB64" s="64"/>
      <c r="AK64" s="64"/>
      <c r="AT64" s="64"/>
      <c r="BD64" s="64"/>
      <c r="BM64" s="64"/>
      <c r="CA64" s="64"/>
      <c r="CE64" s="61" t="s">
        <v>457</v>
      </c>
      <c r="CF64" s="61">
        <v>37721</v>
      </c>
      <c r="CG64" s="61">
        <v>1.2</v>
      </c>
    </row>
    <row r="65" spans="15:85" x14ac:dyDescent="0.25">
      <c r="O65" s="64"/>
      <c r="R65" s="107" t="s">
        <v>47</v>
      </c>
      <c r="S65" s="57">
        <v>0.3145452263411691</v>
      </c>
      <c r="AB65" s="64"/>
      <c r="AK65" s="64"/>
      <c r="AT65" s="64"/>
      <c r="BD65" s="64"/>
      <c r="BM65" s="64"/>
      <c r="CA65" s="64"/>
      <c r="CE65" s="61" t="s">
        <v>458</v>
      </c>
      <c r="CF65" s="61">
        <v>61725</v>
      </c>
      <c r="CG65" s="61">
        <v>2</v>
      </c>
    </row>
    <row r="66" spans="15:85" x14ac:dyDescent="0.25">
      <c r="O66" s="64"/>
      <c r="R66" s="107" t="s">
        <v>48</v>
      </c>
      <c r="S66" s="57">
        <v>0.33041787413096407</v>
      </c>
      <c r="AB66" s="64"/>
      <c r="AK66" s="64"/>
      <c r="AT66" s="64"/>
      <c r="BD66" s="64"/>
      <c r="BM66" s="64"/>
      <c r="CA66" s="64"/>
      <c r="CE66" s="61" t="s">
        <v>43</v>
      </c>
      <c r="CF66" s="61">
        <v>1426533</v>
      </c>
      <c r="CG66" s="61">
        <v>46.2</v>
      </c>
    </row>
    <row r="67" spans="15:85" x14ac:dyDescent="0.25">
      <c r="O67" s="64"/>
      <c r="R67" s="107" t="s">
        <v>119</v>
      </c>
      <c r="S67" s="57">
        <v>0.33700000000000002</v>
      </c>
      <c r="AB67" s="64"/>
      <c r="AK67" s="64"/>
      <c r="AT67" s="64"/>
      <c r="BD67" s="64"/>
      <c r="BM67" s="64"/>
      <c r="BP67" s="24" t="s">
        <v>338</v>
      </c>
      <c r="CA67" s="64"/>
      <c r="CD67" s="61" t="s">
        <v>69</v>
      </c>
      <c r="CE67" s="61" t="s">
        <v>70</v>
      </c>
      <c r="CF67" s="61">
        <v>1659716</v>
      </c>
      <c r="CG67" s="61">
        <v>53.8</v>
      </c>
    </row>
    <row r="68" spans="15:85" x14ac:dyDescent="0.25">
      <c r="O68" s="64"/>
      <c r="R68" s="107" t="s">
        <v>50</v>
      </c>
      <c r="S68" s="57">
        <v>0.27268793526705104</v>
      </c>
      <c r="AB68" s="64"/>
      <c r="AK68" s="64"/>
      <c r="AT68" s="64"/>
      <c r="BD68" s="64"/>
      <c r="BM68" s="64"/>
      <c r="BR68" s="61" t="s">
        <v>3</v>
      </c>
      <c r="BS68" s="61" t="s">
        <v>4</v>
      </c>
      <c r="CA68" s="64"/>
      <c r="CD68" s="61" t="s">
        <v>43</v>
      </c>
      <c r="CF68" s="61">
        <v>3086249</v>
      </c>
      <c r="CG68" s="61">
        <v>100</v>
      </c>
    </row>
    <row r="69" spans="15:85" x14ac:dyDescent="0.25">
      <c r="O69" s="64"/>
      <c r="R69" s="107" t="s">
        <v>51</v>
      </c>
      <c r="S69" s="57">
        <v>0.26481777328727685</v>
      </c>
      <c r="AB69" s="64"/>
      <c r="AK69" s="64"/>
      <c r="AT69" s="64"/>
      <c r="BD69" s="64"/>
      <c r="BM69" s="64"/>
      <c r="BP69" s="61" t="s">
        <v>6</v>
      </c>
      <c r="BQ69" s="61" t="s">
        <v>331</v>
      </c>
      <c r="BR69" s="61">
        <v>713266</v>
      </c>
      <c r="BS69" s="61">
        <v>23.1</v>
      </c>
      <c r="CA69" s="64"/>
    </row>
    <row r="70" spans="15:85" x14ac:dyDescent="0.25">
      <c r="O70" s="64"/>
      <c r="R70" s="107" t="s">
        <v>52</v>
      </c>
      <c r="S70" s="57">
        <v>0.22435422164453778</v>
      </c>
      <c r="AB70" s="64"/>
      <c r="AK70" s="64"/>
      <c r="AT70" s="64"/>
      <c r="BD70" s="64"/>
      <c r="BM70" s="64"/>
      <c r="BQ70" s="61" t="s">
        <v>332</v>
      </c>
      <c r="BR70" s="61">
        <v>2146658</v>
      </c>
      <c r="BS70" s="61">
        <v>69.599999999999994</v>
      </c>
      <c r="CA70" s="64"/>
    </row>
    <row r="71" spans="15:85" x14ac:dyDescent="0.25">
      <c r="O71" s="64"/>
      <c r="R71" s="107" t="s">
        <v>53</v>
      </c>
      <c r="S71" s="57">
        <v>7.0136527242600152E-2</v>
      </c>
      <c r="AB71" s="64"/>
      <c r="AK71" s="64"/>
      <c r="AT71" s="64"/>
      <c r="BD71" s="64"/>
      <c r="BM71" s="64"/>
      <c r="BQ71" s="61" t="s">
        <v>43</v>
      </c>
      <c r="BR71" s="61">
        <v>2859924</v>
      </c>
      <c r="BS71" s="61">
        <v>92.7</v>
      </c>
      <c r="CA71" s="64"/>
    </row>
    <row r="72" spans="15:85" x14ac:dyDescent="0.25">
      <c r="O72" s="64"/>
      <c r="R72" s="107" t="s">
        <v>54</v>
      </c>
      <c r="S72" s="57">
        <v>5.0069729986300791E-2</v>
      </c>
      <c r="AB72" s="64"/>
      <c r="AK72" s="64"/>
      <c r="AT72" s="64"/>
      <c r="BD72" s="64"/>
      <c r="BM72" s="64"/>
      <c r="BP72" s="61" t="s">
        <v>69</v>
      </c>
      <c r="BQ72" s="61" t="s">
        <v>70</v>
      </c>
      <c r="BR72" s="61">
        <v>226325</v>
      </c>
      <c r="BS72" s="61">
        <v>7.3</v>
      </c>
      <c r="CA72" s="64"/>
      <c r="CD72" s="61" t="s">
        <v>463</v>
      </c>
    </row>
    <row r="73" spans="15:85" x14ac:dyDescent="0.25">
      <c r="O73" s="64"/>
      <c r="R73" s="107" t="s">
        <v>164</v>
      </c>
      <c r="S73" s="23">
        <v>8.2623335966029221E-2</v>
      </c>
      <c r="AB73" s="64"/>
      <c r="AK73" s="64"/>
      <c r="AT73" s="64"/>
      <c r="BD73" s="64"/>
      <c r="BM73" s="64"/>
      <c r="BP73" s="61" t="s">
        <v>43</v>
      </c>
      <c r="BR73" s="61">
        <v>3086249</v>
      </c>
      <c r="BS73" s="61">
        <v>100</v>
      </c>
      <c r="CA73" s="64"/>
      <c r="CF73" s="61" t="s">
        <v>3</v>
      </c>
      <c r="CG73" s="61" t="s">
        <v>4</v>
      </c>
    </row>
    <row r="74" spans="15:85" x14ac:dyDescent="0.25">
      <c r="O74" s="64"/>
      <c r="R74" s="107" t="s">
        <v>55</v>
      </c>
      <c r="S74" s="57">
        <v>0.11694161191872102</v>
      </c>
      <c r="AB74" s="64"/>
      <c r="AK74" s="64"/>
      <c r="AT74" s="64"/>
      <c r="BD74" s="64"/>
      <c r="BM74" s="64"/>
      <c r="CA74" s="64"/>
      <c r="CD74" s="61" t="s">
        <v>6</v>
      </c>
      <c r="CE74" s="61" t="s">
        <v>454</v>
      </c>
      <c r="CF74" s="61">
        <v>65154</v>
      </c>
      <c r="CG74" s="61">
        <v>2.1</v>
      </c>
    </row>
    <row r="75" spans="15:85" x14ac:dyDescent="0.25">
      <c r="O75" s="64"/>
      <c r="R75" s="107" t="s">
        <v>56</v>
      </c>
      <c r="S75" s="57">
        <v>0.28533999859497072</v>
      </c>
      <c r="AB75" s="64"/>
      <c r="AK75" s="64"/>
      <c r="AT75" s="64"/>
      <c r="BD75" s="64"/>
      <c r="BM75" s="64"/>
      <c r="CA75" s="64"/>
      <c r="CE75" s="61" t="s">
        <v>455</v>
      </c>
      <c r="CF75" s="61">
        <v>665258</v>
      </c>
      <c r="CG75" s="61">
        <v>21.6</v>
      </c>
    </row>
    <row r="76" spans="15:85" x14ac:dyDescent="0.25">
      <c r="O76" s="64"/>
      <c r="R76" s="107" t="s">
        <v>57</v>
      </c>
      <c r="S76" s="57">
        <v>0.25457267048150523</v>
      </c>
      <c r="AB76" s="64"/>
      <c r="AK76" s="64"/>
      <c r="AT76" s="64"/>
      <c r="BD76" s="64"/>
      <c r="BM76" s="64"/>
      <c r="CA76" s="64"/>
      <c r="CE76" s="61" t="s">
        <v>456</v>
      </c>
      <c r="CF76" s="61">
        <v>198892</v>
      </c>
      <c r="CG76" s="61">
        <v>6.4</v>
      </c>
    </row>
    <row r="77" spans="15:85" x14ac:dyDescent="0.25">
      <c r="O77" s="64"/>
      <c r="R77" s="107" t="s">
        <v>58</v>
      </c>
      <c r="S77" s="57">
        <v>0.19291913224158527</v>
      </c>
      <c r="AB77" s="64"/>
      <c r="AK77" s="64"/>
      <c r="AT77" s="64"/>
      <c r="BD77" s="64"/>
      <c r="BM77" s="64"/>
      <c r="BP77" s="24" t="s">
        <v>339</v>
      </c>
      <c r="CA77" s="64"/>
      <c r="CE77" s="61" t="s">
        <v>457</v>
      </c>
      <c r="CF77" s="61">
        <v>27433</v>
      </c>
      <c r="CG77" s="61">
        <v>0.9</v>
      </c>
    </row>
    <row r="78" spans="15:85" x14ac:dyDescent="0.25">
      <c r="O78" s="64"/>
      <c r="R78" s="107" t="s">
        <v>59</v>
      </c>
      <c r="S78" s="57">
        <v>0.20858742293958196</v>
      </c>
      <c r="AB78" s="64"/>
      <c r="AK78" s="64"/>
      <c r="AT78" s="64"/>
      <c r="BD78" s="64"/>
      <c r="BM78" s="64"/>
      <c r="BR78" s="61" t="s">
        <v>3</v>
      </c>
      <c r="BS78" s="61" t="s">
        <v>4</v>
      </c>
      <c r="CA78" s="64"/>
      <c r="CE78" s="61" t="s">
        <v>458</v>
      </c>
      <c r="CF78" s="61">
        <v>41150</v>
      </c>
      <c r="CG78" s="61">
        <v>1.3</v>
      </c>
    </row>
    <row r="79" spans="15:85" x14ac:dyDescent="0.25">
      <c r="O79" s="64"/>
      <c r="R79" s="107" t="s">
        <v>60</v>
      </c>
      <c r="S79" s="23">
        <v>7.8862295762369611E-2</v>
      </c>
      <c r="AB79" s="64"/>
      <c r="AK79" s="64"/>
      <c r="AT79" s="64"/>
      <c r="BD79" s="64"/>
      <c r="BM79" s="64"/>
      <c r="BP79" s="61" t="s">
        <v>6</v>
      </c>
      <c r="BQ79" s="61" t="s">
        <v>331</v>
      </c>
      <c r="BR79" s="61">
        <v>1285937</v>
      </c>
      <c r="BS79" s="61">
        <v>41.7</v>
      </c>
      <c r="CA79" s="64"/>
      <c r="CE79" s="61" t="s">
        <v>43</v>
      </c>
      <c r="CF79" s="61">
        <v>997887</v>
      </c>
      <c r="CG79" s="61">
        <v>32.299999999999997</v>
      </c>
    </row>
    <row r="80" spans="15:85" x14ac:dyDescent="0.25">
      <c r="O80" s="64"/>
      <c r="R80" s="107" t="s">
        <v>88</v>
      </c>
      <c r="S80" s="57">
        <v>8.8901423056172532E-2</v>
      </c>
      <c r="AB80" s="64"/>
      <c r="AK80" s="64"/>
      <c r="AT80" s="64"/>
      <c r="BD80" s="64"/>
      <c r="BM80" s="64"/>
      <c r="BQ80" s="61" t="s">
        <v>332</v>
      </c>
      <c r="BR80" s="61">
        <v>1573987</v>
      </c>
      <c r="BS80" s="61">
        <v>51</v>
      </c>
      <c r="CA80" s="64"/>
      <c r="CD80" s="61" t="s">
        <v>69</v>
      </c>
      <c r="CE80" s="61" t="s">
        <v>70</v>
      </c>
      <c r="CF80" s="61">
        <v>2088362</v>
      </c>
      <c r="CG80" s="61">
        <v>67.7</v>
      </c>
    </row>
    <row r="81" spans="15:85" x14ac:dyDescent="0.25">
      <c r="O81" s="64"/>
      <c r="R81" s="107" t="s">
        <v>259</v>
      </c>
      <c r="S81" s="57">
        <v>8.1821435191737416E-2</v>
      </c>
      <c r="AB81" s="64"/>
      <c r="AK81" s="64"/>
      <c r="AT81" s="64"/>
      <c r="BD81" s="64"/>
      <c r="BM81" s="64"/>
      <c r="BQ81" s="61" t="s">
        <v>43</v>
      </c>
      <c r="BR81" s="61">
        <v>2859924</v>
      </c>
      <c r="BS81" s="61">
        <v>92.7</v>
      </c>
      <c r="CA81" s="64"/>
      <c r="CD81" s="61" t="s">
        <v>43</v>
      </c>
      <c r="CF81" s="61">
        <v>3086249</v>
      </c>
      <c r="CG81" s="61">
        <v>100</v>
      </c>
    </row>
    <row r="82" spans="15:85" x14ac:dyDescent="0.25">
      <c r="O82" s="64"/>
      <c r="R82" s="107" t="s">
        <v>61</v>
      </c>
      <c r="S82" s="57">
        <v>0.30681236094856507</v>
      </c>
      <c r="AB82" s="64"/>
      <c r="AK82" s="64"/>
      <c r="AT82" s="64"/>
      <c r="BD82" s="64"/>
      <c r="BM82" s="64"/>
      <c r="BP82" s="61" t="s">
        <v>69</v>
      </c>
      <c r="BQ82" s="61" t="s">
        <v>70</v>
      </c>
      <c r="BR82" s="61">
        <v>226325</v>
      </c>
      <c r="BS82" s="61">
        <v>7.3</v>
      </c>
      <c r="CA82" s="64"/>
    </row>
    <row r="83" spans="15:85" x14ac:dyDescent="0.25">
      <c r="O83" s="64"/>
      <c r="R83" s="107" t="s">
        <v>62</v>
      </c>
      <c r="S83" s="57">
        <v>0.16441678188154343</v>
      </c>
      <c r="AB83" s="64"/>
      <c r="AK83" s="64"/>
      <c r="AT83" s="64"/>
      <c r="BD83" s="64"/>
      <c r="BM83" s="64"/>
      <c r="BP83" s="61" t="s">
        <v>43</v>
      </c>
      <c r="BR83" s="61">
        <v>3086249</v>
      </c>
      <c r="BS83" s="61">
        <v>100</v>
      </c>
      <c r="CA83" s="64"/>
    </row>
    <row r="84" spans="15:85" x14ac:dyDescent="0.25">
      <c r="O84" s="64"/>
      <c r="R84" s="107" t="s">
        <v>63</v>
      </c>
      <c r="S84" s="57">
        <v>8.9827356531953367E-2</v>
      </c>
      <c r="AB84" s="64"/>
      <c r="AK84" s="64"/>
      <c r="AT84" s="64"/>
      <c r="BD84" s="64"/>
      <c r="BM84" s="64"/>
      <c r="CA84" s="64"/>
    </row>
    <row r="85" spans="15:85" x14ac:dyDescent="0.25">
      <c r="O85" s="64"/>
      <c r="R85" s="62"/>
      <c r="S85" s="62"/>
      <c r="AB85" s="64"/>
      <c r="AK85" s="64"/>
      <c r="AT85" s="64"/>
      <c r="BD85" s="64"/>
      <c r="BM85" s="64"/>
      <c r="CA85" s="64"/>
      <c r="CD85" s="61" t="s">
        <v>464</v>
      </c>
    </row>
    <row r="86" spans="15:85" x14ac:dyDescent="0.25">
      <c r="O86" s="64"/>
      <c r="AB86" s="64"/>
      <c r="AK86" s="64"/>
      <c r="AT86" s="64"/>
      <c r="BD86" s="64"/>
      <c r="BM86" s="64"/>
      <c r="CA86" s="64"/>
      <c r="CF86" s="61" t="s">
        <v>3</v>
      </c>
      <c r="CG86" s="61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1" t="s">
        <v>6</v>
      </c>
      <c r="CE87" s="61" t="s">
        <v>454</v>
      </c>
      <c r="CF87" s="61">
        <v>44579</v>
      </c>
      <c r="CG87" s="61">
        <v>1.4</v>
      </c>
    </row>
    <row r="88" spans="15:85" x14ac:dyDescent="0.25">
      <c r="O88" s="64"/>
      <c r="AB88" s="64"/>
      <c r="AK88" s="64"/>
      <c r="AT88" s="64"/>
      <c r="BD88" s="64"/>
      <c r="BM88" s="64"/>
      <c r="BR88" s="61" t="s">
        <v>3</v>
      </c>
      <c r="BS88" s="61" t="s">
        <v>4</v>
      </c>
      <c r="CA88" s="64"/>
      <c r="CE88" s="61" t="s">
        <v>455</v>
      </c>
      <c r="CF88" s="61">
        <v>504087</v>
      </c>
      <c r="CG88" s="61">
        <v>16.3</v>
      </c>
    </row>
    <row r="89" spans="15:85" x14ac:dyDescent="0.25">
      <c r="O89" s="64"/>
      <c r="AB89" s="64"/>
      <c r="AK89" s="64"/>
      <c r="AT89" s="64"/>
      <c r="BD89" s="64"/>
      <c r="BM89" s="64"/>
      <c r="BP89" s="61" t="s">
        <v>6</v>
      </c>
      <c r="BQ89" s="61" t="s">
        <v>331</v>
      </c>
      <c r="BR89" s="61">
        <v>147454</v>
      </c>
      <c r="BS89" s="61">
        <v>4.8</v>
      </c>
      <c r="CA89" s="64"/>
      <c r="CE89" s="61" t="s">
        <v>456</v>
      </c>
      <c r="CF89" s="61">
        <v>133737</v>
      </c>
      <c r="CG89" s="61">
        <v>4.3</v>
      </c>
    </row>
    <row r="90" spans="15:85" x14ac:dyDescent="0.25">
      <c r="O90" s="64"/>
      <c r="AB90" s="64"/>
      <c r="AK90" s="64"/>
      <c r="AT90" s="64"/>
      <c r="BD90" s="64"/>
      <c r="BM90" s="64"/>
      <c r="BQ90" s="61" t="s">
        <v>332</v>
      </c>
      <c r="BR90" s="61">
        <v>2712470</v>
      </c>
      <c r="BS90" s="61">
        <v>87.9</v>
      </c>
      <c r="CA90" s="64"/>
      <c r="CE90" s="61" t="s">
        <v>457</v>
      </c>
      <c r="CF90" s="61">
        <v>10287</v>
      </c>
      <c r="CG90" s="61">
        <v>0.3</v>
      </c>
    </row>
    <row r="91" spans="15:85" x14ac:dyDescent="0.25">
      <c r="O91" s="64"/>
      <c r="AB91" s="64"/>
      <c r="AK91" s="64"/>
      <c r="AT91" s="64"/>
      <c r="BD91" s="64"/>
      <c r="BM91" s="64"/>
      <c r="BQ91" s="61" t="s">
        <v>43</v>
      </c>
      <c r="BR91" s="61">
        <v>2859924</v>
      </c>
      <c r="BS91" s="61">
        <v>92.7</v>
      </c>
      <c r="CA91" s="64"/>
      <c r="CE91" s="61" t="s">
        <v>458</v>
      </c>
      <c r="CF91" s="61">
        <v>20575</v>
      </c>
      <c r="CG91" s="61">
        <v>0.7</v>
      </c>
    </row>
    <row r="92" spans="15:85" x14ac:dyDescent="0.25">
      <c r="O92" s="64"/>
      <c r="AB92" s="64"/>
      <c r="AK92" s="64"/>
      <c r="AT92" s="64"/>
      <c r="BD92" s="64"/>
      <c r="BM92" s="64"/>
      <c r="BP92" s="61" t="s">
        <v>69</v>
      </c>
      <c r="BQ92" s="61" t="s">
        <v>70</v>
      </c>
      <c r="BR92" s="61">
        <v>226325</v>
      </c>
      <c r="BS92" s="61">
        <v>7.3</v>
      </c>
      <c r="CA92" s="64"/>
      <c r="CE92" s="61" t="s">
        <v>43</v>
      </c>
      <c r="CF92" s="61">
        <v>713266</v>
      </c>
      <c r="CG92" s="61">
        <v>23.1</v>
      </c>
    </row>
    <row r="93" spans="15:85" x14ac:dyDescent="0.25">
      <c r="O93" s="64"/>
      <c r="AB93" s="64"/>
      <c r="AK93" s="64"/>
      <c r="AT93" s="64"/>
      <c r="BD93" s="64"/>
      <c r="BM93" s="64"/>
      <c r="BP93" s="61" t="s">
        <v>43</v>
      </c>
      <c r="BR93" s="61">
        <v>3086249</v>
      </c>
      <c r="BS93" s="61">
        <v>100</v>
      </c>
      <c r="CA93" s="64"/>
      <c r="CD93" s="61" t="s">
        <v>69</v>
      </c>
      <c r="CE93" s="61" t="s">
        <v>70</v>
      </c>
      <c r="CF93" s="61">
        <v>2372983</v>
      </c>
      <c r="CG93" s="61">
        <v>76.900000000000006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1" t="s">
        <v>43</v>
      </c>
      <c r="CF94" s="61">
        <v>3086249</v>
      </c>
      <c r="CG94" s="61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1" t="s">
        <v>3</v>
      </c>
      <c r="BS98" s="61" t="s">
        <v>4</v>
      </c>
      <c r="CA98" s="64"/>
      <c r="CD98" s="61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1" t="s">
        <v>6</v>
      </c>
      <c r="BQ99" s="61" t="s">
        <v>331</v>
      </c>
      <c r="BR99" s="61">
        <v>168029</v>
      </c>
      <c r="BS99" s="61">
        <v>5.4</v>
      </c>
      <c r="CA99" s="64"/>
      <c r="CF99" s="61" t="s">
        <v>3</v>
      </c>
      <c r="CG99" s="61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1" t="s">
        <v>332</v>
      </c>
      <c r="BR100" s="61">
        <v>2691895</v>
      </c>
      <c r="BS100" s="61">
        <v>87.2</v>
      </c>
      <c r="CA100" s="64"/>
      <c r="CD100" s="61" t="s">
        <v>6</v>
      </c>
      <c r="CE100" s="61" t="s">
        <v>454</v>
      </c>
      <c r="CF100" s="61">
        <v>116592</v>
      </c>
      <c r="CG100" s="61">
        <v>3.8</v>
      </c>
    </row>
    <row r="101" spans="15:85" x14ac:dyDescent="0.25">
      <c r="O101" s="64"/>
      <c r="AB101" s="64"/>
      <c r="AK101" s="64"/>
      <c r="AT101" s="64"/>
      <c r="BD101" s="64"/>
      <c r="BM101" s="64"/>
      <c r="BQ101" s="61" t="s">
        <v>43</v>
      </c>
      <c r="BR101" s="61">
        <v>2859924</v>
      </c>
      <c r="BS101" s="61">
        <v>92.7</v>
      </c>
      <c r="CA101" s="64"/>
      <c r="CE101" s="61" t="s">
        <v>455</v>
      </c>
      <c r="CF101" s="61">
        <v>857291</v>
      </c>
      <c r="CG101" s="61">
        <v>27.8</v>
      </c>
    </row>
    <row r="102" spans="15:85" x14ac:dyDescent="0.25">
      <c r="O102" s="64"/>
      <c r="AB102" s="64"/>
      <c r="AK102" s="64"/>
      <c r="AT102" s="64"/>
      <c r="BD102" s="64"/>
      <c r="BM102" s="64"/>
      <c r="BP102" s="61" t="s">
        <v>69</v>
      </c>
      <c r="BQ102" s="61" t="s">
        <v>70</v>
      </c>
      <c r="BR102" s="61">
        <v>226325</v>
      </c>
      <c r="BS102" s="61">
        <v>7.3</v>
      </c>
      <c r="CA102" s="64"/>
      <c r="CE102" s="61" t="s">
        <v>456</v>
      </c>
      <c r="CF102" s="61">
        <v>253758</v>
      </c>
      <c r="CG102" s="61">
        <v>8.1999999999999993</v>
      </c>
    </row>
    <row r="103" spans="15:85" x14ac:dyDescent="0.25">
      <c r="O103" s="64"/>
      <c r="AB103" s="64"/>
      <c r="AK103" s="64"/>
      <c r="AT103" s="64"/>
      <c r="BD103" s="64"/>
      <c r="BM103" s="64"/>
      <c r="BP103" s="61" t="s">
        <v>43</v>
      </c>
      <c r="BR103" s="61">
        <v>3086249</v>
      </c>
      <c r="BS103" s="61">
        <v>100</v>
      </c>
      <c r="CA103" s="64"/>
      <c r="CE103" s="61" t="s">
        <v>457</v>
      </c>
      <c r="CF103" s="61">
        <v>6858</v>
      </c>
      <c r="CG103" s="61">
        <v>0.2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1" t="s">
        <v>458</v>
      </c>
      <c r="CF104" s="61">
        <v>51437</v>
      </c>
      <c r="CG104" s="61">
        <v>1.7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1" t="s">
        <v>43</v>
      </c>
      <c r="CF105" s="61">
        <v>1285937</v>
      </c>
      <c r="CG105" s="61">
        <v>41.7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1" t="s">
        <v>69</v>
      </c>
      <c r="CE106" s="61" t="s">
        <v>70</v>
      </c>
      <c r="CF106" s="61">
        <v>1800312</v>
      </c>
      <c r="CG106" s="61">
        <v>58.3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1" t="s">
        <v>43</v>
      </c>
      <c r="CF107" s="61">
        <v>3086249</v>
      </c>
      <c r="CG107" s="61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1" t="s">
        <v>3</v>
      </c>
      <c r="BS108" s="61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1" t="s">
        <v>6</v>
      </c>
      <c r="BQ109" s="61" t="s">
        <v>331</v>
      </c>
      <c r="BR109" s="61">
        <v>2709041</v>
      </c>
      <c r="BS109" s="61">
        <v>87.8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1" t="s">
        <v>332</v>
      </c>
      <c r="BR110" s="61">
        <v>150883</v>
      </c>
      <c r="BS110" s="61">
        <v>4.9000000000000004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1" t="s">
        <v>43</v>
      </c>
      <c r="BR111" s="61">
        <v>2859924</v>
      </c>
      <c r="BS111" s="61">
        <v>92.7</v>
      </c>
      <c r="CA111" s="64"/>
      <c r="CD111" s="61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1" t="s">
        <v>69</v>
      </c>
      <c r="BQ112" s="61" t="s">
        <v>70</v>
      </c>
      <c r="BR112" s="61">
        <v>226325</v>
      </c>
      <c r="BS112" s="61">
        <v>7.3</v>
      </c>
      <c r="CA112" s="64"/>
      <c r="CF112" s="61" t="s">
        <v>3</v>
      </c>
      <c r="CG112" s="61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1" t="s">
        <v>43</v>
      </c>
      <c r="BR113" s="61">
        <v>3086249</v>
      </c>
      <c r="BS113" s="61">
        <v>100</v>
      </c>
      <c r="CA113" s="64"/>
      <c r="CD113" s="61" t="s">
        <v>6</v>
      </c>
      <c r="CE113" s="61" t="s">
        <v>454</v>
      </c>
      <c r="CF113" s="61">
        <v>13717</v>
      </c>
      <c r="CG113" s="61">
        <v>0.4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1" t="s">
        <v>455</v>
      </c>
      <c r="CF114" s="61">
        <v>82300</v>
      </c>
      <c r="CG114" s="61">
        <v>2.7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1" t="s">
        <v>456</v>
      </c>
      <c r="CF115" s="61">
        <v>41150</v>
      </c>
      <c r="CG115" s="61">
        <v>1.3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1" t="s">
        <v>458</v>
      </c>
      <c r="CF116" s="61">
        <v>10287</v>
      </c>
      <c r="CG116" s="61">
        <v>0.3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1" t="s">
        <v>43</v>
      </c>
      <c r="CF117" s="61">
        <v>147454</v>
      </c>
      <c r="CG117" s="61">
        <v>4.8</v>
      </c>
    </row>
    <row r="118" spans="15:85" x14ac:dyDescent="0.25">
      <c r="O118" s="64"/>
      <c r="AB118" s="64"/>
      <c r="AK118" s="64"/>
      <c r="AT118" s="64"/>
      <c r="BD118" s="64"/>
      <c r="BM118" s="64"/>
      <c r="BR118" s="61" t="s">
        <v>3</v>
      </c>
      <c r="BS118" s="61" t="s">
        <v>4</v>
      </c>
      <c r="CA118" s="64"/>
      <c r="CD118" s="61" t="s">
        <v>69</v>
      </c>
      <c r="CE118" s="61" t="s">
        <v>70</v>
      </c>
      <c r="CF118" s="61">
        <v>2938795</v>
      </c>
      <c r="CG118" s="61">
        <v>95.2</v>
      </c>
    </row>
    <row r="119" spans="15:85" x14ac:dyDescent="0.25">
      <c r="O119" s="64"/>
      <c r="AB119" s="64"/>
      <c r="AK119" s="64"/>
      <c r="AT119" s="64"/>
      <c r="BD119" s="64"/>
      <c r="BM119" s="64"/>
      <c r="BP119" s="61" t="s">
        <v>6</v>
      </c>
      <c r="BQ119" s="61" t="s">
        <v>331</v>
      </c>
      <c r="BR119" s="61">
        <v>630966</v>
      </c>
      <c r="BS119" s="61">
        <v>20.399999999999999</v>
      </c>
      <c r="CA119" s="64"/>
      <c r="CD119" s="61" t="s">
        <v>43</v>
      </c>
      <c r="CF119" s="61">
        <v>3086249</v>
      </c>
      <c r="CG119" s="61">
        <v>100</v>
      </c>
    </row>
    <row r="120" spans="15:85" x14ac:dyDescent="0.25">
      <c r="O120" s="64"/>
      <c r="AB120" s="64"/>
      <c r="AK120" s="64"/>
      <c r="AT120" s="64"/>
      <c r="BD120" s="64"/>
      <c r="BM120" s="64"/>
      <c r="BQ120" s="61" t="s">
        <v>332</v>
      </c>
      <c r="BR120" s="61">
        <v>2228958</v>
      </c>
      <c r="BS120" s="61">
        <v>72.2</v>
      </c>
      <c r="CA120" s="64"/>
    </row>
    <row r="121" spans="15:85" x14ac:dyDescent="0.25">
      <c r="O121" s="64"/>
      <c r="AB121" s="64"/>
      <c r="AK121" s="64"/>
      <c r="AT121" s="64"/>
      <c r="BD121" s="64"/>
      <c r="BM121" s="64"/>
      <c r="BQ121" s="61" t="s">
        <v>43</v>
      </c>
      <c r="BR121" s="61">
        <v>2859924</v>
      </c>
      <c r="BS121" s="61">
        <v>92.7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1" t="s">
        <v>69</v>
      </c>
      <c r="BQ122" s="61" t="s">
        <v>70</v>
      </c>
      <c r="BR122" s="61">
        <v>226325</v>
      </c>
      <c r="BS122" s="61">
        <v>7.3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1" t="s">
        <v>43</v>
      </c>
      <c r="BR123" s="61">
        <v>3086249</v>
      </c>
      <c r="BS123" s="61">
        <v>100</v>
      </c>
      <c r="CA123" s="64"/>
      <c r="CD123" s="61" t="s">
        <v>467</v>
      </c>
    </row>
    <row r="124" spans="15:85" x14ac:dyDescent="0.25">
      <c r="O124" s="64"/>
      <c r="AB124" s="64"/>
      <c r="AK124" s="64"/>
      <c r="AT124" s="64"/>
      <c r="BD124" s="64"/>
      <c r="BM124" s="64"/>
      <c r="CA124" s="64"/>
      <c r="CF124" s="61" t="s">
        <v>3</v>
      </c>
      <c r="CG124" s="61" t="s">
        <v>4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D125" s="61" t="s">
        <v>6</v>
      </c>
      <c r="CE125" s="61" t="s">
        <v>454</v>
      </c>
      <c r="CF125" s="61">
        <v>20575</v>
      </c>
      <c r="CG125" s="61">
        <v>0.7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E126" s="61" t="s">
        <v>455</v>
      </c>
      <c r="CF126" s="61">
        <v>96017</v>
      </c>
      <c r="CG126" s="61">
        <v>3.1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1" t="s">
        <v>456</v>
      </c>
      <c r="CF127" s="61">
        <v>24004</v>
      </c>
      <c r="CG127" s="61">
        <v>0.8</v>
      </c>
    </row>
    <row r="128" spans="15:85" x14ac:dyDescent="0.25">
      <c r="O128" s="64"/>
      <c r="AB128" s="64"/>
      <c r="AK128" s="64"/>
      <c r="AT128" s="64"/>
      <c r="BD128" s="64"/>
      <c r="BM128" s="64"/>
      <c r="BR128" s="61" t="s">
        <v>3</v>
      </c>
      <c r="BS128" s="61" t="s">
        <v>4</v>
      </c>
      <c r="CA128" s="64"/>
      <c r="CE128" s="61" t="s">
        <v>457</v>
      </c>
      <c r="CF128" s="61">
        <v>10287</v>
      </c>
      <c r="CG128" s="61">
        <v>0.3</v>
      </c>
    </row>
    <row r="129" spans="15:85" x14ac:dyDescent="0.25">
      <c r="O129" s="64"/>
      <c r="AB129" s="64"/>
      <c r="AK129" s="64"/>
      <c r="AT129" s="64"/>
      <c r="BD129" s="64"/>
      <c r="BM129" s="64"/>
      <c r="BP129" s="61" t="s">
        <v>6</v>
      </c>
      <c r="BQ129" s="61" t="s">
        <v>331</v>
      </c>
      <c r="BR129" s="61">
        <v>174887</v>
      </c>
      <c r="BS129" s="61">
        <v>5.7</v>
      </c>
      <c r="CA129" s="64"/>
      <c r="CE129" s="61" t="s">
        <v>458</v>
      </c>
      <c r="CF129" s="61">
        <v>17146</v>
      </c>
      <c r="CG129" s="61">
        <v>0.6</v>
      </c>
    </row>
    <row r="130" spans="15:85" x14ac:dyDescent="0.25">
      <c r="O130" s="64"/>
      <c r="AB130" s="64"/>
      <c r="AK130" s="64"/>
      <c r="AT130" s="64"/>
      <c r="BD130" s="64"/>
      <c r="BM130" s="64"/>
      <c r="BQ130" s="61" t="s">
        <v>332</v>
      </c>
      <c r="BR130" s="61">
        <v>2685037</v>
      </c>
      <c r="BS130" s="61">
        <v>87</v>
      </c>
      <c r="CA130" s="64"/>
      <c r="CE130" s="61" t="s">
        <v>43</v>
      </c>
      <c r="CF130" s="61">
        <v>168029</v>
      </c>
      <c r="CG130" s="61">
        <v>5.4</v>
      </c>
    </row>
    <row r="131" spans="15:85" x14ac:dyDescent="0.25">
      <c r="O131" s="64"/>
      <c r="AB131" s="64"/>
      <c r="AK131" s="64"/>
      <c r="AT131" s="64"/>
      <c r="BD131" s="64"/>
      <c r="BM131" s="64"/>
      <c r="BQ131" s="61" t="s">
        <v>43</v>
      </c>
      <c r="BR131" s="61">
        <v>2859924</v>
      </c>
      <c r="BS131" s="61">
        <v>92.7</v>
      </c>
      <c r="CA131" s="64"/>
      <c r="CD131" s="61" t="s">
        <v>69</v>
      </c>
      <c r="CE131" s="61" t="s">
        <v>70</v>
      </c>
      <c r="CF131" s="61">
        <v>2918220</v>
      </c>
      <c r="CG131" s="61">
        <v>94.6</v>
      </c>
    </row>
    <row r="132" spans="15:85" x14ac:dyDescent="0.25">
      <c r="O132" s="64"/>
      <c r="AB132" s="64"/>
      <c r="AK132" s="64"/>
      <c r="AT132" s="64"/>
      <c r="BD132" s="64"/>
      <c r="BM132" s="64"/>
      <c r="BP132" s="61" t="s">
        <v>69</v>
      </c>
      <c r="BQ132" s="61" t="s">
        <v>70</v>
      </c>
      <c r="BR132" s="61">
        <v>226325</v>
      </c>
      <c r="BS132" s="61">
        <v>7.3</v>
      </c>
      <c r="CA132" s="64"/>
      <c r="CD132" s="61" t="s">
        <v>43</v>
      </c>
      <c r="CF132" s="61">
        <v>3086249</v>
      </c>
      <c r="CG132" s="61">
        <v>100</v>
      </c>
    </row>
    <row r="133" spans="15:85" x14ac:dyDescent="0.25">
      <c r="O133" s="64"/>
      <c r="AB133" s="64"/>
      <c r="AK133" s="64"/>
      <c r="AT133" s="64"/>
      <c r="BD133" s="64"/>
      <c r="BM133" s="64"/>
      <c r="BP133" s="61" t="s">
        <v>43</v>
      </c>
      <c r="BR133" s="61">
        <v>3086249</v>
      </c>
      <c r="BS133" s="61">
        <v>100</v>
      </c>
      <c r="CA133" s="64"/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CA135" s="64"/>
    </row>
    <row r="136" spans="15:85" x14ac:dyDescent="0.25">
      <c r="O136" s="64"/>
      <c r="AB136" s="64"/>
      <c r="AK136" s="64"/>
      <c r="AT136" s="64"/>
      <c r="BD136" s="64"/>
      <c r="BM136" s="64"/>
      <c r="CA136" s="64"/>
      <c r="CD136" s="61" t="s">
        <v>468</v>
      </c>
    </row>
    <row r="137" spans="15:85" x14ac:dyDescent="0.25">
      <c r="O137" s="64"/>
      <c r="AB137" s="64"/>
      <c r="AK137" s="64"/>
      <c r="AT137" s="64"/>
      <c r="BD137" s="64"/>
      <c r="BM137" s="64"/>
      <c r="BP137" s="24" t="s">
        <v>345</v>
      </c>
      <c r="CA137" s="64"/>
      <c r="CF137" s="61" t="s">
        <v>3</v>
      </c>
      <c r="CG137" s="61" t="s">
        <v>4</v>
      </c>
    </row>
    <row r="138" spans="15:85" x14ac:dyDescent="0.25">
      <c r="O138" s="64"/>
      <c r="AB138" s="64"/>
      <c r="AK138" s="64"/>
      <c r="AT138" s="64"/>
      <c r="BD138" s="64"/>
      <c r="BM138" s="64"/>
      <c r="BR138" s="61" t="s">
        <v>3</v>
      </c>
      <c r="BS138" s="61" t="s">
        <v>4</v>
      </c>
      <c r="CA138" s="64"/>
      <c r="CD138" s="61" t="s">
        <v>6</v>
      </c>
      <c r="CE138" s="61" t="s">
        <v>454</v>
      </c>
      <c r="CF138" s="61">
        <v>54867</v>
      </c>
      <c r="CG138" s="61">
        <v>1.8</v>
      </c>
    </row>
    <row r="139" spans="15:85" x14ac:dyDescent="0.25">
      <c r="O139" s="64"/>
      <c r="AB139" s="64"/>
      <c r="AK139" s="64"/>
      <c r="AT139" s="64"/>
      <c r="BD139" s="64"/>
      <c r="BM139" s="64"/>
      <c r="BP139" s="61" t="s">
        <v>6</v>
      </c>
      <c r="BQ139" s="61" t="s">
        <v>331</v>
      </c>
      <c r="BR139" s="61">
        <v>120021</v>
      </c>
      <c r="BS139" s="61">
        <v>3.9</v>
      </c>
      <c r="CA139" s="64"/>
      <c r="CE139" s="61" t="s">
        <v>455</v>
      </c>
      <c r="CF139" s="61">
        <v>709837</v>
      </c>
      <c r="CG139" s="61">
        <v>23</v>
      </c>
    </row>
    <row r="140" spans="15:85" x14ac:dyDescent="0.25">
      <c r="O140" s="64"/>
      <c r="AB140" s="64"/>
      <c r="AK140" s="64"/>
      <c r="AT140" s="64"/>
      <c r="BD140" s="64"/>
      <c r="BM140" s="64"/>
      <c r="BQ140" s="61" t="s">
        <v>332</v>
      </c>
      <c r="BR140" s="61">
        <v>2739903</v>
      </c>
      <c r="BS140" s="61">
        <v>88.8</v>
      </c>
      <c r="CA140" s="64"/>
      <c r="CE140" s="61" t="s">
        <v>456</v>
      </c>
      <c r="CF140" s="61">
        <v>1320229</v>
      </c>
      <c r="CG140" s="61">
        <v>42.8</v>
      </c>
    </row>
    <row r="141" spans="15:85" x14ac:dyDescent="0.25">
      <c r="O141" s="64"/>
      <c r="AB141" s="64"/>
      <c r="AK141" s="64"/>
      <c r="AT141" s="64"/>
      <c r="BD141" s="64"/>
      <c r="BM141" s="64"/>
      <c r="BQ141" s="61" t="s">
        <v>43</v>
      </c>
      <c r="BR141" s="61">
        <v>2859924</v>
      </c>
      <c r="BS141" s="61">
        <v>92.7</v>
      </c>
      <c r="CA141" s="64"/>
      <c r="CE141" s="61" t="s">
        <v>457</v>
      </c>
      <c r="CF141" s="61">
        <v>521233</v>
      </c>
      <c r="CG141" s="61">
        <v>16.899999999999999</v>
      </c>
    </row>
    <row r="142" spans="15:85" x14ac:dyDescent="0.25">
      <c r="O142" s="64"/>
      <c r="AB142" s="64"/>
      <c r="AK142" s="64"/>
      <c r="AT142" s="64"/>
      <c r="BD142" s="64"/>
      <c r="BM142" s="64"/>
      <c r="BP142" s="61" t="s">
        <v>69</v>
      </c>
      <c r="BQ142" s="61" t="s">
        <v>70</v>
      </c>
      <c r="BR142" s="61">
        <v>226325</v>
      </c>
      <c r="BS142" s="61">
        <v>7.3</v>
      </c>
      <c r="CA142" s="64"/>
      <c r="CE142" s="61" t="s">
        <v>458</v>
      </c>
      <c r="CF142" s="61">
        <v>102875</v>
      </c>
      <c r="CG142" s="61">
        <v>3.3</v>
      </c>
    </row>
    <row r="143" spans="15:85" x14ac:dyDescent="0.25">
      <c r="O143" s="64"/>
      <c r="AB143" s="64"/>
      <c r="AK143" s="64"/>
      <c r="AT143" s="64"/>
      <c r="BD143" s="64"/>
      <c r="BM143" s="64"/>
      <c r="BP143" s="61" t="s">
        <v>43</v>
      </c>
      <c r="BR143" s="61">
        <v>3086249</v>
      </c>
      <c r="BS143" s="61">
        <v>100</v>
      </c>
      <c r="CA143" s="64"/>
      <c r="CE143" s="61" t="s">
        <v>43</v>
      </c>
      <c r="CF143" s="61">
        <v>2709041</v>
      </c>
      <c r="CG143" s="61">
        <v>87.8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D144" s="61" t="s">
        <v>69</v>
      </c>
      <c r="CE144" s="61" t="s">
        <v>70</v>
      </c>
      <c r="CF144" s="61">
        <v>377208</v>
      </c>
      <c r="CG144" s="61">
        <v>12.2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1" t="s">
        <v>43</v>
      </c>
      <c r="CF145" s="61">
        <v>3086249</v>
      </c>
      <c r="CG145" s="61">
        <v>100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  <c r="CD149" s="61" t="s">
        <v>469</v>
      </c>
    </row>
    <row r="150" spans="15:85" x14ac:dyDescent="0.25">
      <c r="O150" s="64"/>
      <c r="AB150" s="64"/>
      <c r="AK150" s="64"/>
      <c r="AT150" s="64"/>
      <c r="BD150" s="64"/>
      <c r="BM150" s="64"/>
      <c r="CA150" s="64"/>
      <c r="CF150" s="61" t="s">
        <v>3</v>
      </c>
      <c r="CG150" s="61" t="s">
        <v>4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D151" s="61" t="s">
        <v>6</v>
      </c>
      <c r="CE151" s="61" t="s">
        <v>454</v>
      </c>
      <c r="CF151" s="61">
        <v>34292</v>
      </c>
      <c r="CG151" s="61">
        <v>1.1000000000000001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E152" s="61" t="s">
        <v>455</v>
      </c>
      <c r="CF152" s="61">
        <v>445792</v>
      </c>
      <c r="CG152" s="61">
        <v>14.4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1" t="s">
        <v>456</v>
      </c>
      <c r="CF153" s="61">
        <v>116592</v>
      </c>
      <c r="CG153" s="61">
        <v>3.8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1" t="s">
        <v>457</v>
      </c>
      <c r="CF154" s="61">
        <v>27433</v>
      </c>
      <c r="CG154" s="61">
        <v>0.9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1" t="s">
        <v>458</v>
      </c>
      <c r="CF155" s="61">
        <v>6858</v>
      </c>
      <c r="CG155" s="61">
        <v>0.2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1" t="s">
        <v>43</v>
      </c>
      <c r="CF156" s="61">
        <v>630966</v>
      </c>
      <c r="CG156" s="61">
        <v>20.399999999999999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D157" s="61" t="s">
        <v>69</v>
      </c>
      <c r="CE157" s="61" t="s">
        <v>70</v>
      </c>
      <c r="CF157" s="61">
        <v>2455283</v>
      </c>
      <c r="CG157" s="61">
        <v>79.599999999999994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1" t="s">
        <v>43</v>
      </c>
      <c r="CF158" s="61">
        <v>3086249</v>
      </c>
      <c r="CG158" s="61">
        <v>100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  <c r="CD162" s="61" t="s">
        <v>470</v>
      </c>
    </row>
    <row r="163" spans="15:85" x14ac:dyDescent="0.25">
      <c r="O163" s="64"/>
      <c r="AB163" s="64"/>
      <c r="AK163" s="64"/>
      <c r="AT163" s="64"/>
      <c r="BD163" s="64"/>
      <c r="BM163" s="64"/>
      <c r="CA163" s="64"/>
      <c r="CF163" s="61" t="s">
        <v>3</v>
      </c>
      <c r="CG163" s="61" t="s">
        <v>4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D164" s="61" t="s">
        <v>6</v>
      </c>
      <c r="CE164" s="61" t="s">
        <v>454</v>
      </c>
      <c r="CF164" s="61">
        <v>24004</v>
      </c>
      <c r="CG164" s="61">
        <v>0.8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E165" s="61" t="s">
        <v>455</v>
      </c>
      <c r="CF165" s="61">
        <v>85729</v>
      </c>
      <c r="CG165" s="61">
        <v>2.8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1" t="s">
        <v>456</v>
      </c>
      <c r="CF166" s="61">
        <v>58296</v>
      </c>
      <c r="CG166" s="61">
        <v>1.9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1" t="s">
        <v>457</v>
      </c>
      <c r="CF167" s="61">
        <v>3429</v>
      </c>
      <c r="CG167" s="61">
        <v>0.1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1" t="s">
        <v>458</v>
      </c>
      <c r="CF168" s="61">
        <v>3429</v>
      </c>
      <c r="CG168" s="61">
        <v>0.1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E169" s="61" t="s">
        <v>43</v>
      </c>
      <c r="CF169" s="61">
        <v>174887</v>
      </c>
      <c r="CG169" s="61">
        <v>5.7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D170" s="61" t="s">
        <v>69</v>
      </c>
      <c r="CE170" s="61" t="s">
        <v>70</v>
      </c>
      <c r="CF170" s="61">
        <v>2911362</v>
      </c>
      <c r="CG170" s="61">
        <v>94.3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D171" s="61" t="s">
        <v>43</v>
      </c>
      <c r="CF171" s="61">
        <v>3086249</v>
      </c>
      <c r="CG171" s="61">
        <v>100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</row>
    <row r="175" spans="15:85" x14ac:dyDescent="0.25">
      <c r="O175" s="64"/>
      <c r="AB175" s="64"/>
      <c r="AK175" s="64"/>
      <c r="AT175" s="64"/>
      <c r="BD175" s="64"/>
      <c r="BM175" s="64"/>
      <c r="CA175" s="64"/>
      <c r="CD175" s="61" t="s">
        <v>471</v>
      </c>
    </row>
    <row r="176" spans="15:85" x14ac:dyDescent="0.25">
      <c r="O176" s="64"/>
      <c r="AB176" s="64"/>
      <c r="AK176" s="64"/>
      <c r="AT176" s="64"/>
      <c r="BD176" s="64"/>
      <c r="BM176" s="64"/>
      <c r="CA176" s="64"/>
      <c r="CF176" s="61" t="s">
        <v>3</v>
      </c>
      <c r="CG176" s="61" t="s">
        <v>4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D177" s="61" t="s">
        <v>6</v>
      </c>
      <c r="CE177" s="61" t="s">
        <v>454</v>
      </c>
      <c r="CF177" s="61">
        <v>13717</v>
      </c>
      <c r="CG177" s="61">
        <v>0.4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E178" s="61" t="s">
        <v>455</v>
      </c>
      <c r="CF178" s="61">
        <v>68583</v>
      </c>
      <c r="CG178" s="61">
        <v>2.2000000000000002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1" t="s">
        <v>456</v>
      </c>
      <c r="CF179" s="61">
        <v>27433</v>
      </c>
      <c r="CG179" s="61">
        <v>0.9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E180" s="61" t="s">
        <v>457</v>
      </c>
      <c r="CF180" s="61">
        <v>6858</v>
      </c>
      <c r="CG180" s="61">
        <v>0.2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E181" s="61" t="s">
        <v>458</v>
      </c>
      <c r="CF181" s="61">
        <v>3429</v>
      </c>
      <c r="CG181" s="61">
        <v>0.1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  <c r="CE182" s="61" t="s">
        <v>43</v>
      </c>
      <c r="CF182" s="61">
        <v>120021</v>
      </c>
      <c r="CG182" s="61">
        <v>3.9</v>
      </c>
    </row>
    <row r="183" spans="15:85" x14ac:dyDescent="0.25">
      <c r="O183" s="64"/>
      <c r="AB183" s="64"/>
      <c r="AK183" s="64"/>
      <c r="AT183" s="64"/>
      <c r="BD183" s="64"/>
      <c r="BM183" s="64"/>
      <c r="CA183" s="64"/>
      <c r="CD183" s="61" t="s">
        <v>69</v>
      </c>
      <c r="CE183" s="61" t="s">
        <v>70</v>
      </c>
      <c r="CF183" s="61">
        <v>2966228</v>
      </c>
      <c r="CG183" s="61">
        <v>96.1</v>
      </c>
    </row>
    <row r="184" spans="15:85" x14ac:dyDescent="0.25">
      <c r="O184" s="64"/>
      <c r="AB184" s="64"/>
      <c r="AK184" s="64"/>
      <c r="AT184" s="64"/>
      <c r="BD184" s="64"/>
      <c r="BM184" s="64"/>
      <c r="CA184" s="64"/>
      <c r="CD184" s="61" t="s">
        <v>43</v>
      </c>
      <c r="CF184" s="61">
        <v>3086249</v>
      </c>
      <c r="CG184" s="61">
        <v>100</v>
      </c>
    </row>
    <row r="185" spans="15:85" x14ac:dyDescent="0.25">
      <c r="O185" s="64"/>
      <c r="AB185" s="64"/>
      <c r="AK185" s="64"/>
      <c r="AT185" s="64"/>
      <c r="BD185" s="64"/>
      <c r="BM185" s="64"/>
      <c r="CA185" s="64"/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conditionalFormatting sqref="L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K1:CO398"/>
  <sheetViews>
    <sheetView topLeftCell="BW1" zoomScale="70" zoomScaleNormal="70" workbookViewId="0">
      <selection activeCell="CK51" sqref="CK51"/>
    </sheetView>
  </sheetViews>
  <sheetFormatPr defaultColWidth="8.75" defaultRowHeight="15.75" x14ac:dyDescent="0.25"/>
  <cols>
    <col min="1" max="10" width="8.75" style="62"/>
    <col min="11" max="11" width="23" style="62" customWidth="1"/>
    <col min="12" max="12" width="12.75" style="62" customWidth="1"/>
    <col min="13" max="31" width="8.75" style="62"/>
    <col min="32" max="32" width="16" style="62" customWidth="1"/>
    <col min="33" max="33" width="12.75" style="62" customWidth="1"/>
    <col min="34" max="39" width="8.75" style="62"/>
    <col min="40" max="40" width="13.625" style="62" customWidth="1"/>
    <col min="41" max="41" width="12.375" style="62" customWidth="1"/>
    <col min="42" max="49" width="8.75" style="62"/>
    <col min="50" max="50" width="13.75" style="62" customWidth="1"/>
    <col min="51" max="75" width="8.75" style="62"/>
    <col min="76" max="76" width="12" style="62" customWidth="1"/>
    <col min="77" max="77" width="11" style="62" customWidth="1"/>
    <col min="78" max="16384" width="8.75" style="62"/>
  </cols>
  <sheetData>
    <row r="1" spans="11:93" x14ac:dyDescent="0.25">
      <c r="K1" s="34" t="s">
        <v>672</v>
      </c>
      <c r="L1" s="62" t="s">
        <v>29</v>
      </c>
      <c r="M1" s="62" t="s">
        <v>402</v>
      </c>
      <c r="O1" s="64"/>
      <c r="Q1" s="127" t="s">
        <v>673</v>
      </c>
      <c r="R1" s="108"/>
      <c r="AB1" s="64"/>
      <c r="AD1" s="34" t="s">
        <v>674</v>
      </c>
      <c r="AK1" s="64"/>
      <c r="AM1" s="34" t="s">
        <v>675</v>
      </c>
      <c r="AT1" s="64"/>
      <c r="AV1" s="34" t="s">
        <v>676</v>
      </c>
      <c r="BD1" s="64"/>
      <c r="BF1" s="34" t="s">
        <v>677</v>
      </c>
      <c r="BM1" s="64"/>
      <c r="BO1" s="34" t="s">
        <v>678</v>
      </c>
      <c r="CA1" s="64"/>
      <c r="CC1" s="34" t="s">
        <v>679</v>
      </c>
    </row>
    <row r="2" spans="11:93" x14ac:dyDescent="0.25">
      <c r="K2" s="62" t="s">
        <v>405</v>
      </c>
      <c r="L2" s="62" t="s">
        <v>442</v>
      </c>
      <c r="O2" s="64"/>
      <c r="Q2" s="108"/>
      <c r="R2" s="108"/>
      <c r="AB2" s="64"/>
      <c r="AD2" s="5" t="s">
        <v>327</v>
      </c>
      <c r="AE2" s="6">
        <v>2472022</v>
      </c>
      <c r="AK2" s="64"/>
      <c r="AM2" s="5" t="s">
        <v>327</v>
      </c>
      <c r="AN2" s="6">
        <v>12100616</v>
      </c>
      <c r="AT2" s="64"/>
      <c r="AV2" s="5" t="s">
        <v>327</v>
      </c>
      <c r="AW2" s="6">
        <v>12100616</v>
      </c>
      <c r="BD2" s="64"/>
      <c r="BF2" s="5" t="s">
        <v>327</v>
      </c>
      <c r="BG2" s="6">
        <v>12100616</v>
      </c>
      <c r="BM2" s="64"/>
      <c r="BO2" s="5" t="s">
        <v>327</v>
      </c>
      <c r="BP2" s="6">
        <v>12100616</v>
      </c>
      <c r="CA2" s="64"/>
      <c r="CC2" s="5" t="s">
        <v>327</v>
      </c>
      <c r="CD2" s="6">
        <v>12100616</v>
      </c>
    </row>
    <row r="3" spans="11:93" x14ac:dyDescent="0.25">
      <c r="K3" s="62" t="s">
        <v>0</v>
      </c>
      <c r="L3" s="62">
        <v>886</v>
      </c>
      <c r="O3" s="64"/>
      <c r="Q3" s="108"/>
      <c r="R3" s="108"/>
      <c r="AB3" s="64"/>
      <c r="AD3" s="59" t="s">
        <v>64</v>
      </c>
      <c r="AE3" s="6" t="s">
        <v>689</v>
      </c>
      <c r="AK3" s="64"/>
      <c r="AM3" s="59" t="s">
        <v>64</v>
      </c>
      <c r="AN3" s="6" t="s">
        <v>825</v>
      </c>
      <c r="AT3" s="64"/>
      <c r="AV3" s="59" t="s">
        <v>64</v>
      </c>
      <c r="AW3" s="6" t="s">
        <v>825</v>
      </c>
      <c r="BD3" s="64"/>
      <c r="BF3" s="59" t="s">
        <v>64</v>
      </c>
      <c r="BG3" s="6" t="s">
        <v>825</v>
      </c>
      <c r="BM3" s="64"/>
      <c r="BO3" s="59" t="s">
        <v>64</v>
      </c>
      <c r="BP3" s="6" t="s">
        <v>825</v>
      </c>
      <c r="CA3" s="64"/>
      <c r="CC3" s="59" t="s">
        <v>64</v>
      </c>
      <c r="CD3" s="6" t="s">
        <v>825</v>
      </c>
    </row>
    <row r="4" spans="11:93" x14ac:dyDescent="0.25">
      <c r="K4" s="62" t="s">
        <v>416</v>
      </c>
      <c r="L4" s="62">
        <v>12100616</v>
      </c>
      <c r="O4" s="64"/>
      <c r="Q4" s="108"/>
      <c r="R4" s="108"/>
      <c r="AB4" s="64"/>
      <c r="AK4" s="64"/>
      <c r="AT4" s="64"/>
      <c r="BD4" s="64"/>
      <c r="BM4" s="64"/>
      <c r="CA4" s="64"/>
    </row>
    <row r="5" spans="11:93" x14ac:dyDescent="0.25">
      <c r="K5" s="62" t="s">
        <v>421</v>
      </c>
      <c r="L5" s="35">
        <v>9.7000000000000003E-2</v>
      </c>
      <c r="O5" s="64"/>
      <c r="Q5" s="108"/>
      <c r="R5" s="108"/>
      <c r="AB5" s="64"/>
      <c r="AK5" s="64"/>
      <c r="AT5" s="64"/>
      <c r="BD5" s="64"/>
      <c r="BM5" s="64"/>
      <c r="CA5" s="64"/>
    </row>
    <row r="6" spans="11:93" x14ac:dyDescent="0.25">
      <c r="K6" s="78" t="s">
        <v>422</v>
      </c>
      <c r="L6" s="79">
        <f>1-L5</f>
        <v>0.90300000000000002</v>
      </c>
      <c r="M6" s="78"/>
      <c r="O6" s="64"/>
      <c r="Q6" s="108"/>
      <c r="R6" s="108"/>
      <c r="V6" s="34"/>
      <c r="W6" s="34" t="s">
        <v>328</v>
      </c>
      <c r="AB6" s="64"/>
      <c r="AE6" s="4" t="s">
        <v>233</v>
      </c>
      <c r="AK6" s="64"/>
      <c r="AN6" s="4" t="s">
        <v>244</v>
      </c>
      <c r="AT6" s="64"/>
      <c r="AW6" s="4" t="s">
        <v>326</v>
      </c>
      <c r="BD6" s="64"/>
      <c r="BG6" s="4" t="s">
        <v>255</v>
      </c>
      <c r="BM6" s="64"/>
      <c r="BP6" s="4" t="s">
        <v>346</v>
      </c>
      <c r="CA6" s="64"/>
      <c r="CD6" s="4" t="s">
        <v>482</v>
      </c>
    </row>
    <row r="7" spans="11:93" x14ac:dyDescent="0.25">
      <c r="K7" s="62" t="s">
        <v>429</v>
      </c>
      <c r="L7" s="76">
        <v>0.60199999999999998</v>
      </c>
      <c r="M7" s="76">
        <v>0.52200000000000002</v>
      </c>
      <c r="O7" s="64"/>
      <c r="R7" s="107"/>
      <c r="S7" s="107" t="s">
        <v>29</v>
      </c>
      <c r="T7" s="108" t="s">
        <v>512</v>
      </c>
      <c r="U7" s="142" t="s">
        <v>402</v>
      </c>
      <c r="W7" s="107"/>
      <c r="X7" s="107" t="s">
        <v>29</v>
      </c>
      <c r="Y7" s="108" t="s">
        <v>512</v>
      </c>
      <c r="Z7" s="142" t="s">
        <v>402</v>
      </c>
      <c r="AB7" s="64"/>
      <c r="AE7" s="24" t="s">
        <v>224</v>
      </c>
      <c r="AK7" s="64"/>
      <c r="AN7" s="24" t="s">
        <v>519</v>
      </c>
      <c r="AT7" s="64"/>
      <c r="AW7" s="24" t="s">
        <v>572</v>
      </c>
      <c r="BD7" s="64"/>
      <c r="BG7" s="24" t="s">
        <v>370</v>
      </c>
      <c r="BM7" s="64"/>
      <c r="BP7" s="24" t="s">
        <v>330</v>
      </c>
      <c r="BV7" s="61"/>
      <c r="BW7" s="61"/>
      <c r="BX7" s="62" t="s">
        <v>3</v>
      </c>
      <c r="BY7" s="62" t="s">
        <v>475</v>
      </c>
      <c r="CA7" s="64"/>
      <c r="CD7" s="24" t="s">
        <v>453</v>
      </c>
      <c r="CJ7" s="61"/>
      <c r="CK7" s="61"/>
      <c r="CL7" s="62" t="s">
        <v>3</v>
      </c>
      <c r="CM7" s="62" t="s">
        <v>483</v>
      </c>
      <c r="CN7" s="62" t="s">
        <v>484</v>
      </c>
      <c r="CO7" s="62" t="s">
        <v>475</v>
      </c>
    </row>
    <row r="8" spans="11:93" x14ac:dyDescent="0.25">
      <c r="K8" s="62" t="s">
        <v>191</v>
      </c>
      <c r="L8" s="76">
        <v>0.35099999999999998</v>
      </c>
      <c r="M8" s="76">
        <v>0.32300000000000001</v>
      </c>
      <c r="O8" s="64"/>
      <c r="R8" s="107" t="s">
        <v>45</v>
      </c>
      <c r="S8" s="163">
        <v>0.32258062992311964</v>
      </c>
      <c r="T8" s="108">
        <v>3.0781314242114992E-2</v>
      </c>
      <c r="U8" s="57">
        <v>0.4636029800014988</v>
      </c>
      <c r="W8" s="107" t="s">
        <v>63</v>
      </c>
      <c r="X8" s="163">
        <v>1.5625482647568599E-2</v>
      </c>
      <c r="Y8" s="108">
        <v>8.1665027404846414E-3</v>
      </c>
      <c r="Z8" s="57">
        <v>8.9827356531953367E-2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T8" s="64"/>
      <c r="AY8" s="62" t="s">
        <v>3</v>
      </c>
      <c r="AZ8" s="62" t="s">
        <v>4</v>
      </c>
      <c r="BD8" s="64"/>
      <c r="BI8" s="62" t="s">
        <v>3</v>
      </c>
      <c r="BJ8" s="62" t="s">
        <v>4</v>
      </c>
      <c r="BM8" s="64"/>
      <c r="BP8" s="61"/>
      <c r="BR8" s="62" t="s">
        <v>3</v>
      </c>
      <c r="BS8" s="62" t="s">
        <v>4</v>
      </c>
      <c r="BV8" s="43" t="s">
        <v>472</v>
      </c>
      <c r="BW8" s="24" t="s">
        <v>347</v>
      </c>
      <c r="BX8" s="62">
        <f>BR9</f>
        <v>2868092</v>
      </c>
      <c r="BY8" s="35">
        <f>BX8/$BP$2</f>
        <v>0.23702033020467719</v>
      </c>
      <c r="CA8" s="64"/>
      <c r="CF8" s="62" t="s">
        <v>3</v>
      </c>
      <c r="CG8" s="62" t="s">
        <v>4</v>
      </c>
      <c r="CJ8" s="43" t="s">
        <v>472</v>
      </c>
      <c r="CK8" s="24" t="s">
        <v>347</v>
      </c>
      <c r="CL8" s="62">
        <f>SUM(CF9:CF10)</f>
        <v>1625252</v>
      </c>
      <c r="CM8" s="181">
        <f>CL8/$CD$2</f>
        <v>0.13431150943059428</v>
      </c>
      <c r="CN8" s="35">
        <f>CM8*(-1)</f>
        <v>-0.13431150943059428</v>
      </c>
      <c r="CO8" s="35">
        <v>0.23702033020467719</v>
      </c>
    </row>
    <row r="9" spans="11:93" x14ac:dyDescent="0.25">
      <c r="K9" s="62" t="s">
        <v>444</v>
      </c>
      <c r="L9" s="77">
        <v>4.54</v>
      </c>
      <c r="M9" s="77">
        <v>5.77</v>
      </c>
      <c r="O9" s="64"/>
      <c r="R9" s="107" t="s">
        <v>47</v>
      </c>
      <c r="S9" s="164">
        <v>0.10000292877225866</v>
      </c>
      <c r="T9" s="108">
        <v>1.9754503469871003E-2</v>
      </c>
      <c r="U9" s="57">
        <v>0.3145452263411691</v>
      </c>
      <c r="W9" s="107" t="s">
        <v>54</v>
      </c>
      <c r="X9" s="163">
        <v>7.2625881138312282E-2</v>
      </c>
      <c r="Y9" s="108">
        <v>1.7088832910803452E-2</v>
      </c>
      <c r="Z9" s="57">
        <v>5.0069729986300791E-2</v>
      </c>
      <c r="AB9" s="64"/>
      <c r="AE9" s="62" t="s">
        <v>6</v>
      </c>
      <c r="AF9" s="62" t="s">
        <v>225</v>
      </c>
      <c r="AG9" s="62">
        <v>1051634</v>
      </c>
      <c r="AH9" s="65">
        <v>42.5</v>
      </c>
      <c r="AK9" s="64"/>
      <c r="AN9" s="62" t="s">
        <v>6</v>
      </c>
      <c r="AO9" s="62" t="s">
        <v>235</v>
      </c>
      <c r="AP9" s="62">
        <v>2704201</v>
      </c>
      <c r="AQ9" s="65">
        <v>22.3</v>
      </c>
      <c r="AT9" s="64"/>
      <c r="AW9" s="62" t="s">
        <v>6</v>
      </c>
      <c r="AX9" s="62" t="s">
        <v>313</v>
      </c>
      <c r="AY9" s="62">
        <v>450700</v>
      </c>
      <c r="AZ9" s="62">
        <v>3.7</v>
      </c>
      <c r="BD9" s="64"/>
      <c r="BG9" s="62" t="s">
        <v>6</v>
      </c>
      <c r="BH9" s="62" t="s">
        <v>252</v>
      </c>
      <c r="BI9" s="62">
        <v>5107935</v>
      </c>
      <c r="BJ9" s="62">
        <v>42.2</v>
      </c>
      <c r="BM9" s="64"/>
      <c r="BP9" s="61" t="s">
        <v>6</v>
      </c>
      <c r="BQ9" s="62" t="s">
        <v>331</v>
      </c>
      <c r="BR9" s="62">
        <v>2868092</v>
      </c>
      <c r="BS9" s="62">
        <v>23.7</v>
      </c>
      <c r="BV9" s="43" t="s">
        <v>473</v>
      </c>
      <c r="BW9" s="24" t="s">
        <v>348</v>
      </c>
      <c r="BX9" s="62">
        <f>BR19</f>
        <v>4752838</v>
      </c>
      <c r="BY9" s="35">
        <f t="shared" ref="BY9:BY21" si="0">BX9/$BP$2</f>
        <v>0.39277653302939286</v>
      </c>
      <c r="CA9" s="64"/>
      <c r="CD9" s="62" t="s">
        <v>6</v>
      </c>
      <c r="CE9" s="62" t="s">
        <v>454</v>
      </c>
      <c r="CF9" s="62">
        <v>177549</v>
      </c>
      <c r="CG9" s="62">
        <v>1.5</v>
      </c>
      <c r="CJ9" s="43" t="s">
        <v>473</v>
      </c>
      <c r="CK9" s="24" t="s">
        <v>348</v>
      </c>
      <c r="CL9" s="62">
        <f>SUM(CF22:CF23)</f>
        <v>2895407</v>
      </c>
      <c r="CM9" s="181">
        <f t="shared" ref="CM9:CM21" si="1">CL9/$CD$2</f>
        <v>0.23927765330293929</v>
      </c>
      <c r="CN9" s="35">
        <f t="shared" ref="CN9:CN21" si="2">CM9*(-1)</f>
        <v>-0.23927765330293929</v>
      </c>
      <c r="CO9" s="35">
        <v>0.39277653302939286</v>
      </c>
    </row>
    <row r="10" spans="11:93" x14ac:dyDescent="0.25">
      <c r="K10" s="62" t="s">
        <v>693</v>
      </c>
      <c r="L10" s="77">
        <v>0.92700000000000005</v>
      </c>
      <c r="M10" s="77">
        <v>0.93</v>
      </c>
      <c r="O10" s="64"/>
      <c r="R10" s="107" t="s">
        <v>48</v>
      </c>
      <c r="S10" s="164">
        <v>0.39999707122774131</v>
      </c>
      <c r="T10" s="108">
        <v>3.2258509818035616E-2</v>
      </c>
      <c r="U10" s="57">
        <v>0.33041787413096407</v>
      </c>
      <c r="W10" s="107" t="s">
        <v>53</v>
      </c>
      <c r="X10" s="163">
        <v>8.1218177891971999E-2</v>
      </c>
      <c r="Y10" s="108">
        <v>1.7987550594107903E-2</v>
      </c>
      <c r="Z10" s="57">
        <v>7.0136527242600152E-2</v>
      </c>
      <c r="AB10" s="64"/>
      <c r="AF10" s="62" t="s">
        <v>226</v>
      </c>
      <c r="AG10" s="62">
        <v>696537</v>
      </c>
      <c r="AH10" s="65">
        <v>28.2</v>
      </c>
      <c r="AK10" s="64"/>
      <c r="AO10" s="62" t="s">
        <v>236</v>
      </c>
      <c r="AP10" s="62">
        <v>1147237</v>
      </c>
      <c r="AQ10" s="62">
        <v>9.5</v>
      </c>
      <c r="AT10" s="64"/>
      <c r="AX10" s="62" t="s">
        <v>314</v>
      </c>
      <c r="AY10" s="62">
        <v>396070</v>
      </c>
      <c r="AZ10" s="62">
        <v>3.3</v>
      </c>
      <c r="BD10" s="64"/>
      <c r="BH10" s="62" t="s">
        <v>253</v>
      </c>
      <c r="BI10" s="62">
        <v>2226186</v>
      </c>
      <c r="BJ10" s="62">
        <v>18.399999999999999</v>
      </c>
      <c r="BM10" s="64"/>
      <c r="BP10" s="61"/>
      <c r="BQ10" s="62" t="s">
        <v>332</v>
      </c>
      <c r="BR10" s="62">
        <v>8331124</v>
      </c>
      <c r="BS10" s="62">
        <v>68.8</v>
      </c>
      <c r="BV10" s="43" t="s">
        <v>474</v>
      </c>
      <c r="BW10" s="24" t="s">
        <v>349</v>
      </c>
      <c r="BX10" s="62">
        <f>BR29</f>
        <v>5326456</v>
      </c>
      <c r="BY10" s="35">
        <f t="shared" si="0"/>
        <v>0.44018056601415995</v>
      </c>
      <c r="CA10" s="64"/>
      <c r="CE10" s="62" t="s">
        <v>455</v>
      </c>
      <c r="CF10" s="62">
        <v>1447703</v>
      </c>
      <c r="CG10" s="62">
        <v>12</v>
      </c>
      <c r="CJ10" s="43" t="s">
        <v>474</v>
      </c>
      <c r="CK10" s="24" t="s">
        <v>349</v>
      </c>
      <c r="CL10" s="62">
        <f>SUM(CF35:CF36)</f>
        <v>3441710</v>
      </c>
      <c r="CM10" s="181">
        <f t="shared" si="1"/>
        <v>0.28442436318944425</v>
      </c>
      <c r="CN10" s="44">
        <f t="shared" si="2"/>
        <v>-0.28442436318944425</v>
      </c>
      <c r="CO10" s="35">
        <v>0.44018056601415995</v>
      </c>
    </row>
    <row r="11" spans="11:93" x14ac:dyDescent="0.25">
      <c r="K11" s="62" t="s">
        <v>438</v>
      </c>
      <c r="L11" s="35">
        <v>0.96132599143535136</v>
      </c>
      <c r="O11" s="64"/>
      <c r="R11" s="109" t="s">
        <v>119</v>
      </c>
      <c r="S11" s="164">
        <v>0.20000097625741955</v>
      </c>
      <c r="T11" s="108">
        <v>2.0161634246214109E-2</v>
      </c>
      <c r="U11" s="57">
        <v>0.33700000000000002</v>
      </c>
      <c r="W11" s="110" t="s">
        <v>164</v>
      </c>
      <c r="X11" s="154">
        <v>9.7561114992335177E-2</v>
      </c>
      <c r="Y11" s="108">
        <v>1.9538287151680746E-2</v>
      </c>
      <c r="Z11" s="23">
        <v>8.2623335966029221E-2</v>
      </c>
      <c r="AB11" s="64"/>
      <c r="AF11" s="62" t="s">
        <v>227</v>
      </c>
      <c r="AG11" s="62">
        <v>122918</v>
      </c>
      <c r="AH11" s="62">
        <v>5</v>
      </c>
      <c r="AK11" s="64"/>
      <c r="AO11" s="62" t="s">
        <v>237</v>
      </c>
      <c r="AP11" s="62">
        <v>2540310</v>
      </c>
      <c r="AQ11" s="65">
        <v>21</v>
      </c>
      <c r="AT11" s="64"/>
      <c r="AX11" s="62" t="s">
        <v>315</v>
      </c>
      <c r="AY11" s="62">
        <v>177549</v>
      </c>
      <c r="AZ11" s="62">
        <v>1.5</v>
      </c>
      <c r="BD11" s="64"/>
      <c r="BH11" s="62" t="s">
        <v>254</v>
      </c>
      <c r="BI11" s="62">
        <v>3851438</v>
      </c>
      <c r="BJ11" s="62">
        <v>31.8</v>
      </c>
      <c r="BM11" s="64"/>
      <c r="BP11" s="61"/>
      <c r="BQ11" s="62" t="s">
        <v>43</v>
      </c>
      <c r="BR11" s="62">
        <v>11199216</v>
      </c>
      <c r="BS11" s="62">
        <v>92.6</v>
      </c>
      <c r="BV11" s="65" t="s">
        <v>450</v>
      </c>
      <c r="BW11" s="24" t="s">
        <v>350</v>
      </c>
      <c r="BX11" s="62">
        <f>BR39</f>
        <v>8768166</v>
      </c>
      <c r="BY11" s="23">
        <f t="shared" si="0"/>
        <v>0.7246049292036042</v>
      </c>
      <c r="CA11" s="64"/>
      <c r="CE11" s="62" t="s">
        <v>456</v>
      </c>
      <c r="CF11" s="62">
        <v>860428</v>
      </c>
      <c r="CG11" s="62">
        <v>7.1</v>
      </c>
      <c r="CJ11" s="65" t="s">
        <v>450</v>
      </c>
      <c r="CK11" s="24" t="s">
        <v>350</v>
      </c>
      <c r="CL11" s="62">
        <f>SUM(CF48:CF49)</f>
        <v>6596611</v>
      </c>
      <c r="CM11" s="181">
        <f t="shared" si="1"/>
        <v>0.54514670988650493</v>
      </c>
      <c r="CN11" s="23">
        <f t="shared" si="2"/>
        <v>-0.54514670988650493</v>
      </c>
      <c r="CO11" s="23">
        <v>0.7246049292036042</v>
      </c>
    </row>
    <row r="12" spans="11:93" x14ac:dyDescent="0.25">
      <c r="K12" s="62" t="s">
        <v>516</v>
      </c>
      <c r="L12" s="62">
        <v>3200</v>
      </c>
      <c r="M12" s="62">
        <v>5300</v>
      </c>
      <c r="O12" s="64"/>
      <c r="R12" s="107" t="s">
        <v>50</v>
      </c>
      <c r="S12" s="163">
        <v>0.24285718768533657</v>
      </c>
      <c r="T12" s="108">
        <v>2.8236027299521446E-2</v>
      </c>
      <c r="U12" s="57">
        <v>0.27268793526705104</v>
      </c>
      <c r="W12" s="107" t="s">
        <v>55</v>
      </c>
      <c r="X12" s="163">
        <v>0.111111389247511</v>
      </c>
      <c r="Y12" s="108">
        <v>2.069389161346075E-2</v>
      </c>
      <c r="Z12" s="57">
        <v>0.11694161191872102</v>
      </c>
      <c r="AB12" s="64"/>
      <c r="AF12" s="62" t="s">
        <v>368</v>
      </c>
      <c r="AG12" s="62">
        <v>13658</v>
      </c>
      <c r="AH12" s="62">
        <v>0.6</v>
      </c>
      <c r="AK12" s="64"/>
      <c r="AO12" s="62" t="s">
        <v>238</v>
      </c>
      <c r="AP12" s="62">
        <v>464358</v>
      </c>
      <c r="AQ12" s="62">
        <v>3.8</v>
      </c>
      <c r="AT12" s="64"/>
      <c r="AX12" s="62" t="s">
        <v>316</v>
      </c>
      <c r="AY12" s="62">
        <v>68288</v>
      </c>
      <c r="AZ12" s="62">
        <v>0.6</v>
      </c>
      <c r="BD12" s="64"/>
      <c r="BH12" s="62" t="s">
        <v>43</v>
      </c>
      <c r="BI12" s="62">
        <v>11185558</v>
      </c>
      <c r="BJ12" s="62">
        <v>92.4</v>
      </c>
      <c r="BM12" s="64"/>
      <c r="BP12" s="61" t="s">
        <v>69</v>
      </c>
      <c r="BQ12" s="62" t="s">
        <v>70</v>
      </c>
      <c r="BR12" s="62">
        <v>901400</v>
      </c>
      <c r="BS12" s="62">
        <v>7.4</v>
      </c>
      <c r="BV12" s="65" t="s">
        <v>449</v>
      </c>
      <c r="BW12" s="24" t="s">
        <v>351</v>
      </c>
      <c r="BX12" s="62">
        <f>BR49</f>
        <v>7457039</v>
      </c>
      <c r="BY12" s="23">
        <f t="shared" si="0"/>
        <v>0.61625284200407648</v>
      </c>
      <c r="CA12" s="64"/>
      <c r="CE12" s="62" t="s">
        <v>457</v>
      </c>
      <c r="CF12" s="62">
        <v>81945</v>
      </c>
      <c r="CG12" s="62">
        <v>0.7</v>
      </c>
      <c r="CJ12" s="65" t="s">
        <v>449</v>
      </c>
      <c r="CK12" s="24" t="s">
        <v>351</v>
      </c>
      <c r="CL12" s="62">
        <f>SUM(CF61:CF62)</f>
        <v>4288480</v>
      </c>
      <c r="CM12" s="181">
        <f t="shared" si="1"/>
        <v>0.35440179243767422</v>
      </c>
      <c r="CN12" s="23">
        <f t="shared" si="2"/>
        <v>-0.35440179243767422</v>
      </c>
      <c r="CO12" s="23">
        <v>0.61625284200407648</v>
      </c>
    </row>
    <row r="13" spans="11:93" x14ac:dyDescent="0.25">
      <c r="K13" s="62" t="s">
        <v>432</v>
      </c>
      <c r="L13" s="88">
        <f>L12/87.18</f>
        <v>36.705666437256248</v>
      </c>
      <c r="M13" s="62">
        <v>61</v>
      </c>
      <c r="O13" s="64"/>
      <c r="R13" s="107" t="s">
        <v>51</v>
      </c>
      <c r="S13" s="163">
        <v>0.21739185799238517</v>
      </c>
      <c r="T13" s="108">
        <v>2.716020405740158E-2</v>
      </c>
      <c r="U13" s="57">
        <v>0.26481777328727685</v>
      </c>
      <c r="W13" s="107" t="s">
        <v>57</v>
      </c>
      <c r="X13" s="163">
        <v>0.20588209958695661</v>
      </c>
      <c r="Y13" s="108">
        <v>2.6625084668598264E-2</v>
      </c>
      <c r="Z13" s="57">
        <v>0.25457267048150523</v>
      </c>
      <c r="AB13" s="64"/>
      <c r="AF13" s="62" t="s">
        <v>228</v>
      </c>
      <c r="AG13" s="62">
        <v>122918</v>
      </c>
      <c r="AH13" s="65">
        <v>5</v>
      </c>
      <c r="AK13" s="64"/>
      <c r="AO13" s="62" t="s">
        <v>239</v>
      </c>
      <c r="AP13" s="62">
        <v>1420388</v>
      </c>
      <c r="AQ13" s="65">
        <v>11.7</v>
      </c>
      <c r="AT13" s="64"/>
      <c r="AX13" s="62" t="s">
        <v>317</v>
      </c>
      <c r="AY13" s="62">
        <v>245836</v>
      </c>
      <c r="AZ13" s="62">
        <v>2</v>
      </c>
      <c r="BD13" s="64"/>
      <c r="BG13" s="62" t="s">
        <v>69</v>
      </c>
      <c r="BH13" s="62" t="s">
        <v>70</v>
      </c>
      <c r="BI13" s="62">
        <v>915058</v>
      </c>
      <c r="BJ13" s="62">
        <v>7.6</v>
      </c>
      <c r="BM13" s="64"/>
      <c r="BP13" s="61" t="s">
        <v>43</v>
      </c>
      <c r="BR13" s="62">
        <v>12100616</v>
      </c>
      <c r="BS13" s="62">
        <v>100</v>
      </c>
      <c r="BV13" s="65" t="s">
        <v>448</v>
      </c>
      <c r="BW13" s="24" t="s">
        <v>352</v>
      </c>
      <c r="BX13" s="62">
        <f>BR59</f>
        <v>6842448</v>
      </c>
      <c r="BY13" s="23">
        <f t="shared" si="0"/>
        <v>0.56546278305170583</v>
      </c>
      <c r="CA13" s="64"/>
      <c r="CE13" s="62" t="s">
        <v>458</v>
      </c>
      <c r="CF13" s="62">
        <v>300467</v>
      </c>
      <c r="CG13" s="62">
        <v>2.5</v>
      </c>
      <c r="CJ13" s="65" t="s">
        <v>448</v>
      </c>
      <c r="CK13" s="24" t="s">
        <v>352</v>
      </c>
      <c r="CL13" s="62">
        <f>SUM(CF74:CF75)</f>
        <v>3646574</v>
      </c>
      <c r="CM13" s="181">
        <f t="shared" si="1"/>
        <v>0.30135441038704147</v>
      </c>
      <c r="CN13" s="23">
        <f t="shared" si="2"/>
        <v>-0.30135441038704147</v>
      </c>
      <c r="CO13" s="23">
        <v>0.56546278305170583</v>
      </c>
    </row>
    <row r="14" spans="11:93" x14ac:dyDescent="0.25">
      <c r="K14" s="62" t="s">
        <v>843</v>
      </c>
      <c r="L14" s="35">
        <v>1.10496589431647E-2</v>
      </c>
      <c r="M14" s="35">
        <v>3.6999999999999998E-2</v>
      </c>
      <c r="O14" s="64"/>
      <c r="R14" s="107" t="s">
        <v>52</v>
      </c>
      <c r="S14" s="163">
        <v>0.28465353622603196</v>
      </c>
      <c r="T14" s="108">
        <v>2.9713630566436187E-2</v>
      </c>
      <c r="U14" s="57">
        <v>0.22435422164453778</v>
      </c>
      <c r="W14" s="107" t="s">
        <v>51</v>
      </c>
      <c r="X14" s="163">
        <v>0.21739185799238517</v>
      </c>
      <c r="Y14" s="108">
        <v>2.716020405740158E-2</v>
      </c>
      <c r="Z14" s="57">
        <v>0.26481777328727685</v>
      </c>
      <c r="AB14" s="64"/>
      <c r="AF14" s="62" t="s">
        <v>229</v>
      </c>
      <c r="AG14" s="62">
        <v>27315</v>
      </c>
      <c r="AH14" s="197">
        <v>1.1000000000000001</v>
      </c>
      <c r="AK14" s="64"/>
      <c r="AO14" s="62" t="s">
        <v>240</v>
      </c>
      <c r="AP14" s="62">
        <v>273152</v>
      </c>
      <c r="AQ14" s="62">
        <v>2.2999999999999998</v>
      </c>
      <c r="AT14" s="64"/>
      <c r="AX14" s="62" t="s">
        <v>318</v>
      </c>
      <c r="AY14" s="62">
        <v>491673</v>
      </c>
      <c r="AZ14" s="65">
        <v>4.0999999999999996</v>
      </c>
      <c r="BD14" s="64"/>
      <c r="BG14" s="62" t="s">
        <v>43</v>
      </c>
      <c r="BI14" s="62">
        <v>12100616</v>
      </c>
      <c r="BJ14" s="62">
        <v>100</v>
      </c>
      <c r="BM14" s="64"/>
      <c r="BP14" s="61"/>
      <c r="BV14" s="65" t="s">
        <v>476</v>
      </c>
      <c r="BW14" s="24" t="s">
        <v>353</v>
      </c>
      <c r="BX14" s="62">
        <f>BR69</f>
        <v>5572293</v>
      </c>
      <c r="BY14" s="23">
        <f t="shared" si="0"/>
        <v>0.46049663917936079</v>
      </c>
      <c r="CA14" s="64"/>
      <c r="CE14" s="62" t="s">
        <v>43</v>
      </c>
      <c r="CF14" s="62">
        <v>2868092</v>
      </c>
      <c r="CG14" s="62">
        <v>23.7</v>
      </c>
      <c r="CJ14" s="65" t="s">
        <v>476</v>
      </c>
      <c r="CK14" s="24" t="s">
        <v>353</v>
      </c>
      <c r="CL14" s="62">
        <f>SUM(CF87:CF88)</f>
        <v>2895407</v>
      </c>
      <c r="CM14" s="181">
        <f t="shared" si="1"/>
        <v>0.23927765330293929</v>
      </c>
      <c r="CN14" s="23">
        <f t="shared" si="2"/>
        <v>-0.23927765330293929</v>
      </c>
      <c r="CO14" s="23">
        <v>0.46049663917936079</v>
      </c>
    </row>
    <row r="15" spans="11:93" x14ac:dyDescent="0.25">
      <c r="O15" s="64"/>
      <c r="R15" s="107" t="s">
        <v>53</v>
      </c>
      <c r="S15" s="163">
        <v>8.1218177891971999E-2</v>
      </c>
      <c r="T15" s="108">
        <v>1.7987550594107903E-2</v>
      </c>
      <c r="U15" s="57">
        <v>7.0136527242600152E-2</v>
      </c>
      <c r="W15" s="107" t="s">
        <v>50</v>
      </c>
      <c r="X15" s="163">
        <v>0.24285718768533657</v>
      </c>
      <c r="Y15" s="108">
        <v>2.8236027299521446E-2</v>
      </c>
      <c r="Z15" s="57">
        <v>0.27268793526705104</v>
      </c>
      <c r="AB15" s="64"/>
      <c r="AF15" s="62" t="s">
        <v>230</v>
      </c>
      <c r="AG15" s="62">
        <v>204864</v>
      </c>
      <c r="AH15" s="197">
        <v>8.3000000000000007</v>
      </c>
      <c r="AK15" s="64"/>
      <c r="AO15" s="62" t="s">
        <v>241</v>
      </c>
      <c r="AP15" s="62">
        <v>628249</v>
      </c>
      <c r="AQ15" s="62">
        <v>5.2</v>
      </c>
      <c r="AT15" s="64"/>
      <c r="AX15" s="62" t="s">
        <v>319</v>
      </c>
      <c r="AY15" s="62">
        <v>1707198</v>
      </c>
      <c r="AZ15" s="65">
        <v>14.1</v>
      </c>
      <c r="BD15" s="64"/>
      <c r="BM15" s="64"/>
      <c r="BP15" s="61"/>
      <c r="BV15" s="43" t="s">
        <v>447</v>
      </c>
      <c r="BW15" s="24" t="s">
        <v>354</v>
      </c>
      <c r="BX15" s="62">
        <f>BR79</f>
        <v>5285483</v>
      </c>
      <c r="BY15" s="35">
        <f t="shared" si="0"/>
        <v>0.43679454004655632</v>
      </c>
      <c r="CA15" s="64"/>
      <c r="CD15" s="62" t="s">
        <v>69</v>
      </c>
      <c r="CE15" s="62" t="s">
        <v>70</v>
      </c>
      <c r="CF15" s="62">
        <v>9232524</v>
      </c>
      <c r="CG15" s="62">
        <v>76.3</v>
      </c>
      <c r="CJ15" s="43" t="s">
        <v>447</v>
      </c>
      <c r="CK15" s="24" t="s">
        <v>354</v>
      </c>
      <c r="CL15" s="62">
        <f>SUM(CF100:CF101)</f>
        <v>3182217</v>
      </c>
      <c r="CM15" s="181">
        <f t="shared" si="1"/>
        <v>0.26297975243574379</v>
      </c>
      <c r="CN15" s="44">
        <f t="shared" si="2"/>
        <v>-0.26297975243574379</v>
      </c>
      <c r="CO15" s="35">
        <v>0.43679454004655632</v>
      </c>
    </row>
    <row r="16" spans="11:93" x14ac:dyDescent="0.25">
      <c r="O16" s="64"/>
      <c r="R16" s="107" t="s">
        <v>54</v>
      </c>
      <c r="S16" s="163">
        <v>7.2625881138312282E-2</v>
      </c>
      <c r="T16" s="108">
        <v>1.7088832910803452E-2</v>
      </c>
      <c r="U16" s="57">
        <v>5.0069729986300791E-2</v>
      </c>
      <c r="W16" s="107" t="s">
        <v>52</v>
      </c>
      <c r="X16" s="163">
        <v>0.28465353622603196</v>
      </c>
      <c r="Y16" s="108">
        <v>2.9713630566436187E-2</v>
      </c>
      <c r="Z16" s="57">
        <v>0.22435422164453778</v>
      </c>
      <c r="AB16" s="64"/>
      <c r="AF16" s="62" t="s">
        <v>231</v>
      </c>
      <c r="AG16" s="62">
        <v>68288</v>
      </c>
      <c r="AH16" s="62">
        <v>2.8</v>
      </c>
      <c r="AK16" s="64"/>
      <c r="AO16" s="62" t="s">
        <v>242</v>
      </c>
      <c r="AP16" s="62">
        <v>54630</v>
      </c>
      <c r="AQ16" s="62">
        <v>0.5</v>
      </c>
      <c r="AT16" s="64"/>
      <c r="AX16" s="62" t="s">
        <v>320</v>
      </c>
      <c r="AY16" s="62">
        <v>286809</v>
      </c>
      <c r="AZ16" s="62">
        <v>2.4</v>
      </c>
      <c r="BD16" s="64"/>
      <c r="BM16" s="64"/>
      <c r="BP16" s="61"/>
      <c r="BV16" s="43" t="s">
        <v>477</v>
      </c>
      <c r="BW16" s="24" t="s">
        <v>355</v>
      </c>
      <c r="BX16" s="62">
        <f>BR89</f>
        <v>1365758</v>
      </c>
      <c r="BY16" s="35">
        <f t="shared" si="0"/>
        <v>0.11286681603647285</v>
      </c>
      <c r="CA16" s="64"/>
      <c r="CD16" s="62" t="s">
        <v>43</v>
      </c>
      <c r="CF16" s="62">
        <v>12100616</v>
      </c>
      <c r="CG16" s="62">
        <v>100</v>
      </c>
      <c r="CJ16" s="43" t="s">
        <v>477</v>
      </c>
      <c r="CK16" s="24" t="s">
        <v>355</v>
      </c>
      <c r="CL16" s="62">
        <f>SUM(CF113:CF114)</f>
        <v>751167</v>
      </c>
      <c r="CM16" s="181">
        <f t="shared" si="1"/>
        <v>6.2076757084102166E-2</v>
      </c>
      <c r="CN16" s="44">
        <f t="shared" si="2"/>
        <v>-6.2076757084102166E-2</v>
      </c>
      <c r="CO16" s="35">
        <v>0.11286681603647285</v>
      </c>
    </row>
    <row r="17" spans="15:93" x14ac:dyDescent="0.25">
      <c r="O17" s="64"/>
      <c r="R17" s="110" t="s">
        <v>164</v>
      </c>
      <c r="S17" s="154">
        <v>9.7561114992335177E-2</v>
      </c>
      <c r="T17" s="108">
        <v>1.9538287151680746E-2</v>
      </c>
      <c r="U17" s="23">
        <v>8.2623335966029221E-2</v>
      </c>
      <c r="W17" s="107" t="s">
        <v>56</v>
      </c>
      <c r="X17" s="163">
        <v>0.29268288327222791</v>
      </c>
      <c r="Y17" s="108">
        <v>2.996021714596259E-2</v>
      </c>
      <c r="Z17" s="57">
        <v>0.28533999859497072</v>
      </c>
      <c r="AB17" s="64"/>
      <c r="AF17" s="62" t="s">
        <v>232</v>
      </c>
      <c r="AG17" s="62">
        <v>95603</v>
      </c>
      <c r="AH17" s="62">
        <v>3.9</v>
      </c>
      <c r="AK17" s="64"/>
      <c r="AO17" s="62" t="s">
        <v>243</v>
      </c>
      <c r="AP17" s="62">
        <v>1652567</v>
      </c>
      <c r="AQ17" s="65">
        <v>13.7</v>
      </c>
      <c r="AT17" s="64"/>
      <c r="AX17" s="62" t="s">
        <v>321</v>
      </c>
      <c r="AY17" s="62">
        <v>1679882</v>
      </c>
      <c r="AZ17" s="65">
        <v>13.9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1789143</v>
      </c>
      <c r="BY17" s="35">
        <f t="shared" si="0"/>
        <v>0.14785553066058785</v>
      </c>
      <c r="CA17" s="64"/>
      <c r="CJ17" s="43" t="s">
        <v>478</v>
      </c>
      <c r="CK17" s="24" t="s">
        <v>356</v>
      </c>
      <c r="CL17" s="62">
        <f>SUM(CF126:CF127)</f>
        <v>997003</v>
      </c>
      <c r="CM17" s="181">
        <f t="shared" si="1"/>
        <v>8.2392747608882058E-2</v>
      </c>
      <c r="CN17" s="44">
        <f t="shared" si="2"/>
        <v>-8.2392747608882058E-2</v>
      </c>
      <c r="CO17" s="35">
        <v>0.14785553066058785</v>
      </c>
    </row>
    <row r="18" spans="15:93" x14ac:dyDescent="0.25">
      <c r="O18" s="64"/>
      <c r="R18" s="107" t="s">
        <v>55</v>
      </c>
      <c r="S18" s="163">
        <v>0.111111389247511</v>
      </c>
      <c r="T18" s="108">
        <v>2.069389161346075E-2</v>
      </c>
      <c r="U18" s="57">
        <v>0.11694161191872102</v>
      </c>
      <c r="W18" s="107" t="s">
        <v>45</v>
      </c>
      <c r="X18" s="163">
        <v>0.32258062992311964</v>
      </c>
      <c r="Y18" s="108">
        <v>3.0781314242114992E-2</v>
      </c>
      <c r="Z18" s="57">
        <v>0.4636029800014988</v>
      </c>
      <c r="AB18" s="64"/>
      <c r="AF18" s="62" t="s">
        <v>43</v>
      </c>
      <c r="AG18" s="62">
        <v>2403734</v>
      </c>
      <c r="AH18" s="62">
        <v>97.2</v>
      </c>
      <c r="AK18" s="64"/>
      <c r="AO18" s="62" t="s">
        <v>218</v>
      </c>
      <c r="AP18" s="62">
        <v>314124</v>
      </c>
      <c r="AQ18" s="62">
        <v>2.6</v>
      </c>
      <c r="AT18" s="64"/>
      <c r="AX18" s="62" t="s">
        <v>322</v>
      </c>
      <c r="AY18" s="62">
        <v>3810465</v>
      </c>
      <c r="AZ18" s="65">
        <v>31.5</v>
      </c>
      <c r="BD18" s="64"/>
      <c r="BM18" s="64"/>
      <c r="BP18" s="61"/>
      <c r="BR18" s="62" t="s">
        <v>3</v>
      </c>
      <c r="BS18" s="62" t="s">
        <v>4</v>
      </c>
      <c r="BV18" s="65" t="s">
        <v>451</v>
      </c>
      <c r="BW18" s="24" t="s">
        <v>357</v>
      </c>
      <c r="BX18" s="62">
        <f>BR109</f>
        <v>11021667</v>
      </c>
      <c r="BY18" s="23">
        <f t="shared" si="0"/>
        <v>0.91083520045591071</v>
      </c>
      <c r="CA18" s="64"/>
      <c r="CJ18" s="65" t="s">
        <v>451</v>
      </c>
      <c r="CK18" s="24" t="s">
        <v>357</v>
      </c>
      <c r="CL18" s="62">
        <f>SUM(CF139:CF140)</f>
        <v>3878753</v>
      </c>
      <c r="CM18" s="181">
        <f t="shared" si="1"/>
        <v>0.32054178068290079</v>
      </c>
      <c r="CN18" s="23">
        <f t="shared" si="2"/>
        <v>-0.32054178068290079</v>
      </c>
      <c r="CO18" s="23">
        <v>0.91083520045591071</v>
      </c>
    </row>
    <row r="19" spans="15:93" x14ac:dyDescent="0.25">
      <c r="O19" s="64"/>
      <c r="R19" s="107" t="s">
        <v>56</v>
      </c>
      <c r="S19" s="163">
        <v>0.29268288327222791</v>
      </c>
      <c r="T19" s="108">
        <v>2.996021714596259E-2</v>
      </c>
      <c r="U19" s="57">
        <v>0.28533999859497072</v>
      </c>
      <c r="W19" s="107" t="s">
        <v>58</v>
      </c>
      <c r="X19" s="164">
        <v>0</v>
      </c>
      <c r="Y19" s="108">
        <v>0</v>
      </c>
      <c r="Z19" s="57">
        <v>0.19291913224158527</v>
      </c>
      <c r="AB19" s="64"/>
      <c r="AE19" s="62" t="s">
        <v>69</v>
      </c>
      <c r="AF19" s="62" t="s">
        <v>70</v>
      </c>
      <c r="AG19" s="62">
        <v>68288</v>
      </c>
      <c r="AH19" s="62">
        <v>2.8</v>
      </c>
      <c r="AK19" s="64"/>
      <c r="AO19" s="62" t="s">
        <v>43</v>
      </c>
      <c r="AP19" s="62">
        <v>11199216</v>
      </c>
      <c r="AQ19" s="62">
        <v>92.6</v>
      </c>
      <c r="AT19" s="64"/>
      <c r="AX19" s="62" t="s">
        <v>323</v>
      </c>
      <c r="AY19" s="62">
        <v>1830116</v>
      </c>
      <c r="AZ19" s="65">
        <v>15.1</v>
      </c>
      <c r="BD19" s="64"/>
      <c r="BM19" s="64"/>
      <c r="BP19" s="61" t="s">
        <v>6</v>
      </c>
      <c r="BQ19" s="62" t="s">
        <v>331</v>
      </c>
      <c r="BR19" s="62">
        <v>4752838</v>
      </c>
      <c r="BS19" s="62">
        <v>39.299999999999997</v>
      </c>
      <c r="BV19" s="43" t="s">
        <v>479</v>
      </c>
      <c r="BW19" s="24" t="s">
        <v>358</v>
      </c>
      <c r="BX19" s="62">
        <f>BR119</f>
        <v>3892410</v>
      </c>
      <c r="BY19" s="35">
        <f t="shared" si="0"/>
        <v>0.32167040091182136</v>
      </c>
      <c r="CA19" s="64"/>
      <c r="CJ19" s="43" t="s">
        <v>479</v>
      </c>
      <c r="CK19" s="24" t="s">
        <v>358</v>
      </c>
      <c r="CL19" s="62">
        <f>SUM(CF152:CF153)</f>
        <v>1939377</v>
      </c>
      <c r="CM19" s="181">
        <f t="shared" si="1"/>
        <v>0.16027093166166087</v>
      </c>
      <c r="CN19" s="44">
        <f t="shared" si="2"/>
        <v>-0.16027093166166087</v>
      </c>
      <c r="CO19" s="35">
        <v>0.32167040091182136</v>
      </c>
    </row>
    <row r="20" spans="15:93" x14ac:dyDescent="0.25">
      <c r="O20" s="64"/>
      <c r="R20" s="107" t="s">
        <v>57</v>
      </c>
      <c r="S20" s="163">
        <v>0.20588209958695661</v>
      </c>
      <c r="T20" s="108">
        <v>2.6625084668598264E-2</v>
      </c>
      <c r="U20" s="57">
        <v>0.25457267048150523</v>
      </c>
      <c r="W20" s="107" t="s">
        <v>61</v>
      </c>
      <c r="X20" s="164">
        <v>0</v>
      </c>
      <c r="Y20" s="108">
        <v>0</v>
      </c>
      <c r="Z20" s="57">
        <v>0.30681236094856507</v>
      </c>
      <c r="AB20" s="64"/>
      <c r="AE20" s="62" t="s">
        <v>43</v>
      </c>
      <c r="AG20" s="62">
        <v>2472022</v>
      </c>
      <c r="AH20" s="62">
        <v>100</v>
      </c>
      <c r="AK20" s="64"/>
      <c r="AN20" s="62" t="s">
        <v>69</v>
      </c>
      <c r="AO20" s="62" t="s">
        <v>70</v>
      </c>
      <c r="AP20" s="62">
        <v>901400</v>
      </c>
      <c r="AQ20" s="62">
        <v>7.4</v>
      </c>
      <c r="AT20" s="64"/>
      <c r="AX20" s="62" t="s">
        <v>324</v>
      </c>
      <c r="AY20" s="62">
        <v>40973</v>
      </c>
      <c r="AZ20" s="62">
        <v>0.3</v>
      </c>
      <c r="BD20" s="64"/>
      <c r="BM20" s="64"/>
      <c r="BP20" s="61"/>
      <c r="BQ20" s="62" t="s">
        <v>332</v>
      </c>
      <c r="BR20" s="62">
        <v>6446378</v>
      </c>
      <c r="BS20" s="62">
        <v>53.3</v>
      </c>
      <c r="BV20" s="43" t="s">
        <v>480</v>
      </c>
      <c r="BW20" s="24" t="s">
        <v>359</v>
      </c>
      <c r="BX20" s="62">
        <f>BR129</f>
        <v>1748170</v>
      </c>
      <c r="BY20" s="35">
        <f t="shared" si="0"/>
        <v>0.14446950469298422</v>
      </c>
      <c r="CA20" s="64"/>
      <c r="CD20" s="24" t="s">
        <v>459</v>
      </c>
      <c r="CJ20" s="43" t="s">
        <v>480</v>
      </c>
      <c r="CK20" s="24" t="s">
        <v>359</v>
      </c>
      <c r="CL20" s="62">
        <f>SUM(CF165:CF166)</f>
        <v>1065291</v>
      </c>
      <c r="CM20" s="181">
        <f t="shared" si="1"/>
        <v>8.8036096674747794E-2</v>
      </c>
      <c r="CN20" s="44">
        <f t="shared" si="2"/>
        <v>-8.8036096674747794E-2</v>
      </c>
      <c r="CO20" s="35">
        <v>0.14446950469298422</v>
      </c>
    </row>
    <row r="21" spans="15:93" x14ac:dyDescent="0.25">
      <c r="O21" s="64"/>
      <c r="R21" s="107" t="s">
        <v>58</v>
      </c>
      <c r="S21" s="164">
        <v>0</v>
      </c>
      <c r="T21" s="108">
        <v>0</v>
      </c>
      <c r="U21" s="57">
        <v>0.19291913224158527</v>
      </c>
      <c r="W21" s="107" t="s">
        <v>62</v>
      </c>
      <c r="X21" s="164">
        <v>0</v>
      </c>
      <c r="Y21" s="108">
        <v>0</v>
      </c>
      <c r="Z21" s="57">
        <v>0.16441678188154343</v>
      </c>
      <c r="AB21" s="64"/>
      <c r="AK21" s="64"/>
      <c r="AN21" s="62" t="s">
        <v>43</v>
      </c>
      <c r="AP21" s="62">
        <v>12100616</v>
      </c>
      <c r="AQ21" s="62">
        <v>100</v>
      </c>
      <c r="AT21" s="64"/>
      <c r="AX21" s="62" t="s">
        <v>325</v>
      </c>
      <c r="AY21" s="62">
        <v>13658</v>
      </c>
      <c r="AZ21" s="62">
        <v>0.1</v>
      </c>
      <c r="BD21" s="64"/>
      <c r="BM21" s="64"/>
      <c r="BP21" s="61"/>
      <c r="BQ21" s="62" t="s">
        <v>43</v>
      </c>
      <c r="BR21" s="62">
        <v>11199216</v>
      </c>
      <c r="BS21" s="62">
        <v>92.6</v>
      </c>
      <c r="BV21" s="62" t="s">
        <v>481</v>
      </c>
      <c r="BW21" s="24" t="s">
        <v>360</v>
      </c>
      <c r="BX21" s="62">
        <f>BR139</f>
        <v>1338443</v>
      </c>
      <c r="BY21" s="35">
        <f t="shared" si="0"/>
        <v>0.11060949293821075</v>
      </c>
      <c r="CA21" s="64"/>
      <c r="CF21" s="62" t="s">
        <v>3</v>
      </c>
      <c r="CG21" s="62" t="s">
        <v>4</v>
      </c>
      <c r="CJ21" s="62" t="s">
        <v>481</v>
      </c>
      <c r="CK21" s="24" t="s">
        <v>360</v>
      </c>
      <c r="CL21" s="62">
        <f>SUM(CF178:CF179)</f>
        <v>860427</v>
      </c>
      <c r="CM21" s="181">
        <f t="shared" si="1"/>
        <v>7.1106049477150587E-2</v>
      </c>
      <c r="CN21" s="35">
        <f t="shared" si="2"/>
        <v>-7.1106049477150587E-2</v>
      </c>
      <c r="CO21" s="35">
        <v>0.11060949293821075</v>
      </c>
    </row>
    <row r="22" spans="15:93" x14ac:dyDescent="0.25">
      <c r="O22" s="64"/>
      <c r="R22" s="107" t="s">
        <v>59</v>
      </c>
      <c r="S22" s="164">
        <v>0.23077009726892295</v>
      </c>
      <c r="T22" s="108">
        <v>2.7743232164374038E-2</v>
      </c>
      <c r="U22" s="57">
        <v>0.20858742293958196</v>
      </c>
      <c r="W22" s="107" t="s">
        <v>47</v>
      </c>
      <c r="X22" s="164">
        <v>0.10000292877225866</v>
      </c>
      <c r="Y22" s="108">
        <v>1.9754503469871003E-2</v>
      </c>
      <c r="Z22" s="57">
        <v>0.3145452263411691</v>
      </c>
      <c r="AB22" s="64"/>
      <c r="AK22" s="64"/>
      <c r="AT22" s="64"/>
      <c r="AX22" s="62" t="s">
        <v>43</v>
      </c>
      <c r="AY22" s="62">
        <v>11199216</v>
      </c>
      <c r="AZ22" s="62">
        <v>92.6</v>
      </c>
      <c r="BD22" s="64"/>
      <c r="BM22" s="64"/>
      <c r="BP22" s="61" t="s">
        <v>69</v>
      </c>
      <c r="BQ22" s="62" t="s">
        <v>70</v>
      </c>
      <c r="BR22" s="62">
        <v>901400</v>
      </c>
      <c r="BS22" s="62">
        <v>7.4</v>
      </c>
      <c r="CA22" s="64"/>
      <c r="CD22" s="62" t="s">
        <v>6</v>
      </c>
      <c r="CE22" s="62" t="s">
        <v>454</v>
      </c>
      <c r="CF22" s="62">
        <v>437043</v>
      </c>
      <c r="CG22" s="62">
        <v>3.6</v>
      </c>
    </row>
    <row r="23" spans="15:93" x14ac:dyDescent="0.25">
      <c r="O23" s="64"/>
      <c r="R23" s="107" t="s">
        <v>60</v>
      </c>
      <c r="S23" s="164">
        <v>0.14286162568120248</v>
      </c>
      <c r="T23" s="108">
        <v>2.3042122111756873E-2</v>
      </c>
      <c r="U23" s="23">
        <v>7.8862295762369611E-2</v>
      </c>
      <c r="W23" s="109" t="s">
        <v>259</v>
      </c>
      <c r="X23" s="164">
        <v>0.12500343214870813</v>
      </c>
      <c r="Y23" s="156">
        <v>2.1777265898220825E-2</v>
      </c>
      <c r="Z23" s="57">
        <v>8.1821435191737416E-2</v>
      </c>
      <c r="AB23" s="64"/>
      <c r="AK23" s="64"/>
      <c r="AT23" s="64"/>
      <c r="AW23" s="62" t="s">
        <v>69</v>
      </c>
      <c r="AX23" s="62" t="s">
        <v>70</v>
      </c>
      <c r="AY23" s="62">
        <v>901400</v>
      </c>
      <c r="AZ23" s="62">
        <v>7.4</v>
      </c>
      <c r="BD23" s="64"/>
      <c r="BM23" s="64"/>
      <c r="BP23" s="61" t="s">
        <v>43</v>
      </c>
      <c r="BR23" s="62">
        <v>12100616</v>
      </c>
      <c r="BS23" s="62">
        <v>100</v>
      </c>
      <c r="CA23" s="64"/>
      <c r="CE23" s="62" t="s">
        <v>455</v>
      </c>
      <c r="CF23" s="62">
        <v>2458364</v>
      </c>
      <c r="CG23" s="62">
        <v>20.3</v>
      </c>
    </row>
    <row r="24" spans="15:93" x14ac:dyDescent="0.25">
      <c r="O24" s="64"/>
      <c r="R24" s="107" t="s">
        <v>88</v>
      </c>
      <c r="S24" s="164">
        <v>0.23077009726892295</v>
      </c>
      <c r="T24" s="108">
        <v>0</v>
      </c>
      <c r="U24" s="57">
        <v>8.8901423056172532E-2</v>
      </c>
      <c r="W24" s="107" t="s">
        <v>60</v>
      </c>
      <c r="X24" s="164">
        <v>0.14286162568120248</v>
      </c>
      <c r="Y24" s="108">
        <v>2.3042122111756873E-2</v>
      </c>
      <c r="Z24" s="23">
        <v>7.8862295762369611E-2</v>
      </c>
      <c r="AB24" s="64"/>
      <c r="AK24" s="64"/>
      <c r="AT24" s="64"/>
      <c r="AW24" s="62" t="s">
        <v>43</v>
      </c>
      <c r="AY24" s="62">
        <v>12100616</v>
      </c>
      <c r="AZ24" s="62">
        <v>100</v>
      </c>
      <c r="BD24" s="64"/>
      <c r="BM24" s="64"/>
      <c r="BP24" s="61"/>
      <c r="CA24" s="64"/>
      <c r="CE24" s="62" t="s">
        <v>456</v>
      </c>
      <c r="CF24" s="62">
        <v>1393073</v>
      </c>
      <c r="CG24" s="62">
        <v>11.5</v>
      </c>
    </row>
    <row r="25" spans="15:93" ht="16.5" thickBot="1" x14ac:dyDescent="0.3">
      <c r="O25" s="64"/>
      <c r="R25" s="109" t="s">
        <v>259</v>
      </c>
      <c r="S25" s="164">
        <v>0.12500343214870813</v>
      </c>
      <c r="T25" s="156">
        <v>2.1777265898220825E-2</v>
      </c>
      <c r="U25" s="57">
        <v>8.1821435191737416E-2</v>
      </c>
      <c r="W25" s="109" t="s">
        <v>119</v>
      </c>
      <c r="X25" s="164">
        <v>0.20000097625741955</v>
      </c>
      <c r="Y25" s="108">
        <v>2.0161634246214109E-2</v>
      </c>
      <c r="Z25" s="57">
        <v>0.33700000000000002</v>
      </c>
      <c r="AB25" s="64"/>
      <c r="AK25" s="64"/>
      <c r="AT25" s="64"/>
      <c r="BD25" s="64"/>
      <c r="BM25" s="64"/>
      <c r="BP25" s="61"/>
      <c r="CA25" s="64"/>
      <c r="CE25" s="62" t="s">
        <v>457</v>
      </c>
      <c r="CF25" s="62">
        <v>136576</v>
      </c>
      <c r="CG25" s="62">
        <v>1.1000000000000001</v>
      </c>
    </row>
    <row r="26" spans="15:93" x14ac:dyDescent="0.25">
      <c r="O26" s="64"/>
      <c r="R26" s="107" t="s">
        <v>61</v>
      </c>
      <c r="S26" s="164">
        <v>0</v>
      </c>
      <c r="T26" s="108">
        <v>0</v>
      </c>
      <c r="U26" s="57">
        <v>0.30681236094856507</v>
      </c>
      <c r="W26" s="107" t="s">
        <v>59</v>
      </c>
      <c r="X26" s="164">
        <v>0.23077009726892295</v>
      </c>
      <c r="Y26" s="108">
        <v>2.7743232164374038E-2</v>
      </c>
      <c r="Z26" s="57">
        <v>0.20858742293958196</v>
      </c>
      <c r="AB26" s="64"/>
      <c r="AF26" s="209" t="s">
        <v>225</v>
      </c>
      <c r="AG26" s="91">
        <v>1051634</v>
      </c>
      <c r="AH26" s="92">
        <f>AG26/$AE$2</f>
        <v>0.42541449873827986</v>
      </c>
      <c r="AK26" s="64"/>
      <c r="AN26" s="90" t="s">
        <v>235</v>
      </c>
      <c r="AO26" s="91">
        <v>2704201</v>
      </c>
      <c r="AP26" s="92">
        <f>AO26/$AN$2</f>
        <v>0.2234763089746836</v>
      </c>
      <c r="AT26" s="64"/>
      <c r="BD26" s="64"/>
      <c r="BM26" s="64"/>
      <c r="BP26" s="61"/>
      <c r="CA26" s="64"/>
      <c r="CE26" s="62" t="s">
        <v>458</v>
      </c>
      <c r="CF26" s="62">
        <v>327782</v>
      </c>
      <c r="CG26" s="62">
        <v>2.7</v>
      </c>
    </row>
    <row r="27" spans="15:93" x14ac:dyDescent="0.25">
      <c r="O27" s="64"/>
      <c r="R27" s="107" t="s">
        <v>62</v>
      </c>
      <c r="S27" s="164">
        <v>0</v>
      </c>
      <c r="T27" s="108">
        <v>0</v>
      </c>
      <c r="U27" s="57">
        <v>0.16441678188154343</v>
      </c>
      <c r="W27" s="107" t="s">
        <v>88</v>
      </c>
      <c r="X27" s="164">
        <v>0.23077009726892295</v>
      </c>
      <c r="Y27" s="108">
        <v>0</v>
      </c>
      <c r="Z27" s="57">
        <v>8.8901423056172532E-2</v>
      </c>
      <c r="AB27" s="64"/>
      <c r="AF27" s="210" t="s">
        <v>226</v>
      </c>
      <c r="AG27" s="70">
        <v>696537</v>
      </c>
      <c r="AH27" s="94">
        <f t="shared" ref="AH27:AH29" si="3">AG27/$AE$2</f>
        <v>0.28176812342284979</v>
      </c>
      <c r="AK27" s="64"/>
      <c r="AN27" s="93" t="s">
        <v>237</v>
      </c>
      <c r="AO27" s="70">
        <v>2540310</v>
      </c>
      <c r="AP27" s="94">
        <f t="shared" ref="AP27:AP29" si="4">AO27/$AN$2</f>
        <v>0.20993228774469003</v>
      </c>
      <c r="AT27" s="64"/>
      <c r="BD27" s="64"/>
      <c r="BM27" s="64"/>
      <c r="BP27" s="24" t="s">
        <v>334</v>
      </c>
      <c r="CA27" s="64"/>
      <c r="CE27" s="62" t="s">
        <v>43</v>
      </c>
      <c r="CF27" s="62">
        <v>4752838</v>
      </c>
      <c r="CG27" s="62">
        <v>39.299999999999997</v>
      </c>
    </row>
    <row r="28" spans="15:93" x14ac:dyDescent="0.25">
      <c r="O28" s="64"/>
      <c r="R28" s="107" t="s">
        <v>63</v>
      </c>
      <c r="S28" s="163">
        <v>1.5625482647568599E-2</v>
      </c>
      <c r="T28" s="108">
        <v>8.1665027404846414E-3</v>
      </c>
      <c r="U28" s="57">
        <v>8.9827356531953367E-2</v>
      </c>
      <c r="W28" s="107" t="s">
        <v>48</v>
      </c>
      <c r="X28" s="164">
        <v>0.39999707122774131</v>
      </c>
      <c r="Y28" s="108">
        <v>3.2258509818035616E-2</v>
      </c>
      <c r="Z28" s="57">
        <v>0.33041787413096407</v>
      </c>
      <c r="AB28" s="64"/>
      <c r="AF28" s="204" t="s">
        <v>361</v>
      </c>
      <c r="AG28" s="70">
        <f>SUM(AG14:AG15)</f>
        <v>232179</v>
      </c>
      <c r="AH28" s="94">
        <f t="shared" si="3"/>
        <v>9.3922707807616593E-2</v>
      </c>
      <c r="AK28" s="64"/>
      <c r="AN28" s="211" t="s">
        <v>243</v>
      </c>
      <c r="AO28" s="70">
        <v>1652567</v>
      </c>
      <c r="AP28" s="94">
        <f t="shared" si="4"/>
        <v>0.13656883252885638</v>
      </c>
      <c r="AT28" s="64"/>
      <c r="BD28" s="64"/>
      <c r="BM28" s="64"/>
      <c r="BP28" s="61"/>
      <c r="BR28" s="62" t="s">
        <v>3</v>
      </c>
      <c r="BS28" s="62" t="s">
        <v>4</v>
      </c>
      <c r="CA28" s="64"/>
      <c r="CD28" s="62" t="s">
        <v>69</v>
      </c>
      <c r="CE28" s="62" t="s">
        <v>70</v>
      </c>
      <c r="CF28" s="62">
        <v>7347778</v>
      </c>
      <c r="CG28" s="62">
        <v>60.7</v>
      </c>
    </row>
    <row r="29" spans="15:93" ht="16.5" thickBot="1" x14ac:dyDescent="0.3">
      <c r="O29" s="64"/>
      <c r="R29" s="165" t="s">
        <v>188</v>
      </c>
      <c r="S29" s="155">
        <v>0.35099999999999998</v>
      </c>
      <c r="T29" s="166">
        <v>3.1424678123885046E-2</v>
      </c>
      <c r="AB29" s="64"/>
      <c r="AF29" s="208" t="s">
        <v>228</v>
      </c>
      <c r="AG29" s="70">
        <f>AG13</f>
        <v>122918</v>
      </c>
      <c r="AH29" s="94">
        <f t="shared" si="3"/>
        <v>4.9723667507813443E-2</v>
      </c>
      <c r="AK29" s="64"/>
      <c r="AN29" s="93" t="s">
        <v>239</v>
      </c>
      <c r="AO29" s="70">
        <v>1420388</v>
      </c>
      <c r="AP29" s="94">
        <f t="shared" si="4"/>
        <v>0.11738146223299706</v>
      </c>
      <c r="AT29" s="64"/>
      <c r="BD29" s="64"/>
      <c r="BM29" s="64"/>
      <c r="BP29" s="61" t="s">
        <v>6</v>
      </c>
      <c r="BQ29" s="62" t="s">
        <v>331</v>
      </c>
      <c r="BR29" s="62">
        <v>5326456</v>
      </c>
      <c r="BS29" s="62">
        <v>44</v>
      </c>
      <c r="CA29" s="64"/>
      <c r="CD29" s="62" t="s">
        <v>43</v>
      </c>
      <c r="CF29" s="62">
        <v>12100616</v>
      </c>
      <c r="CG29" s="62">
        <v>100</v>
      </c>
    </row>
    <row r="30" spans="15:93" ht="16.5" thickBot="1" x14ac:dyDescent="0.3">
      <c r="O30" s="64"/>
      <c r="AB30" s="64"/>
      <c r="AF30" s="207" t="s">
        <v>445</v>
      </c>
      <c r="AG30" s="96"/>
      <c r="AH30" s="97">
        <f>1-SUM(AH26:AH29)</f>
        <v>0.14917100252344029</v>
      </c>
      <c r="AK30" s="64"/>
      <c r="AN30" s="207" t="s">
        <v>217</v>
      </c>
      <c r="AO30" s="96"/>
      <c r="AP30" s="97">
        <f>1-SUM(AP26:AP29)</f>
        <v>0.31264110851877291</v>
      </c>
      <c r="AT30" s="64"/>
      <c r="AX30" s="214" t="s">
        <v>318</v>
      </c>
      <c r="AY30" s="91">
        <v>491673</v>
      </c>
      <c r="AZ30" s="92">
        <f>AY30/$AW$2</f>
        <v>4.0632063689980742E-2</v>
      </c>
      <c r="BD30" s="64"/>
      <c r="BM30" s="64"/>
      <c r="BP30" s="61"/>
      <c r="BQ30" s="62" t="s">
        <v>332</v>
      </c>
      <c r="BR30" s="62">
        <v>5872759</v>
      </c>
      <c r="BS30" s="62">
        <v>48.5</v>
      </c>
      <c r="CA30" s="64"/>
    </row>
    <row r="31" spans="15:93" x14ac:dyDescent="0.25">
      <c r="O31" s="64"/>
      <c r="AB31" s="64"/>
      <c r="AK31" s="64"/>
      <c r="AT31" s="64"/>
      <c r="AX31" s="218" t="s">
        <v>321</v>
      </c>
      <c r="AY31" s="70">
        <v>1679882</v>
      </c>
      <c r="AZ31" s="94">
        <f t="shared" ref="AZ31:AZ34" si="5">AY31/$AW$2</f>
        <v>0.13882615562711847</v>
      </c>
      <c r="BD31" s="64"/>
      <c r="BM31" s="64"/>
      <c r="BP31" s="61"/>
      <c r="BQ31" s="62" t="s">
        <v>43</v>
      </c>
      <c r="BR31" s="62">
        <v>11199216</v>
      </c>
      <c r="BS31" s="62">
        <v>92.6</v>
      </c>
      <c r="CA31" s="64"/>
    </row>
    <row r="32" spans="15:93" x14ac:dyDescent="0.25">
      <c r="O32" s="64"/>
      <c r="AB32" s="64"/>
      <c r="AK32" s="64"/>
      <c r="AT32" s="64"/>
      <c r="AX32" s="215" t="s">
        <v>319</v>
      </c>
      <c r="AY32" s="70">
        <v>1707198</v>
      </c>
      <c r="AZ32" s="94">
        <f t="shared" si="5"/>
        <v>0.14108356136580155</v>
      </c>
      <c r="BD32" s="64"/>
      <c r="BM32" s="64"/>
      <c r="BP32" s="61" t="s">
        <v>69</v>
      </c>
      <c r="BQ32" s="62" t="s">
        <v>70</v>
      </c>
      <c r="BR32" s="62">
        <v>901400</v>
      </c>
      <c r="BS32" s="62">
        <v>7.4</v>
      </c>
      <c r="CA32" s="64"/>
    </row>
    <row r="33" spans="15:85" x14ac:dyDescent="0.25">
      <c r="O33" s="64"/>
      <c r="AB33" s="64"/>
      <c r="AD33" s="70"/>
      <c r="AH33" s="70"/>
      <c r="AI33" s="70"/>
      <c r="AK33" s="64"/>
      <c r="AT33" s="64"/>
      <c r="AX33" s="215" t="s">
        <v>323</v>
      </c>
      <c r="AY33" s="70">
        <v>1830116</v>
      </c>
      <c r="AZ33" s="94">
        <f t="shared" si="5"/>
        <v>0.1512415566281915</v>
      </c>
      <c r="BD33" s="64"/>
      <c r="BM33" s="64"/>
      <c r="BP33" s="61" t="s">
        <v>43</v>
      </c>
      <c r="BR33" s="62">
        <v>12100616</v>
      </c>
      <c r="BS33" s="62">
        <v>100</v>
      </c>
      <c r="CA33" s="64"/>
      <c r="CD33" s="24" t="s">
        <v>460</v>
      </c>
    </row>
    <row r="34" spans="15:85" ht="16.5" thickBot="1" x14ac:dyDescent="0.3">
      <c r="O34" s="64"/>
      <c r="AB34" s="64"/>
      <c r="AD34" s="70"/>
      <c r="AH34" s="70"/>
      <c r="AI34" s="70"/>
      <c r="AK34" s="64"/>
      <c r="AT34" s="64"/>
      <c r="AX34" s="216" t="s">
        <v>722</v>
      </c>
      <c r="AY34" s="96">
        <v>3810465</v>
      </c>
      <c r="AZ34" s="97">
        <f t="shared" si="5"/>
        <v>0.31489843161703501</v>
      </c>
      <c r="BD34" s="64"/>
      <c r="BM34" s="64"/>
      <c r="BP34" s="61"/>
      <c r="CA34" s="64"/>
      <c r="CF34" s="62" t="s">
        <v>3</v>
      </c>
      <c r="CG34" s="62" t="s">
        <v>4</v>
      </c>
    </row>
    <row r="35" spans="15:85" x14ac:dyDescent="0.25">
      <c r="O35" s="64"/>
      <c r="U35" s="90"/>
      <c r="V35" s="167" t="s">
        <v>29</v>
      </c>
      <c r="W35" s="173" t="s">
        <v>512</v>
      </c>
      <c r="X35" s="145" t="s">
        <v>402</v>
      </c>
      <c r="AB35" s="64"/>
      <c r="AD35" s="70"/>
      <c r="AH35" s="70"/>
      <c r="AI35" s="70"/>
      <c r="AK35" s="64"/>
      <c r="AT35" s="64"/>
      <c r="BD35" s="64"/>
      <c r="BM35" s="64"/>
      <c r="BP35" s="61"/>
      <c r="CA35" s="64"/>
      <c r="CD35" s="62" t="s">
        <v>6</v>
      </c>
      <c r="CE35" s="62" t="s">
        <v>454</v>
      </c>
      <c r="CF35" s="62">
        <v>587276</v>
      </c>
      <c r="CG35" s="62">
        <v>4.9000000000000004</v>
      </c>
    </row>
    <row r="36" spans="15:85" x14ac:dyDescent="0.25">
      <c r="O36" s="64"/>
      <c r="U36" s="168" t="s">
        <v>51</v>
      </c>
      <c r="V36" s="163">
        <v>0.21739185799238517</v>
      </c>
      <c r="W36" s="157">
        <v>2.716020405740158E-2</v>
      </c>
      <c r="X36" s="147">
        <v>0.26481777328727685</v>
      </c>
      <c r="AB36" s="64"/>
      <c r="AD36" s="70"/>
      <c r="AH36" s="70"/>
      <c r="AI36" s="70"/>
      <c r="AK36" s="64"/>
      <c r="AT36" s="64"/>
      <c r="BD36" s="64"/>
      <c r="BM36" s="64"/>
      <c r="BP36" s="61"/>
      <c r="CA36" s="64"/>
      <c r="CE36" s="62" t="s">
        <v>455</v>
      </c>
      <c r="CF36" s="62">
        <v>2854434</v>
      </c>
      <c r="CG36" s="62">
        <v>23.6</v>
      </c>
    </row>
    <row r="37" spans="15:85" x14ac:dyDescent="0.25">
      <c r="O37" s="64"/>
      <c r="U37" s="168" t="s">
        <v>50</v>
      </c>
      <c r="V37" s="163">
        <v>0.24285718768533657</v>
      </c>
      <c r="W37" s="157">
        <v>2.8236027299521446E-2</v>
      </c>
      <c r="X37" s="147">
        <v>0.27268793526705104</v>
      </c>
      <c r="AB37" s="64"/>
      <c r="AD37" s="70"/>
      <c r="AH37" s="70"/>
      <c r="AI37" s="70"/>
      <c r="AK37" s="64"/>
      <c r="AT37" s="64"/>
      <c r="BD37" s="64"/>
      <c r="BM37" s="64"/>
      <c r="BP37" s="24" t="s">
        <v>335</v>
      </c>
      <c r="CA37" s="64"/>
      <c r="CE37" s="62" t="s">
        <v>456</v>
      </c>
      <c r="CF37" s="62">
        <v>1475019</v>
      </c>
      <c r="CG37" s="62">
        <v>12.2</v>
      </c>
    </row>
    <row r="38" spans="15:85" x14ac:dyDescent="0.25">
      <c r="O38" s="64"/>
      <c r="U38" s="168" t="s">
        <v>52</v>
      </c>
      <c r="V38" s="163">
        <v>0.28465353622603196</v>
      </c>
      <c r="W38" s="157">
        <v>2.9713630566436187E-2</v>
      </c>
      <c r="X38" s="147">
        <v>0.22435422164453778</v>
      </c>
      <c r="AB38" s="64"/>
      <c r="AD38" s="70"/>
      <c r="AH38" s="70"/>
      <c r="AI38" s="70"/>
      <c r="AK38" s="64"/>
      <c r="AT38" s="64"/>
      <c r="BD38" s="64"/>
      <c r="BM38" s="64"/>
      <c r="BP38" s="61"/>
      <c r="BR38" s="62" t="s">
        <v>3</v>
      </c>
      <c r="BS38" s="62" t="s">
        <v>4</v>
      </c>
      <c r="CA38" s="64"/>
      <c r="CE38" s="62" t="s">
        <v>457</v>
      </c>
      <c r="CF38" s="62">
        <v>177549</v>
      </c>
      <c r="CG38" s="62">
        <v>1.5</v>
      </c>
    </row>
    <row r="39" spans="15:85" x14ac:dyDescent="0.25">
      <c r="O39" s="64"/>
      <c r="U39" s="168" t="s">
        <v>56</v>
      </c>
      <c r="V39" s="163">
        <v>0.29268288327222791</v>
      </c>
      <c r="W39" s="157">
        <v>2.996021714596259E-2</v>
      </c>
      <c r="X39" s="147">
        <v>0.28533999859497072</v>
      </c>
      <c r="AB39" s="64"/>
      <c r="AD39" s="70"/>
      <c r="AH39" s="70"/>
      <c r="AI39" s="70"/>
      <c r="AK39" s="64"/>
      <c r="AT39" s="64"/>
      <c r="BD39" s="64"/>
      <c r="BM39" s="64"/>
      <c r="BP39" s="61" t="s">
        <v>6</v>
      </c>
      <c r="BQ39" s="62" t="s">
        <v>331</v>
      </c>
      <c r="BR39" s="62">
        <v>8768166</v>
      </c>
      <c r="BS39" s="62">
        <v>72.5</v>
      </c>
      <c r="CA39" s="64"/>
      <c r="CE39" s="62" t="s">
        <v>458</v>
      </c>
      <c r="CF39" s="62">
        <v>232179</v>
      </c>
      <c r="CG39" s="62">
        <v>1.9</v>
      </c>
    </row>
    <row r="40" spans="15:85" ht="16.5" thickBot="1" x14ac:dyDescent="0.3">
      <c r="O40" s="64"/>
      <c r="U40" s="170" t="s">
        <v>45</v>
      </c>
      <c r="V40" s="171">
        <v>0.32258062992311964</v>
      </c>
      <c r="W40" s="162">
        <v>3.0781314242114992E-2</v>
      </c>
      <c r="X40" s="151">
        <v>0.4636029800014988</v>
      </c>
      <c r="AB40" s="64"/>
      <c r="AD40" s="70"/>
      <c r="AH40" s="70"/>
      <c r="AI40" s="70"/>
      <c r="AK40" s="64"/>
      <c r="AT40" s="64"/>
      <c r="BD40" s="64"/>
      <c r="BM40" s="64"/>
      <c r="BP40" s="61"/>
      <c r="BQ40" s="62" t="s">
        <v>332</v>
      </c>
      <c r="BR40" s="62">
        <v>2431049</v>
      </c>
      <c r="BS40" s="62">
        <v>20.100000000000001</v>
      </c>
      <c r="CA40" s="64"/>
      <c r="CE40" s="62" t="s">
        <v>43</v>
      </c>
      <c r="CF40" s="62">
        <v>5326456</v>
      </c>
      <c r="CG40" s="62">
        <v>44</v>
      </c>
    </row>
    <row r="41" spans="15:85" x14ac:dyDescent="0.25">
      <c r="O41" s="64"/>
      <c r="AB41" s="64"/>
      <c r="AD41" s="70"/>
      <c r="AH41" s="70"/>
      <c r="AI41" s="70"/>
      <c r="AK41" s="64"/>
      <c r="AT41" s="64"/>
      <c r="BD41" s="64"/>
      <c r="BM41" s="64"/>
      <c r="BP41" s="61"/>
      <c r="BQ41" s="62" t="s">
        <v>43</v>
      </c>
      <c r="BR41" s="62">
        <v>11199216</v>
      </c>
      <c r="BS41" s="62">
        <v>92.6</v>
      </c>
      <c r="CA41" s="64"/>
      <c r="CD41" s="62" t="s">
        <v>69</v>
      </c>
      <c r="CE41" s="62" t="s">
        <v>70</v>
      </c>
      <c r="CF41" s="62">
        <v>6774160</v>
      </c>
      <c r="CG41" s="62">
        <v>56</v>
      </c>
    </row>
    <row r="42" spans="15:85" x14ac:dyDescent="0.25">
      <c r="O42" s="64"/>
      <c r="AB42" s="64"/>
      <c r="AD42" s="70"/>
      <c r="AH42" s="70"/>
      <c r="AI42" s="70"/>
      <c r="AK42" s="64"/>
      <c r="AT42" s="64"/>
      <c r="BD42" s="64"/>
      <c r="BM42" s="64"/>
      <c r="BP42" s="61" t="s">
        <v>69</v>
      </c>
      <c r="BQ42" s="62" t="s">
        <v>70</v>
      </c>
      <c r="BR42" s="62">
        <v>901400</v>
      </c>
      <c r="BS42" s="62">
        <v>7.4</v>
      </c>
      <c r="CA42" s="64"/>
      <c r="CD42" s="62" t="s">
        <v>43</v>
      </c>
      <c r="CF42" s="62">
        <v>12100616</v>
      </c>
      <c r="CG42" s="62">
        <v>100</v>
      </c>
    </row>
    <row r="43" spans="15:85" x14ac:dyDescent="0.25">
      <c r="O43" s="64"/>
      <c r="AB43" s="64"/>
      <c r="AD43" s="70"/>
      <c r="AH43" s="70"/>
      <c r="AI43" s="70"/>
      <c r="AK43" s="64"/>
      <c r="AT43" s="64"/>
      <c r="BD43" s="64"/>
      <c r="BM43" s="64"/>
      <c r="BP43" s="61" t="s">
        <v>43</v>
      </c>
      <c r="BR43" s="62">
        <v>12100616</v>
      </c>
      <c r="BS43" s="62">
        <v>100</v>
      </c>
      <c r="CA43" s="64"/>
    </row>
    <row r="44" spans="15:85" x14ac:dyDescent="0.25">
      <c r="O44" s="64"/>
      <c r="AB44" s="64"/>
      <c r="AD44" s="70"/>
      <c r="AH44" s="70"/>
      <c r="AI44" s="70"/>
      <c r="AK44" s="64"/>
      <c r="AT44" s="64"/>
      <c r="BD44" s="64"/>
      <c r="BM44" s="64"/>
      <c r="BP44" s="61"/>
      <c r="CA44" s="64"/>
    </row>
    <row r="45" spans="15:85" x14ac:dyDescent="0.25">
      <c r="O45" s="64"/>
      <c r="AB45" s="64"/>
      <c r="AD45" s="70"/>
      <c r="AE45" s="70"/>
      <c r="AF45" s="70"/>
      <c r="AG45" s="70"/>
      <c r="AH45" s="70"/>
      <c r="AI45" s="70"/>
      <c r="AK45" s="64"/>
      <c r="AT45" s="64"/>
      <c r="BD45" s="64"/>
      <c r="BM45" s="64"/>
      <c r="BP45" s="61"/>
      <c r="CA45" s="64"/>
    </row>
    <row r="46" spans="15:85" x14ac:dyDescent="0.25">
      <c r="O46" s="64"/>
      <c r="AB46" s="64"/>
      <c r="AD46" s="70"/>
      <c r="AE46" s="70"/>
      <c r="AF46" s="70"/>
      <c r="AG46" s="70"/>
      <c r="AH46" s="70"/>
      <c r="AI46" s="70"/>
      <c r="AK46" s="64"/>
      <c r="AT46" s="64"/>
      <c r="BD46" s="64"/>
      <c r="BM46" s="64"/>
      <c r="BP46" s="61"/>
      <c r="CA46" s="64"/>
      <c r="CD46" s="24" t="s">
        <v>461</v>
      </c>
    </row>
    <row r="47" spans="15:85" x14ac:dyDescent="0.25">
      <c r="O47" s="64"/>
      <c r="AB47" s="64"/>
      <c r="AK47" s="64"/>
      <c r="AT47" s="64"/>
      <c r="BD47" s="64"/>
      <c r="BM47" s="64"/>
      <c r="BP47" s="24" t="s">
        <v>336</v>
      </c>
      <c r="CA47" s="64"/>
      <c r="CF47" s="62" t="s">
        <v>3</v>
      </c>
      <c r="CG47" s="62" t="s">
        <v>4</v>
      </c>
    </row>
    <row r="48" spans="15:85" x14ac:dyDescent="0.25">
      <c r="O48" s="64"/>
      <c r="AB48" s="64"/>
      <c r="AK48" s="64"/>
      <c r="AT48" s="64"/>
      <c r="BD48" s="64"/>
      <c r="BM48" s="64"/>
      <c r="BP48" s="61"/>
      <c r="BR48" s="62" t="s">
        <v>3</v>
      </c>
      <c r="BS48" s="62" t="s">
        <v>4</v>
      </c>
      <c r="CA48" s="64"/>
      <c r="CD48" s="62" t="s">
        <v>6</v>
      </c>
      <c r="CE48" s="62" t="s">
        <v>454</v>
      </c>
      <c r="CF48" s="62">
        <v>2171555</v>
      </c>
      <c r="CG48" s="62">
        <v>17.899999999999999</v>
      </c>
    </row>
    <row r="49" spans="15:85" x14ac:dyDescent="0.25">
      <c r="O49" s="64"/>
      <c r="AB49" s="64"/>
      <c r="AK49" s="64"/>
      <c r="AT49" s="64"/>
      <c r="BD49" s="64"/>
      <c r="BM49" s="64"/>
      <c r="BP49" s="61" t="s">
        <v>6</v>
      </c>
      <c r="BQ49" s="62" t="s">
        <v>331</v>
      </c>
      <c r="BR49" s="62">
        <v>7457039</v>
      </c>
      <c r="BS49" s="62">
        <v>61.6</v>
      </c>
      <c r="CA49" s="64"/>
      <c r="CE49" s="62" t="s">
        <v>455</v>
      </c>
      <c r="CF49" s="62">
        <v>4425056</v>
      </c>
      <c r="CG49" s="62">
        <v>36.6</v>
      </c>
    </row>
    <row r="50" spans="15:85" x14ac:dyDescent="0.25">
      <c r="O50" s="64"/>
      <c r="AB50" s="64"/>
      <c r="AK50" s="64"/>
      <c r="AT50" s="64"/>
      <c r="BD50" s="64"/>
      <c r="BM50" s="64"/>
      <c r="BP50" s="61"/>
      <c r="BQ50" s="62" t="s">
        <v>332</v>
      </c>
      <c r="BR50" s="62">
        <v>3742177</v>
      </c>
      <c r="BS50" s="62">
        <v>30.9</v>
      </c>
      <c r="CA50" s="64"/>
      <c r="CE50" s="62" t="s">
        <v>456</v>
      </c>
      <c r="CF50" s="62">
        <v>1707198</v>
      </c>
      <c r="CG50" s="62">
        <v>14.1</v>
      </c>
    </row>
    <row r="51" spans="15:85" x14ac:dyDescent="0.25">
      <c r="O51" s="64"/>
      <c r="AB51" s="64"/>
      <c r="AK51" s="64"/>
      <c r="AT51" s="64"/>
      <c r="BD51" s="64"/>
      <c r="BM51" s="64"/>
      <c r="BP51" s="61"/>
      <c r="BQ51" s="62" t="s">
        <v>43</v>
      </c>
      <c r="BR51" s="62">
        <v>11199216</v>
      </c>
      <c r="BS51" s="62">
        <v>92.6</v>
      </c>
      <c r="CA51" s="64"/>
      <c r="CE51" s="62" t="s">
        <v>457</v>
      </c>
      <c r="CF51" s="62">
        <v>163891</v>
      </c>
      <c r="CG51" s="62">
        <v>1.4</v>
      </c>
    </row>
    <row r="52" spans="15:85" x14ac:dyDescent="0.25">
      <c r="O52" s="64"/>
      <c r="AB52" s="64"/>
      <c r="AK52" s="64"/>
      <c r="AT52" s="64"/>
      <c r="BD52" s="64"/>
      <c r="BM52" s="64"/>
      <c r="BP52" s="61" t="s">
        <v>69</v>
      </c>
      <c r="BQ52" s="62" t="s">
        <v>70</v>
      </c>
      <c r="BR52" s="62">
        <v>901400</v>
      </c>
      <c r="BS52" s="62">
        <v>7.4</v>
      </c>
      <c r="CA52" s="64"/>
      <c r="CE52" s="62" t="s">
        <v>458</v>
      </c>
      <c r="CF52" s="62">
        <v>300467</v>
      </c>
      <c r="CG52" s="62">
        <v>2.5</v>
      </c>
    </row>
    <row r="53" spans="15:85" x14ac:dyDescent="0.25">
      <c r="O53" s="64"/>
      <c r="AB53" s="64"/>
      <c r="AK53" s="64"/>
      <c r="AT53" s="64"/>
      <c r="BD53" s="64"/>
      <c r="BM53" s="64"/>
      <c r="BP53" s="61" t="s">
        <v>43</v>
      </c>
      <c r="BR53" s="62">
        <v>12100616</v>
      </c>
      <c r="BS53" s="62">
        <v>100</v>
      </c>
      <c r="CA53" s="64"/>
      <c r="CE53" s="62" t="s">
        <v>43</v>
      </c>
      <c r="CF53" s="62">
        <v>8768166</v>
      </c>
      <c r="CG53" s="62">
        <v>72.5</v>
      </c>
    </row>
    <row r="54" spans="15:85" x14ac:dyDescent="0.25">
      <c r="O54" s="64"/>
      <c r="AB54" s="64"/>
      <c r="AK54" s="64"/>
      <c r="AT54" s="64"/>
      <c r="BD54" s="64"/>
      <c r="BM54" s="64"/>
      <c r="BP54" s="61"/>
      <c r="CA54" s="64"/>
      <c r="CD54" s="62" t="s">
        <v>69</v>
      </c>
      <c r="CE54" s="62" t="s">
        <v>70</v>
      </c>
      <c r="CF54" s="62">
        <v>3332450</v>
      </c>
      <c r="CG54" s="62">
        <v>27.5</v>
      </c>
    </row>
    <row r="55" spans="15:85" x14ac:dyDescent="0.25">
      <c r="O55" s="64"/>
      <c r="AB55" s="64"/>
      <c r="AK55" s="64"/>
      <c r="AT55" s="64"/>
      <c r="BD55" s="64"/>
      <c r="BM55" s="64"/>
      <c r="BP55" s="61"/>
      <c r="CA55" s="64"/>
      <c r="CD55" s="62" t="s">
        <v>43</v>
      </c>
      <c r="CF55" s="62">
        <v>12100616</v>
      </c>
      <c r="CG55" s="62">
        <v>100</v>
      </c>
    </row>
    <row r="56" spans="15:85" x14ac:dyDescent="0.25">
      <c r="O56" s="64"/>
      <c r="AB56" s="64"/>
      <c r="AK56" s="64"/>
      <c r="AT56" s="64"/>
      <c r="BD56" s="64"/>
      <c r="BM56" s="64"/>
      <c r="BP56" s="61"/>
      <c r="CA56" s="64"/>
    </row>
    <row r="57" spans="15:85" x14ac:dyDescent="0.25">
      <c r="O57" s="64"/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AB58" s="64"/>
      <c r="AK58" s="64"/>
      <c r="AT58" s="64"/>
      <c r="BD58" s="64"/>
      <c r="BM58" s="64"/>
      <c r="BP58" s="61"/>
      <c r="BR58" s="62" t="s">
        <v>3</v>
      </c>
      <c r="BS58" s="62" t="s">
        <v>4</v>
      </c>
      <c r="CA58" s="64"/>
    </row>
    <row r="59" spans="15:85" x14ac:dyDescent="0.25">
      <c r="O59" s="64"/>
      <c r="AB59" s="64"/>
      <c r="AK59" s="64"/>
      <c r="AT59" s="64"/>
      <c r="BD59" s="64"/>
      <c r="BM59" s="64"/>
      <c r="BP59" s="61" t="s">
        <v>6</v>
      </c>
      <c r="BQ59" s="62" t="s">
        <v>331</v>
      </c>
      <c r="BR59" s="62">
        <v>6842448</v>
      </c>
      <c r="BS59" s="62">
        <v>56.5</v>
      </c>
      <c r="CA59" s="64"/>
      <c r="CD59" s="24" t="s">
        <v>462</v>
      </c>
    </row>
    <row r="60" spans="15:85" x14ac:dyDescent="0.25">
      <c r="O60" s="64"/>
      <c r="AB60" s="64"/>
      <c r="AK60" s="64"/>
      <c r="AT60" s="64"/>
      <c r="BD60" s="64"/>
      <c r="BM60" s="64"/>
      <c r="BP60" s="61"/>
      <c r="BQ60" s="62" t="s">
        <v>332</v>
      </c>
      <c r="BR60" s="62">
        <v>4356768</v>
      </c>
      <c r="BS60" s="62">
        <v>36</v>
      </c>
      <c r="CA60" s="64"/>
      <c r="CF60" s="62" t="s">
        <v>3</v>
      </c>
      <c r="CG60" s="62" t="s">
        <v>4</v>
      </c>
    </row>
    <row r="61" spans="15:85" x14ac:dyDescent="0.25">
      <c r="O61" s="64"/>
      <c r="AB61" s="64"/>
      <c r="AK61" s="64"/>
      <c r="AT61" s="64"/>
      <c r="BD61" s="64"/>
      <c r="BM61" s="64"/>
      <c r="BP61" s="61"/>
      <c r="BQ61" s="62" t="s">
        <v>43</v>
      </c>
      <c r="BR61" s="62">
        <v>11199216</v>
      </c>
      <c r="BS61" s="62">
        <v>92.6</v>
      </c>
      <c r="CA61" s="64"/>
      <c r="CD61" s="62" t="s">
        <v>6</v>
      </c>
      <c r="CE61" s="62" t="s">
        <v>454</v>
      </c>
      <c r="CF61" s="62">
        <v>751167</v>
      </c>
      <c r="CG61" s="62">
        <v>6.2</v>
      </c>
    </row>
    <row r="62" spans="15:85" x14ac:dyDescent="0.25">
      <c r="O62" s="64"/>
      <c r="AB62" s="64"/>
      <c r="AK62" s="64"/>
      <c r="AT62" s="64"/>
      <c r="BD62" s="64"/>
      <c r="BM62" s="64"/>
      <c r="BP62" s="61" t="s">
        <v>69</v>
      </c>
      <c r="BQ62" s="62" t="s">
        <v>70</v>
      </c>
      <c r="BR62" s="62">
        <v>901400</v>
      </c>
      <c r="BS62" s="62">
        <v>7.4</v>
      </c>
      <c r="CA62" s="64"/>
      <c r="CE62" s="62" t="s">
        <v>455</v>
      </c>
      <c r="CF62" s="62">
        <v>3537313</v>
      </c>
      <c r="CG62" s="62">
        <v>29.2</v>
      </c>
    </row>
    <row r="63" spans="15:85" x14ac:dyDescent="0.25">
      <c r="O63" s="64"/>
      <c r="AB63" s="64"/>
      <c r="AK63" s="64"/>
      <c r="AT63" s="64"/>
      <c r="BD63" s="64"/>
      <c r="BM63" s="64"/>
      <c r="BP63" s="61" t="s">
        <v>43</v>
      </c>
      <c r="BR63" s="62">
        <v>12100616</v>
      </c>
      <c r="BS63" s="62">
        <v>100</v>
      </c>
      <c r="CA63" s="64"/>
      <c r="CE63" s="62" t="s">
        <v>456</v>
      </c>
      <c r="CF63" s="62">
        <v>2171555</v>
      </c>
      <c r="CG63" s="62">
        <v>17.899999999999999</v>
      </c>
    </row>
    <row r="64" spans="15:85" x14ac:dyDescent="0.25">
      <c r="O64" s="64"/>
      <c r="AB64" s="64"/>
      <c r="AK64" s="64"/>
      <c r="AT64" s="64"/>
      <c r="BD64" s="64"/>
      <c r="BM64" s="64"/>
      <c r="BP64" s="61"/>
      <c r="CA64" s="64"/>
      <c r="CE64" s="62" t="s">
        <v>457</v>
      </c>
      <c r="CF64" s="62">
        <v>232179</v>
      </c>
      <c r="CG64" s="62">
        <v>1.9</v>
      </c>
    </row>
    <row r="65" spans="15:85" x14ac:dyDescent="0.25">
      <c r="O65" s="64"/>
      <c r="AB65" s="64"/>
      <c r="AK65" s="64"/>
      <c r="AT65" s="64"/>
      <c r="BD65" s="64"/>
      <c r="BM65" s="64"/>
      <c r="BP65" s="61"/>
      <c r="CA65" s="64"/>
      <c r="CE65" s="62" t="s">
        <v>458</v>
      </c>
      <c r="CF65" s="62">
        <v>764824</v>
      </c>
      <c r="CG65" s="62">
        <v>6.3</v>
      </c>
    </row>
    <row r="66" spans="15:85" x14ac:dyDescent="0.25">
      <c r="O66" s="64"/>
      <c r="AB66" s="64"/>
      <c r="AK66" s="64"/>
      <c r="AT66" s="64"/>
      <c r="BD66" s="64"/>
      <c r="BM66" s="64"/>
      <c r="BP66" s="61"/>
      <c r="CA66" s="64"/>
      <c r="CE66" s="62" t="s">
        <v>43</v>
      </c>
      <c r="CF66" s="62">
        <v>7457039</v>
      </c>
      <c r="CG66" s="62">
        <v>61.6</v>
      </c>
    </row>
    <row r="67" spans="15:85" x14ac:dyDescent="0.25">
      <c r="O67" s="64"/>
      <c r="AB67" s="64"/>
      <c r="AK67" s="64"/>
      <c r="AT67" s="64"/>
      <c r="BD67" s="64"/>
      <c r="BM67" s="64"/>
      <c r="BP67" s="24" t="s">
        <v>338</v>
      </c>
      <c r="CA67" s="64"/>
      <c r="CD67" s="62" t="s">
        <v>69</v>
      </c>
      <c r="CE67" s="62" t="s">
        <v>70</v>
      </c>
      <c r="CF67" s="62">
        <v>4643577</v>
      </c>
      <c r="CG67" s="62">
        <v>38.4</v>
      </c>
    </row>
    <row r="68" spans="15:85" x14ac:dyDescent="0.25">
      <c r="O68" s="64"/>
      <c r="AB68" s="64"/>
      <c r="AK68" s="64"/>
      <c r="AT68" s="64"/>
      <c r="BD68" s="64"/>
      <c r="BM68" s="64"/>
      <c r="BP68" s="61"/>
      <c r="BR68" s="62" t="s">
        <v>3</v>
      </c>
      <c r="BS68" s="62" t="s">
        <v>4</v>
      </c>
      <c r="CA68" s="64"/>
      <c r="CD68" s="62" t="s">
        <v>43</v>
      </c>
      <c r="CF68" s="62">
        <v>12100616</v>
      </c>
      <c r="CG68" s="62">
        <v>100</v>
      </c>
    </row>
    <row r="69" spans="15:85" x14ac:dyDescent="0.25">
      <c r="O69" s="64"/>
      <c r="AB69" s="64"/>
      <c r="AK69" s="64"/>
      <c r="AT69" s="64"/>
      <c r="BD69" s="64"/>
      <c r="BM69" s="64"/>
      <c r="BP69" s="61" t="s">
        <v>6</v>
      </c>
      <c r="BQ69" s="62" t="s">
        <v>331</v>
      </c>
      <c r="BR69" s="62">
        <v>5572293</v>
      </c>
      <c r="BS69" s="62">
        <v>46</v>
      </c>
      <c r="CA69" s="64"/>
    </row>
    <row r="70" spans="15:85" x14ac:dyDescent="0.25">
      <c r="O70" s="64"/>
      <c r="AB70" s="64"/>
      <c r="AK70" s="64"/>
      <c r="AT70" s="64"/>
      <c r="BD70" s="64"/>
      <c r="BM70" s="64"/>
      <c r="BP70" s="61"/>
      <c r="BQ70" s="62" t="s">
        <v>332</v>
      </c>
      <c r="BR70" s="62">
        <v>5626923</v>
      </c>
      <c r="BS70" s="62">
        <v>46.5</v>
      </c>
      <c r="CA70" s="64"/>
    </row>
    <row r="71" spans="15:85" x14ac:dyDescent="0.25">
      <c r="O71" s="64"/>
      <c r="AB71" s="64"/>
      <c r="AK71" s="64"/>
      <c r="AT71" s="64"/>
      <c r="BD71" s="64"/>
      <c r="BM71" s="64"/>
      <c r="BP71" s="61"/>
      <c r="BQ71" s="62" t="s">
        <v>43</v>
      </c>
      <c r="BR71" s="62">
        <v>11199216</v>
      </c>
      <c r="BS71" s="62">
        <v>92.6</v>
      </c>
      <c r="CA71" s="64"/>
    </row>
    <row r="72" spans="15:85" x14ac:dyDescent="0.25">
      <c r="O72" s="64"/>
      <c r="AB72" s="64"/>
      <c r="AK72" s="64"/>
      <c r="AT72" s="64"/>
      <c r="BD72" s="64"/>
      <c r="BM72" s="64"/>
      <c r="BP72" s="61" t="s">
        <v>69</v>
      </c>
      <c r="BQ72" s="62" t="s">
        <v>70</v>
      </c>
      <c r="BR72" s="62">
        <v>901400</v>
      </c>
      <c r="BS72" s="62">
        <v>7.4</v>
      </c>
      <c r="CA72" s="64"/>
      <c r="CD72" s="24" t="s">
        <v>463</v>
      </c>
    </row>
    <row r="73" spans="15:85" x14ac:dyDescent="0.25">
      <c r="O73" s="64"/>
      <c r="AB73" s="64"/>
      <c r="AK73" s="64"/>
      <c r="AT73" s="64"/>
      <c r="BD73" s="64"/>
      <c r="BM73" s="64"/>
      <c r="BP73" s="61" t="s">
        <v>43</v>
      </c>
      <c r="BR73" s="62">
        <v>12100616</v>
      </c>
      <c r="BS73" s="62">
        <v>100</v>
      </c>
      <c r="CA73" s="64"/>
      <c r="CF73" s="62" t="s">
        <v>3</v>
      </c>
      <c r="CG73" s="62" t="s">
        <v>4</v>
      </c>
    </row>
    <row r="74" spans="15:85" x14ac:dyDescent="0.25">
      <c r="O74" s="64"/>
      <c r="AB74" s="64"/>
      <c r="AK74" s="64"/>
      <c r="AT74" s="64"/>
      <c r="BD74" s="64"/>
      <c r="BM74" s="64"/>
      <c r="BP74" s="61"/>
      <c r="CA74" s="64"/>
      <c r="CD74" s="62" t="s">
        <v>6</v>
      </c>
      <c r="CE74" s="62" t="s">
        <v>454</v>
      </c>
      <c r="CF74" s="62">
        <v>491673</v>
      </c>
      <c r="CG74" s="62">
        <v>4.0999999999999996</v>
      </c>
    </row>
    <row r="75" spans="15:85" x14ac:dyDescent="0.25">
      <c r="O75" s="64"/>
      <c r="AB75" s="64"/>
      <c r="AK75" s="64"/>
      <c r="AT75" s="64"/>
      <c r="BD75" s="64"/>
      <c r="BM75" s="64"/>
      <c r="BP75" s="61"/>
      <c r="CA75" s="64"/>
      <c r="CE75" s="62" t="s">
        <v>455</v>
      </c>
      <c r="CF75" s="62">
        <v>3154901</v>
      </c>
      <c r="CG75" s="62">
        <v>26.1</v>
      </c>
    </row>
    <row r="76" spans="15:85" x14ac:dyDescent="0.25">
      <c r="O76" s="64"/>
      <c r="AB76" s="64"/>
      <c r="AK76" s="64"/>
      <c r="AT76" s="64"/>
      <c r="BD76" s="64"/>
      <c r="BM76" s="64"/>
      <c r="BP76" s="61"/>
      <c r="CA76" s="64"/>
      <c r="CE76" s="62" t="s">
        <v>456</v>
      </c>
      <c r="CF76" s="62">
        <v>2280816</v>
      </c>
      <c r="CG76" s="62">
        <v>18.8</v>
      </c>
    </row>
    <row r="77" spans="15:85" x14ac:dyDescent="0.25">
      <c r="O77" s="64"/>
      <c r="AB77" s="64"/>
      <c r="AK77" s="64"/>
      <c r="AT77" s="64"/>
      <c r="BD77" s="64"/>
      <c r="BM77" s="64"/>
      <c r="BP77" s="24" t="s">
        <v>339</v>
      </c>
      <c r="CA77" s="64"/>
      <c r="CE77" s="62" t="s">
        <v>457</v>
      </c>
      <c r="CF77" s="62">
        <v>300467</v>
      </c>
      <c r="CG77" s="62">
        <v>2.5</v>
      </c>
    </row>
    <row r="78" spans="15:85" x14ac:dyDescent="0.25">
      <c r="O78" s="64"/>
      <c r="AB78" s="64"/>
      <c r="AK78" s="64"/>
      <c r="AT78" s="64"/>
      <c r="BD78" s="64"/>
      <c r="BM78" s="64"/>
      <c r="BP78" s="61"/>
      <c r="BR78" s="62" t="s">
        <v>3</v>
      </c>
      <c r="BS78" s="62" t="s">
        <v>4</v>
      </c>
      <c r="CA78" s="64"/>
      <c r="CE78" s="62" t="s">
        <v>458</v>
      </c>
      <c r="CF78" s="62">
        <v>614591</v>
      </c>
      <c r="CG78" s="62">
        <v>5.0999999999999996</v>
      </c>
    </row>
    <row r="79" spans="15:85" x14ac:dyDescent="0.25">
      <c r="O79" s="64"/>
      <c r="AB79" s="64"/>
      <c r="AK79" s="64"/>
      <c r="AT79" s="64"/>
      <c r="BD79" s="64"/>
      <c r="BM79" s="64"/>
      <c r="BP79" s="61" t="s">
        <v>6</v>
      </c>
      <c r="BQ79" s="62" t="s">
        <v>331</v>
      </c>
      <c r="BR79" s="62">
        <v>5285483</v>
      </c>
      <c r="BS79" s="62">
        <v>43.7</v>
      </c>
      <c r="CA79" s="64"/>
      <c r="CE79" s="62" t="s">
        <v>43</v>
      </c>
      <c r="CF79" s="62">
        <v>6842448</v>
      </c>
      <c r="CG79" s="62">
        <v>56.5</v>
      </c>
    </row>
    <row r="80" spans="15:85" x14ac:dyDescent="0.25">
      <c r="O80" s="64"/>
      <c r="AB80" s="64"/>
      <c r="AK80" s="64"/>
      <c r="AT80" s="64"/>
      <c r="BD80" s="64"/>
      <c r="BM80" s="64"/>
      <c r="BP80" s="61"/>
      <c r="BQ80" s="62" t="s">
        <v>332</v>
      </c>
      <c r="BR80" s="62">
        <v>5913732</v>
      </c>
      <c r="BS80" s="62">
        <v>48.9</v>
      </c>
      <c r="CA80" s="64"/>
      <c r="CD80" s="62" t="s">
        <v>69</v>
      </c>
      <c r="CE80" s="62" t="s">
        <v>70</v>
      </c>
      <c r="CF80" s="62">
        <v>5258168</v>
      </c>
      <c r="CG80" s="62">
        <v>43.5</v>
      </c>
    </row>
    <row r="81" spans="15:85" x14ac:dyDescent="0.25">
      <c r="O81" s="64"/>
      <c r="AB81" s="64"/>
      <c r="AK81" s="64"/>
      <c r="AT81" s="64"/>
      <c r="BD81" s="64"/>
      <c r="BM81" s="64"/>
      <c r="BP81" s="61"/>
      <c r="BQ81" s="62" t="s">
        <v>43</v>
      </c>
      <c r="BR81" s="62">
        <v>11199216</v>
      </c>
      <c r="BS81" s="62">
        <v>92.6</v>
      </c>
      <c r="CA81" s="64"/>
      <c r="CD81" s="62" t="s">
        <v>43</v>
      </c>
      <c r="CF81" s="62">
        <v>12100616</v>
      </c>
      <c r="CG81" s="62">
        <v>100</v>
      </c>
    </row>
    <row r="82" spans="15:85" x14ac:dyDescent="0.25">
      <c r="O82" s="64"/>
      <c r="AB82" s="64"/>
      <c r="AK82" s="64"/>
      <c r="AT82" s="64"/>
      <c r="BD82" s="64"/>
      <c r="BM82" s="64"/>
      <c r="BP82" s="61" t="s">
        <v>69</v>
      </c>
      <c r="BQ82" s="62" t="s">
        <v>70</v>
      </c>
      <c r="BR82" s="62">
        <v>901400</v>
      </c>
      <c r="BS82" s="62">
        <v>7.4</v>
      </c>
      <c r="CA82" s="64"/>
    </row>
    <row r="83" spans="15:85" x14ac:dyDescent="0.25">
      <c r="O83" s="64"/>
      <c r="AB83" s="64"/>
      <c r="AK83" s="64"/>
      <c r="AT83" s="64"/>
      <c r="BD83" s="64"/>
      <c r="BM83" s="64"/>
      <c r="BP83" s="61" t="s">
        <v>43</v>
      </c>
      <c r="BR83" s="62">
        <v>12100616</v>
      </c>
      <c r="BS83" s="62">
        <v>100</v>
      </c>
      <c r="CA83" s="64"/>
    </row>
    <row r="84" spans="15:85" x14ac:dyDescent="0.25">
      <c r="O84" s="64"/>
      <c r="AB84" s="64"/>
      <c r="AK84" s="64"/>
      <c r="AT84" s="64"/>
      <c r="BD84" s="64"/>
      <c r="BM84" s="64"/>
      <c r="BP84" s="61"/>
      <c r="CA84" s="64"/>
    </row>
    <row r="85" spans="15:85" x14ac:dyDescent="0.25">
      <c r="O85" s="64"/>
      <c r="AB85" s="64"/>
      <c r="AK85" s="64"/>
      <c r="AT85" s="64"/>
      <c r="BD85" s="64"/>
      <c r="BM85" s="64"/>
      <c r="BP85" s="61"/>
      <c r="CA85" s="64"/>
      <c r="CD85" s="24" t="s">
        <v>464</v>
      </c>
    </row>
    <row r="86" spans="15:85" x14ac:dyDescent="0.25">
      <c r="O86" s="64"/>
      <c r="AB86" s="64"/>
      <c r="AK86" s="64"/>
      <c r="AT86" s="64"/>
      <c r="BD86" s="64"/>
      <c r="BM86" s="64"/>
      <c r="BP86" s="61"/>
      <c r="CA86" s="64"/>
      <c r="CF86" s="62" t="s">
        <v>3</v>
      </c>
      <c r="CG86" s="62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2" t="s">
        <v>6</v>
      </c>
      <c r="CE87" s="62" t="s">
        <v>454</v>
      </c>
      <c r="CF87" s="62">
        <v>382412</v>
      </c>
      <c r="CG87" s="62">
        <v>3.2</v>
      </c>
    </row>
    <row r="88" spans="15:85" x14ac:dyDescent="0.25">
      <c r="O88" s="64"/>
      <c r="AB88" s="64"/>
      <c r="AK88" s="64"/>
      <c r="AT88" s="64"/>
      <c r="BD88" s="64"/>
      <c r="BM88" s="64"/>
      <c r="BP88" s="61"/>
      <c r="BR88" s="62" t="s">
        <v>3</v>
      </c>
      <c r="BS88" s="62" t="s">
        <v>4</v>
      </c>
      <c r="CA88" s="64"/>
      <c r="CE88" s="62" t="s">
        <v>455</v>
      </c>
      <c r="CF88" s="62">
        <v>2512995</v>
      </c>
      <c r="CG88" s="62">
        <v>20.8</v>
      </c>
    </row>
    <row r="89" spans="15:85" x14ac:dyDescent="0.25">
      <c r="O89" s="64"/>
      <c r="AB89" s="64"/>
      <c r="AK89" s="64"/>
      <c r="AT89" s="64"/>
      <c r="BD89" s="64"/>
      <c r="BM89" s="64"/>
      <c r="BP89" s="61" t="s">
        <v>6</v>
      </c>
      <c r="BQ89" s="62" t="s">
        <v>331</v>
      </c>
      <c r="BR89" s="62">
        <v>1365758</v>
      </c>
      <c r="BS89" s="62">
        <v>11.3</v>
      </c>
      <c r="CA89" s="64"/>
      <c r="CE89" s="62" t="s">
        <v>456</v>
      </c>
      <c r="CF89" s="62">
        <v>1857431</v>
      </c>
      <c r="CG89" s="62">
        <v>15.3</v>
      </c>
    </row>
    <row r="90" spans="15:85" x14ac:dyDescent="0.25">
      <c r="O90" s="64"/>
      <c r="AB90" s="64"/>
      <c r="AK90" s="64"/>
      <c r="AT90" s="64"/>
      <c r="BD90" s="64"/>
      <c r="BM90" s="64"/>
      <c r="BP90" s="61"/>
      <c r="BQ90" s="62" t="s">
        <v>332</v>
      </c>
      <c r="BR90" s="62">
        <v>9833458</v>
      </c>
      <c r="BS90" s="62">
        <v>81.3</v>
      </c>
      <c r="CA90" s="64"/>
      <c r="CE90" s="62" t="s">
        <v>457</v>
      </c>
      <c r="CF90" s="62">
        <v>204864</v>
      </c>
      <c r="CG90" s="62">
        <v>1.7</v>
      </c>
    </row>
    <row r="91" spans="15:85" x14ac:dyDescent="0.25">
      <c r="O91" s="64"/>
      <c r="AB91" s="64"/>
      <c r="AK91" s="64"/>
      <c r="AT91" s="64"/>
      <c r="BD91" s="64"/>
      <c r="BM91" s="64"/>
      <c r="BP91" s="61"/>
      <c r="BQ91" s="62" t="s">
        <v>43</v>
      </c>
      <c r="BR91" s="62">
        <v>11199216</v>
      </c>
      <c r="BS91" s="62">
        <v>92.6</v>
      </c>
      <c r="CA91" s="64"/>
      <c r="CE91" s="62" t="s">
        <v>458</v>
      </c>
      <c r="CF91" s="62">
        <v>614591</v>
      </c>
      <c r="CG91" s="62">
        <v>5.0999999999999996</v>
      </c>
    </row>
    <row r="92" spans="15:85" x14ac:dyDescent="0.25">
      <c r="O92" s="64"/>
      <c r="AB92" s="64"/>
      <c r="AK92" s="64"/>
      <c r="AT92" s="64"/>
      <c r="BD92" s="64"/>
      <c r="BM92" s="64"/>
      <c r="BP92" s="61" t="s">
        <v>69</v>
      </c>
      <c r="BQ92" s="62" t="s">
        <v>70</v>
      </c>
      <c r="BR92" s="62">
        <v>901400</v>
      </c>
      <c r="BS92" s="62">
        <v>7.4</v>
      </c>
      <c r="CA92" s="64"/>
      <c r="CE92" s="62" t="s">
        <v>43</v>
      </c>
      <c r="CF92" s="62">
        <v>5572293</v>
      </c>
      <c r="CG92" s="62">
        <v>46</v>
      </c>
    </row>
    <row r="93" spans="15:85" x14ac:dyDescent="0.25">
      <c r="O93" s="64"/>
      <c r="AB93" s="64"/>
      <c r="AK93" s="64"/>
      <c r="AT93" s="64"/>
      <c r="BD93" s="64"/>
      <c r="BM93" s="64"/>
      <c r="BP93" s="61" t="s">
        <v>43</v>
      </c>
      <c r="BR93" s="62">
        <v>12100616</v>
      </c>
      <c r="BS93" s="62">
        <v>100</v>
      </c>
      <c r="CA93" s="64"/>
      <c r="CD93" s="62" t="s">
        <v>69</v>
      </c>
      <c r="CE93" s="62" t="s">
        <v>70</v>
      </c>
      <c r="CF93" s="62">
        <v>6528323</v>
      </c>
      <c r="CG93" s="62">
        <v>54</v>
      </c>
    </row>
    <row r="94" spans="15:85" x14ac:dyDescent="0.25">
      <c r="O94" s="64"/>
      <c r="AB94" s="64"/>
      <c r="AK94" s="64"/>
      <c r="AT94" s="64"/>
      <c r="BD94" s="64"/>
      <c r="BM94" s="64"/>
      <c r="BP94" s="61"/>
      <c r="CA94" s="64"/>
      <c r="CD94" s="62" t="s">
        <v>43</v>
      </c>
      <c r="CF94" s="62">
        <v>12100616</v>
      </c>
      <c r="CG94" s="62">
        <v>100</v>
      </c>
    </row>
    <row r="95" spans="15:85" x14ac:dyDescent="0.25">
      <c r="O95" s="64"/>
      <c r="AB95" s="64"/>
      <c r="AK95" s="64"/>
      <c r="AT95" s="64"/>
      <c r="BD95" s="64"/>
      <c r="BM95" s="64"/>
      <c r="BP95" s="61"/>
      <c r="CA95" s="64"/>
    </row>
    <row r="96" spans="15:85" x14ac:dyDescent="0.25">
      <c r="O96" s="64"/>
      <c r="AB96" s="64"/>
      <c r="AK96" s="64"/>
      <c r="AT96" s="64"/>
      <c r="BD96" s="64"/>
      <c r="BM96" s="64"/>
      <c r="BP96" s="61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P98" s="61"/>
      <c r="BR98" s="62" t="s">
        <v>3</v>
      </c>
      <c r="BS98" s="62" t="s">
        <v>4</v>
      </c>
      <c r="CA98" s="64"/>
      <c r="CD98" s="24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1" t="s">
        <v>6</v>
      </c>
      <c r="BQ99" s="62" t="s">
        <v>331</v>
      </c>
      <c r="BR99" s="62">
        <v>1789143</v>
      </c>
      <c r="BS99" s="62">
        <v>14.8</v>
      </c>
      <c r="CA99" s="64"/>
      <c r="CF99" s="62" t="s">
        <v>3</v>
      </c>
      <c r="CG99" s="62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P100" s="61"/>
      <c r="BQ100" s="62" t="s">
        <v>332</v>
      </c>
      <c r="BR100" s="62">
        <v>9410073</v>
      </c>
      <c r="BS100" s="62">
        <v>77.8</v>
      </c>
      <c r="CA100" s="64"/>
      <c r="CD100" s="62" t="s">
        <v>6</v>
      </c>
      <c r="CE100" s="62" t="s">
        <v>454</v>
      </c>
      <c r="CF100" s="62">
        <v>532646</v>
      </c>
      <c r="CG100" s="62">
        <v>4.4000000000000004</v>
      </c>
    </row>
    <row r="101" spans="15:85" x14ac:dyDescent="0.25">
      <c r="O101" s="64"/>
      <c r="AB101" s="64"/>
      <c r="AK101" s="64"/>
      <c r="AT101" s="64"/>
      <c r="BD101" s="64"/>
      <c r="BM101" s="64"/>
      <c r="BP101" s="61"/>
      <c r="BQ101" s="62" t="s">
        <v>43</v>
      </c>
      <c r="BR101" s="62">
        <v>11199216</v>
      </c>
      <c r="BS101" s="62">
        <v>92.6</v>
      </c>
      <c r="CA101" s="64"/>
      <c r="CE101" s="62" t="s">
        <v>455</v>
      </c>
      <c r="CF101" s="62">
        <v>2649571</v>
      </c>
      <c r="CG101" s="62">
        <v>21.9</v>
      </c>
    </row>
    <row r="102" spans="15:85" x14ac:dyDescent="0.25">
      <c r="O102" s="64"/>
      <c r="AB102" s="64"/>
      <c r="AK102" s="64"/>
      <c r="AT102" s="64"/>
      <c r="BD102" s="64"/>
      <c r="BM102" s="64"/>
      <c r="BP102" s="61" t="s">
        <v>69</v>
      </c>
      <c r="BQ102" s="62" t="s">
        <v>70</v>
      </c>
      <c r="BR102" s="62">
        <v>901400</v>
      </c>
      <c r="BS102" s="62">
        <v>7.4</v>
      </c>
      <c r="CA102" s="64"/>
      <c r="CE102" s="62" t="s">
        <v>456</v>
      </c>
      <c r="CF102" s="62">
        <v>1611594</v>
      </c>
      <c r="CG102" s="62">
        <v>13.3</v>
      </c>
    </row>
    <row r="103" spans="15:85" x14ac:dyDescent="0.25">
      <c r="O103" s="64"/>
      <c r="AB103" s="64"/>
      <c r="AK103" s="64"/>
      <c r="AT103" s="64"/>
      <c r="BD103" s="64"/>
      <c r="BM103" s="64"/>
      <c r="BP103" s="61" t="s">
        <v>43</v>
      </c>
      <c r="BR103" s="62">
        <v>12100616</v>
      </c>
      <c r="BS103" s="62">
        <v>100</v>
      </c>
      <c r="CA103" s="64"/>
      <c r="CE103" s="62" t="s">
        <v>457</v>
      </c>
      <c r="CF103" s="62">
        <v>218521</v>
      </c>
      <c r="CG103" s="62">
        <v>1.8</v>
      </c>
    </row>
    <row r="104" spans="15:85" x14ac:dyDescent="0.25">
      <c r="O104" s="64"/>
      <c r="AB104" s="64"/>
      <c r="AK104" s="64"/>
      <c r="AT104" s="64"/>
      <c r="BD104" s="64"/>
      <c r="BM104" s="64"/>
      <c r="BP104" s="61"/>
      <c r="CA104" s="64"/>
      <c r="CE104" s="62" t="s">
        <v>458</v>
      </c>
      <c r="CF104" s="62">
        <v>273152</v>
      </c>
      <c r="CG104" s="62">
        <v>2.2999999999999998</v>
      </c>
    </row>
    <row r="105" spans="15:85" x14ac:dyDescent="0.25">
      <c r="O105" s="64"/>
      <c r="AB105" s="64"/>
      <c r="AK105" s="64"/>
      <c r="AT105" s="64"/>
      <c r="BD105" s="64"/>
      <c r="BM105" s="64"/>
      <c r="BP105" s="61"/>
      <c r="CA105" s="64"/>
      <c r="CE105" s="62" t="s">
        <v>43</v>
      </c>
      <c r="CF105" s="62">
        <v>5285483</v>
      </c>
      <c r="CG105" s="62">
        <v>43.7</v>
      </c>
    </row>
    <row r="106" spans="15:85" x14ac:dyDescent="0.25">
      <c r="O106" s="64"/>
      <c r="AB106" s="64"/>
      <c r="AK106" s="64"/>
      <c r="AT106" s="64"/>
      <c r="BD106" s="64"/>
      <c r="BM106" s="64"/>
      <c r="BP106" s="61"/>
      <c r="CA106" s="64"/>
      <c r="CD106" s="62" t="s">
        <v>69</v>
      </c>
      <c r="CE106" s="62" t="s">
        <v>70</v>
      </c>
      <c r="CF106" s="62">
        <v>6815132</v>
      </c>
      <c r="CG106" s="62">
        <v>56.3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2" t="s">
        <v>43</v>
      </c>
      <c r="CF107" s="62">
        <v>12100616</v>
      </c>
      <c r="CG107" s="62">
        <v>100</v>
      </c>
    </row>
    <row r="108" spans="15:85" x14ac:dyDescent="0.25">
      <c r="O108" s="64"/>
      <c r="AB108" s="64"/>
      <c r="AK108" s="64"/>
      <c r="AT108" s="64"/>
      <c r="BD108" s="64"/>
      <c r="BM108" s="64"/>
      <c r="BP108" s="61"/>
      <c r="BR108" s="62" t="s">
        <v>3</v>
      </c>
      <c r="BS108" s="62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1" t="s">
        <v>6</v>
      </c>
      <c r="BQ109" s="62" t="s">
        <v>331</v>
      </c>
      <c r="BR109" s="62">
        <v>11021667</v>
      </c>
      <c r="BS109" s="62">
        <v>91.1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P110" s="61"/>
      <c r="BQ110" s="62" t="s">
        <v>332</v>
      </c>
      <c r="BR110" s="62">
        <v>177549</v>
      </c>
      <c r="BS110" s="62">
        <v>1.5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P111" s="61"/>
      <c r="BQ111" s="62" t="s">
        <v>43</v>
      </c>
      <c r="BR111" s="62">
        <v>11199216</v>
      </c>
      <c r="BS111" s="62">
        <v>92.6</v>
      </c>
      <c r="CA111" s="64"/>
      <c r="CD111" s="24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1" t="s">
        <v>69</v>
      </c>
      <c r="BQ112" s="62" t="s">
        <v>70</v>
      </c>
      <c r="BR112" s="62">
        <v>901400</v>
      </c>
      <c r="BS112" s="62">
        <v>7.4</v>
      </c>
      <c r="CA112" s="64"/>
      <c r="CF112" s="62" t="s">
        <v>3</v>
      </c>
      <c r="CG112" s="62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1" t="s">
        <v>43</v>
      </c>
      <c r="BR113" s="62">
        <v>12100616</v>
      </c>
      <c r="BS113" s="62">
        <v>100</v>
      </c>
      <c r="CA113" s="64"/>
      <c r="CD113" s="62" t="s">
        <v>6</v>
      </c>
      <c r="CE113" s="62" t="s">
        <v>454</v>
      </c>
      <c r="CF113" s="62">
        <v>68288</v>
      </c>
      <c r="CG113" s="62">
        <v>0.6</v>
      </c>
    </row>
    <row r="114" spans="15:85" x14ac:dyDescent="0.25">
      <c r="O114" s="64"/>
      <c r="AB114" s="64"/>
      <c r="AK114" s="64"/>
      <c r="AT114" s="64"/>
      <c r="BD114" s="64"/>
      <c r="BM114" s="64"/>
      <c r="BP114" s="61"/>
      <c r="CA114" s="64"/>
      <c r="CE114" s="62" t="s">
        <v>455</v>
      </c>
      <c r="CF114" s="62">
        <v>682879</v>
      </c>
      <c r="CG114" s="62">
        <v>5.6</v>
      </c>
    </row>
    <row r="115" spans="15:85" x14ac:dyDescent="0.25">
      <c r="O115" s="64"/>
      <c r="AB115" s="64"/>
      <c r="AK115" s="64"/>
      <c r="AT115" s="64"/>
      <c r="BD115" s="64"/>
      <c r="BM115" s="64"/>
      <c r="BP115" s="61"/>
      <c r="CA115" s="64"/>
      <c r="CE115" s="62" t="s">
        <v>456</v>
      </c>
      <c r="CF115" s="62">
        <v>355097</v>
      </c>
      <c r="CG115" s="62">
        <v>2.9</v>
      </c>
    </row>
    <row r="116" spans="15:85" x14ac:dyDescent="0.25">
      <c r="O116" s="64"/>
      <c r="AB116" s="64"/>
      <c r="AK116" s="64"/>
      <c r="AT116" s="64"/>
      <c r="BD116" s="64"/>
      <c r="BM116" s="64"/>
      <c r="BP116" s="61"/>
      <c r="CA116" s="64"/>
      <c r="CE116" s="62" t="s">
        <v>457</v>
      </c>
      <c r="CF116" s="62">
        <v>95603</v>
      </c>
      <c r="CG116" s="62">
        <v>0.8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2" t="s">
        <v>458</v>
      </c>
      <c r="CF117" s="62">
        <v>163891</v>
      </c>
      <c r="CG117" s="62">
        <v>1.4</v>
      </c>
    </row>
    <row r="118" spans="15:85" x14ac:dyDescent="0.25">
      <c r="O118" s="64"/>
      <c r="AB118" s="64"/>
      <c r="AK118" s="64"/>
      <c r="AT118" s="64"/>
      <c r="BD118" s="64"/>
      <c r="BM118" s="64"/>
      <c r="BP118" s="61"/>
      <c r="BR118" s="62" t="s">
        <v>3</v>
      </c>
      <c r="BS118" s="62" t="s">
        <v>4</v>
      </c>
      <c r="CA118" s="64"/>
      <c r="CE118" s="62" t="s">
        <v>43</v>
      </c>
      <c r="CF118" s="62">
        <v>1365758</v>
      </c>
      <c r="CG118" s="62">
        <v>11.3</v>
      </c>
    </row>
    <row r="119" spans="15:85" x14ac:dyDescent="0.25">
      <c r="O119" s="64"/>
      <c r="AB119" s="64"/>
      <c r="AK119" s="64"/>
      <c r="AT119" s="64"/>
      <c r="BD119" s="64"/>
      <c r="BM119" s="64"/>
      <c r="BP119" s="61" t="s">
        <v>6</v>
      </c>
      <c r="BQ119" s="62" t="s">
        <v>331</v>
      </c>
      <c r="BR119" s="62">
        <v>3892410</v>
      </c>
      <c r="BS119" s="62">
        <v>32.200000000000003</v>
      </c>
      <c r="CA119" s="64"/>
      <c r="CD119" s="62" t="s">
        <v>69</v>
      </c>
      <c r="CE119" s="62" t="s">
        <v>70</v>
      </c>
      <c r="CF119" s="62">
        <v>10734858</v>
      </c>
      <c r="CG119" s="62">
        <v>88.7</v>
      </c>
    </row>
    <row r="120" spans="15:85" x14ac:dyDescent="0.25">
      <c r="O120" s="64"/>
      <c r="AB120" s="64"/>
      <c r="AK120" s="64"/>
      <c r="AT120" s="64"/>
      <c r="BD120" s="64"/>
      <c r="BM120" s="64"/>
      <c r="BP120" s="61"/>
      <c r="BQ120" s="62" t="s">
        <v>332</v>
      </c>
      <c r="BR120" s="62">
        <v>7306805</v>
      </c>
      <c r="BS120" s="62">
        <v>60.4</v>
      </c>
      <c r="CA120" s="64"/>
      <c r="CD120" s="62" t="s">
        <v>43</v>
      </c>
      <c r="CF120" s="62">
        <v>12100616</v>
      </c>
      <c r="CG120" s="62">
        <v>100</v>
      </c>
    </row>
    <row r="121" spans="15:85" x14ac:dyDescent="0.25">
      <c r="O121" s="64"/>
      <c r="AB121" s="64"/>
      <c r="AK121" s="64"/>
      <c r="AT121" s="64"/>
      <c r="BD121" s="64"/>
      <c r="BM121" s="64"/>
      <c r="BP121" s="61"/>
      <c r="BQ121" s="62" t="s">
        <v>43</v>
      </c>
      <c r="BR121" s="62">
        <v>11199216</v>
      </c>
      <c r="BS121" s="62">
        <v>92.6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1" t="s">
        <v>69</v>
      </c>
      <c r="BQ122" s="62" t="s">
        <v>70</v>
      </c>
      <c r="BR122" s="62">
        <v>901400</v>
      </c>
      <c r="BS122" s="62">
        <v>7.4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1" t="s">
        <v>43</v>
      </c>
      <c r="BR123" s="62">
        <v>12100616</v>
      </c>
      <c r="BS123" s="62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BP124" s="61"/>
      <c r="CA124" s="64"/>
      <c r="CD124" s="24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BP125" s="61"/>
      <c r="CA125" s="64"/>
      <c r="CF125" s="62" t="s">
        <v>3</v>
      </c>
      <c r="CG125" s="62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BP126" s="61"/>
      <c r="CA126" s="64"/>
      <c r="CD126" s="62" t="s">
        <v>6</v>
      </c>
      <c r="CE126" s="62" t="s">
        <v>454</v>
      </c>
      <c r="CF126" s="62">
        <v>95603</v>
      </c>
      <c r="CG126" s="62">
        <v>0.8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2" t="s">
        <v>455</v>
      </c>
      <c r="CF127" s="62">
        <v>901400</v>
      </c>
      <c r="CG127" s="62">
        <v>7.4</v>
      </c>
    </row>
    <row r="128" spans="15:85" x14ac:dyDescent="0.25">
      <c r="O128" s="64"/>
      <c r="AB128" s="64"/>
      <c r="AK128" s="64"/>
      <c r="AT128" s="64"/>
      <c r="BD128" s="64"/>
      <c r="BM128" s="64"/>
      <c r="BR128" s="62" t="s">
        <v>3</v>
      </c>
      <c r="BS128" s="62" t="s">
        <v>4</v>
      </c>
      <c r="CA128" s="64"/>
      <c r="CE128" s="62" t="s">
        <v>456</v>
      </c>
      <c r="CF128" s="62">
        <v>464358</v>
      </c>
      <c r="CG128" s="62">
        <v>3.8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2" t="s">
        <v>331</v>
      </c>
      <c r="BR129" s="62">
        <v>1748170</v>
      </c>
      <c r="BS129" s="62">
        <v>14.4</v>
      </c>
      <c r="CA129" s="64"/>
      <c r="CE129" s="62" t="s">
        <v>457</v>
      </c>
      <c r="CF129" s="62">
        <v>136576</v>
      </c>
      <c r="CG129" s="62">
        <v>1.1000000000000001</v>
      </c>
    </row>
    <row r="130" spans="15:85" x14ac:dyDescent="0.25">
      <c r="O130" s="64"/>
      <c r="AB130" s="64"/>
      <c r="AK130" s="64"/>
      <c r="AT130" s="64"/>
      <c r="BD130" s="64"/>
      <c r="BM130" s="64"/>
      <c r="BQ130" s="62" t="s">
        <v>332</v>
      </c>
      <c r="BR130" s="62">
        <v>9451045</v>
      </c>
      <c r="BS130" s="62">
        <v>78.099999999999994</v>
      </c>
      <c r="CA130" s="64"/>
      <c r="CE130" s="62" t="s">
        <v>458</v>
      </c>
      <c r="CF130" s="62">
        <v>191206</v>
      </c>
      <c r="CG130" s="62">
        <v>1.6</v>
      </c>
    </row>
    <row r="131" spans="15:85" x14ac:dyDescent="0.25">
      <c r="O131" s="64"/>
      <c r="AB131" s="64"/>
      <c r="AK131" s="64"/>
      <c r="AT131" s="64"/>
      <c r="BD131" s="64"/>
      <c r="BM131" s="64"/>
      <c r="BQ131" s="62" t="s">
        <v>43</v>
      </c>
      <c r="BR131" s="62">
        <v>11199216</v>
      </c>
      <c r="BS131" s="62">
        <v>92.6</v>
      </c>
      <c r="CA131" s="64"/>
      <c r="CE131" s="62" t="s">
        <v>43</v>
      </c>
      <c r="CF131" s="62">
        <v>1789143</v>
      </c>
      <c r="CG131" s="62">
        <v>14.8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2" t="s">
        <v>70</v>
      </c>
      <c r="BR132" s="62">
        <v>901400</v>
      </c>
      <c r="BS132" s="62">
        <v>7.4</v>
      </c>
      <c r="CA132" s="64"/>
      <c r="CD132" s="62" t="s">
        <v>69</v>
      </c>
      <c r="CE132" s="62" t="s">
        <v>70</v>
      </c>
      <c r="CF132" s="62">
        <v>10311473</v>
      </c>
      <c r="CG132" s="62">
        <v>85.2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2">
        <v>12100616</v>
      </c>
      <c r="BS133" s="62">
        <v>100</v>
      </c>
      <c r="CA133" s="64"/>
      <c r="CD133" s="62" t="s">
        <v>43</v>
      </c>
      <c r="CF133" s="62">
        <v>12100616</v>
      </c>
      <c r="CG133" s="62">
        <v>100</v>
      </c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CA135" s="64"/>
    </row>
    <row r="136" spans="15:85" x14ac:dyDescent="0.25">
      <c r="O136" s="64"/>
      <c r="AB136" s="64"/>
      <c r="AK136" s="64"/>
      <c r="AT136" s="64"/>
      <c r="BD136" s="64"/>
      <c r="BM136" s="64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62" t="s">
        <v>345</v>
      </c>
      <c r="CA137" s="64"/>
      <c r="CD137" s="24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R138" s="62" t="s">
        <v>3</v>
      </c>
      <c r="BS138" s="62" t="s">
        <v>4</v>
      </c>
      <c r="CA138" s="64"/>
      <c r="CF138" s="62" t="s">
        <v>3</v>
      </c>
      <c r="CG138" s="62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2" t="s">
        <v>331</v>
      </c>
      <c r="BR139" s="62">
        <v>1338443</v>
      </c>
      <c r="BS139" s="62">
        <v>11.1</v>
      </c>
      <c r="CA139" s="64"/>
      <c r="CD139" s="62" t="s">
        <v>6</v>
      </c>
      <c r="CE139" s="62" t="s">
        <v>454</v>
      </c>
      <c r="CF139" s="62">
        <v>532646</v>
      </c>
      <c r="CG139" s="62">
        <v>4.4000000000000004</v>
      </c>
    </row>
    <row r="140" spans="15:85" x14ac:dyDescent="0.25">
      <c r="O140" s="64"/>
      <c r="AB140" s="64"/>
      <c r="AK140" s="64"/>
      <c r="AT140" s="64"/>
      <c r="BD140" s="64"/>
      <c r="BM140" s="64"/>
      <c r="BQ140" s="62" t="s">
        <v>332</v>
      </c>
      <c r="BR140" s="62">
        <v>9860773</v>
      </c>
      <c r="BS140" s="62">
        <v>81.5</v>
      </c>
      <c r="CA140" s="64"/>
      <c r="CE140" s="62" t="s">
        <v>455</v>
      </c>
      <c r="CF140" s="62">
        <v>3346107</v>
      </c>
      <c r="CG140" s="62">
        <v>27.7</v>
      </c>
    </row>
    <row r="141" spans="15:85" x14ac:dyDescent="0.25">
      <c r="O141" s="64"/>
      <c r="AB141" s="64"/>
      <c r="AK141" s="64"/>
      <c r="AT141" s="64"/>
      <c r="BD141" s="64"/>
      <c r="BM141" s="64"/>
      <c r="BQ141" s="62" t="s">
        <v>43</v>
      </c>
      <c r="BR141" s="62">
        <v>11199216</v>
      </c>
      <c r="BS141" s="62">
        <v>92.6</v>
      </c>
      <c r="CA141" s="64"/>
      <c r="CE141" s="62" t="s">
        <v>456</v>
      </c>
      <c r="CF141" s="62">
        <v>2977352</v>
      </c>
      <c r="CG141" s="62">
        <v>24.6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2" t="s">
        <v>70</v>
      </c>
      <c r="BR142" s="62">
        <v>901400</v>
      </c>
      <c r="BS142" s="62">
        <v>7.4</v>
      </c>
      <c r="CA142" s="64"/>
      <c r="CE142" s="62" t="s">
        <v>457</v>
      </c>
      <c r="CF142" s="62">
        <v>3988013</v>
      </c>
      <c r="CG142" s="62">
        <v>33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2">
        <v>12100616</v>
      </c>
      <c r="BS143" s="62">
        <v>100</v>
      </c>
      <c r="CA143" s="64"/>
      <c r="CE143" s="62" t="s">
        <v>458</v>
      </c>
      <c r="CF143" s="62">
        <v>177549</v>
      </c>
      <c r="CG143" s="62">
        <v>1.5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E144" s="62" t="s">
        <v>43</v>
      </c>
      <c r="CF144" s="62">
        <v>11021667</v>
      </c>
      <c r="CG144" s="62">
        <v>91.1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2" t="s">
        <v>69</v>
      </c>
      <c r="CE145" s="62" t="s">
        <v>70</v>
      </c>
      <c r="CF145" s="62">
        <v>1078949</v>
      </c>
      <c r="CG145" s="62">
        <v>8.9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  <c r="CD146" s="62" t="s">
        <v>43</v>
      </c>
      <c r="CF146" s="62">
        <v>12100616</v>
      </c>
      <c r="CG146" s="62">
        <v>100</v>
      </c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</row>
    <row r="150" spans="15:85" x14ac:dyDescent="0.25">
      <c r="O150" s="64"/>
      <c r="AB150" s="64"/>
      <c r="AK150" s="64"/>
      <c r="AT150" s="64"/>
      <c r="BD150" s="64"/>
      <c r="BM150" s="64"/>
      <c r="CA150" s="64"/>
      <c r="CD150" s="62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F151" s="62" t="s">
        <v>3</v>
      </c>
      <c r="CG151" s="62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D152" s="62" t="s">
        <v>6</v>
      </c>
      <c r="CE152" s="62" t="s">
        <v>454</v>
      </c>
      <c r="CF152" s="62">
        <v>136576</v>
      </c>
      <c r="CG152" s="62">
        <v>1.1000000000000001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2" t="s">
        <v>455</v>
      </c>
      <c r="CF153" s="62">
        <v>1802801</v>
      </c>
      <c r="CG153" s="62">
        <v>14.9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2" t="s">
        <v>456</v>
      </c>
      <c r="CF154" s="62">
        <v>1379416</v>
      </c>
      <c r="CG154" s="62">
        <v>11.4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2" t="s">
        <v>457</v>
      </c>
      <c r="CF155" s="62">
        <v>382412</v>
      </c>
      <c r="CG155" s="62">
        <v>3.2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2" t="s">
        <v>458</v>
      </c>
      <c r="CF156" s="62">
        <v>191206</v>
      </c>
      <c r="CG156" s="62">
        <v>1.6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E157" s="62" t="s">
        <v>43</v>
      </c>
      <c r="CF157" s="62">
        <v>3892410</v>
      </c>
      <c r="CG157" s="62">
        <v>32.200000000000003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2" t="s">
        <v>69</v>
      </c>
      <c r="CE158" s="62" t="s">
        <v>70</v>
      </c>
      <c r="CF158" s="62">
        <v>8208206</v>
      </c>
      <c r="CG158" s="62">
        <v>67.8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  <c r="CD159" s="62" t="s">
        <v>43</v>
      </c>
      <c r="CF159" s="62">
        <v>12100616</v>
      </c>
      <c r="CG159" s="62">
        <v>100</v>
      </c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</row>
    <row r="163" spans="15:85" x14ac:dyDescent="0.25">
      <c r="O163" s="64"/>
      <c r="AB163" s="64"/>
      <c r="AK163" s="64"/>
      <c r="AT163" s="64"/>
      <c r="BD163" s="64"/>
      <c r="BM163" s="64"/>
      <c r="CA163" s="64"/>
      <c r="CD163" s="62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F164" s="62" t="s">
        <v>3</v>
      </c>
      <c r="CG164" s="62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D165" s="62" t="s">
        <v>6</v>
      </c>
      <c r="CE165" s="62" t="s">
        <v>454</v>
      </c>
      <c r="CF165" s="62">
        <v>122918</v>
      </c>
      <c r="CG165" s="62">
        <v>1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2" t="s">
        <v>455</v>
      </c>
      <c r="CF166" s="62">
        <v>942373</v>
      </c>
      <c r="CG166" s="62">
        <v>7.8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2" t="s">
        <v>456</v>
      </c>
      <c r="CF167" s="62">
        <v>546303</v>
      </c>
      <c r="CG167" s="62">
        <v>4.5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2" t="s">
        <v>457</v>
      </c>
      <c r="CF168" s="62">
        <v>68288</v>
      </c>
      <c r="CG168" s="62">
        <v>0.6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E169" s="62" t="s">
        <v>458</v>
      </c>
      <c r="CF169" s="62">
        <v>68288</v>
      </c>
      <c r="CG169" s="62">
        <v>0.6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E170" s="62" t="s">
        <v>43</v>
      </c>
      <c r="CF170" s="62">
        <v>1748170</v>
      </c>
      <c r="CG170" s="62">
        <v>14.4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D171" s="62" t="s">
        <v>69</v>
      </c>
      <c r="CE171" s="62" t="s">
        <v>70</v>
      </c>
      <c r="CF171" s="62">
        <v>10352446</v>
      </c>
      <c r="CG171" s="62">
        <v>85.6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  <c r="CD172" s="62" t="s">
        <v>43</v>
      </c>
      <c r="CF172" s="62">
        <v>12100616</v>
      </c>
      <c r="CG172" s="62">
        <v>100</v>
      </c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</row>
    <row r="175" spans="15:85" x14ac:dyDescent="0.25">
      <c r="O175" s="64"/>
      <c r="AB175" s="64"/>
      <c r="AK175" s="64"/>
      <c r="AT175" s="64"/>
      <c r="BD175" s="64"/>
      <c r="BM175" s="64"/>
      <c r="CA175" s="64"/>
    </row>
    <row r="176" spans="15:85" x14ac:dyDescent="0.25">
      <c r="O176" s="64"/>
      <c r="AB176" s="64"/>
      <c r="AK176" s="64"/>
      <c r="AT176" s="64"/>
      <c r="BD176" s="64"/>
      <c r="BM176" s="64"/>
      <c r="CA176" s="64"/>
      <c r="CD176" s="62" t="s">
        <v>471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F177" s="62" t="s">
        <v>3</v>
      </c>
      <c r="CG177" s="62" t="s">
        <v>4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D178" s="62" t="s">
        <v>6</v>
      </c>
      <c r="CE178" s="62" t="s">
        <v>454</v>
      </c>
      <c r="CF178" s="62">
        <v>27315</v>
      </c>
      <c r="CG178" s="62">
        <v>0.2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2" t="s">
        <v>455</v>
      </c>
      <c r="CF179" s="62">
        <v>833112</v>
      </c>
      <c r="CG179" s="62">
        <v>6.9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E180" s="62" t="s">
        <v>456</v>
      </c>
      <c r="CF180" s="62">
        <v>327782</v>
      </c>
      <c r="CG180" s="62">
        <v>2.7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E181" s="62" t="s">
        <v>457</v>
      </c>
      <c r="CF181" s="62">
        <v>68288</v>
      </c>
      <c r="CG181" s="62">
        <v>0.6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  <c r="CE182" s="62" t="s">
        <v>458</v>
      </c>
      <c r="CF182" s="62">
        <v>81945</v>
      </c>
      <c r="CG182" s="62">
        <v>0.7</v>
      </c>
    </row>
    <row r="183" spans="15:85" x14ac:dyDescent="0.25">
      <c r="O183" s="64"/>
      <c r="AB183" s="64"/>
      <c r="AK183" s="64"/>
      <c r="AT183" s="64"/>
      <c r="BD183" s="64"/>
      <c r="BM183" s="64"/>
      <c r="CA183" s="64"/>
      <c r="CE183" s="62" t="s">
        <v>43</v>
      </c>
      <c r="CF183" s="62">
        <v>1338443</v>
      </c>
      <c r="CG183" s="62">
        <v>11.1</v>
      </c>
    </row>
    <row r="184" spans="15:85" x14ac:dyDescent="0.25">
      <c r="O184" s="64"/>
      <c r="AB184" s="64"/>
      <c r="AK184" s="64"/>
      <c r="AT184" s="64"/>
      <c r="BD184" s="64"/>
      <c r="BM184" s="64"/>
      <c r="CA184" s="64"/>
      <c r="CD184" s="62" t="s">
        <v>69</v>
      </c>
      <c r="CE184" s="62" t="s">
        <v>70</v>
      </c>
      <c r="CF184" s="62">
        <v>10762173</v>
      </c>
      <c r="CG184" s="62">
        <v>88.9</v>
      </c>
    </row>
    <row r="185" spans="15:85" x14ac:dyDescent="0.25">
      <c r="O185" s="64"/>
      <c r="AB185" s="64"/>
      <c r="AK185" s="64"/>
      <c r="AT185" s="64"/>
      <c r="BD185" s="64"/>
      <c r="BM185" s="64"/>
      <c r="CA185" s="64"/>
      <c r="CD185" s="62" t="s">
        <v>43</v>
      </c>
      <c r="CF185" s="62">
        <v>12100616</v>
      </c>
      <c r="CG185" s="62">
        <v>100</v>
      </c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conditionalFormatting sqref="L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J1:CT398"/>
  <sheetViews>
    <sheetView topLeftCell="BV7" zoomScale="70" zoomScaleNormal="70" workbookViewId="0">
      <selection activeCell="CK25" sqref="CK25"/>
    </sheetView>
  </sheetViews>
  <sheetFormatPr defaultColWidth="8.75" defaultRowHeight="15.75" x14ac:dyDescent="0.25"/>
  <cols>
    <col min="1" max="10" width="8.75" style="61"/>
    <col min="11" max="11" width="15.625" style="61" customWidth="1"/>
    <col min="12" max="12" width="13.375" style="61" customWidth="1"/>
    <col min="13" max="13" width="11.625" style="61" customWidth="1"/>
    <col min="14" max="14" width="8.75" style="61"/>
    <col min="15" max="15" width="8.75" style="62"/>
    <col min="16" max="27" width="8.75" style="61"/>
    <col min="28" max="28" width="8.75" style="62"/>
    <col min="29" max="31" width="8.75" style="61"/>
    <col min="32" max="32" width="12.625" style="61" customWidth="1"/>
    <col min="33" max="36" width="8.75" style="61"/>
    <col min="37" max="37" width="8.75" style="62"/>
    <col min="38" max="45" width="8.75" style="61"/>
    <col min="46" max="46" width="8.75" style="62"/>
    <col min="47" max="49" width="8.75" style="61"/>
    <col min="50" max="50" width="13.75" style="61" customWidth="1"/>
    <col min="51" max="55" width="8.75" style="61"/>
    <col min="56" max="56" width="8.75" style="62"/>
    <col min="57" max="64" width="8.75" style="61"/>
    <col min="65" max="65" width="8.75" style="62"/>
    <col min="66" max="78" width="8.75" style="61"/>
    <col min="79" max="79" width="8.75" style="62"/>
    <col min="80" max="16384" width="8.75" style="61"/>
  </cols>
  <sheetData>
    <row r="1" spans="10:98" x14ac:dyDescent="0.25">
      <c r="J1" s="62"/>
      <c r="K1" s="34" t="s">
        <v>685</v>
      </c>
      <c r="L1" s="62" t="s">
        <v>30</v>
      </c>
      <c r="M1" s="62" t="s">
        <v>402</v>
      </c>
      <c r="N1" s="62"/>
      <c r="O1" s="64"/>
      <c r="Q1" s="127" t="s">
        <v>686</v>
      </c>
      <c r="R1" s="108"/>
      <c r="S1" s="62"/>
      <c r="T1" s="62"/>
      <c r="U1" s="62"/>
      <c r="V1" s="62"/>
      <c r="W1" s="62"/>
      <c r="X1" s="62"/>
      <c r="Y1" s="62"/>
      <c r="Z1" s="62"/>
      <c r="AA1" s="62"/>
      <c r="AB1" s="64"/>
      <c r="AC1" s="62"/>
      <c r="AD1" s="34" t="s">
        <v>687</v>
      </c>
      <c r="AE1" s="62"/>
      <c r="AF1" s="62"/>
      <c r="AG1" s="62"/>
      <c r="AH1" s="62"/>
      <c r="AI1" s="62"/>
      <c r="AJ1" s="62"/>
      <c r="AK1" s="64"/>
      <c r="AL1" s="62"/>
      <c r="AM1" s="34" t="s">
        <v>702</v>
      </c>
      <c r="AN1" s="62"/>
      <c r="AO1" s="62"/>
      <c r="AP1" s="62"/>
      <c r="AQ1" s="62"/>
      <c r="AR1" s="62"/>
      <c r="AS1" s="62"/>
      <c r="AT1" s="64"/>
      <c r="AU1" s="62"/>
      <c r="AV1" s="34" t="s">
        <v>701</v>
      </c>
      <c r="AW1" s="62"/>
      <c r="AX1" s="62"/>
      <c r="AY1" s="62"/>
      <c r="AZ1" s="62"/>
      <c r="BA1" s="62"/>
      <c r="BB1" s="62"/>
      <c r="BC1" s="62"/>
      <c r="BD1" s="64"/>
      <c r="BE1" s="62"/>
      <c r="BF1" s="34" t="s">
        <v>700</v>
      </c>
      <c r="BG1" s="62"/>
      <c r="BH1" s="62"/>
      <c r="BI1" s="62"/>
      <c r="BJ1" s="62"/>
      <c r="BK1" s="62"/>
      <c r="BL1" s="62"/>
      <c r="BM1" s="64"/>
      <c r="BN1" s="62"/>
      <c r="BO1" s="34" t="s">
        <v>699</v>
      </c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4"/>
      <c r="CB1" s="62"/>
      <c r="CC1" s="34" t="s">
        <v>698</v>
      </c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</row>
    <row r="2" spans="10:98" x14ac:dyDescent="0.25">
      <c r="J2" s="62"/>
      <c r="K2" s="62" t="s">
        <v>405</v>
      </c>
      <c r="L2" s="62" t="s">
        <v>441</v>
      </c>
      <c r="M2" s="62"/>
      <c r="N2" s="62"/>
      <c r="O2" s="64"/>
      <c r="Q2" s="108"/>
      <c r="R2" s="108"/>
      <c r="S2" s="62"/>
      <c r="T2" s="62"/>
      <c r="U2" s="62"/>
      <c r="V2" s="62"/>
      <c r="W2" s="62"/>
      <c r="X2" s="62"/>
      <c r="Y2" s="62"/>
      <c r="Z2" s="62"/>
      <c r="AA2" s="62"/>
      <c r="AB2" s="64"/>
      <c r="AC2" s="62"/>
      <c r="AD2" s="5" t="s">
        <v>327</v>
      </c>
      <c r="AE2" s="6">
        <v>712763</v>
      </c>
      <c r="AF2" s="62"/>
      <c r="AG2" s="62"/>
      <c r="AH2" s="62"/>
      <c r="AI2" s="62"/>
      <c r="AJ2" s="62"/>
      <c r="AK2" s="64"/>
      <c r="AL2" s="62"/>
      <c r="AM2" s="5" t="s">
        <v>327</v>
      </c>
      <c r="AN2" s="6">
        <v>2439113</v>
      </c>
      <c r="AO2" s="62"/>
      <c r="AP2" s="62"/>
      <c r="AQ2" s="62"/>
      <c r="AR2" s="62"/>
      <c r="AS2" s="62"/>
      <c r="AT2" s="64"/>
      <c r="AU2" s="62"/>
      <c r="AV2" s="5" t="s">
        <v>327</v>
      </c>
      <c r="AW2" s="6">
        <v>2439113</v>
      </c>
      <c r="AX2" s="62"/>
      <c r="AY2" s="62"/>
      <c r="AZ2" s="62"/>
      <c r="BA2" s="62"/>
      <c r="BB2" s="62"/>
      <c r="BC2" s="62"/>
      <c r="BD2" s="64"/>
      <c r="BE2" s="62"/>
      <c r="BF2" s="5" t="s">
        <v>327</v>
      </c>
      <c r="BG2" s="6">
        <v>2439113</v>
      </c>
      <c r="BH2" s="62"/>
      <c r="BI2" s="62"/>
      <c r="BJ2" s="62"/>
      <c r="BK2" s="62"/>
      <c r="BL2" s="62"/>
      <c r="BM2" s="64"/>
      <c r="BN2" s="62"/>
      <c r="BO2" s="5" t="s">
        <v>327</v>
      </c>
      <c r="BP2" s="6">
        <v>2439113</v>
      </c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4"/>
      <c r="CB2" s="62"/>
      <c r="CC2" s="5" t="s">
        <v>327</v>
      </c>
      <c r="CD2" s="6">
        <v>2439113</v>
      </c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</row>
    <row r="3" spans="10:98" x14ac:dyDescent="0.25">
      <c r="J3" s="62"/>
      <c r="K3" s="62" t="s">
        <v>0</v>
      </c>
      <c r="L3" s="62">
        <v>900</v>
      </c>
      <c r="M3" s="62"/>
      <c r="N3" s="62"/>
      <c r="O3" s="64"/>
      <c r="Q3" s="108"/>
      <c r="R3" s="108"/>
      <c r="S3" s="62"/>
      <c r="T3" s="62"/>
      <c r="U3" s="62"/>
      <c r="V3" s="62"/>
      <c r="W3" s="62"/>
      <c r="X3" s="62"/>
      <c r="Y3" s="62"/>
      <c r="Z3" s="62"/>
      <c r="AA3" s="62"/>
      <c r="AB3" s="64"/>
      <c r="AC3" s="62"/>
      <c r="AD3" s="59" t="s">
        <v>64</v>
      </c>
      <c r="AE3" s="6" t="s">
        <v>688</v>
      </c>
      <c r="AF3" s="62"/>
      <c r="AG3" s="62"/>
      <c r="AH3" s="62"/>
      <c r="AI3" s="62"/>
      <c r="AJ3" s="62"/>
      <c r="AK3" s="64"/>
      <c r="AL3" s="62"/>
      <c r="AM3" s="59" t="s">
        <v>64</v>
      </c>
      <c r="AN3" s="6" t="s">
        <v>827</v>
      </c>
      <c r="AO3" s="62"/>
      <c r="AP3" s="62"/>
      <c r="AQ3" s="62"/>
      <c r="AR3" s="62"/>
      <c r="AS3" s="62"/>
      <c r="AT3" s="64"/>
      <c r="AU3" s="62"/>
      <c r="AV3" s="59" t="s">
        <v>64</v>
      </c>
      <c r="AW3" s="6" t="s">
        <v>827</v>
      </c>
      <c r="AX3" s="62"/>
      <c r="AY3" s="62"/>
      <c r="AZ3" s="62"/>
      <c r="BA3" s="62"/>
      <c r="BB3" s="62"/>
      <c r="BC3" s="62"/>
      <c r="BD3" s="64"/>
      <c r="BE3" s="62"/>
      <c r="BF3" s="59" t="s">
        <v>64</v>
      </c>
      <c r="BG3" s="6" t="s">
        <v>827</v>
      </c>
      <c r="BH3" s="62"/>
      <c r="BI3" s="62"/>
      <c r="BJ3" s="62"/>
      <c r="BK3" s="62"/>
      <c r="BL3" s="62"/>
      <c r="BM3" s="64"/>
      <c r="BN3" s="62"/>
      <c r="BO3" s="59" t="s">
        <v>64</v>
      </c>
      <c r="BP3" s="6" t="s">
        <v>827</v>
      </c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4"/>
      <c r="CB3" s="62"/>
      <c r="CC3" s="59" t="s">
        <v>64</v>
      </c>
      <c r="CD3" s="6" t="s">
        <v>827</v>
      </c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</row>
    <row r="4" spans="10:98" x14ac:dyDescent="0.25">
      <c r="J4" s="62"/>
      <c r="K4" s="62" t="s">
        <v>416</v>
      </c>
      <c r="L4" s="62">
        <v>2439113</v>
      </c>
      <c r="M4" s="62"/>
      <c r="N4" s="62"/>
      <c r="O4" s="64"/>
      <c r="Q4" s="108"/>
      <c r="R4" s="108"/>
      <c r="S4" s="62"/>
      <c r="T4" s="62"/>
      <c r="U4" s="62"/>
      <c r="V4" s="62"/>
      <c r="W4" s="62"/>
      <c r="X4" s="62"/>
      <c r="Y4" s="62"/>
      <c r="Z4" s="62"/>
      <c r="AA4" s="62"/>
      <c r="AB4" s="64"/>
      <c r="AC4" s="62"/>
      <c r="AD4" s="62"/>
      <c r="AE4" s="62"/>
      <c r="AF4" s="62"/>
      <c r="AG4" s="62"/>
      <c r="AH4" s="62"/>
      <c r="AI4" s="62"/>
      <c r="AJ4" s="62"/>
      <c r="AK4" s="64"/>
      <c r="AL4" s="62"/>
      <c r="AM4" s="62"/>
      <c r="AN4" s="62"/>
      <c r="AO4" s="62"/>
      <c r="AP4" s="62"/>
      <c r="AQ4" s="62"/>
      <c r="AR4" s="62"/>
      <c r="AS4" s="62"/>
      <c r="AT4" s="64"/>
      <c r="AU4" s="62"/>
      <c r="AV4" s="62"/>
      <c r="AW4" s="62"/>
      <c r="AX4" s="62"/>
      <c r="AY4" s="62"/>
      <c r="AZ4" s="62"/>
      <c r="BA4" s="62"/>
      <c r="BB4" s="62"/>
      <c r="BC4" s="62"/>
      <c r="BD4" s="64"/>
      <c r="BE4" s="62"/>
      <c r="BF4" s="62"/>
      <c r="BG4" s="62"/>
      <c r="BH4" s="62"/>
      <c r="BI4" s="62"/>
      <c r="BJ4" s="62"/>
      <c r="BK4" s="62"/>
      <c r="BL4" s="62"/>
      <c r="BM4" s="64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4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</row>
    <row r="5" spans="10:98" x14ac:dyDescent="0.25">
      <c r="J5" s="62"/>
      <c r="K5" s="62" t="s">
        <v>421</v>
      </c>
      <c r="L5" s="35">
        <v>0.76700000000000002</v>
      </c>
      <c r="M5" s="62"/>
      <c r="N5" s="62"/>
      <c r="O5" s="64"/>
      <c r="Q5" s="108"/>
      <c r="R5" s="108"/>
      <c r="S5" s="62"/>
      <c r="T5" s="62"/>
      <c r="U5" s="62"/>
      <c r="V5" s="62"/>
      <c r="W5" s="62"/>
      <c r="X5" s="62"/>
      <c r="Y5" s="62"/>
      <c r="Z5" s="62"/>
      <c r="AA5" s="62"/>
      <c r="AB5" s="64"/>
      <c r="AC5" s="62"/>
      <c r="AD5" s="62"/>
      <c r="AE5" s="62"/>
      <c r="AF5" s="62"/>
      <c r="AG5" s="62"/>
      <c r="AH5" s="62"/>
      <c r="AI5" s="62"/>
      <c r="AJ5" s="62"/>
      <c r="AK5" s="64"/>
      <c r="AL5" s="62"/>
      <c r="AM5" s="62"/>
      <c r="AN5" s="62"/>
      <c r="AO5" s="62"/>
      <c r="AP5" s="62"/>
      <c r="AQ5" s="62"/>
      <c r="AR5" s="62"/>
      <c r="AS5" s="62"/>
      <c r="AT5" s="64"/>
      <c r="AU5" s="62"/>
      <c r="AV5" s="62"/>
      <c r="AW5" s="62"/>
      <c r="AX5" s="62"/>
      <c r="AY5" s="62"/>
      <c r="AZ5" s="62"/>
      <c r="BA5" s="62"/>
      <c r="BB5" s="62"/>
      <c r="BC5" s="62"/>
      <c r="BD5" s="64"/>
      <c r="BE5" s="62"/>
      <c r="BF5" s="62"/>
      <c r="BG5" s="62"/>
      <c r="BH5" s="62"/>
      <c r="BI5" s="62"/>
      <c r="BJ5" s="62"/>
      <c r="BK5" s="62"/>
      <c r="BL5" s="62"/>
      <c r="BM5" s="64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4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</row>
    <row r="6" spans="10:98" x14ac:dyDescent="0.25">
      <c r="J6" s="62"/>
      <c r="K6" s="78" t="s">
        <v>422</v>
      </c>
      <c r="L6" s="79">
        <f>1-L5</f>
        <v>0.23299999999999998</v>
      </c>
      <c r="M6" s="78"/>
      <c r="N6" s="62"/>
      <c r="O6" s="64"/>
      <c r="Q6" s="108"/>
      <c r="R6" s="108"/>
      <c r="S6" s="62"/>
      <c r="T6" s="62"/>
      <c r="U6" s="62"/>
      <c r="V6" s="34"/>
      <c r="W6" s="34" t="s">
        <v>328</v>
      </c>
      <c r="X6" s="62"/>
      <c r="Y6" s="62"/>
      <c r="Z6" s="62"/>
      <c r="AA6" s="62"/>
      <c r="AB6" s="64"/>
      <c r="AC6" s="62"/>
      <c r="AD6" s="62"/>
      <c r="AE6" s="4" t="s">
        <v>233</v>
      </c>
      <c r="AF6" s="62"/>
      <c r="AG6" s="62"/>
      <c r="AH6" s="62"/>
      <c r="AI6" s="62"/>
      <c r="AJ6" s="62"/>
      <c r="AK6" s="64"/>
      <c r="AL6" s="62"/>
      <c r="AM6" s="62"/>
      <c r="AN6" s="4" t="s">
        <v>244</v>
      </c>
      <c r="AO6" s="62"/>
      <c r="AP6" s="62"/>
      <c r="AQ6" s="62"/>
      <c r="AR6" s="62"/>
      <c r="AS6" s="62"/>
      <c r="AT6" s="64"/>
      <c r="AU6" s="62"/>
      <c r="AV6" s="62"/>
      <c r="AW6" s="4" t="s">
        <v>326</v>
      </c>
      <c r="AX6" s="62"/>
      <c r="AY6" s="62"/>
      <c r="AZ6" s="62"/>
      <c r="BA6" s="62"/>
      <c r="BB6" s="62"/>
      <c r="BC6" s="62"/>
      <c r="BD6" s="64"/>
      <c r="BE6" s="62"/>
      <c r="BF6" s="62"/>
      <c r="BG6" s="4" t="s">
        <v>255</v>
      </c>
      <c r="BH6" s="62"/>
      <c r="BI6" s="62"/>
      <c r="BJ6" s="62"/>
      <c r="BK6" s="62"/>
      <c r="BL6" s="62"/>
      <c r="BM6" s="64"/>
      <c r="BN6" s="62"/>
      <c r="BO6" s="62"/>
      <c r="BP6" s="4" t="s">
        <v>346</v>
      </c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4"/>
      <c r="CB6" s="62"/>
      <c r="CC6" s="62"/>
      <c r="CD6" s="4" t="s">
        <v>482</v>
      </c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</row>
    <row r="7" spans="10:98" x14ac:dyDescent="0.25">
      <c r="J7" s="62"/>
      <c r="K7" s="62" t="s">
        <v>429</v>
      </c>
      <c r="L7" s="76">
        <v>0.69699999999999995</v>
      </c>
      <c r="M7" s="76">
        <v>0.52200000000000002</v>
      </c>
      <c r="N7" s="62"/>
      <c r="O7" s="64"/>
      <c r="R7" s="112"/>
      <c r="S7" s="112" t="s">
        <v>30</v>
      </c>
      <c r="T7" s="108" t="s">
        <v>512</v>
      </c>
      <c r="U7" s="142" t="s">
        <v>402</v>
      </c>
      <c r="W7" s="112"/>
      <c r="X7" s="112" t="s">
        <v>30</v>
      </c>
      <c r="Y7" s="108" t="s">
        <v>512</v>
      </c>
      <c r="Z7" s="142" t="s">
        <v>402</v>
      </c>
      <c r="AB7" s="64"/>
      <c r="AE7" s="24" t="s">
        <v>224</v>
      </c>
      <c r="AF7" s="62"/>
      <c r="AG7" s="62"/>
      <c r="AH7" s="62"/>
      <c r="AI7" s="62"/>
      <c r="AJ7" s="62"/>
      <c r="AK7" s="64"/>
      <c r="AL7" s="62"/>
      <c r="AM7" s="62"/>
      <c r="AN7" s="24" t="s">
        <v>519</v>
      </c>
      <c r="AO7" s="62"/>
      <c r="AP7" s="62"/>
      <c r="AQ7" s="62"/>
      <c r="AR7" s="62"/>
      <c r="AS7" s="62"/>
      <c r="AT7" s="64"/>
      <c r="AU7" s="62"/>
      <c r="AV7" s="62"/>
      <c r="AW7" s="24" t="s">
        <v>572</v>
      </c>
      <c r="BD7" s="64"/>
      <c r="BF7" s="62"/>
      <c r="BG7" s="24" t="s">
        <v>370</v>
      </c>
      <c r="BM7" s="64"/>
      <c r="BP7" s="24" t="s">
        <v>330</v>
      </c>
      <c r="BX7" s="62" t="s">
        <v>3</v>
      </c>
      <c r="BY7" s="61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61" t="s">
        <v>475</v>
      </c>
    </row>
    <row r="8" spans="10:98" x14ac:dyDescent="0.25">
      <c r="J8" s="62"/>
      <c r="K8" s="62" t="s">
        <v>191</v>
      </c>
      <c r="L8" s="76">
        <v>0.45500000000000002</v>
      </c>
      <c r="M8" s="76">
        <v>0.32300000000000001</v>
      </c>
      <c r="N8" s="62"/>
      <c r="O8" s="64"/>
      <c r="R8" s="112" t="s">
        <v>45</v>
      </c>
      <c r="S8" s="152">
        <v>0.46913586995638668</v>
      </c>
      <c r="T8" s="108">
        <v>3.2604371092080794E-2</v>
      </c>
      <c r="U8" s="57">
        <v>0.4636029800014988</v>
      </c>
      <c r="W8" s="112" t="s">
        <v>54</v>
      </c>
      <c r="X8" s="152">
        <v>2.3042117201754132E-2</v>
      </c>
      <c r="Y8" s="108">
        <v>9.8024340257044339E-3</v>
      </c>
      <c r="Z8" s="57">
        <v>5.0069729986300791E-2</v>
      </c>
      <c r="AB8" s="64"/>
      <c r="AG8" s="61" t="s">
        <v>3</v>
      </c>
      <c r="AH8" s="61" t="s">
        <v>4</v>
      </c>
      <c r="AK8" s="64"/>
      <c r="AP8" s="61" t="s">
        <v>3</v>
      </c>
      <c r="AQ8" s="61" t="s">
        <v>4</v>
      </c>
      <c r="AT8" s="64"/>
      <c r="AY8" s="61" t="s">
        <v>3</v>
      </c>
      <c r="AZ8" s="61" t="s">
        <v>4</v>
      </c>
      <c r="BD8" s="64"/>
      <c r="BI8" s="61" t="s">
        <v>3</v>
      </c>
      <c r="BJ8" s="61" t="s">
        <v>4</v>
      </c>
      <c r="BM8" s="64"/>
      <c r="BR8" s="61" t="s">
        <v>3</v>
      </c>
      <c r="BS8" s="61" t="s">
        <v>4</v>
      </c>
      <c r="BV8" s="43" t="s">
        <v>472</v>
      </c>
      <c r="BW8" s="24" t="s">
        <v>347</v>
      </c>
      <c r="BX8" s="62">
        <f>BR9</f>
        <v>287273</v>
      </c>
      <c r="BY8" s="181">
        <f>BX8/$BP$2</f>
        <v>0.11777765113793416</v>
      </c>
      <c r="CA8" s="64"/>
      <c r="CF8" s="61" t="s">
        <v>3</v>
      </c>
      <c r="CG8" s="61" t="s">
        <v>4</v>
      </c>
      <c r="CJ8" s="43" t="s">
        <v>472</v>
      </c>
      <c r="CK8" s="24" t="s">
        <v>347</v>
      </c>
      <c r="CL8" s="62">
        <f>SUM(CF9:CF10)</f>
        <v>124666</v>
      </c>
      <c r="CM8" s="181">
        <f>CL8/$CD$2</f>
        <v>5.111120312999029E-2</v>
      </c>
      <c r="CN8" s="35">
        <f>CM8*(-1)</f>
        <v>-5.111120312999029E-2</v>
      </c>
      <c r="CO8" s="181">
        <v>0.11777765113793416</v>
      </c>
    </row>
    <row r="9" spans="10:98" x14ac:dyDescent="0.25">
      <c r="J9" s="62"/>
      <c r="K9" s="62" t="s">
        <v>444</v>
      </c>
      <c r="L9" s="77">
        <v>4.62</v>
      </c>
      <c r="M9" s="77">
        <v>5.77</v>
      </c>
      <c r="N9" s="62"/>
      <c r="O9" s="64"/>
      <c r="R9" s="112" t="s">
        <v>47</v>
      </c>
      <c r="S9" s="152">
        <v>0.14000118075952356</v>
      </c>
      <c r="T9" s="108">
        <v>2.2669899424342152E-2</v>
      </c>
      <c r="U9" s="57">
        <v>0.3145452263411691</v>
      </c>
      <c r="W9" s="112" t="s">
        <v>60</v>
      </c>
      <c r="X9" s="152">
        <v>5.5557149944036967E-2</v>
      </c>
      <c r="Y9" s="108">
        <v>1.496554845622009E-2</v>
      </c>
      <c r="Z9" s="23">
        <v>7.8862295762369611E-2</v>
      </c>
      <c r="AB9" s="64"/>
      <c r="AE9" s="61" t="s">
        <v>6</v>
      </c>
      <c r="AF9" s="61" t="s">
        <v>225</v>
      </c>
      <c r="AG9" s="61">
        <v>325215</v>
      </c>
      <c r="AH9" s="54">
        <v>45.6</v>
      </c>
      <c r="AK9" s="64"/>
      <c r="AN9" s="61" t="s">
        <v>6</v>
      </c>
      <c r="AO9" s="61" t="s">
        <v>235</v>
      </c>
      <c r="AP9" s="61">
        <v>729024</v>
      </c>
      <c r="AQ9" s="54">
        <v>29.9</v>
      </c>
      <c r="AT9" s="64"/>
      <c r="AW9" s="61" t="s">
        <v>6</v>
      </c>
      <c r="AX9" s="61" t="s">
        <v>313</v>
      </c>
      <c r="AY9" s="61">
        <v>300824</v>
      </c>
      <c r="AZ9" s="54">
        <v>12.3</v>
      </c>
      <c r="BD9" s="64"/>
      <c r="BG9" s="61" t="s">
        <v>6</v>
      </c>
      <c r="BH9" s="61" t="s">
        <v>252</v>
      </c>
      <c r="BI9" s="61">
        <v>794067</v>
      </c>
      <c r="BJ9" s="61">
        <v>32.6</v>
      </c>
      <c r="BM9" s="64"/>
      <c r="BP9" s="61" t="s">
        <v>6</v>
      </c>
      <c r="BQ9" s="61" t="s">
        <v>331</v>
      </c>
      <c r="BR9" s="61">
        <v>287273</v>
      </c>
      <c r="BS9" s="61">
        <v>11.8</v>
      </c>
      <c r="BV9" s="43" t="s">
        <v>473</v>
      </c>
      <c r="BW9" s="24" t="s">
        <v>348</v>
      </c>
      <c r="BX9" s="62">
        <f>BR19</f>
        <v>658560</v>
      </c>
      <c r="BY9" s="181">
        <f t="shared" ref="BY9:BY21" si="0">BX9/$BP$2</f>
        <v>0.26999979090759635</v>
      </c>
      <c r="CA9" s="64"/>
      <c r="CD9" s="61" t="s">
        <v>6</v>
      </c>
      <c r="CE9" s="61" t="s">
        <v>454</v>
      </c>
      <c r="CF9" s="61">
        <v>46072</v>
      </c>
      <c r="CG9" s="61">
        <v>1.9</v>
      </c>
      <c r="CJ9" s="43" t="s">
        <v>473</v>
      </c>
      <c r="CK9" s="24" t="s">
        <v>348</v>
      </c>
      <c r="CL9" s="62">
        <f>SUM(CF22:CF23)</f>
        <v>284563</v>
      </c>
      <c r="CM9" s="181">
        <f t="shared" ref="CM9:CM21" si="1">CL9/$CD$2</f>
        <v>0.1166665915027307</v>
      </c>
      <c r="CN9" s="35">
        <f t="shared" ref="CN9:CN21" si="2">CM9*(-1)</f>
        <v>-0.1166665915027307</v>
      </c>
      <c r="CO9" s="181">
        <v>0.26999979090759635</v>
      </c>
    </row>
    <row r="10" spans="10:98" x14ac:dyDescent="0.25">
      <c r="J10" s="62"/>
      <c r="K10" s="62" t="s">
        <v>693</v>
      </c>
      <c r="L10" s="77">
        <v>1.35</v>
      </c>
      <c r="M10" s="77">
        <v>0.93</v>
      </c>
      <c r="N10" s="62"/>
      <c r="O10" s="64"/>
      <c r="R10" s="112" t="s">
        <v>48</v>
      </c>
      <c r="S10" s="153">
        <v>0.12499423458327567</v>
      </c>
      <c r="T10" s="108">
        <v>2.1606541924808043E-2</v>
      </c>
      <c r="U10" s="57">
        <v>0.33041787413096407</v>
      </c>
      <c r="W10" s="113" t="s">
        <v>259</v>
      </c>
      <c r="X10" s="154">
        <v>7.3684660260543308E-2</v>
      </c>
      <c r="Y10" s="156">
        <v>1.7068792048799273E-2</v>
      </c>
      <c r="Z10" s="57">
        <v>8.1821435191737416E-2</v>
      </c>
      <c r="AB10" s="64"/>
      <c r="AF10" s="61" t="s">
        <v>226</v>
      </c>
      <c r="AG10" s="61">
        <v>214100</v>
      </c>
      <c r="AH10" s="54">
        <v>30</v>
      </c>
      <c r="AK10" s="64"/>
      <c r="AO10" s="61" t="s">
        <v>236</v>
      </c>
      <c r="AP10" s="61">
        <v>357737</v>
      </c>
      <c r="AQ10" s="54">
        <v>14.7</v>
      </c>
      <c r="AT10" s="64"/>
      <c r="AX10" s="61" t="s">
        <v>314</v>
      </c>
      <c r="AY10" s="61">
        <v>205970</v>
      </c>
      <c r="AZ10" s="54">
        <v>8.4</v>
      </c>
      <c r="BD10" s="64"/>
      <c r="BH10" s="61" t="s">
        <v>253</v>
      </c>
      <c r="BI10" s="61">
        <v>428200</v>
      </c>
      <c r="BJ10" s="61">
        <v>17.600000000000001</v>
      </c>
      <c r="BM10" s="64"/>
      <c r="BQ10" s="61" t="s">
        <v>332</v>
      </c>
      <c r="BR10" s="61">
        <v>2130159</v>
      </c>
      <c r="BS10" s="61">
        <v>87.3</v>
      </c>
      <c r="BV10" s="43" t="s">
        <v>474</v>
      </c>
      <c r="BW10" s="24" t="s">
        <v>349</v>
      </c>
      <c r="BX10" s="62">
        <f>BR29</f>
        <v>840139</v>
      </c>
      <c r="BY10" s="181">
        <f t="shared" si="0"/>
        <v>0.34444447633217484</v>
      </c>
      <c r="CA10" s="64"/>
      <c r="CE10" s="61" t="s">
        <v>455</v>
      </c>
      <c r="CF10" s="61">
        <v>78594</v>
      </c>
      <c r="CG10" s="61">
        <v>3.2</v>
      </c>
      <c r="CJ10" s="43" t="s">
        <v>474</v>
      </c>
      <c r="CK10" s="24" t="s">
        <v>349</v>
      </c>
      <c r="CL10" s="62">
        <f>SUM(CF35:CF36)</f>
        <v>458011</v>
      </c>
      <c r="CM10" s="181">
        <f t="shared" si="1"/>
        <v>0.18777768803659364</v>
      </c>
      <c r="CN10" s="44">
        <f t="shared" si="2"/>
        <v>-0.18777768803659364</v>
      </c>
      <c r="CO10" s="181">
        <v>0.34444447633217484</v>
      </c>
    </row>
    <row r="11" spans="10:98" x14ac:dyDescent="0.25">
      <c r="J11" s="62"/>
      <c r="K11" s="62" t="s">
        <v>438</v>
      </c>
      <c r="L11" s="35">
        <v>0.94208481557093871</v>
      </c>
      <c r="M11" s="62"/>
      <c r="N11" s="62"/>
      <c r="O11" s="64"/>
      <c r="R11" s="113" t="s">
        <v>119</v>
      </c>
      <c r="S11" s="152">
        <v>0.13793125385687111</v>
      </c>
      <c r="T11" s="108">
        <v>1.6800776077468736E-2</v>
      </c>
      <c r="U11" s="57">
        <v>0.33700000000000002</v>
      </c>
      <c r="W11" s="112" t="s">
        <v>53</v>
      </c>
      <c r="X11" s="152">
        <v>7.7252838268201104E-2</v>
      </c>
      <c r="Y11" s="108">
        <v>1.7443490692034859E-2</v>
      </c>
      <c r="Z11" s="57">
        <v>7.0136527242600152E-2</v>
      </c>
      <c r="AB11" s="64"/>
      <c r="AF11" s="61" t="s">
        <v>227</v>
      </c>
      <c r="AG11" s="61">
        <v>43362</v>
      </c>
      <c r="AH11" s="54">
        <v>6.1</v>
      </c>
      <c r="AK11" s="64"/>
      <c r="AO11" s="61" t="s">
        <v>237</v>
      </c>
      <c r="AP11" s="61">
        <v>352316</v>
      </c>
      <c r="AQ11" s="193">
        <v>14.4</v>
      </c>
      <c r="AT11" s="64"/>
      <c r="AX11" s="61" t="s">
        <v>315</v>
      </c>
      <c r="AY11" s="61">
        <v>138216</v>
      </c>
      <c r="AZ11" s="61">
        <v>5.7</v>
      </c>
      <c r="BD11" s="64"/>
      <c r="BH11" s="61" t="s">
        <v>254</v>
      </c>
      <c r="BI11" s="61">
        <v>1203296</v>
      </c>
      <c r="BJ11" s="61">
        <v>49.3</v>
      </c>
      <c r="BM11" s="64"/>
      <c r="BQ11" s="61" t="s">
        <v>43</v>
      </c>
      <c r="BR11" s="61">
        <v>2417432</v>
      </c>
      <c r="BS11" s="61">
        <v>99.1</v>
      </c>
      <c r="BV11" s="65" t="s">
        <v>450</v>
      </c>
      <c r="BW11" s="24" t="s">
        <v>350</v>
      </c>
      <c r="BX11" s="62">
        <f>BR39</f>
        <v>1531221</v>
      </c>
      <c r="BY11" s="190">
        <f t="shared" si="0"/>
        <v>0.62777780283242313</v>
      </c>
      <c r="CA11" s="64"/>
      <c r="CE11" s="61" t="s">
        <v>456</v>
      </c>
      <c r="CF11" s="61">
        <v>84014</v>
      </c>
      <c r="CG11" s="61">
        <v>3.4</v>
      </c>
      <c r="CJ11" s="65" t="s">
        <v>450</v>
      </c>
      <c r="CK11" s="24" t="s">
        <v>350</v>
      </c>
      <c r="CL11" s="62">
        <f>SUM(CF48:CF49)</f>
        <v>1138253</v>
      </c>
      <c r="CM11" s="181">
        <f t="shared" si="1"/>
        <v>0.46666677599602807</v>
      </c>
      <c r="CN11" s="23">
        <f t="shared" si="2"/>
        <v>-0.46666677599602807</v>
      </c>
      <c r="CO11" s="190">
        <v>0.62777780283242313</v>
      </c>
    </row>
    <row r="12" spans="10:98" x14ac:dyDescent="0.25">
      <c r="J12" s="62"/>
      <c r="K12" s="62" t="s">
        <v>516</v>
      </c>
      <c r="L12" s="62">
        <v>4800</v>
      </c>
      <c r="M12" s="62">
        <v>5300</v>
      </c>
      <c r="N12" s="62"/>
      <c r="O12" s="64"/>
      <c r="R12" s="112" t="s">
        <v>50</v>
      </c>
      <c r="S12" s="152">
        <v>0.21311653903386202</v>
      </c>
      <c r="T12" s="108">
        <v>2.6754608640012858E-2</v>
      </c>
      <c r="U12" s="57">
        <v>0.27268793526705104</v>
      </c>
      <c r="W12" s="110" t="s">
        <v>164</v>
      </c>
      <c r="X12" s="154">
        <v>8.5501986217189005E-2</v>
      </c>
      <c r="Y12" s="108">
        <v>1.8268980056177615E-2</v>
      </c>
      <c r="Z12" s="23">
        <v>8.2623335966029221E-2</v>
      </c>
      <c r="AB12" s="64"/>
      <c r="AF12" s="61" t="s">
        <v>368</v>
      </c>
      <c r="AG12" s="61">
        <v>10841</v>
      </c>
      <c r="AH12" s="61">
        <v>1.5</v>
      </c>
      <c r="AK12" s="64"/>
      <c r="AO12" s="61" t="s">
        <v>238</v>
      </c>
      <c r="AP12" s="61">
        <v>54203</v>
      </c>
      <c r="AQ12" s="61">
        <v>2.2000000000000002</v>
      </c>
      <c r="AT12" s="64"/>
      <c r="AX12" s="61" t="s">
        <v>316</v>
      </c>
      <c r="AY12" s="61">
        <v>257462</v>
      </c>
      <c r="AZ12" s="54">
        <v>10.6</v>
      </c>
      <c r="BD12" s="64"/>
      <c r="BH12" s="61" t="s">
        <v>43</v>
      </c>
      <c r="BI12" s="61">
        <v>2425562</v>
      </c>
      <c r="BJ12" s="61">
        <v>99.4</v>
      </c>
      <c r="BM12" s="64"/>
      <c r="BP12" s="61" t="s">
        <v>69</v>
      </c>
      <c r="BQ12" s="61" t="s">
        <v>70</v>
      </c>
      <c r="BR12" s="61">
        <v>21681</v>
      </c>
      <c r="BS12" s="61">
        <v>0.9</v>
      </c>
      <c r="BV12" s="65" t="s">
        <v>449</v>
      </c>
      <c r="BW12" s="24" t="s">
        <v>351</v>
      </c>
      <c r="BX12" s="62">
        <f>BR49</f>
        <v>1338802</v>
      </c>
      <c r="BY12" s="190">
        <f t="shared" si="0"/>
        <v>0.54888887886703075</v>
      </c>
      <c r="CA12" s="64"/>
      <c r="CE12" s="61" t="s">
        <v>457</v>
      </c>
      <c r="CF12" s="61">
        <v>48782</v>
      </c>
      <c r="CG12" s="61">
        <v>2</v>
      </c>
      <c r="CJ12" s="65" t="s">
        <v>449</v>
      </c>
      <c r="CK12" s="24" t="s">
        <v>351</v>
      </c>
      <c r="CL12" s="62">
        <f>SUM(CF61:CF62)</f>
        <v>829299</v>
      </c>
      <c r="CM12" s="181">
        <f t="shared" si="1"/>
        <v>0.34000023779136102</v>
      </c>
      <c r="CN12" s="23">
        <f t="shared" si="2"/>
        <v>-0.34000023779136102</v>
      </c>
      <c r="CO12" s="190">
        <v>0.54888887886703075</v>
      </c>
    </row>
    <row r="13" spans="10:98" x14ac:dyDescent="0.25">
      <c r="J13" s="62"/>
      <c r="K13" s="62" t="s">
        <v>432</v>
      </c>
      <c r="L13" s="88">
        <f>L12/87.18</f>
        <v>55.058499655884376</v>
      </c>
      <c r="M13" s="62">
        <v>61</v>
      </c>
      <c r="N13" s="62"/>
      <c r="O13" s="64"/>
      <c r="R13" s="112" t="s">
        <v>51</v>
      </c>
      <c r="S13" s="153">
        <v>0.3125086481250865</v>
      </c>
      <c r="T13" s="108">
        <v>3.0283039040978517E-2</v>
      </c>
      <c r="U13" s="57">
        <v>0.26481777328727685</v>
      </c>
      <c r="W13" s="112" t="s">
        <v>55</v>
      </c>
      <c r="X13" s="152">
        <v>0.1090050294140278</v>
      </c>
      <c r="Y13" s="108">
        <v>2.036084093773103E-2</v>
      </c>
      <c r="Z13" s="57">
        <v>0.11694161191872102</v>
      </c>
      <c r="AB13" s="64"/>
      <c r="AF13" s="61" t="s">
        <v>228</v>
      </c>
      <c r="AG13" s="61">
        <v>27101</v>
      </c>
      <c r="AH13" s="54">
        <v>3.8</v>
      </c>
      <c r="AK13" s="64"/>
      <c r="AO13" s="61" t="s">
        <v>239</v>
      </c>
      <c r="AP13" s="61">
        <v>62333</v>
      </c>
      <c r="AQ13" s="61">
        <v>2.6</v>
      </c>
      <c r="AT13" s="64"/>
      <c r="AX13" s="61" t="s">
        <v>317</v>
      </c>
      <c r="AY13" s="61">
        <v>59623</v>
      </c>
      <c r="AZ13" s="61">
        <v>2.4</v>
      </c>
      <c r="BD13" s="64"/>
      <c r="BG13" s="61" t="s">
        <v>69</v>
      </c>
      <c r="BH13" s="61" t="s">
        <v>70</v>
      </c>
      <c r="BI13" s="61">
        <v>13551</v>
      </c>
      <c r="BJ13" s="61">
        <v>0.6</v>
      </c>
      <c r="BM13" s="64"/>
      <c r="BP13" s="61" t="s">
        <v>43</v>
      </c>
      <c r="BR13" s="61">
        <v>2439113</v>
      </c>
      <c r="BS13" s="61">
        <v>100</v>
      </c>
      <c r="BV13" s="65" t="s">
        <v>448</v>
      </c>
      <c r="BW13" s="24" t="s">
        <v>352</v>
      </c>
      <c r="BX13" s="62">
        <f>BR59</f>
        <v>1151803</v>
      </c>
      <c r="BY13" s="190">
        <f t="shared" si="0"/>
        <v>0.47222207417204531</v>
      </c>
      <c r="CA13" s="64"/>
      <c r="CE13" s="61" t="s">
        <v>458</v>
      </c>
      <c r="CF13" s="61">
        <v>29811</v>
      </c>
      <c r="CG13" s="61">
        <v>1.2</v>
      </c>
      <c r="CJ13" s="65" t="s">
        <v>448</v>
      </c>
      <c r="CK13" s="24" t="s">
        <v>352</v>
      </c>
      <c r="CL13" s="62">
        <f>SUM(CF74:CF75)</f>
        <v>658560</v>
      </c>
      <c r="CM13" s="181">
        <f t="shared" si="1"/>
        <v>0.26999979090759635</v>
      </c>
      <c r="CN13" s="23">
        <f t="shared" si="2"/>
        <v>-0.26999979090759635</v>
      </c>
      <c r="CO13" s="190">
        <v>0.47222207417204531</v>
      </c>
    </row>
    <row r="14" spans="10:98" x14ac:dyDescent="0.25">
      <c r="J14" s="62"/>
      <c r="K14" s="62" t="s">
        <v>843</v>
      </c>
      <c r="L14" s="35">
        <v>2.66161402878657E-2</v>
      </c>
      <c r="M14" s="35">
        <v>3.6999999999999998E-2</v>
      </c>
      <c r="N14" s="62"/>
      <c r="O14" s="64"/>
      <c r="R14" s="112" t="s">
        <v>52</v>
      </c>
      <c r="S14" s="152">
        <v>0.26020313073599594</v>
      </c>
      <c r="T14" s="108">
        <v>2.8664694662104719E-2</v>
      </c>
      <c r="U14" s="57">
        <v>0.22435422164453778</v>
      </c>
      <c r="W14" s="112" t="s">
        <v>58</v>
      </c>
      <c r="X14" s="152">
        <v>0.11537970282275804</v>
      </c>
      <c r="Y14" s="108">
        <v>2.0872668445720343E-2</v>
      </c>
      <c r="Z14" s="57">
        <v>0.19291913224158527</v>
      </c>
      <c r="AB14" s="64"/>
      <c r="AF14" s="61" t="s">
        <v>229</v>
      </c>
      <c r="AG14" s="61">
        <v>18971</v>
      </c>
      <c r="AH14" s="61">
        <v>2.7</v>
      </c>
      <c r="AK14" s="64"/>
      <c r="AO14" s="61" t="s">
        <v>240</v>
      </c>
      <c r="AP14" s="61">
        <v>13551</v>
      </c>
      <c r="AQ14" s="61">
        <v>0.6</v>
      </c>
      <c r="AT14" s="64"/>
      <c r="AX14" s="61" t="s">
        <v>318</v>
      </c>
      <c r="AY14" s="61">
        <v>184289</v>
      </c>
      <c r="AZ14" s="61">
        <v>7.6</v>
      </c>
      <c r="BD14" s="64"/>
      <c r="BG14" s="61" t="s">
        <v>43</v>
      </c>
      <c r="BI14" s="61">
        <v>2439113</v>
      </c>
      <c r="BJ14" s="61">
        <v>100</v>
      </c>
      <c r="BM14" s="64"/>
      <c r="BV14" s="43" t="s">
        <v>476</v>
      </c>
      <c r="BW14" s="24" t="s">
        <v>353</v>
      </c>
      <c r="BX14" s="62">
        <f>BR69</f>
        <v>788647</v>
      </c>
      <c r="BY14" s="181">
        <f t="shared" si="0"/>
        <v>0.32333352329309878</v>
      </c>
      <c r="CA14" s="64"/>
      <c r="CE14" s="61" t="s">
        <v>43</v>
      </c>
      <c r="CF14" s="61">
        <v>287273</v>
      </c>
      <c r="CG14" s="61">
        <v>11.8</v>
      </c>
      <c r="CJ14" s="43" t="s">
        <v>476</v>
      </c>
      <c r="CK14" s="24" t="s">
        <v>353</v>
      </c>
      <c r="CL14" s="62">
        <f>SUM(CF87:CF88)</f>
        <v>403809</v>
      </c>
      <c r="CM14" s="181">
        <f t="shared" si="1"/>
        <v>0.16555567536231408</v>
      </c>
      <c r="CN14" s="44">
        <f t="shared" si="2"/>
        <v>-0.16555567536231408</v>
      </c>
      <c r="CO14" s="181">
        <v>0.32333352329309878</v>
      </c>
    </row>
    <row r="15" spans="10:98" x14ac:dyDescent="0.25">
      <c r="O15" s="64"/>
      <c r="R15" s="112" t="s">
        <v>53</v>
      </c>
      <c r="S15" s="152">
        <v>7.7252838268201104E-2</v>
      </c>
      <c r="T15" s="108">
        <v>1.7443490692034859E-2</v>
      </c>
      <c r="U15" s="57">
        <v>7.0136527242600152E-2</v>
      </c>
      <c r="W15" s="113" t="s">
        <v>119</v>
      </c>
      <c r="X15" s="152">
        <v>0.13793125385687111</v>
      </c>
      <c r="Y15" s="108">
        <v>1.6800776077468736E-2</v>
      </c>
      <c r="Z15" s="57">
        <v>0.33700000000000002</v>
      </c>
      <c r="AB15" s="64"/>
      <c r="AF15" s="61" t="s">
        <v>230</v>
      </c>
      <c r="AG15" s="61">
        <v>18971</v>
      </c>
      <c r="AH15" s="61">
        <v>2.7</v>
      </c>
      <c r="AK15" s="64"/>
      <c r="AO15" s="61" t="s">
        <v>241</v>
      </c>
      <c r="AP15" s="61">
        <v>623329</v>
      </c>
      <c r="AQ15" s="54">
        <v>25.6</v>
      </c>
      <c r="AT15" s="64"/>
      <c r="AX15" s="61" t="s">
        <v>319</v>
      </c>
      <c r="AY15" s="61">
        <v>395678</v>
      </c>
      <c r="AZ15" s="54">
        <v>16.2</v>
      </c>
      <c r="BD15" s="64"/>
      <c r="BM15" s="64"/>
      <c r="BV15" s="65" t="s">
        <v>447</v>
      </c>
      <c r="BW15" s="24" t="s">
        <v>354</v>
      </c>
      <c r="BX15" s="62">
        <f>BR79</f>
        <v>1100311</v>
      </c>
      <c r="BY15" s="190">
        <f t="shared" si="0"/>
        <v>0.45111112113296925</v>
      </c>
      <c r="CA15" s="64"/>
      <c r="CD15" s="61" t="s">
        <v>69</v>
      </c>
      <c r="CE15" s="61" t="s">
        <v>70</v>
      </c>
      <c r="CF15" s="61">
        <v>2151840</v>
      </c>
      <c r="CG15" s="61">
        <v>88.2</v>
      </c>
      <c r="CJ15" s="65" t="s">
        <v>447</v>
      </c>
      <c r="CK15" s="24" t="s">
        <v>354</v>
      </c>
      <c r="CL15" s="62">
        <f>SUM(CF100:CF101)</f>
        <v>582677</v>
      </c>
      <c r="CM15" s="181">
        <f t="shared" si="1"/>
        <v>0.23888889116658391</v>
      </c>
      <c r="CN15" s="23">
        <f t="shared" si="2"/>
        <v>-0.23888889116658391</v>
      </c>
      <c r="CO15" s="190">
        <v>0.45111112113296925</v>
      </c>
    </row>
    <row r="16" spans="10:98" x14ac:dyDescent="0.25">
      <c r="O16" s="64"/>
      <c r="R16" s="112" t="s">
        <v>54</v>
      </c>
      <c r="S16" s="152">
        <v>2.3042117201754132E-2</v>
      </c>
      <c r="T16" s="108">
        <v>9.8024340257044339E-3</v>
      </c>
      <c r="U16" s="57">
        <v>5.0069729986300791E-2</v>
      </c>
      <c r="W16" s="112" t="s">
        <v>47</v>
      </c>
      <c r="X16" s="152">
        <v>0.14000118075952356</v>
      </c>
      <c r="Y16" s="108">
        <v>2.2669899424342152E-2</v>
      </c>
      <c r="Z16" s="57">
        <v>0.3145452263411691</v>
      </c>
      <c r="AB16" s="64"/>
      <c r="AF16" s="61" t="s">
        <v>231</v>
      </c>
      <c r="AG16" s="61">
        <v>10841</v>
      </c>
      <c r="AH16" s="61">
        <v>1.5</v>
      </c>
      <c r="AK16" s="64"/>
      <c r="AO16" s="61" t="s">
        <v>242</v>
      </c>
      <c r="AP16" s="61">
        <v>16261</v>
      </c>
      <c r="AQ16" s="61">
        <v>0.7</v>
      </c>
      <c r="AT16" s="64"/>
      <c r="AX16" s="61" t="s">
        <v>320</v>
      </c>
      <c r="AY16" s="61">
        <v>192419</v>
      </c>
      <c r="AZ16" s="61">
        <v>7.9</v>
      </c>
      <c r="BD16" s="64"/>
      <c r="BM16" s="64"/>
      <c r="BV16" s="43" t="s">
        <v>477</v>
      </c>
      <c r="BW16" s="24" t="s">
        <v>355</v>
      </c>
      <c r="BX16" s="62">
        <f>BR89</f>
        <v>224940</v>
      </c>
      <c r="BY16" s="181">
        <f t="shared" si="0"/>
        <v>9.2222049572939016E-2</v>
      </c>
      <c r="CA16" s="64"/>
      <c r="CD16" s="61" t="s">
        <v>43</v>
      </c>
      <c r="CF16" s="61">
        <v>2439113</v>
      </c>
      <c r="CG16" s="61">
        <v>100</v>
      </c>
      <c r="CJ16" s="43" t="s">
        <v>477</v>
      </c>
      <c r="CK16" s="24" t="s">
        <v>355</v>
      </c>
      <c r="CL16" s="62">
        <f>SUM(CF113:CF114)</f>
        <v>127376</v>
      </c>
      <c r="CM16" s="181">
        <f t="shared" si="1"/>
        <v>5.222226276519374E-2</v>
      </c>
      <c r="CN16" s="44">
        <f t="shared" si="2"/>
        <v>-5.222226276519374E-2</v>
      </c>
      <c r="CO16" s="181">
        <v>9.2222049572939016E-2</v>
      </c>
    </row>
    <row r="17" spans="15:93" x14ac:dyDescent="0.25">
      <c r="O17" s="64"/>
      <c r="R17" s="110" t="s">
        <v>164</v>
      </c>
      <c r="S17" s="154">
        <v>8.5501986217189005E-2</v>
      </c>
      <c r="T17" s="108">
        <v>1.8268980056177615E-2</v>
      </c>
      <c r="U17" s="23">
        <v>8.2623335966029221E-2</v>
      </c>
      <c r="W17" s="112" t="s">
        <v>59</v>
      </c>
      <c r="X17" s="152">
        <v>0.15385379560904305</v>
      </c>
      <c r="Y17" s="108">
        <v>2.3572824853148999E-2</v>
      </c>
      <c r="Z17" s="57">
        <v>0.20858742293958196</v>
      </c>
      <c r="AB17" s="64"/>
      <c r="AF17" s="61" t="s">
        <v>232</v>
      </c>
      <c r="AG17" s="61">
        <v>13551</v>
      </c>
      <c r="AH17" s="61">
        <v>1.9</v>
      </c>
      <c r="AK17" s="64"/>
      <c r="AO17" s="61" t="s">
        <v>243</v>
      </c>
      <c r="AP17" s="61">
        <v>195129</v>
      </c>
      <c r="AQ17" s="54">
        <v>8</v>
      </c>
      <c r="AT17" s="64"/>
      <c r="AX17" s="61" t="s">
        <v>321</v>
      </c>
      <c r="AY17" s="61">
        <v>401099</v>
      </c>
      <c r="AZ17" s="54">
        <v>16.399999999999999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216810</v>
      </c>
      <c r="BY17" s="181">
        <f t="shared" si="0"/>
        <v>8.8888870667328659E-2</v>
      </c>
      <c r="CA17" s="64"/>
      <c r="CJ17" s="43" t="s">
        <v>478</v>
      </c>
      <c r="CK17" s="24" t="s">
        <v>356</v>
      </c>
      <c r="CL17" s="62">
        <f>SUM(CF126:CF127)</f>
        <v>140926</v>
      </c>
      <c r="CM17" s="181">
        <f t="shared" si="1"/>
        <v>5.7777560941211004E-2</v>
      </c>
      <c r="CN17" s="44">
        <f t="shared" si="2"/>
        <v>-5.7777560941211004E-2</v>
      </c>
      <c r="CO17" s="181">
        <v>8.8888870667328659E-2</v>
      </c>
    </row>
    <row r="18" spans="15:93" x14ac:dyDescent="0.25">
      <c r="O18" s="64"/>
      <c r="R18" s="112" t="s">
        <v>55</v>
      </c>
      <c r="S18" s="152">
        <v>0.1090050294140278</v>
      </c>
      <c r="T18" s="108">
        <v>2.036084093773103E-2</v>
      </c>
      <c r="U18" s="57">
        <v>0.11694161191872102</v>
      </c>
      <c r="W18" s="112" t="s">
        <v>88</v>
      </c>
      <c r="X18" s="152">
        <v>0.15385379560904305</v>
      </c>
      <c r="Y18" s="108">
        <v>1.212404793390362E-2</v>
      </c>
      <c r="Z18" s="57">
        <v>8.8901423056172532E-2</v>
      </c>
      <c r="AB18" s="64"/>
      <c r="AF18" s="61" t="s">
        <v>43</v>
      </c>
      <c r="AG18" s="61">
        <v>682952</v>
      </c>
      <c r="AH18" s="61">
        <v>95.8</v>
      </c>
      <c r="AK18" s="64"/>
      <c r="AO18" s="61" t="s">
        <v>218</v>
      </c>
      <c r="AP18" s="61">
        <v>16261</v>
      </c>
      <c r="AQ18" s="61">
        <v>0.7</v>
      </c>
      <c r="AT18" s="64"/>
      <c r="AX18" s="61" t="s">
        <v>322</v>
      </c>
      <c r="AY18" s="61">
        <v>135506</v>
      </c>
      <c r="AZ18" s="61">
        <v>5.6</v>
      </c>
      <c r="BD18" s="64"/>
      <c r="BM18" s="64"/>
      <c r="BR18" s="61" t="s">
        <v>3</v>
      </c>
      <c r="BS18" s="61" t="s">
        <v>4</v>
      </c>
      <c r="BV18" s="65" t="s">
        <v>451</v>
      </c>
      <c r="BW18" s="24" t="s">
        <v>357</v>
      </c>
      <c r="BX18" s="62">
        <f>BR109</f>
        <v>2154550</v>
      </c>
      <c r="BY18" s="190">
        <f t="shared" si="0"/>
        <v>0.88333340849726927</v>
      </c>
      <c r="CA18" s="64"/>
      <c r="CJ18" s="65" t="s">
        <v>451</v>
      </c>
      <c r="CK18" s="24" t="s">
        <v>357</v>
      </c>
      <c r="CL18" s="62">
        <f>SUM(CF139:CF140)</f>
        <v>653141</v>
      </c>
      <c r="CM18" s="181">
        <f t="shared" si="1"/>
        <v>0.26777808162229466</v>
      </c>
      <c r="CN18" s="23">
        <f t="shared" si="2"/>
        <v>-0.26777808162229466</v>
      </c>
      <c r="CO18" s="190">
        <v>0.88333340849726927</v>
      </c>
    </row>
    <row r="19" spans="15:93" x14ac:dyDescent="0.25">
      <c r="O19" s="64"/>
      <c r="R19" s="112" t="s">
        <v>56</v>
      </c>
      <c r="S19" s="152">
        <v>0.3404251978394674</v>
      </c>
      <c r="T19" s="108">
        <v>3.095834201473658E-2</v>
      </c>
      <c r="U19" s="57">
        <v>0.28533999859497072</v>
      </c>
      <c r="W19" s="112" t="s">
        <v>63</v>
      </c>
      <c r="X19" s="152">
        <v>0.16037706293316811</v>
      </c>
      <c r="Y19" s="108">
        <v>2.3974419024138768E-2</v>
      </c>
      <c r="Z19" s="57">
        <v>8.9827356531953367E-2</v>
      </c>
      <c r="AB19" s="64"/>
      <c r="AE19" s="61" t="s">
        <v>69</v>
      </c>
      <c r="AF19" s="61" t="s">
        <v>70</v>
      </c>
      <c r="AG19" s="61">
        <v>29811</v>
      </c>
      <c r="AH19" s="61">
        <v>4.2</v>
      </c>
      <c r="AK19" s="64"/>
      <c r="AO19" s="61" t="s">
        <v>43</v>
      </c>
      <c r="AP19" s="61">
        <v>2420142</v>
      </c>
      <c r="AQ19" s="61">
        <v>99.2</v>
      </c>
      <c r="AT19" s="64"/>
      <c r="AX19" s="61" t="s">
        <v>323</v>
      </c>
      <c r="AY19" s="61">
        <v>138216</v>
      </c>
      <c r="AZ19" s="61">
        <v>5.7</v>
      </c>
      <c r="BD19" s="64"/>
      <c r="BM19" s="64"/>
      <c r="BP19" s="61" t="s">
        <v>6</v>
      </c>
      <c r="BQ19" s="61" t="s">
        <v>331</v>
      </c>
      <c r="BR19" s="61">
        <v>658560</v>
      </c>
      <c r="BS19" s="61">
        <v>27</v>
      </c>
      <c r="BV19" s="43" t="s">
        <v>479</v>
      </c>
      <c r="BW19" s="24" t="s">
        <v>358</v>
      </c>
      <c r="BX19" s="62">
        <f>BR119</f>
        <v>834719</v>
      </c>
      <c r="BY19" s="181">
        <f t="shared" si="0"/>
        <v>0.34222235706176796</v>
      </c>
      <c r="CA19" s="64"/>
      <c r="CJ19" s="43" t="s">
        <v>479</v>
      </c>
      <c r="CK19" s="24" t="s">
        <v>358</v>
      </c>
      <c r="CL19" s="62">
        <f>SUM(CF152:CF153)</f>
        <v>357736</v>
      </c>
      <c r="CM19" s="181">
        <f t="shared" si="1"/>
        <v>0.14666643160853965</v>
      </c>
      <c r="CN19" s="44">
        <f t="shared" si="2"/>
        <v>-0.14666643160853965</v>
      </c>
      <c r="CO19" s="181">
        <v>0.34222235706176796</v>
      </c>
    </row>
    <row r="20" spans="15:93" x14ac:dyDescent="0.25">
      <c r="O20" s="64"/>
      <c r="R20" s="112" t="s">
        <v>57</v>
      </c>
      <c r="S20" s="152">
        <v>0.18367270098496943</v>
      </c>
      <c r="T20" s="108">
        <v>2.529818026990175E-2</v>
      </c>
      <c r="U20" s="57">
        <v>0.25457267048150523</v>
      </c>
      <c r="W20" s="112" t="s">
        <v>57</v>
      </c>
      <c r="X20" s="152">
        <v>0.18367270098496943</v>
      </c>
      <c r="Y20" s="108">
        <v>2.529818026990175E-2</v>
      </c>
      <c r="Z20" s="57">
        <v>0.25457267048150523</v>
      </c>
      <c r="AB20" s="64"/>
      <c r="AE20" s="61" t="s">
        <v>43</v>
      </c>
      <c r="AG20" s="61">
        <v>712763</v>
      </c>
      <c r="AH20" s="61">
        <v>100</v>
      </c>
      <c r="AK20" s="64"/>
      <c r="AN20" s="61" t="s">
        <v>69</v>
      </c>
      <c r="AO20" s="61" t="s">
        <v>70</v>
      </c>
      <c r="AP20" s="61">
        <v>18971</v>
      </c>
      <c r="AQ20" s="61">
        <v>0.8</v>
      </c>
      <c r="AT20" s="64"/>
      <c r="AX20" s="61" t="s">
        <v>366</v>
      </c>
      <c r="AY20" s="61">
        <v>8130</v>
      </c>
      <c r="AZ20" s="61">
        <v>0.3</v>
      </c>
      <c r="BD20" s="64"/>
      <c r="BM20" s="64"/>
      <c r="BQ20" s="61" t="s">
        <v>332</v>
      </c>
      <c r="BR20" s="61">
        <v>1626075</v>
      </c>
      <c r="BS20" s="61">
        <v>66.7</v>
      </c>
      <c r="BV20" s="43" t="s">
        <v>480</v>
      </c>
      <c r="BW20" s="24" t="s">
        <v>359</v>
      </c>
      <c r="BX20" s="62">
        <f>BR129</f>
        <v>203259</v>
      </c>
      <c r="BY20" s="181">
        <f t="shared" si="0"/>
        <v>8.3333162506206149E-2</v>
      </c>
      <c r="CA20" s="64"/>
      <c r="CD20" s="61" t="s">
        <v>459</v>
      </c>
      <c r="CJ20" s="43" t="s">
        <v>480</v>
      </c>
      <c r="CK20" s="24" t="s">
        <v>359</v>
      </c>
      <c r="CL20" s="62">
        <f>SUM(CF165:CF166)</f>
        <v>119246</v>
      </c>
      <c r="CM20" s="181">
        <f t="shared" si="1"/>
        <v>4.8889083859583383E-2</v>
      </c>
      <c r="CN20" s="44">
        <f t="shared" si="2"/>
        <v>-4.8889083859583383E-2</v>
      </c>
      <c r="CO20" s="181">
        <v>8.3333162506206149E-2</v>
      </c>
    </row>
    <row r="21" spans="15:93" x14ac:dyDescent="0.25">
      <c r="O21" s="64"/>
      <c r="R21" s="112" t="s">
        <v>58</v>
      </c>
      <c r="S21" s="152">
        <v>0.11537970282275804</v>
      </c>
      <c r="T21" s="108">
        <v>2.0872668445720343E-2</v>
      </c>
      <c r="U21" s="57">
        <v>0.19291913224158527</v>
      </c>
      <c r="W21" s="112" t="s">
        <v>50</v>
      </c>
      <c r="X21" s="152">
        <v>0.21311653903386202</v>
      </c>
      <c r="Y21" s="108">
        <v>2.6754608640012858E-2</v>
      </c>
      <c r="Z21" s="57">
        <v>0.27268793526705104</v>
      </c>
      <c r="AB21" s="64"/>
      <c r="AK21" s="64"/>
      <c r="AN21" s="61" t="s">
        <v>43</v>
      </c>
      <c r="AP21" s="61">
        <v>2439113</v>
      </c>
      <c r="AQ21" s="61">
        <v>100</v>
      </c>
      <c r="AT21" s="64"/>
      <c r="AX21" s="61" t="s">
        <v>324</v>
      </c>
      <c r="AY21" s="61">
        <v>5420</v>
      </c>
      <c r="AZ21" s="61">
        <v>0.2</v>
      </c>
      <c r="BD21" s="64"/>
      <c r="BM21" s="64"/>
      <c r="BQ21" s="61" t="s">
        <v>43</v>
      </c>
      <c r="BR21" s="61">
        <v>2284636</v>
      </c>
      <c r="BS21" s="61">
        <v>93.7</v>
      </c>
      <c r="BV21" s="62" t="s">
        <v>481</v>
      </c>
      <c r="BW21" s="24" t="s">
        <v>360</v>
      </c>
      <c r="BX21" s="62">
        <f>BR139</f>
        <v>119246</v>
      </c>
      <c r="BY21" s="181">
        <f t="shared" si="0"/>
        <v>4.8889083859583383E-2</v>
      </c>
      <c r="CA21" s="64"/>
      <c r="CF21" s="61" t="s">
        <v>3</v>
      </c>
      <c r="CG21" s="61" t="s">
        <v>4</v>
      </c>
      <c r="CJ21" s="62" t="s">
        <v>481</v>
      </c>
      <c r="CK21" s="24" t="s">
        <v>360</v>
      </c>
      <c r="CL21" s="62">
        <f>SUM(CF178:CF179)</f>
        <v>78594</v>
      </c>
      <c r="CM21" s="181">
        <f t="shared" si="1"/>
        <v>3.2222369361321106E-2</v>
      </c>
      <c r="CN21" s="35">
        <f t="shared" si="2"/>
        <v>-3.2222369361321106E-2</v>
      </c>
      <c r="CO21" s="181">
        <v>4.8889083859583383E-2</v>
      </c>
    </row>
    <row r="22" spans="15:93" x14ac:dyDescent="0.25">
      <c r="O22" s="64"/>
      <c r="R22" s="112" t="s">
        <v>59</v>
      </c>
      <c r="S22" s="152">
        <v>0.15385379560904305</v>
      </c>
      <c r="T22" s="108">
        <v>2.3572824853148999E-2</v>
      </c>
      <c r="U22" s="57">
        <v>0.20858742293958196</v>
      </c>
      <c r="W22" s="112" t="s">
        <v>52</v>
      </c>
      <c r="X22" s="152">
        <v>0.26020313073599594</v>
      </c>
      <c r="Y22" s="108">
        <v>2.8664694662104719E-2</v>
      </c>
      <c r="Z22" s="57">
        <v>0.22435422164453778</v>
      </c>
      <c r="AB22" s="64"/>
      <c r="AK22" s="64"/>
      <c r="AT22" s="64"/>
      <c r="AX22" s="61" t="s">
        <v>325</v>
      </c>
      <c r="AY22" s="61">
        <v>2710</v>
      </c>
      <c r="AZ22" s="61">
        <v>0.1</v>
      </c>
      <c r="BD22" s="64"/>
      <c r="BM22" s="64"/>
      <c r="BP22" s="61" t="s">
        <v>69</v>
      </c>
      <c r="BQ22" s="61" t="s">
        <v>70</v>
      </c>
      <c r="BR22" s="61">
        <v>154477</v>
      </c>
      <c r="BS22" s="61">
        <v>6.3</v>
      </c>
      <c r="CA22" s="64"/>
      <c r="CD22" s="61" t="s">
        <v>6</v>
      </c>
      <c r="CE22" s="61" t="s">
        <v>454</v>
      </c>
      <c r="CF22" s="61">
        <v>59623</v>
      </c>
      <c r="CG22" s="61">
        <v>2.4</v>
      </c>
    </row>
    <row r="23" spans="15:93" x14ac:dyDescent="0.25">
      <c r="O23" s="64"/>
      <c r="R23" s="112" t="s">
        <v>60</v>
      </c>
      <c r="S23" s="152">
        <v>5.5557149944036967E-2</v>
      </c>
      <c r="T23" s="108">
        <v>1.496554845622009E-2</v>
      </c>
      <c r="U23" s="23">
        <v>7.8862295762369611E-2</v>
      </c>
      <c r="W23" s="112" t="s">
        <v>56</v>
      </c>
      <c r="X23" s="152">
        <v>0.3404251978394674</v>
      </c>
      <c r="Y23" s="108">
        <v>3.095834201473658E-2</v>
      </c>
      <c r="Z23" s="57">
        <v>0.28533999859497072</v>
      </c>
      <c r="AB23" s="64"/>
      <c r="AK23" s="64"/>
      <c r="AT23" s="64"/>
      <c r="AX23" s="61" t="s">
        <v>43</v>
      </c>
      <c r="AY23" s="61">
        <v>2425562</v>
      </c>
      <c r="AZ23" s="61">
        <v>99.4</v>
      </c>
      <c r="BD23" s="64"/>
      <c r="BM23" s="64"/>
      <c r="BP23" s="61" t="s">
        <v>43</v>
      </c>
      <c r="BR23" s="61">
        <v>2439113</v>
      </c>
      <c r="BS23" s="61">
        <v>100</v>
      </c>
      <c r="CA23" s="64"/>
      <c r="CE23" s="61" t="s">
        <v>455</v>
      </c>
      <c r="CF23" s="61">
        <v>224940</v>
      </c>
      <c r="CG23" s="61">
        <v>9.1999999999999993</v>
      </c>
    </row>
    <row r="24" spans="15:93" x14ac:dyDescent="0.25">
      <c r="O24" s="64"/>
      <c r="R24" s="112" t="s">
        <v>88</v>
      </c>
      <c r="S24" s="152">
        <v>0.15385379560904305</v>
      </c>
      <c r="T24" s="108">
        <v>1.212404793390362E-2</v>
      </c>
      <c r="U24" s="57">
        <v>8.8901423056172532E-2</v>
      </c>
      <c r="W24" s="112" t="s">
        <v>45</v>
      </c>
      <c r="X24" s="152">
        <v>0.46913586995638668</v>
      </c>
      <c r="Y24" s="108">
        <v>3.2604371092080794E-2</v>
      </c>
      <c r="Z24" s="57">
        <v>0.4636029800014988</v>
      </c>
      <c r="AB24" s="64"/>
      <c r="AK24" s="64"/>
      <c r="AT24" s="64"/>
      <c r="AW24" s="61" t="s">
        <v>69</v>
      </c>
      <c r="AX24" s="61" t="s">
        <v>70</v>
      </c>
      <c r="AY24" s="61">
        <v>13551</v>
      </c>
      <c r="AZ24" s="61">
        <v>0.6</v>
      </c>
      <c r="BD24" s="64"/>
      <c r="BM24" s="64"/>
      <c r="CA24" s="64"/>
      <c r="CE24" s="61" t="s">
        <v>456</v>
      </c>
      <c r="CF24" s="61">
        <v>243911</v>
      </c>
      <c r="CG24" s="61">
        <v>10</v>
      </c>
    </row>
    <row r="25" spans="15:93" ht="16.5" thickBot="1" x14ac:dyDescent="0.3">
      <c r="O25" s="64"/>
      <c r="R25" s="113" t="s">
        <v>259</v>
      </c>
      <c r="S25" s="154">
        <v>7.3684660260543308E-2</v>
      </c>
      <c r="T25" s="156">
        <v>1.7068792048799273E-2</v>
      </c>
      <c r="U25" s="57">
        <v>8.1821435191737416E-2</v>
      </c>
      <c r="W25" s="112" t="s">
        <v>62</v>
      </c>
      <c r="X25" s="153">
        <v>0</v>
      </c>
      <c r="Y25" s="108">
        <v>0</v>
      </c>
      <c r="Z25" s="57">
        <v>0.16441678188154343</v>
      </c>
      <c r="AB25" s="64"/>
      <c r="AK25" s="64"/>
      <c r="AT25" s="64"/>
      <c r="AW25" s="61" t="s">
        <v>43</v>
      </c>
      <c r="AY25" s="61">
        <v>2439113</v>
      </c>
      <c r="AZ25" s="61">
        <v>100</v>
      </c>
      <c r="BD25" s="64"/>
      <c r="BM25" s="64"/>
      <c r="CA25" s="64"/>
      <c r="CE25" s="61" t="s">
        <v>457</v>
      </c>
      <c r="CF25" s="61">
        <v>100275</v>
      </c>
      <c r="CG25" s="61">
        <v>4.0999999999999996</v>
      </c>
    </row>
    <row r="26" spans="15:93" x14ac:dyDescent="0.25">
      <c r="O26" s="64"/>
      <c r="R26" s="112" t="s">
        <v>61</v>
      </c>
      <c r="S26" s="153">
        <v>0.33334358280548554</v>
      </c>
      <c r="T26" s="108">
        <v>3.0798665434219028E-2</v>
      </c>
      <c r="U26" s="57">
        <v>0.30681236094856507</v>
      </c>
      <c r="W26" s="112" t="s">
        <v>48</v>
      </c>
      <c r="X26" s="153">
        <v>0.12499423458327567</v>
      </c>
      <c r="Y26" s="108">
        <v>2.1606541924808043E-2</v>
      </c>
      <c r="Z26" s="57">
        <v>0.33041787413096407</v>
      </c>
      <c r="AB26" s="64"/>
      <c r="AF26" s="209" t="s">
        <v>225</v>
      </c>
      <c r="AG26" s="182">
        <v>325215</v>
      </c>
      <c r="AH26" s="183">
        <f>AG26/$AE$2</f>
        <v>0.45627368424006298</v>
      </c>
      <c r="AK26" s="64"/>
      <c r="AO26" s="159" t="s">
        <v>235</v>
      </c>
      <c r="AP26" s="182">
        <v>729024</v>
      </c>
      <c r="AQ26" s="183">
        <f>AP26/$AN$2</f>
        <v>0.29888898136330705</v>
      </c>
      <c r="AT26" s="64"/>
      <c r="BD26" s="64"/>
      <c r="BM26" s="64"/>
      <c r="CA26" s="64"/>
      <c r="CE26" s="61" t="s">
        <v>458</v>
      </c>
      <c r="CF26" s="61">
        <v>29811</v>
      </c>
      <c r="CG26" s="61">
        <v>1.2</v>
      </c>
    </row>
    <row r="27" spans="15:93" x14ac:dyDescent="0.25">
      <c r="O27" s="64"/>
      <c r="R27" s="112" t="s">
        <v>62</v>
      </c>
      <c r="S27" s="153">
        <v>0</v>
      </c>
      <c r="T27" s="108">
        <v>0</v>
      </c>
      <c r="U27" s="57">
        <v>0.16441678188154343</v>
      </c>
      <c r="W27" s="112" t="s">
        <v>51</v>
      </c>
      <c r="X27" s="153">
        <v>0.3125086481250865</v>
      </c>
      <c r="Y27" s="108">
        <v>3.0283039040978517E-2</v>
      </c>
      <c r="Z27" s="57">
        <v>0.26481777328727685</v>
      </c>
      <c r="AB27" s="64"/>
      <c r="AF27" s="210" t="s">
        <v>226</v>
      </c>
      <c r="AG27" s="185">
        <v>214100</v>
      </c>
      <c r="AH27" s="186">
        <f t="shared" ref="AH27:AH29" si="3">AG27/$AE$2</f>
        <v>0.30038035083190345</v>
      </c>
      <c r="AK27" s="64"/>
      <c r="AO27" s="184" t="s">
        <v>446</v>
      </c>
      <c r="AP27" s="185">
        <v>623329</v>
      </c>
      <c r="AQ27" s="186">
        <f t="shared" ref="AQ27:AQ29" si="4">AP27/$AN$2</f>
        <v>0.2555556056648462</v>
      </c>
      <c r="AT27" s="64"/>
      <c r="BD27" s="64"/>
      <c r="BM27" s="64"/>
      <c r="BP27" s="24" t="s">
        <v>334</v>
      </c>
      <c r="CA27" s="64"/>
      <c r="CE27" s="61" t="s">
        <v>43</v>
      </c>
      <c r="CF27" s="61">
        <v>658560</v>
      </c>
      <c r="CG27" s="61">
        <v>27</v>
      </c>
    </row>
    <row r="28" spans="15:93" ht="16.5" thickBot="1" x14ac:dyDescent="0.3">
      <c r="O28" s="64"/>
      <c r="R28" s="112" t="s">
        <v>63</v>
      </c>
      <c r="S28" s="152">
        <v>0.16037706293316811</v>
      </c>
      <c r="T28" s="108">
        <v>2.3974419024138768E-2</v>
      </c>
      <c r="U28" s="57">
        <v>8.9827356531953367E-2</v>
      </c>
      <c r="W28" s="112" t="s">
        <v>61</v>
      </c>
      <c r="X28" s="153">
        <v>0.33334358280548554</v>
      </c>
      <c r="Y28" s="108">
        <v>3.0798665434219028E-2</v>
      </c>
      <c r="Z28" s="57">
        <v>0.30681236094856507</v>
      </c>
      <c r="AB28" s="64"/>
      <c r="AF28" s="204" t="s">
        <v>227</v>
      </c>
      <c r="AG28" s="185">
        <v>43362</v>
      </c>
      <c r="AH28" s="186">
        <f t="shared" si="3"/>
        <v>6.0836491232008398E-2</v>
      </c>
      <c r="AK28" s="64"/>
      <c r="AO28" s="184" t="s">
        <v>236</v>
      </c>
      <c r="AP28" s="185">
        <v>357737</v>
      </c>
      <c r="AQ28" s="186">
        <f t="shared" si="4"/>
        <v>0.1466668415936449</v>
      </c>
      <c r="AT28" s="64"/>
      <c r="BD28" s="64"/>
      <c r="BM28" s="64"/>
      <c r="BR28" s="61" t="s">
        <v>3</v>
      </c>
      <c r="BS28" s="61" t="s">
        <v>4</v>
      </c>
      <c r="CA28" s="64"/>
      <c r="CD28" s="61" t="s">
        <v>69</v>
      </c>
      <c r="CE28" s="61" t="s">
        <v>70</v>
      </c>
      <c r="CF28" s="61">
        <v>1780552</v>
      </c>
      <c r="CG28" s="61">
        <v>73</v>
      </c>
    </row>
    <row r="29" spans="15:93" x14ac:dyDescent="0.25">
      <c r="O29" s="64"/>
      <c r="R29" s="114" t="s">
        <v>188</v>
      </c>
      <c r="S29" s="155">
        <v>0.45500000000000002</v>
      </c>
      <c r="T29" s="119">
        <v>3.253140070423139E-2</v>
      </c>
      <c r="AB29" s="64"/>
      <c r="AF29" s="208" t="s">
        <v>228</v>
      </c>
      <c r="AG29" s="185">
        <v>27101</v>
      </c>
      <c r="AH29" s="186">
        <f t="shared" si="3"/>
        <v>3.8022456272281249E-2</v>
      </c>
      <c r="AK29" s="64"/>
      <c r="AO29" s="205" t="s">
        <v>243</v>
      </c>
      <c r="AP29" s="185">
        <v>195129</v>
      </c>
      <c r="AQ29" s="186">
        <f t="shared" si="4"/>
        <v>7.9999983600595792E-2</v>
      </c>
      <c r="AT29" s="64"/>
      <c r="AX29" s="209" t="s">
        <v>314</v>
      </c>
      <c r="AY29" s="182">
        <v>205970</v>
      </c>
      <c r="AZ29" s="183">
        <f>AY29/$AW$2</f>
        <v>8.4444632126514846E-2</v>
      </c>
      <c r="BD29" s="64"/>
      <c r="BM29" s="64"/>
      <c r="BP29" s="61" t="s">
        <v>6</v>
      </c>
      <c r="BQ29" s="61" t="s">
        <v>331</v>
      </c>
      <c r="BR29" s="61">
        <v>840139</v>
      </c>
      <c r="BS29" s="61">
        <v>34.4</v>
      </c>
      <c r="CA29" s="64"/>
      <c r="CD29" s="61" t="s">
        <v>43</v>
      </c>
      <c r="CF29" s="61">
        <v>2439113</v>
      </c>
      <c r="CG29" s="61">
        <v>100</v>
      </c>
    </row>
    <row r="30" spans="15:93" ht="16.5" thickBot="1" x14ac:dyDescent="0.3">
      <c r="O30" s="64"/>
      <c r="AB30" s="64"/>
      <c r="AF30" s="207" t="s">
        <v>445</v>
      </c>
      <c r="AG30" s="96"/>
      <c r="AH30" s="97">
        <f>1-SUM(AH26:AH29)</f>
        <v>0.14448701742374392</v>
      </c>
      <c r="AK30" s="64"/>
      <c r="AO30" s="207" t="s">
        <v>217</v>
      </c>
      <c r="AP30" s="96"/>
      <c r="AQ30" s="97">
        <f>1-SUM(AQ26:AQ29)</f>
        <v>0.21888858777760611</v>
      </c>
      <c r="AT30" s="64"/>
      <c r="AX30" s="206" t="s">
        <v>316</v>
      </c>
      <c r="AY30" s="185">
        <v>257462</v>
      </c>
      <c r="AZ30" s="186">
        <f t="shared" ref="AZ30:AZ33" si="5">AY30/$AW$2</f>
        <v>0.10555558516559094</v>
      </c>
      <c r="BD30" s="64"/>
      <c r="BM30" s="64"/>
      <c r="BQ30" s="61" t="s">
        <v>332</v>
      </c>
      <c r="BR30" s="61">
        <v>1444497</v>
      </c>
      <c r="BS30" s="61">
        <v>59.2</v>
      </c>
      <c r="CA30" s="64"/>
    </row>
    <row r="31" spans="15:93" x14ac:dyDescent="0.25">
      <c r="O31" s="64"/>
      <c r="AB31" s="64"/>
      <c r="AK31" s="64"/>
      <c r="AT31" s="64"/>
      <c r="AX31" s="206" t="s">
        <v>313</v>
      </c>
      <c r="AY31" s="185">
        <v>300824</v>
      </c>
      <c r="AZ31" s="186">
        <f t="shared" si="5"/>
        <v>0.12333335929905667</v>
      </c>
      <c r="BD31" s="64"/>
      <c r="BM31" s="64"/>
      <c r="BQ31" s="61" t="s">
        <v>43</v>
      </c>
      <c r="BR31" s="61">
        <v>2284636</v>
      </c>
      <c r="BS31" s="61">
        <v>93.7</v>
      </c>
      <c r="CA31" s="64"/>
    </row>
    <row r="32" spans="15:93" x14ac:dyDescent="0.25">
      <c r="O32" s="64"/>
      <c r="AB32" s="64"/>
      <c r="AK32" s="64"/>
      <c r="AT32" s="64"/>
      <c r="AX32" s="206" t="s">
        <v>319</v>
      </c>
      <c r="AY32" s="185">
        <v>395678</v>
      </c>
      <c r="AZ32" s="186">
        <f t="shared" si="5"/>
        <v>0.1622220864715985</v>
      </c>
      <c r="BD32" s="64"/>
      <c r="BM32" s="64"/>
      <c r="BP32" s="61" t="s">
        <v>69</v>
      </c>
      <c r="BQ32" s="61" t="s">
        <v>70</v>
      </c>
      <c r="BR32" s="61">
        <v>154477</v>
      </c>
      <c r="BS32" s="61">
        <v>6.3</v>
      </c>
      <c r="CA32" s="64"/>
    </row>
    <row r="33" spans="15:85" ht="16.5" thickBot="1" x14ac:dyDescent="0.3">
      <c r="O33" s="64"/>
      <c r="AB33" s="64"/>
      <c r="AK33" s="64"/>
      <c r="AT33" s="64"/>
      <c r="AX33" s="221" t="s">
        <v>321</v>
      </c>
      <c r="AY33" s="96">
        <v>401099</v>
      </c>
      <c r="AZ33" s="97">
        <f t="shared" si="5"/>
        <v>0.16444461572711064</v>
      </c>
      <c r="BD33" s="64"/>
      <c r="BM33" s="64"/>
      <c r="BP33" s="61" t="s">
        <v>43</v>
      </c>
      <c r="BR33" s="61">
        <v>2439113</v>
      </c>
      <c r="BS33" s="61">
        <v>100</v>
      </c>
      <c r="CA33" s="64"/>
      <c r="CD33" s="61" t="s">
        <v>460</v>
      </c>
    </row>
    <row r="34" spans="15:85" x14ac:dyDescent="0.25">
      <c r="O34" s="64"/>
      <c r="T34" s="159"/>
      <c r="U34" s="160" t="s">
        <v>30</v>
      </c>
      <c r="V34" s="173" t="s">
        <v>512</v>
      </c>
      <c r="W34" s="145" t="s">
        <v>402</v>
      </c>
      <c r="AB34" s="64"/>
      <c r="AK34" s="64"/>
      <c r="AT34" s="64"/>
      <c r="BD34" s="64"/>
      <c r="BM34" s="64"/>
      <c r="CA34" s="64"/>
      <c r="CF34" s="61" t="s">
        <v>3</v>
      </c>
      <c r="CG34" s="61" t="s">
        <v>4</v>
      </c>
    </row>
    <row r="35" spans="15:85" x14ac:dyDescent="0.25">
      <c r="O35" s="64"/>
      <c r="T35" s="121" t="s">
        <v>57</v>
      </c>
      <c r="U35" s="152">
        <v>0.18367270098496943</v>
      </c>
      <c r="V35" s="157">
        <v>2.529818026990175E-2</v>
      </c>
      <c r="W35" s="147">
        <v>0.25457267048150523</v>
      </c>
      <c r="AB35" s="64"/>
      <c r="AK35" s="64"/>
      <c r="AT35" s="64"/>
      <c r="BD35" s="64"/>
      <c r="BM35" s="64"/>
      <c r="CA35" s="64"/>
      <c r="CD35" s="61" t="s">
        <v>6</v>
      </c>
      <c r="CE35" s="61" t="s">
        <v>454</v>
      </c>
      <c r="CF35" s="61">
        <v>94854</v>
      </c>
      <c r="CG35" s="61">
        <v>3.9</v>
      </c>
    </row>
    <row r="36" spans="15:85" x14ac:dyDescent="0.25">
      <c r="O36" s="64"/>
      <c r="T36" s="121" t="s">
        <v>50</v>
      </c>
      <c r="U36" s="152">
        <v>0.21311653903386202</v>
      </c>
      <c r="V36" s="157">
        <v>2.6754608640012858E-2</v>
      </c>
      <c r="W36" s="147">
        <v>0.27268793526705104</v>
      </c>
      <c r="AB36" s="64"/>
      <c r="AK36" s="64"/>
      <c r="AT36" s="64"/>
      <c r="BD36" s="64"/>
      <c r="BM36" s="64"/>
      <c r="CA36" s="64"/>
      <c r="CE36" s="61" t="s">
        <v>455</v>
      </c>
      <c r="CF36" s="61">
        <v>363157</v>
      </c>
      <c r="CG36" s="61">
        <v>14.9</v>
      </c>
    </row>
    <row r="37" spans="15:85" x14ac:dyDescent="0.25">
      <c r="O37" s="64"/>
      <c r="T37" s="121" t="s">
        <v>52</v>
      </c>
      <c r="U37" s="152">
        <v>0.26020313073599594</v>
      </c>
      <c r="V37" s="157">
        <v>2.8664694662104719E-2</v>
      </c>
      <c r="W37" s="147">
        <v>0.22435422164453778</v>
      </c>
      <c r="AB37" s="64"/>
      <c r="AK37" s="64"/>
      <c r="AT37" s="64"/>
      <c r="BD37" s="64"/>
      <c r="BM37" s="64"/>
      <c r="BP37" s="24" t="s">
        <v>335</v>
      </c>
      <c r="CA37" s="64"/>
      <c r="CE37" s="61" t="s">
        <v>456</v>
      </c>
      <c r="CF37" s="61">
        <v>268302</v>
      </c>
      <c r="CG37" s="61">
        <v>11</v>
      </c>
    </row>
    <row r="38" spans="15:85" x14ac:dyDescent="0.25">
      <c r="O38" s="64"/>
      <c r="T38" s="121" t="s">
        <v>56</v>
      </c>
      <c r="U38" s="152">
        <v>0.3404251978394674</v>
      </c>
      <c r="V38" s="157">
        <v>3.095834201473658E-2</v>
      </c>
      <c r="W38" s="147">
        <v>0.28533999859497072</v>
      </c>
      <c r="AB38" s="64"/>
      <c r="AK38" s="64"/>
      <c r="AT38" s="64"/>
      <c r="BD38" s="64"/>
      <c r="BM38" s="64"/>
      <c r="BR38" s="61" t="s">
        <v>3</v>
      </c>
      <c r="BS38" s="61" t="s">
        <v>4</v>
      </c>
      <c r="CA38" s="64"/>
      <c r="CE38" s="61" t="s">
        <v>457</v>
      </c>
      <c r="CF38" s="61">
        <v>84014</v>
      </c>
      <c r="CG38" s="61">
        <v>3.4</v>
      </c>
    </row>
    <row r="39" spans="15:85" ht="16.5" thickBot="1" x14ac:dyDescent="0.3">
      <c r="O39" s="64"/>
      <c r="T39" s="123" t="s">
        <v>45</v>
      </c>
      <c r="U39" s="161">
        <v>0.46913586995638668</v>
      </c>
      <c r="V39" s="162">
        <v>3.2604371092080794E-2</v>
      </c>
      <c r="W39" s="151">
        <v>0.4636029800014988</v>
      </c>
      <c r="AB39" s="64"/>
      <c r="AK39" s="64"/>
      <c r="AT39" s="64"/>
      <c r="BD39" s="64"/>
      <c r="BM39" s="64"/>
      <c r="BP39" s="61" t="s">
        <v>6</v>
      </c>
      <c r="BQ39" s="61" t="s">
        <v>331</v>
      </c>
      <c r="BR39" s="61">
        <v>1531221</v>
      </c>
      <c r="BS39" s="61">
        <v>62.8</v>
      </c>
      <c r="CA39" s="64"/>
      <c r="CE39" s="61" t="s">
        <v>458</v>
      </c>
      <c r="CF39" s="61">
        <v>29811</v>
      </c>
      <c r="CG39" s="61">
        <v>1.2</v>
      </c>
    </row>
    <row r="40" spans="15:85" x14ac:dyDescent="0.25">
      <c r="O40" s="64"/>
      <c r="AB40" s="64"/>
      <c r="AK40" s="64"/>
      <c r="AT40" s="64"/>
      <c r="BD40" s="64"/>
      <c r="BM40" s="64"/>
      <c r="BQ40" s="61" t="s">
        <v>332</v>
      </c>
      <c r="BR40" s="61">
        <v>753415</v>
      </c>
      <c r="BS40" s="61">
        <v>30.9</v>
      </c>
      <c r="CA40" s="64"/>
      <c r="CE40" s="61" t="s">
        <v>43</v>
      </c>
      <c r="CF40" s="61">
        <v>840139</v>
      </c>
      <c r="CG40" s="61">
        <v>34.4</v>
      </c>
    </row>
    <row r="41" spans="15:85" x14ac:dyDescent="0.25">
      <c r="O41" s="64"/>
      <c r="AB41" s="64"/>
      <c r="AK41" s="64"/>
      <c r="AT41" s="64"/>
      <c r="BD41" s="64"/>
      <c r="BM41" s="64"/>
      <c r="BQ41" s="61" t="s">
        <v>43</v>
      </c>
      <c r="BR41" s="61">
        <v>2284636</v>
      </c>
      <c r="BS41" s="61">
        <v>93.7</v>
      </c>
      <c r="CA41" s="64"/>
      <c r="CD41" s="61" t="s">
        <v>69</v>
      </c>
      <c r="CE41" s="61" t="s">
        <v>70</v>
      </c>
      <c r="CF41" s="61">
        <v>1598974</v>
      </c>
      <c r="CG41" s="61">
        <v>65.599999999999994</v>
      </c>
    </row>
    <row r="42" spans="15:85" x14ac:dyDescent="0.25">
      <c r="O42" s="64"/>
      <c r="AB42" s="64"/>
      <c r="AK42" s="64"/>
      <c r="AT42" s="64"/>
      <c r="BD42" s="64"/>
      <c r="BM42" s="64"/>
      <c r="BP42" s="61" t="s">
        <v>69</v>
      </c>
      <c r="BQ42" s="61" t="s">
        <v>70</v>
      </c>
      <c r="BR42" s="61">
        <v>154477</v>
      </c>
      <c r="BS42" s="61">
        <v>6.3</v>
      </c>
      <c r="CA42" s="64"/>
      <c r="CD42" s="61" t="s">
        <v>43</v>
      </c>
      <c r="CF42" s="61">
        <v>2439113</v>
      </c>
      <c r="CG42" s="61">
        <v>100</v>
      </c>
    </row>
    <row r="43" spans="15:85" x14ac:dyDescent="0.25">
      <c r="O43" s="64"/>
      <c r="AB43" s="64"/>
      <c r="AK43" s="64"/>
      <c r="AT43" s="64"/>
      <c r="BD43" s="64"/>
      <c r="BM43" s="64"/>
      <c r="BP43" s="61" t="s">
        <v>43</v>
      </c>
      <c r="BR43" s="61">
        <v>2439113</v>
      </c>
      <c r="BS43" s="61">
        <v>100</v>
      </c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CA45" s="64"/>
    </row>
    <row r="46" spans="15:85" x14ac:dyDescent="0.25">
      <c r="O46" s="64"/>
      <c r="AB46" s="64"/>
      <c r="AK46" s="64"/>
      <c r="AT46" s="64"/>
      <c r="BD46" s="64"/>
      <c r="BM46" s="64"/>
      <c r="CA46" s="64"/>
      <c r="CD46" s="61" t="s">
        <v>461</v>
      </c>
    </row>
    <row r="47" spans="15:85" x14ac:dyDescent="0.25">
      <c r="O47" s="64"/>
      <c r="AB47" s="64"/>
      <c r="AK47" s="64"/>
      <c r="AT47" s="64"/>
      <c r="BD47" s="64"/>
      <c r="BM47" s="64"/>
      <c r="BP47" s="24" t="s">
        <v>336</v>
      </c>
      <c r="CA47" s="64"/>
      <c r="CF47" s="61" t="s">
        <v>3</v>
      </c>
      <c r="CG47" s="61" t="s">
        <v>4</v>
      </c>
    </row>
    <row r="48" spans="15:85" x14ac:dyDescent="0.25">
      <c r="O48" s="64"/>
      <c r="AB48" s="64"/>
      <c r="AK48" s="64"/>
      <c r="AT48" s="64"/>
      <c r="BD48" s="64"/>
      <c r="BM48" s="64"/>
      <c r="BR48" s="61" t="s">
        <v>3</v>
      </c>
      <c r="BS48" s="61" t="s">
        <v>4</v>
      </c>
      <c r="CA48" s="64"/>
      <c r="CD48" s="61" t="s">
        <v>6</v>
      </c>
      <c r="CE48" s="61" t="s">
        <v>454</v>
      </c>
      <c r="CF48" s="61">
        <v>368577</v>
      </c>
      <c r="CG48" s="61">
        <v>15.1</v>
      </c>
    </row>
    <row r="49" spans="15:85" x14ac:dyDescent="0.25">
      <c r="O49" s="64"/>
      <c r="AB49" s="64"/>
      <c r="AK49" s="64"/>
      <c r="AT49" s="64"/>
      <c r="BD49" s="64"/>
      <c r="BM49" s="64"/>
      <c r="BP49" s="61" t="s">
        <v>6</v>
      </c>
      <c r="BQ49" s="61" t="s">
        <v>331</v>
      </c>
      <c r="BR49" s="61">
        <v>1338802</v>
      </c>
      <c r="BS49" s="61">
        <v>54.9</v>
      </c>
      <c r="CA49" s="64"/>
      <c r="CE49" s="61" t="s">
        <v>455</v>
      </c>
      <c r="CF49" s="61">
        <v>769676</v>
      </c>
      <c r="CG49" s="61">
        <v>31.6</v>
      </c>
    </row>
    <row r="50" spans="15:85" x14ac:dyDescent="0.25">
      <c r="O50" s="64"/>
      <c r="AB50" s="64"/>
      <c r="AK50" s="64"/>
      <c r="AT50" s="64"/>
      <c r="BD50" s="64"/>
      <c r="BM50" s="64"/>
      <c r="BQ50" s="61" t="s">
        <v>332</v>
      </c>
      <c r="BR50" s="61">
        <v>945834</v>
      </c>
      <c r="BS50" s="61">
        <v>38.799999999999997</v>
      </c>
      <c r="CA50" s="64"/>
      <c r="CE50" s="61" t="s">
        <v>456</v>
      </c>
      <c r="CF50" s="61">
        <v>276433</v>
      </c>
      <c r="CG50" s="61">
        <v>11.3</v>
      </c>
    </row>
    <row r="51" spans="15:85" x14ac:dyDescent="0.25">
      <c r="O51" s="64"/>
      <c r="AB51" s="64"/>
      <c r="AK51" s="64"/>
      <c r="AT51" s="64"/>
      <c r="BD51" s="64"/>
      <c r="BM51" s="64"/>
      <c r="BQ51" s="61" t="s">
        <v>43</v>
      </c>
      <c r="BR51" s="61">
        <v>2284636</v>
      </c>
      <c r="BS51" s="61">
        <v>93.7</v>
      </c>
      <c r="CA51" s="64"/>
      <c r="CE51" s="61" t="s">
        <v>457</v>
      </c>
      <c r="CF51" s="61">
        <v>92144</v>
      </c>
      <c r="CG51" s="61">
        <v>3.8</v>
      </c>
    </row>
    <row r="52" spans="15:85" x14ac:dyDescent="0.25">
      <c r="O52" s="64"/>
      <c r="AB52" s="64"/>
      <c r="AK52" s="64"/>
      <c r="AT52" s="64"/>
      <c r="BD52" s="64"/>
      <c r="BM52" s="64"/>
      <c r="BP52" s="61" t="s">
        <v>69</v>
      </c>
      <c r="BQ52" s="61" t="s">
        <v>70</v>
      </c>
      <c r="BR52" s="61">
        <v>154477</v>
      </c>
      <c r="BS52" s="61">
        <v>6.3</v>
      </c>
      <c r="CA52" s="64"/>
      <c r="CE52" s="61" t="s">
        <v>458</v>
      </c>
      <c r="CF52" s="61">
        <v>24391</v>
      </c>
      <c r="CG52" s="61">
        <v>1</v>
      </c>
    </row>
    <row r="53" spans="15:85" x14ac:dyDescent="0.25">
      <c r="O53" s="64"/>
      <c r="AB53" s="64"/>
      <c r="AK53" s="64"/>
      <c r="AT53" s="64"/>
      <c r="BD53" s="64"/>
      <c r="BM53" s="64"/>
      <c r="BP53" s="61" t="s">
        <v>43</v>
      </c>
      <c r="BR53" s="61">
        <v>2439113</v>
      </c>
      <c r="BS53" s="61">
        <v>100</v>
      </c>
      <c r="CA53" s="64"/>
      <c r="CE53" s="61" t="s">
        <v>43</v>
      </c>
      <c r="CF53" s="61">
        <v>1531221</v>
      </c>
      <c r="CG53" s="61">
        <v>62.8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1" t="s">
        <v>69</v>
      </c>
      <c r="CE54" s="61" t="s">
        <v>70</v>
      </c>
      <c r="CF54" s="61">
        <v>907892</v>
      </c>
      <c r="CG54" s="61">
        <v>37.200000000000003</v>
      </c>
    </row>
    <row r="55" spans="15:85" x14ac:dyDescent="0.25">
      <c r="O55" s="64"/>
      <c r="AB55" s="64"/>
      <c r="AK55" s="64"/>
      <c r="AT55" s="64"/>
      <c r="BD55" s="64"/>
      <c r="BM55" s="64"/>
      <c r="CA55" s="64"/>
      <c r="CD55" s="61" t="s">
        <v>43</v>
      </c>
      <c r="CF55" s="61">
        <v>2439113</v>
      </c>
      <c r="CG55" s="61">
        <v>100</v>
      </c>
    </row>
    <row r="56" spans="15:85" x14ac:dyDescent="0.25">
      <c r="O56" s="64"/>
      <c r="AB56" s="64"/>
      <c r="AK56" s="64"/>
      <c r="AT56" s="64"/>
      <c r="BD56" s="64"/>
      <c r="BM56" s="64"/>
      <c r="CA56" s="64"/>
    </row>
    <row r="57" spans="15:85" x14ac:dyDescent="0.25">
      <c r="O57" s="64"/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AB58" s="64"/>
      <c r="AK58" s="64"/>
      <c r="AT58" s="64"/>
      <c r="BD58" s="64"/>
      <c r="BM58" s="64"/>
      <c r="BR58" s="61" t="s">
        <v>3</v>
      </c>
      <c r="BS58" s="61" t="s">
        <v>4</v>
      </c>
      <c r="CA58" s="64"/>
    </row>
    <row r="59" spans="15:85" x14ac:dyDescent="0.25">
      <c r="O59" s="64"/>
      <c r="R59" s="108"/>
      <c r="S59" s="142" t="s">
        <v>402</v>
      </c>
      <c r="AB59" s="64"/>
      <c r="AK59" s="64"/>
      <c r="AT59" s="64"/>
      <c r="BD59" s="64"/>
      <c r="BM59" s="64"/>
      <c r="BP59" s="61" t="s">
        <v>6</v>
      </c>
      <c r="BQ59" s="61" t="s">
        <v>331</v>
      </c>
      <c r="BR59" s="61">
        <v>1151803</v>
      </c>
      <c r="BS59" s="61">
        <v>47.2</v>
      </c>
      <c r="CA59" s="64"/>
      <c r="CD59" s="61" t="s">
        <v>462</v>
      </c>
    </row>
    <row r="60" spans="15:85" x14ac:dyDescent="0.25">
      <c r="O60" s="64"/>
      <c r="R60" s="107" t="s">
        <v>236</v>
      </c>
      <c r="S60" s="57">
        <v>0.4636029800014988</v>
      </c>
      <c r="AB60" s="64"/>
      <c r="AK60" s="64"/>
      <c r="AT60" s="64"/>
      <c r="BD60" s="64"/>
      <c r="BM60" s="64"/>
      <c r="BQ60" s="61" t="s">
        <v>332</v>
      </c>
      <c r="BR60" s="61">
        <v>1132832</v>
      </c>
      <c r="BS60" s="61">
        <v>46.4</v>
      </c>
      <c r="CA60" s="64"/>
      <c r="CF60" s="61" t="s">
        <v>3</v>
      </c>
      <c r="CG60" s="61" t="s">
        <v>4</v>
      </c>
    </row>
    <row r="61" spans="15:85" x14ac:dyDescent="0.25">
      <c r="O61" s="64"/>
      <c r="R61" s="107" t="s">
        <v>47</v>
      </c>
      <c r="S61" s="57">
        <v>0.3145452263411691</v>
      </c>
      <c r="AB61" s="64"/>
      <c r="AK61" s="64"/>
      <c r="AT61" s="64"/>
      <c r="BD61" s="64"/>
      <c r="BM61" s="64"/>
      <c r="BQ61" s="61" t="s">
        <v>43</v>
      </c>
      <c r="BR61" s="61">
        <v>2284636</v>
      </c>
      <c r="BS61" s="61">
        <v>93.7</v>
      </c>
      <c r="CA61" s="64"/>
      <c r="CD61" s="61" t="s">
        <v>6</v>
      </c>
      <c r="CE61" s="61" t="s">
        <v>454</v>
      </c>
      <c r="CF61" s="61">
        <v>227651</v>
      </c>
      <c r="CG61" s="61">
        <v>9.3000000000000007</v>
      </c>
    </row>
    <row r="62" spans="15:85" x14ac:dyDescent="0.25">
      <c r="O62" s="64"/>
      <c r="R62" s="107" t="s">
        <v>48</v>
      </c>
      <c r="S62" s="57">
        <v>0.33041787413096407</v>
      </c>
      <c r="AB62" s="64"/>
      <c r="AK62" s="64"/>
      <c r="AT62" s="64"/>
      <c r="BD62" s="64"/>
      <c r="BM62" s="64"/>
      <c r="BP62" s="61" t="s">
        <v>69</v>
      </c>
      <c r="BQ62" s="61" t="s">
        <v>70</v>
      </c>
      <c r="BR62" s="61">
        <v>154477</v>
      </c>
      <c r="BS62" s="61">
        <v>6.3</v>
      </c>
      <c r="CA62" s="64"/>
      <c r="CE62" s="61" t="s">
        <v>455</v>
      </c>
      <c r="CF62" s="61">
        <v>601648</v>
      </c>
      <c r="CG62" s="61">
        <v>24.7</v>
      </c>
    </row>
    <row r="63" spans="15:85" x14ac:dyDescent="0.25">
      <c r="O63" s="64"/>
      <c r="R63" s="107" t="s">
        <v>119</v>
      </c>
      <c r="S63" s="57">
        <v>0.33700000000000002</v>
      </c>
      <c r="AB63" s="64"/>
      <c r="AK63" s="64"/>
      <c r="AT63" s="64"/>
      <c r="BD63" s="64"/>
      <c r="BM63" s="64"/>
      <c r="BP63" s="61" t="s">
        <v>43</v>
      </c>
      <c r="BR63" s="61">
        <v>2439113</v>
      </c>
      <c r="BS63" s="61">
        <v>100</v>
      </c>
      <c r="CA63" s="64"/>
      <c r="CE63" s="61" t="s">
        <v>456</v>
      </c>
      <c r="CF63" s="61">
        <v>303534</v>
      </c>
      <c r="CG63" s="61">
        <v>12.4</v>
      </c>
    </row>
    <row r="64" spans="15:85" x14ac:dyDescent="0.25">
      <c r="O64" s="64"/>
      <c r="R64" s="107" t="s">
        <v>50</v>
      </c>
      <c r="S64" s="57">
        <v>0.27268793526705104</v>
      </c>
      <c r="AB64" s="64"/>
      <c r="AK64" s="64"/>
      <c r="AT64" s="64"/>
      <c r="BD64" s="64"/>
      <c r="BM64" s="64"/>
      <c r="CA64" s="64"/>
      <c r="CE64" s="61" t="s">
        <v>457</v>
      </c>
      <c r="CF64" s="61">
        <v>149057</v>
      </c>
      <c r="CG64" s="61">
        <v>6.1</v>
      </c>
    </row>
    <row r="65" spans="15:85" x14ac:dyDescent="0.25">
      <c r="O65" s="64"/>
      <c r="R65" s="107" t="s">
        <v>51</v>
      </c>
      <c r="S65" s="57">
        <v>0.26481777328727685</v>
      </c>
      <c r="AB65" s="64"/>
      <c r="AK65" s="64"/>
      <c r="AT65" s="64"/>
      <c r="BD65" s="64"/>
      <c r="BM65" s="64"/>
      <c r="CA65" s="64"/>
      <c r="CE65" s="61" t="s">
        <v>458</v>
      </c>
      <c r="CF65" s="61">
        <v>56913</v>
      </c>
      <c r="CG65" s="61">
        <v>2.2999999999999998</v>
      </c>
    </row>
    <row r="66" spans="15:85" x14ac:dyDescent="0.25">
      <c r="O66" s="64"/>
      <c r="R66" s="107" t="s">
        <v>52</v>
      </c>
      <c r="S66" s="57">
        <v>0.22435422164453778</v>
      </c>
      <c r="AB66" s="64"/>
      <c r="AK66" s="64"/>
      <c r="AT66" s="64"/>
      <c r="BD66" s="64"/>
      <c r="BM66" s="64"/>
      <c r="CA66" s="64"/>
      <c r="CE66" s="61" t="s">
        <v>43</v>
      </c>
      <c r="CF66" s="61">
        <v>1338802</v>
      </c>
      <c r="CG66" s="61">
        <v>54.9</v>
      </c>
    </row>
    <row r="67" spans="15:85" x14ac:dyDescent="0.25">
      <c r="O67" s="64"/>
      <c r="R67" s="107" t="s">
        <v>53</v>
      </c>
      <c r="S67" s="57">
        <v>7.0136527242600152E-2</v>
      </c>
      <c r="AB67" s="64"/>
      <c r="AK67" s="64"/>
      <c r="AT67" s="64"/>
      <c r="BD67" s="64"/>
      <c r="BM67" s="64"/>
      <c r="BP67" s="24" t="s">
        <v>338</v>
      </c>
      <c r="CA67" s="64"/>
      <c r="CD67" s="61" t="s">
        <v>69</v>
      </c>
      <c r="CE67" s="61" t="s">
        <v>70</v>
      </c>
      <c r="CF67" s="61">
        <v>1100311</v>
      </c>
      <c r="CG67" s="61">
        <v>45.1</v>
      </c>
    </row>
    <row r="68" spans="15:85" x14ac:dyDescent="0.25">
      <c r="O68" s="64"/>
      <c r="R68" s="107" t="s">
        <v>54</v>
      </c>
      <c r="S68" s="57">
        <v>5.0069729986300791E-2</v>
      </c>
      <c r="AB68" s="64"/>
      <c r="AK68" s="64"/>
      <c r="AT68" s="64"/>
      <c r="BD68" s="64"/>
      <c r="BM68" s="64"/>
      <c r="BR68" s="61" t="s">
        <v>3</v>
      </c>
      <c r="BS68" s="61" t="s">
        <v>4</v>
      </c>
      <c r="CA68" s="64"/>
      <c r="CD68" s="61" t="s">
        <v>43</v>
      </c>
      <c r="CF68" s="61">
        <v>2439113</v>
      </c>
      <c r="CG68" s="61">
        <v>100</v>
      </c>
    </row>
    <row r="69" spans="15:85" x14ac:dyDescent="0.25">
      <c r="O69" s="64"/>
      <c r="R69" s="107" t="s">
        <v>164</v>
      </c>
      <c r="S69" s="23">
        <v>8.2623335966029221E-2</v>
      </c>
      <c r="AB69" s="64"/>
      <c r="AK69" s="64"/>
      <c r="AT69" s="64"/>
      <c r="BD69" s="64"/>
      <c r="BM69" s="64"/>
      <c r="BP69" s="61" t="s">
        <v>6</v>
      </c>
      <c r="BQ69" s="61" t="s">
        <v>331</v>
      </c>
      <c r="BR69" s="61">
        <v>788647</v>
      </c>
      <c r="BS69" s="61">
        <v>32.299999999999997</v>
      </c>
      <c r="CA69" s="64"/>
    </row>
    <row r="70" spans="15:85" x14ac:dyDescent="0.25">
      <c r="O70" s="64"/>
      <c r="R70" s="107" t="s">
        <v>55</v>
      </c>
      <c r="S70" s="57">
        <v>0.11694161191872102</v>
      </c>
      <c r="AB70" s="64"/>
      <c r="AK70" s="64"/>
      <c r="AT70" s="64"/>
      <c r="BD70" s="64"/>
      <c r="BM70" s="64"/>
      <c r="BQ70" s="61" t="s">
        <v>332</v>
      </c>
      <c r="BR70" s="61">
        <v>1493279</v>
      </c>
      <c r="BS70" s="61">
        <v>61.2</v>
      </c>
      <c r="CA70" s="64"/>
    </row>
    <row r="71" spans="15:85" x14ac:dyDescent="0.25">
      <c r="O71" s="64"/>
      <c r="R71" s="107" t="s">
        <v>56</v>
      </c>
      <c r="S71" s="57">
        <v>0.28533999859497072</v>
      </c>
      <c r="AB71" s="64"/>
      <c r="AK71" s="64"/>
      <c r="AT71" s="64"/>
      <c r="BD71" s="64"/>
      <c r="BM71" s="64"/>
      <c r="BQ71" s="61" t="s">
        <v>43</v>
      </c>
      <c r="BR71" s="61">
        <v>2281926</v>
      </c>
      <c r="BS71" s="61">
        <v>93.6</v>
      </c>
      <c r="CA71" s="64"/>
    </row>
    <row r="72" spans="15:85" x14ac:dyDescent="0.25">
      <c r="O72" s="64"/>
      <c r="R72" s="107" t="s">
        <v>57</v>
      </c>
      <c r="S72" s="57">
        <v>0.25457267048150523</v>
      </c>
      <c r="AB72" s="64"/>
      <c r="AK72" s="64"/>
      <c r="AT72" s="64"/>
      <c r="BD72" s="64"/>
      <c r="BM72" s="64"/>
      <c r="BP72" s="61" t="s">
        <v>69</v>
      </c>
      <c r="BQ72" s="61" t="s">
        <v>70</v>
      </c>
      <c r="BR72" s="61">
        <v>157187</v>
      </c>
      <c r="BS72" s="61">
        <v>6.4</v>
      </c>
      <c r="CA72" s="64"/>
      <c r="CD72" s="61" t="s">
        <v>463</v>
      </c>
    </row>
    <row r="73" spans="15:85" x14ac:dyDescent="0.25">
      <c r="O73" s="64"/>
      <c r="R73" s="107" t="s">
        <v>58</v>
      </c>
      <c r="S73" s="57">
        <v>0.19291913224158527</v>
      </c>
      <c r="AB73" s="64"/>
      <c r="AK73" s="64"/>
      <c r="AT73" s="64"/>
      <c r="BD73" s="64"/>
      <c r="BM73" s="64"/>
      <c r="BP73" s="61" t="s">
        <v>43</v>
      </c>
      <c r="BR73" s="61">
        <v>2439113</v>
      </c>
      <c r="BS73" s="61">
        <v>100</v>
      </c>
      <c r="CA73" s="64"/>
      <c r="CF73" s="61" t="s">
        <v>3</v>
      </c>
      <c r="CG73" s="61" t="s">
        <v>4</v>
      </c>
    </row>
    <row r="74" spans="15:85" x14ac:dyDescent="0.25">
      <c r="O74" s="64"/>
      <c r="R74" s="107" t="s">
        <v>59</v>
      </c>
      <c r="S74" s="57">
        <v>0.20858742293958196</v>
      </c>
      <c r="AB74" s="64"/>
      <c r="AK74" s="64"/>
      <c r="AT74" s="64"/>
      <c r="BD74" s="64"/>
      <c r="BM74" s="64"/>
      <c r="CA74" s="64"/>
      <c r="CD74" s="61" t="s">
        <v>6</v>
      </c>
      <c r="CE74" s="61" t="s">
        <v>454</v>
      </c>
      <c r="CF74" s="61">
        <v>197839</v>
      </c>
      <c r="CG74" s="61">
        <v>8.1</v>
      </c>
    </row>
    <row r="75" spans="15:85" x14ac:dyDescent="0.25">
      <c r="O75" s="64"/>
      <c r="R75" s="107" t="s">
        <v>60</v>
      </c>
      <c r="S75" s="23">
        <v>7.8862295762369611E-2</v>
      </c>
      <c r="AB75" s="64"/>
      <c r="AK75" s="64"/>
      <c r="AT75" s="64"/>
      <c r="BD75" s="64"/>
      <c r="BM75" s="64"/>
      <c r="CA75" s="64"/>
      <c r="CE75" s="61" t="s">
        <v>455</v>
      </c>
      <c r="CF75" s="61">
        <v>460721</v>
      </c>
      <c r="CG75" s="61">
        <v>18.899999999999999</v>
      </c>
    </row>
    <row r="76" spans="15:85" x14ac:dyDescent="0.25">
      <c r="O76" s="64"/>
      <c r="R76" s="107" t="s">
        <v>88</v>
      </c>
      <c r="S76" s="57">
        <v>8.8901423056172532E-2</v>
      </c>
      <c r="AB76" s="64"/>
      <c r="AK76" s="64"/>
      <c r="AT76" s="64"/>
      <c r="BD76" s="64"/>
      <c r="BM76" s="64"/>
      <c r="CA76" s="64"/>
      <c r="CE76" s="61" t="s">
        <v>456</v>
      </c>
      <c r="CF76" s="61">
        <v>268302</v>
      </c>
      <c r="CG76" s="61">
        <v>11</v>
      </c>
    </row>
    <row r="77" spans="15:85" x14ac:dyDescent="0.25">
      <c r="O77" s="64"/>
      <c r="R77" s="107" t="s">
        <v>259</v>
      </c>
      <c r="S77" s="57">
        <v>8.1821435191737416E-2</v>
      </c>
      <c r="AB77" s="64"/>
      <c r="AK77" s="64"/>
      <c r="AT77" s="64"/>
      <c r="BD77" s="64"/>
      <c r="BM77" s="64"/>
      <c r="BP77" s="24" t="s">
        <v>339</v>
      </c>
      <c r="CA77" s="64"/>
      <c r="CE77" s="61" t="s">
        <v>457</v>
      </c>
      <c r="CF77" s="61">
        <v>168028</v>
      </c>
      <c r="CG77" s="61">
        <v>6.9</v>
      </c>
    </row>
    <row r="78" spans="15:85" x14ac:dyDescent="0.25">
      <c r="O78" s="64"/>
      <c r="R78" s="107" t="s">
        <v>61</v>
      </c>
      <c r="S78" s="57">
        <v>0.30681236094856507</v>
      </c>
      <c r="AB78" s="64"/>
      <c r="AK78" s="64"/>
      <c r="AT78" s="64"/>
      <c r="BD78" s="64"/>
      <c r="BM78" s="64"/>
      <c r="BR78" s="61" t="s">
        <v>3</v>
      </c>
      <c r="BS78" s="61" t="s">
        <v>4</v>
      </c>
      <c r="CA78" s="64"/>
      <c r="CE78" s="61" t="s">
        <v>458</v>
      </c>
      <c r="CF78" s="61">
        <v>54203</v>
      </c>
      <c r="CG78" s="61">
        <v>2.2000000000000002</v>
      </c>
    </row>
    <row r="79" spans="15:85" x14ac:dyDescent="0.25">
      <c r="O79" s="64"/>
      <c r="R79" s="107" t="s">
        <v>62</v>
      </c>
      <c r="S79" s="57">
        <v>0.16441678188154343</v>
      </c>
      <c r="AB79" s="64"/>
      <c r="AK79" s="64"/>
      <c r="AT79" s="64"/>
      <c r="BD79" s="64"/>
      <c r="BM79" s="64"/>
      <c r="BP79" s="61" t="s">
        <v>6</v>
      </c>
      <c r="BQ79" s="61" t="s">
        <v>331</v>
      </c>
      <c r="BR79" s="61">
        <v>1100311</v>
      </c>
      <c r="BS79" s="61">
        <v>45.1</v>
      </c>
      <c r="CA79" s="64"/>
      <c r="CE79" s="61" t="s">
        <v>43</v>
      </c>
      <c r="CF79" s="61">
        <v>1149093</v>
      </c>
      <c r="CG79" s="61">
        <v>47.1</v>
      </c>
    </row>
    <row r="80" spans="15:85" x14ac:dyDescent="0.25">
      <c r="O80" s="64"/>
      <c r="R80" s="107" t="s">
        <v>63</v>
      </c>
      <c r="S80" s="57">
        <v>8.9827356531953367E-2</v>
      </c>
      <c r="AB80" s="64"/>
      <c r="AK80" s="64"/>
      <c r="AT80" s="64"/>
      <c r="BD80" s="64"/>
      <c r="BM80" s="64"/>
      <c r="BQ80" s="61" t="s">
        <v>332</v>
      </c>
      <c r="BR80" s="61">
        <v>1181615</v>
      </c>
      <c r="BS80" s="61">
        <v>48.4</v>
      </c>
      <c r="CA80" s="64"/>
      <c r="CD80" s="61" t="s">
        <v>69</v>
      </c>
      <c r="CE80" s="61" t="s">
        <v>70</v>
      </c>
      <c r="CF80" s="61">
        <v>1290020</v>
      </c>
      <c r="CG80" s="61">
        <v>52.9</v>
      </c>
    </row>
    <row r="81" spans="15:85" x14ac:dyDescent="0.25">
      <c r="O81" s="64"/>
      <c r="AB81" s="64"/>
      <c r="AK81" s="64"/>
      <c r="AT81" s="64"/>
      <c r="BD81" s="64"/>
      <c r="BM81" s="64"/>
      <c r="BQ81" s="61" t="s">
        <v>43</v>
      </c>
      <c r="BR81" s="61">
        <v>2281926</v>
      </c>
      <c r="BS81" s="61">
        <v>93.6</v>
      </c>
      <c r="CA81" s="64"/>
      <c r="CD81" s="61" t="s">
        <v>43</v>
      </c>
      <c r="CF81" s="61">
        <v>2439113</v>
      </c>
      <c r="CG81" s="61">
        <v>100</v>
      </c>
    </row>
    <row r="82" spans="15:85" x14ac:dyDescent="0.25">
      <c r="O82" s="64"/>
      <c r="AB82" s="64"/>
      <c r="AK82" s="64"/>
      <c r="AT82" s="64"/>
      <c r="BD82" s="64"/>
      <c r="BM82" s="64"/>
      <c r="BP82" s="61" t="s">
        <v>69</v>
      </c>
      <c r="BQ82" s="61" t="s">
        <v>70</v>
      </c>
      <c r="BR82" s="61">
        <v>157187</v>
      </c>
      <c r="BS82" s="61">
        <v>6.4</v>
      </c>
      <c r="CA82" s="64"/>
    </row>
    <row r="83" spans="15:85" x14ac:dyDescent="0.25">
      <c r="O83" s="64"/>
      <c r="AB83" s="64"/>
      <c r="AK83" s="64"/>
      <c r="AT83" s="64"/>
      <c r="BD83" s="64"/>
      <c r="BM83" s="64"/>
      <c r="BP83" s="61" t="s">
        <v>43</v>
      </c>
      <c r="BR83" s="61">
        <v>2439113</v>
      </c>
      <c r="BS83" s="61">
        <v>100</v>
      </c>
      <c r="CA83" s="64"/>
    </row>
    <row r="84" spans="15:85" x14ac:dyDescent="0.25">
      <c r="O84" s="64"/>
      <c r="AB84" s="64"/>
      <c r="AK84" s="64"/>
      <c r="AT84" s="64"/>
      <c r="BD84" s="64"/>
      <c r="BM84" s="64"/>
      <c r="CA84" s="64"/>
    </row>
    <row r="85" spans="15:85" x14ac:dyDescent="0.25">
      <c r="O85" s="64"/>
      <c r="AB85" s="64"/>
      <c r="AK85" s="64"/>
      <c r="AT85" s="64"/>
      <c r="BD85" s="64"/>
      <c r="BM85" s="64"/>
      <c r="CA85" s="64"/>
      <c r="CD85" s="61" t="s">
        <v>464</v>
      </c>
    </row>
    <row r="86" spans="15:85" x14ac:dyDescent="0.25">
      <c r="O86" s="64"/>
      <c r="AB86" s="64"/>
      <c r="AK86" s="64"/>
      <c r="AT86" s="64"/>
      <c r="BD86" s="64"/>
      <c r="BM86" s="64"/>
      <c r="CA86" s="64"/>
      <c r="CF86" s="61" t="s">
        <v>3</v>
      </c>
      <c r="CG86" s="61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1" t="s">
        <v>6</v>
      </c>
      <c r="CE87" s="61" t="s">
        <v>454</v>
      </c>
      <c r="CF87" s="61">
        <v>121956</v>
      </c>
      <c r="CG87" s="61">
        <v>5</v>
      </c>
    </row>
    <row r="88" spans="15:85" x14ac:dyDescent="0.25">
      <c r="O88" s="64"/>
      <c r="AB88" s="64"/>
      <c r="AK88" s="64"/>
      <c r="AT88" s="64"/>
      <c r="BD88" s="64"/>
      <c r="BM88" s="64"/>
      <c r="BR88" s="61" t="s">
        <v>3</v>
      </c>
      <c r="BS88" s="61" t="s">
        <v>4</v>
      </c>
      <c r="CA88" s="64"/>
      <c r="CE88" s="61" t="s">
        <v>455</v>
      </c>
      <c r="CF88" s="61">
        <v>281853</v>
      </c>
      <c r="CG88" s="61">
        <v>11.6</v>
      </c>
    </row>
    <row r="89" spans="15:85" x14ac:dyDescent="0.25">
      <c r="O89" s="64"/>
      <c r="AB89" s="64"/>
      <c r="AK89" s="64"/>
      <c r="AT89" s="64"/>
      <c r="BD89" s="64"/>
      <c r="BM89" s="64"/>
      <c r="BP89" s="61" t="s">
        <v>6</v>
      </c>
      <c r="BQ89" s="61" t="s">
        <v>331</v>
      </c>
      <c r="BR89" s="61">
        <v>224940</v>
      </c>
      <c r="BS89" s="61">
        <v>9.1999999999999993</v>
      </c>
      <c r="CA89" s="64"/>
      <c r="CE89" s="61" t="s">
        <v>456</v>
      </c>
      <c r="CF89" s="61">
        <v>173448</v>
      </c>
      <c r="CG89" s="61">
        <v>7.1</v>
      </c>
    </row>
    <row r="90" spans="15:85" x14ac:dyDescent="0.25">
      <c r="O90" s="64"/>
      <c r="AB90" s="64"/>
      <c r="AK90" s="64"/>
      <c r="AT90" s="64"/>
      <c r="BD90" s="64"/>
      <c r="BM90" s="64"/>
      <c r="BQ90" s="61" t="s">
        <v>332</v>
      </c>
      <c r="BR90" s="61">
        <v>2056985</v>
      </c>
      <c r="BS90" s="61">
        <v>84.3</v>
      </c>
      <c r="CA90" s="64"/>
      <c r="CE90" s="61" t="s">
        <v>457</v>
      </c>
      <c r="CF90" s="61">
        <v>151767</v>
      </c>
      <c r="CG90" s="61">
        <v>6.2</v>
      </c>
    </row>
    <row r="91" spans="15:85" x14ac:dyDescent="0.25">
      <c r="O91" s="64"/>
      <c r="AB91" s="64"/>
      <c r="AK91" s="64"/>
      <c r="AT91" s="64"/>
      <c r="BD91" s="64"/>
      <c r="BM91" s="64"/>
      <c r="BQ91" s="61" t="s">
        <v>43</v>
      </c>
      <c r="BR91" s="61">
        <v>2281926</v>
      </c>
      <c r="BS91" s="61">
        <v>93.6</v>
      </c>
      <c r="CA91" s="64"/>
      <c r="CE91" s="61" t="s">
        <v>458</v>
      </c>
      <c r="CF91" s="61">
        <v>59623</v>
      </c>
      <c r="CG91" s="61">
        <v>2.4</v>
      </c>
    </row>
    <row r="92" spans="15:85" x14ac:dyDescent="0.25">
      <c r="O92" s="64"/>
      <c r="AB92" s="64"/>
      <c r="AK92" s="64"/>
      <c r="AT92" s="64"/>
      <c r="BD92" s="64"/>
      <c r="BM92" s="64"/>
      <c r="BP92" s="61" t="s">
        <v>69</v>
      </c>
      <c r="BQ92" s="61" t="s">
        <v>70</v>
      </c>
      <c r="BR92" s="61">
        <v>157187</v>
      </c>
      <c r="BS92" s="61">
        <v>6.4</v>
      </c>
      <c r="CA92" s="64"/>
      <c r="CE92" s="61" t="s">
        <v>43</v>
      </c>
      <c r="CF92" s="61">
        <v>788647</v>
      </c>
      <c r="CG92" s="61">
        <v>32.299999999999997</v>
      </c>
    </row>
    <row r="93" spans="15:85" x14ac:dyDescent="0.25">
      <c r="O93" s="64"/>
      <c r="AB93" s="64"/>
      <c r="AK93" s="64"/>
      <c r="AT93" s="64"/>
      <c r="BD93" s="64"/>
      <c r="BM93" s="64"/>
      <c r="BP93" s="61" t="s">
        <v>43</v>
      </c>
      <c r="BR93" s="61">
        <v>2439113</v>
      </c>
      <c r="BS93" s="61">
        <v>100</v>
      </c>
      <c r="CA93" s="64"/>
      <c r="CD93" s="61" t="s">
        <v>69</v>
      </c>
      <c r="CE93" s="61" t="s">
        <v>70</v>
      </c>
      <c r="CF93" s="61">
        <v>1650466</v>
      </c>
      <c r="CG93" s="61">
        <v>67.7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1" t="s">
        <v>43</v>
      </c>
      <c r="CF94" s="61">
        <v>2439113</v>
      </c>
      <c r="CG94" s="61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1" t="s">
        <v>3</v>
      </c>
      <c r="BS98" s="61" t="s">
        <v>4</v>
      </c>
      <c r="CA98" s="64"/>
      <c r="CD98" s="61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1" t="s">
        <v>6</v>
      </c>
      <c r="BQ99" s="61" t="s">
        <v>331</v>
      </c>
      <c r="BR99" s="61">
        <v>216810</v>
      </c>
      <c r="BS99" s="61">
        <v>8.9</v>
      </c>
      <c r="CA99" s="64"/>
      <c r="CF99" s="61" t="s">
        <v>3</v>
      </c>
      <c r="CG99" s="61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1" t="s">
        <v>332</v>
      </c>
      <c r="BR100" s="61">
        <v>2065116</v>
      </c>
      <c r="BS100" s="61">
        <v>84.7</v>
      </c>
      <c r="CA100" s="64"/>
      <c r="CD100" s="61" t="s">
        <v>6</v>
      </c>
      <c r="CE100" s="61" t="s">
        <v>454</v>
      </c>
      <c r="CF100" s="61">
        <v>154477</v>
      </c>
      <c r="CG100" s="61">
        <v>6.3</v>
      </c>
    </row>
    <row r="101" spans="15:85" x14ac:dyDescent="0.25">
      <c r="O101" s="64"/>
      <c r="AB101" s="64"/>
      <c r="AK101" s="64"/>
      <c r="AT101" s="64"/>
      <c r="BD101" s="64"/>
      <c r="BM101" s="64"/>
      <c r="BQ101" s="61" t="s">
        <v>43</v>
      </c>
      <c r="BR101" s="61">
        <v>2281926</v>
      </c>
      <c r="BS101" s="61">
        <v>93.6</v>
      </c>
      <c r="CA101" s="64"/>
      <c r="CE101" s="61" t="s">
        <v>455</v>
      </c>
      <c r="CF101" s="61">
        <v>428200</v>
      </c>
      <c r="CG101" s="61">
        <v>17.600000000000001</v>
      </c>
    </row>
    <row r="102" spans="15:85" x14ac:dyDescent="0.25">
      <c r="O102" s="64"/>
      <c r="AB102" s="64"/>
      <c r="AK102" s="64"/>
      <c r="AT102" s="64"/>
      <c r="BD102" s="64"/>
      <c r="BM102" s="64"/>
      <c r="BP102" s="61" t="s">
        <v>69</v>
      </c>
      <c r="BQ102" s="61" t="s">
        <v>70</v>
      </c>
      <c r="BR102" s="61">
        <v>157187</v>
      </c>
      <c r="BS102" s="61">
        <v>6.4</v>
      </c>
      <c r="CA102" s="64"/>
      <c r="CE102" s="61" t="s">
        <v>456</v>
      </c>
      <c r="CF102" s="61">
        <v>262882</v>
      </c>
      <c r="CG102" s="61">
        <v>10.8</v>
      </c>
    </row>
    <row r="103" spans="15:85" x14ac:dyDescent="0.25">
      <c r="O103" s="64"/>
      <c r="AB103" s="64"/>
      <c r="AK103" s="64"/>
      <c r="AT103" s="64"/>
      <c r="BD103" s="64"/>
      <c r="BM103" s="64"/>
      <c r="BP103" s="61" t="s">
        <v>43</v>
      </c>
      <c r="BR103" s="61">
        <v>2439113</v>
      </c>
      <c r="BS103" s="61">
        <v>100</v>
      </c>
      <c r="CA103" s="64"/>
      <c r="CE103" s="61" t="s">
        <v>457</v>
      </c>
      <c r="CF103" s="61">
        <v>233071</v>
      </c>
      <c r="CG103" s="61">
        <v>9.6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1" t="s">
        <v>458</v>
      </c>
      <c r="CF104" s="61">
        <v>21681</v>
      </c>
      <c r="CG104" s="61">
        <v>0.9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1" t="s">
        <v>43</v>
      </c>
      <c r="CF105" s="61">
        <v>1100311</v>
      </c>
      <c r="CG105" s="61">
        <v>45.1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1" t="s">
        <v>69</v>
      </c>
      <c r="CE106" s="61" t="s">
        <v>70</v>
      </c>
      <c r="CF106" s="61">
        <v>1338802</v>
      </c>
      <c r="CG106" s="61">
        <v>54.9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1" t="s">
        <v>43</v>
      </c>
      <c r="CF107" s="61">
        <v>2439113</v>
      </c>
      <c r="CG107" s="61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1" t="s">
        <v>3</v>
      </c>
      <c r="BS108" s="61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1" t="s">
        <v>6</v>
      </c>
      <c r="BQ109" s="61" t="s">
        <v>331</v>
      </c>
      <c r="BR109" s="61">
        <v>2154550</v>
      </c>
      <c r="BS109" s="61">
        <v>88.3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1" t="s">
        <v>332</v>
      </c>
      <c r="BR110" s="61">
        <v>127376</v>
      </c>
      <c r="BS110" s="61">
        <v>5.2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1" t="s">
        <v>43</v>
      </c>
      <c r="BR111" s="61">
        <v>2281926</v>
      </c>
      <c r="BS111" s="61">
        <v>93.6</v>
      </c>
      <c r="CA111" s="64"/>
      <c r="CD111" s="61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1" t="s">
        <v>69</v>
      </c>
      <c r="BQ112" s="61" t="s">
        <v>70</v>
      </c>
      <c r="BR112" s="61">
        <v>157187</v>
      </c>
      <c r="BS112" s="61">
        <v>6.4</v>
      </c>
      <c r="CA112" s="64"/>
      <c r="CF112" s="61" t="s">
        <v>3</v>
      </c>
      <c r="CG112" s="61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1" t="s">
        <v>43</v>
      </c>
      <c r="BR113" s="61">
        <v>2439113</v>
      </c>
      <c r="BS113" s="61">
        <v>100</v>
      </c>
      <c r="CA113" s="64"/>
      <c r="CD113" s="61" t="s">
        <v>6</v>
      </c>
      <c r="CE113" s="61" t="s">
        <v>454</v>
      </c>
      <c r="CF113" s="61">
        <v>29811</v>
      </c>
      <c r="CG113" s="61">
        <v>1.2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1" t="s">
        <v>455</v>
      </c>
      <c r="CF114" s="61">
        <v>97565</v>
      </c>
      <c r="CG114" s="61">
        <v>4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1" t="s">
        <v>456</v>
      </c>
      <c r="CF115" s="61">
        <v>40652</v>
      </c>
      <c r="CG115" s="61">
        <v>1.7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1" t="s">
        <v>457</v>
      </c>
      <c r="CF116" s="61">
        <v>40652</v>
      </c>
      <c r="CG116" s="61">
        <v>1.7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1" t="s">
        <v>458</v>
      </c>
      <c r="CF117" s="61">
        <v>16261</v>
      </c>
      <c r="CG117" s="61">
        <v>0.7</v>
      </c>
    </row>
    <row r="118" spans="15:85" x14ac:dyDescent="0.25">
      <c r="O118" s="64"/>
      <c r="AB118" s="64"/>
      <c r="AK118" s="64"/>
      <c r="AT118" s="64"/>
      <c r="BD118" s="64"/>
      <c r="BM118" s="64"/>
      <c r="BR118" s="61" t="s">
        <v>3</v>
      </c>
      <c r="BS118" s="61" t="s">
        <v>4</v>
      </c>
      <c r="CA118" s="64"/>
      <c r="CE118" s="61" t="s">
        <v>43</v>
      </c>
      <c r="CF118" s="61">
        <v>224940</v>
      </c>
      <c r="CG118" s="61">
        <v>9.1999999999999993</v>
      </c>
    </row>
    <row r="119" spans="15:85" x14ac:dyDescent="0.25">
      <c r="O119" s="64"/>
      <c r="AB119" s="64"/>
      <c r="AK119" s="64"/>
      <c r="AT119" s="64"/>
      <c r="BD119" s="64"/>
      <c r="BM119" s="64"/>
      <c r="BP119" s="61" t="s">
        <v>6</v>
      </c>
      <c r="BQ119" s="61" t="s">
        <v>331</v>
      </c>
      <c r="BR119" s="61">
        <v>834719</v>
      </c>
      <c r="BS119" s="61">
        <v>34.200000000000003</v>
      </c>
      <c r="CA119" s="64"/>
      <c r="CD119" s="61" t="s">
        <v>69</v>
      </c>
      <c r="CE119" s="61" t="s">
        <v>70</v>
      </c>
      <c r="CF119" s="61">
        <v>2214173</v>
      </c>
      <c r="CG119" s="61">
        <v>90.8</v>
      </c>
    </row>
    <row r="120" spans="15:85" x14ac:dyDescent="0.25">
      <c r="O120" s="64"/>
      <c r="AB120" s="64"/>
      <c r="AK120" s="64"/>
      <c r="AT120" s="64"/>
      <c r="BD120" s="64"/>
      <c r="BM120" s="64"/>
      <c r="BQ120" s="61" t="s">
        <v>332</v>
      </c>
      <c r="BR120" s="61">
        <v>1447207</v>
      </c>
      <c r="BS120" s="61">
        <v>59.3</v>
      </c>
      <c r="CA120" s="64"/>
      <c r="CD120" s="61" t="s">
        <v>43</v>
      </c>
      <c r="CF120" s="61">
        <v>2439113</v>
      </c>
      <c r="CG120" s="61">
        <v>100</v>
      </c>
    </row>
    <row r="121" spans="15:85" x14ac:dyDescent="0.25">
      <c r="O121" s="64"/>
      <c r="AB121" s="64"/>
      <c r="AK121" s="64"/>
      <c r="AT121" s="64"/>
      <c r="BD121" s="64"/>
      <c r="BM121" s="64"/>
      <c r="BQ121" s="61" t="s">
        <v>43</v>
      </c>
      <c r="BR121" s="61">
        <v>2281926</v>
      </c>
      <c r="BS121" s="61">
        <v>93.6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1" t="s">
        <v>69</v>
      </c>
      <c r="BQ122" s="61" t="s">
        <v>70</v>
      </c>
      <c r="BR122" s="61">
        <v>157187</v>
      </c>
      <c r="BS122" s="61">
        <v>6.4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1" t="s">
        <v>43</v>
      </c>
      <c r="BR123" s="61">
        <v>2439113</v>
      </c>
      <c r="BS123" s="61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CA124" s="64"/>
      <c r="CD124" s="61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F125" s="61" t="s">
        <v>3</v>
      </c>
      <c r="CG125" s="61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D126" s="61" t="s">
        <v>6</v>
      </c>
      <c r="CE126" s="61" t="s">
        <v>454</v>
      </c>
      <c r="CF126" s="61">
        <v>24391</v>
      </c>
      <c r="CG126" s="61">
        <v>1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1" t="s">
        <v>455</v>
      </c>
      <c r="CF127" s="61">
        <v>116535</v>
      </c>
      <c r="CG127" s="61">
        <v>4.8</v>
      </c>
    </row>
    <row r="128" spans="15:85" x14ac:dyDescent="0.25">
      <c r="O128" s="64"/>
      <c r="AB128" s="64"/>
      <c r="AK128" s="64"/>
      <c r="AT128" s="64"/>
      <c r="BD128" s="64"/>
      <c r="BM128" s="64"/>
      <c r="BP128" s="62"/>
      <c r="BR128" s="61" t="s">
        <v>3</v>
      </c>
      <c r="BS128" s="61" t="s">
        <v>4</v>
      </c>
      <c r="CA128" s="64"/>
      <c r="CE128" s="61" t="s">
        <v>456</v>
      </c>
      <c r="CF128" s="61">
        <v>37942</v>
      </c>
      <c r="CG128" s="61">
        <v>1.6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1" t="s">
        <v>331</v>
      </c>
      <c r="BR129" s="61">
        <v>203259</v>
      </c>
      <c r="BS129" s="61">
        <v>8.3000000000000007</v>
      </c>
      <c r="CA129" s="64"/>
      <c r="CE129" s="61" t="s">
        <v>457</v>
      </c>
      <c r="CF129" s="61">
        <v>32522</v>
      </c>
      <c r="CG129" s="61">
        <v>1.3</v>
      </c>
    </row>
    <row r="130" spans="15:85" x14ac:dyDescent="0.25">
      <c r="O130" s="64"/>
      <c r="AB130" s="64"/>
      <c r="AK130" s="64"/>
      <c r="AT130" s="64"/>
      <c r="BD130" s="64"/>
      <c r="BM130" s="64"/>
      <c r="BP130" s="62"/>
      <c r="BQ130" s="61" t="s">
        <v>332</v>
      </c>
      <c r="BR130" s="61">
        <v>2081376</v>
      </c>
      <c r="BS130" s="61">
        <v>85.3</v>
      </c>
      <c r="CA130" s="64"/>
      <c r="CE130" s="61" t="s">
        <v>458</v>
      </c>
      <c r="CF130" s="61">
        <v>5420</v>
      </c>
      <c r="CG130" s="61">
        <v>0.2</v>
      </c>
    </row>
    <row r="131" spans="15:85" x14ac:dyDescent="0.25">
      <c r="O131" s="64"/>
      <c r="AB131" s="64"/>
      <c r="AK131" s="64"/>
      <c r="AT131" s="64"/>
      <c r="BD131" s="64"/>
      <c r="BM131" s="64"/>
      <c r="BP131" s="62"/>
      <c r="BQ131" s="61" t="s">
        <v>43</v>
      </c>
      <c r="BR131" s="61">
        <v>2284636</v>
      </c>
      <c r="BS131" s="61">
        <v>93.7</v>
      </c>
      <c r="CA131" s="64"/>
      <c r="CE131" s="61" t="s">
        <v>43</v>
      </c>
      <c r="CF131" s="61">
        <v>216810</v>
      </c>
      <c r="CG131" s="61">
        <v>8.9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1" t="s">
        <v>70</v>
      </c>
      <c r="BR132" s="61">
        <v>154477</v>
      </c>
      <c r="BS132" s="61">
        <v>6.3</v>
      </c>
      <c r="CA132" s="64"/>
      <c r="CD132" s="61" t="s">
        <v>69</v>
      </c>
      <c r="CE132" s="61" t="s">
        <v>70</v>
      </c>
      <c r="CF132" s="61">
        <v>2222303</v>
      </c>
      <c r="CG132" s="61">
        <v>91.1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1">
        <v>2439113</v>
      </c>
      <c r="BS133" s="61">
        <v>100</v>
      </c>
      <c r="CA133" s="64"/>
      <c r="CD133" s="61" t="s">
        <v>43</v>
      </c>
      <c r="CF133" s="61">
        <v>2439113</v>
      </c>
      <c r="CG133" s="61">
        <v>100</v>
      </c>
    </row>
    <row r="134" spans="15:85" x14ac:dyDescent="0.25">
      <c r="O134" s="64"/>
      <c r="AB134" s="64"/>
      <c r="AK134" s="64"/>
      <c r="AT134" s="64"/>
      <c r="BD134" s="64"/>
      <c r="BM134" s="64"/>
      <c r="BP134" s="62"/>
      <c r="CA134" s="64"/>
    </row>
    <row r="135" spans="15:85" x14ac:dyDescent="0.25">
      <c r="O135" s="64"/>
      <c r="AB135" s="64"/>
      <c r="AK135" s="64"/>
      <c r="AT135" s="64"/>
      <c r="BD135" s="64"/>
      <c r="BM135" s="64"/>
      <c r="BP135" s="62"/>
      <c r="CA135" s="64"/>
    </row>
    <row r="136" spans="15:85" x14ac:dyDescent="0.25">
      <c r="O136" s="64"/>
      <c r="AB136" s="64"/>
      <c r="AK136" s="64"/>
      <c r="AT136" s="64"/>
      <c r="BD136" s="64"/>
      <c r="BM136" s="64"/>
      <c r="BP136" s="62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62" t="s">
        <v>345</v>
      </c>
      <c r="CA137" s="64"/>
      <c r="CD137" s="61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P138" s="62"/>
      <c r="BR138" s="61" t="s">
        <v>3</v>
      </c>
      <c r="BS138" s="61" t="s">
        <v>4</v>
      </c>
      <c r="CA138" s="64"/>
      <c r="CF138" s="61" t="s">
        <v>3</v>
      </c>
      <c r="CG138" s="61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1" t="s">
        <v>331</v>
      </c>
      <c r="BR139" s="61">
        <v>119246</v>
      </c>
      <c r="BS139" s="61">
        <v>4.9000000000000004</v>
      </c>
      <c r="CA139" s="64"/>
      <c r="CD139" s="61" t="s">
        <v>6</v>
      </c>
      <c r="CE139" s="61" t="s">
        <v>454</v>
      </c>
      <c r="CF139" s="61">
        <v>97565</v>
      </c>
      <c r="CG139" s="61">
        <v>4</v>
      </c>
    </row>
    <row r="140" spans="15:85" x14ac:dyDescent="0.25">
      <c r="O140" s="64"/>
      <c r="AB140" s="64"/>
      <c r="AK140" s="64"/>
      <c r="AT140" s="64"/>
      <c r="BD140" s="64"/>
      <c r="BM140" s="64"/>
      <c r="BP140" s="62"/>
      <c r="BQ140" s="61" t="s">
        <v>332</v>
      </c>
      <c r="BR140" s="61">
        <v>2168100</v>
      </c>
      <c r="BS140" s="61">
        <v>88.9</v>
      </c>
      <c r="CA140" s="64"/>
      <c r="CE140" s="61" t="s">
        <v>455</v>
      </c>
      <c r="CF140" s="61">
        <v>555576</v>
      </c>
      <c r="CG140" s="61">
        <v>22.8</v>
      </c>
    </row>
    <row r="141" spans="15:85" x14ac:dyDescent="0.25">
      <c r="O141" s="64"/>
      <c r="AB141" s="64"/>
      <c r="AK141" s="64"/>
      <c r="AT141" s="64"/>
      <c r="BD141" s="64"/>
      <c r="BM141" s="64"/>
      <c r="BP141" s="62"/>
      <c r="BQ141" s="61" t="s">
        <v>43</v>
      </c>
      <c r="BR141" s="61">
        <v>2287346</v>
      </c>
      <c r="BS141" s="61">
        <v>93.8</v>
      </c>
      <c r="CA141" s="64"/>
      <c r="CE141" s="61" t="s">
        <v>456</v>
      </c>
      <c r="CF141" s="61">
        <v>672111</v>
      </c>
      <c r="CG141" s="61">
        <v>27.6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1" t="s">
        <v>70</v>
      </c>
      <c r="BR142" s="61">
        <v>151767</v>
      </c>
      <c r="BS142" s="61">
        <v>6.2</v>
      </c>
      <c r="CA142" s="64"/>
      <c r="CE142" s="61" t="s">
        <v>457</v>
      </c>
      <c r="CF142" s="61">
        <v>794067</v>
      </c>
      <c r="CG142" s="61">
        <v>32.6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1">
        <v>2439113</v>
      </c>
      <c r="BS143" s="61">
        <v>100</v>
      </c>
      <c r="CA143" s="64"/>
      <c r="CE143" s="61" t="s">
        <v>458</v>
      </c>
      <c r="CF143" s="61">
        <v>35232</v>
      </c>
      <c r="CG143" s="61">
        <v>1.4</v>
      </c>
    </row>
    <row r="144" spans="15:85" x14ac:dyDescent="0.25">
      <c r="O144" s="64"/>
      <c r="AB144" s="64"/>
      <c r="AK144" s="64"/>
      <c r="AT144" s="64"/>
      <c r="BD144" s="64"/>
      <c r="BM144" s="64"/>
      <c r="BP144" s="62"/>
      <c r="CA144" s="64"/>
      <c r="CE144" s="61" t="s">
        <v>43</v>
      </c>
      <c r="CF144" s="61">
        <v>2154550</v>
      </c>
      <c r="CG144" s="61">
        <v>88.3</v>
      </c>
    </row>
    <row r="145" spans="15:85" x14ac:dyDescent="0.25">
      <c r="O145" s="64"/>
      <c r="AB145" s="64"/>
      <c r="AK145" s="64"/>
      <c r="AT145" s="64"/>
      <c r="BD145" s="64"/>
      <c r="BM145" s="64"/>
      <c r="BP145" s="62"/>
      <c r="CA145" s="64"/>
      <c r="CD145" s="61" t="s">
        <v>69</v>
      </c>
      <c r="CE145" s="61" t="s">
        <v>70</v>
      </c>
      <c r="CF145" s="61">
        <v>284563</v>
      </c>
      <c r="CG145" s="61">
        <v>11.7</v>
      </c>
    </row>
    <row r="146" spans="15:85" x14ac:dyDescent="0.25">
      <c r="O146" s="64"/>
      <c r="AB146" s="64"/>
      <c r="AK146" s="64"/>
      <c r="AT146" s="64"/>
      <c r="BD146" s="64"/>
      <c r="BM146" s="64"/>
      <c r="BP146" s="62"/>
      <c r="CA146" s="64"/>
      <c r="CD146" s="61" t="s">
        <v>43</v>
      </c>
      <c r="CF146" s="61">
        <v>2439113</v>
      </c>
      <c r="CG146" s="61">
        <v>100</v>
      </c>
    </row>
    <row r="147" spans="15:85" x14ac:dyDescent="0.25">
      <c r="O147" s="64"/>
      <c r="AB147" s="64"/>
      <c r="AK147" s="64"/>
      <c r="AT147" s="64"/>
      <c r="BD147" s="64"/>
      <c r="BM147" s="64"/>
      <c r="BP147" s="62"/>
      <c r="CA147" s="64"/>
    </row>
    <row r="148" spans="15:85" x14ac:dyDescent="0.25">
      <c r="O148" s="64"/>
      <c r="AB148" s="64"/>
      <c r="AK148" s="64"/>
      <c r="AT148" s="64"/>
      <c r="BD148" s="64"/>
      <c r="BM148" s="64"/>
      <c r="BP148" s="62"/>
      <c r="CA148" s="64"/>
    </row>
    <row r="149" spans="15:85" x14ac:dyDescent="0.25">
      <c r="O149" s="64"/>
      <c r="AB149" s="64"/>
      <c r="AK149" s="64"/>
      <c r="AT149" s="64"/>
      <c r="BD149" s="64"/>
      <c r="BM149" s="64"/>
      <c r="BP149" s="62"/>
      <c r="CA149" s="64"/>
    </row>
    <row r="150" spans="15:85" x14ac:dyDescent="0.25">
      <c r="O150" s="64"/>
      <c r="AB150" s="64"/>
      <c r="AK150" s="64"/>
      <c r="AT150" s="64"/>
      <c r="BD150" s="64"/>
      <c r="BM150" s="64"/>
      <c r="BP150" s="62"/>
      <c r="CA150" s="64"/>
      <c r="CD150" s="61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BP151" s="62"/>
      <c r="CA151" s="64"/>
      <c r="CF151" s="61" t="s">
        <v>3</v>
      </c>
      <c r="CG151" s="61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BP152" s="62"/>
      <c r="CA152" s="64"/>
      <c r="CD152" s="61" t="s">
        <v>6</v>
      </c>
      <c r="CE152" s="61" t="s">
        <v>454</v>
      </c>
      <c r="CF152" s="61">
        <v>67753</v>
      </c>
      <c r="CG152" s="61">
        <v>2.8</v>
      </c>
    </row>
    <row r="153" spans="15:85" x14ac:dyDescent="0.25">
      <c r="O153" s="64"/>
      <c r="AB153" s="64"/>
      <c r="AK153" s="64"/>
      <c r="AT153" s="64"/>
      <c r="BD153" s="64"/>
      <c r="BM153" s="64"/>
      <c r="BP153" s="62"/>
      <c r="CA153" s="64"/>
      <c r="CE153" s="61" t="s">
        <v>455</v>
      </c>
      <c r="CF153" s="61">
        <v>289983</v>
      </c>
      <c r="CG153" s="61">
        <v>11.9</v>
      </c>
    </row>
    <row r="154" spans="15:85" x14ac:dyDescent="0.25">
      <c r="O154" s="64"/>
      <c r="AB154" s="64"/>
      <c r="AK154" s="64"/>
      <c r="AT154" s="64"/>
      <c r="BD154" s="64"/>
      <c r="BM154" s="64"/>
      <c r="BP154" s="62"/>
      <c r="CA154" s="64"/>
      <c r="CE154" s="61" t="s">
        <v>456</v>
      </c>
      <c r="CF154" s="61">
        <v>222230</v>
      </c>
      <c r="CG154" s="61">
        <v>9.1</v>
      </c>
    </row>
    <row r="155" spans="15:85" x14ac:dyDescent="0.25">
      <c r="O155" s="64"/>
      <c r="AB155" s="64"/>
      <c r="AK155" s="64"/>
      <c r="AT155" s="64"/>
      <c r="BD155" s="64"/>
      <c r="BM155" s="64"/>
      <c r="BP155" s="62"/>
      <c r="CA155" s="64"/>
      <c r="CE155" s="61" t="s">
        <v>457</v>
      </c>
      <c r="CF155" s="61">
        <v>230361</v>
      </c>
      <c r="CG155" s="61">
        <v>9.4</v>
      </c>
    </row>
    <row r="156" spans="15:85" x14ac:dyDescent="0.25">
      <c r="O156" s="64"/>
      <c r="AB156" s="64"/>
      <c r="AK156" s="64"/>
      <c r="AT156" s="64"/>
      <c r="BD156" s="64"/>
      <c r="BM156" s="64"/>
      <c r="BP156" s="62"/>
      <c r="CA156" s="64"/>
      <c r="CE156" s="61" t="s">
        <v>458</v>
      </c>
      <c r="CF156" s="61">
        <v>24391</v>
      </c>
      <c r="CG156" s="61">
        <v>1</v>
      </c>
    </row>
    <row r="157" spans="15:85" x14ac:dyDescent="0.25">
      <c r="O157" s="64"/>
      <c r="AB157" s="64"/>
      <c r="AK157" s="64"/>
      <c r="AT157" s="64"/>
      <c r="BD157" s="64"/>
      <c r="BM157" s="64"/>
      <c r="BP157" s="62"/>
      <c r="CA157" s="64"/>
      <c r="CE157" s="61" t="s">
        <v>43</v>
      </c>
      <c r="CF157" s="61">
        <v>834719</v>
      </c>
      <c r="CG157" s="61">
        <v>34.200000000000003</v>
      </c>
    </row>
    <row r="158" spans="15:85" x14ac:dyDescent="0.25">
      <c r="O158" s="64"/>
      <c r="AB158" s="64"/>
      <c r="AK158" s="64"/>
      <c r="AT158" s="64"/>
      <c r="BD158" s="64"/>
      <c r="BM158" s="64"/>
      <c r="BP158" s="62"/>
      <c r="CA158" s="64"/>
      <c r="CD158" s="61" t="s">
        <v>69</v>
      </c>
      <c r="CE158" s="61" t="s">
        <v>70</v>
      </c>
      <c r="CF158" s="61">
        <v>1604394</v>
      </c>
      <c r="CG158" s="61">
        <v>65.8</v>
      </c>
    </row>
    <row r="159" spans="15:85" x14ac:dyDescent="0.25">
      <c r="O159" s="64"/>
      <c r="AB159" s="64"/>
      <c r="AK159" s="64"/>
      <c r="AT159" s="64"/>
      <c r="BD159" s="64"/>
      <c r="BM159" s="64"/>
      <c r="BP159" s="62"/>
      <c r="CA159" s="64"/>
      <c r="CD159" s="61" t="s">
        <v>43</v>
      </c>
      <c r="CF159" s="61">
        <v>2439113</v>
      </c>
      <c r="CG159" s="61">
        <v>100</v>
      </c>
    </row>
    <row r="160" spans="15:85" x14ac:dyDescent="0.25">
      <c r="O160" s="64"/>
      <c r="AB160" s="64"/>
      <c r="AK160" s="64"/>
      <c r="AT160" s="64"/>
      <c r="BD160" s="64"/>
      <c r="BM160" s="64"/>
      <c r="BP160" s="62"/>
      <c r="CA160" s="64"/>
    </row>
    <row r="161" spans="15:85" x14ac:dyDescent="0.25">
      <c r="O161" s="64"/>
      <c r="AB161" s="64"/>
      <c r="AK161" s="64"/>
      <c r="AT161" s="64"/>
      <c r="BD161" s="64"/>
      <c r="BM161" s="64"/>
      <c r="BP161" s="62"/>
      <c r="CA161" s="64"/>
    </row>
    <row r="162" spans="15:85" x14ac:dyDescent="0.25">
      <c r="O162" s="64"/>
      <c r="AB162" s="64"/>
      <c r="AK162" s="64"/>
      <c r="AT162" s="64"/>
      <c r="BD162" s="64"/>
      <c r="BM162" s="64"/>
      <c r="BP162" s="62"/>
      <c r="CA162" s="64"/>
    </row>
    <row r="163" spans="15:85" x14ac:dyDescent="0.25">
      <c r="O163" s="64"/>
      <c r="AB163" s="64"/>
      <c r="AK163" s="64"/>
      <c r="AT163" s="64"/>
      <c r="BD163" s="64"/>
      <c r="BM163" s="64"/>
      <c r="BP163" s="62"/>
      <c r="CA163" s="64"/>
      <c r="CD163" s="61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BP164" s="62"/>
      <c r="CA164" s="64"/>
      <c r="CF164" s="61" t="s">
        <v>3</v>
      </c>
      <c r="CG164" s="61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BP165" s="62"/>
      <c r="CA165" s="64"/>
      <c r="CD165" s="61" t="s">
        <v>6</v>
      </c>
      <c r="CE165" s="61" t="s">
        <v>454</v>
      </c>
      <c r="CF165" s="61">
        <v>40652</v>
      </c>
      <c r="CG165" s="61">
        <v>1.7</v>
      </c>
    </row>
    <row r="166" spans="15:85" x14ac:dyDescent="0.25">
      <c r="O166" s="64"/>
      <c r="AB166" s="64"/>
      <c r="AK166" s="64"/>
      <c r="AT166" s="64"/>
      <c r="BD166" s="64"/>
      <c r="BM166" s="64"/>
      <c r="BP166" s="62"/>
      <c r="CA166" s="64"/>
      <c r="CE166" s="61" t="s">
        <v>455</v>
      </c>
      <c r="CF166" s="61">
        <v>78594</v>
      </c>
      <c r="CG166" s="61">
        <v>3.2</v>
      </c>
    </row>
    <row r="167" spans="15:85" x14ac:dyDescent="0.25">
      <c r="O167" s="64"/>
      <c r="AB167" s="64"/>
      <c r="AK167" s="64"/>
      <c r="AT167" s="64"/>
      <c r="BD167" s="64"/>
      <c r="BM167" s="64"/>
      <c r="BP167" s="62"/>
      <c r="CA167" s="64"/>
      <c r="CE167" s="61" t="s">
        <v>456</v>
      </c>
      <c r="CF167" s="61">
        <v>43362</v>
      </c>
      <c r="CG167" s="61">
        <v>1.8</v>
      </c>
    </row>
    <row r="168" spans="15:85" x14ac:dyDescent="0.25">
      <c r="O168" s="64"/>
      <c r="AB168" s="64"/>
      <c r="AK168" s="64"/>
      <c r="AT168" s="64"/>
      <c r="BD168" s="64"/>
      <c r="BM168" s="64"/>
      <c r="BP168" s="62"/>
      <c r="CA168" s="64"/>
      <c r="CE168" s="61" t="s">
        <v>457</v>
      </c>
      <c r="CF168" s="61">
        <v>32522</v>
      </c>
      <c r="CG168" s="61">
        <v>1.3</v>
      </c>
    </row>
    <row r="169" spans="15:85" x14ac:dyDescent="0.25">
      <c r="O169" s="64"/>
      <c r="AB169" s="64"/>
      <c r="AK169" s="64"/>
      <c r="AT169" s="64"/>
      <c r="BD169" s="64"/>
      <c r="BM169" s="64"/>
      <c r="BP169" s="62"/>
      <c r="CA169" s="64"/>
      <c r="CE169" s="61" t="s">
        <v>458</v>
      </c>
      <c r="CF169" s="61">
        <v>8130</v>
      </c>
      <c r="CG169" s="61">
        <v>0.3</v>
      </c>
    </row>
    <row r="170" spans="15:85" x14ac:dyDescent="0.25">
      <c r="O170" s="64"/>
      <c r="AB170" s="64"/>
      <c r="AK170" s="64"/>
      <c r="AT170" s="64"/>
      <c r="BD170" s="64"/>
      <c r="BM170" s="64"/>
      <c r="BP170" s="62"/>
      <c r="CA170" s="64"/>
      <c r="CE170" s="61" t="s">
        <v>43</v>
      </c>
      <c r="CF170" s="61">
        <v>203259</v>
      </c>
      <c r="CG170" s="61">
        <v>8.3000000000000007</v>
      </c>
    </row>
    <row r="171" spans="15:85" x14ac:dyDescent="0.25">
      <c r="O171" s="64"/>
      <c r="AB171" s="64"/>
      <c r="AK171" s="64"/>
      <c r="AT171" s="64"/>
      <c r="BD171" s="64"/>
      <c r="BM171" s="64"/>
      <c r="BP171" s="62"/>
      <c r="CA171" s="64"/>
      <c r="CD171" s="61" t="s">
        <v>69</v>
      </c>
      <c r="CE171" s="61" t="s">
        <v>70</v>
      </c>
      <c r="CF171" s="61">
        <v>2235854</v>
      </c>
      <c r="CG171" s="61">
        <v>91.7</v>
      </c>
    </row>
    <row r="172" spans="15:85" x14ac:dyDescent="0.25">
      <c r="O172" s="64"/>
      <c r="AB172" s="64"/>
      <c r="AK172" s="64"/>
      <c r="AT172" s="64"/>
      <c r="BD172" s="64"/>
      <c r="BM172" s="64"/>
      <c r="BP172" s="62"/>
      <c r="CA172" s="64"/>
      <c r="CD172" s="61" t="s">
        <v>43</v>
      </c>
      <c r="CF172" s="61">
        <v>2439113</v>
      </c>
      <c r="CG172" s="61">
        <v>100</v>
      </c>
    </row>
    <row r="173" spans="15:85" x14ac:dyDescent="0.25">
      <c r="O173" s="64"/>
      <c r="AB173" s="64"/>
      <c r="AK173" s="64"/>
      <c r="AT173" s="64"/>
      <c r="BD173" s="64"/>
      <c r="BM173" s="64"/>
      <c r="BP173" s="62"/>
      <c r="CA173" s="64"/>
    </row>
    <row r="174" spans="15:85" x14ac:dyDescent="0.25">
      <c r="O174" s="64"/>
      <c r="AB174" s="64"/>
      <c r="AK174" s="64"/>
      <c r="AT174" s="64"/>
      <c r="BD174" s="64"/>
      <c r="BM174" s="64"/>
      <c r="BP174" s="62"/>
      <c r="CA174" s="64"/>
    </row>
    <row r="175" spans="15:85" x14ac:dyDescent="0.25">
      <c r="O175" s="64"/>
      <c r="AB175" s="64"/>
      <c r="AK175" s="64"/>
      <c r="AT175" s="64"/>
      <c r="BD175" s="64"/>
      <c r="BM175" s="64"/>
      <c r="BP175" s="62"/>
      <c r="CA175" s="64"/>
    </row>
    <row r="176" spans="15:85" x14ac:dyDescent="0.25">
      <c r="O176" s="64"/>
      <c r="AB176" s="64"/>
      <c r="AK176" s="64"/>
      <c r="AT176" s="64"/>
      <c r="BD176" s="64"/>
      <c r="BM176" s="64"/>
      <c r="BP176" s="62"/>
      <c r="CA176" s="64"/>
      <c r="CD176" s="61" t="s">
        <v>471</v>
      </c>
    </row>
    <row r="177" spans="15:85" x14ac:dyDescent="0.25">
      <c r="O177" s="64"/>
      <c r="AB177" s="64"/>
      <c r="AK177" s="64"/>
      <c r="AT177" s="64"/>
      <c r="BD177" s="64"/>
      <c r="BM177" s="64"/>
      <c r="BP177" s="62"/>
      <c r="CA177" s="64"/>
      <c r="CF177" s="61" t="s">
        <v>3</v>
      </c>
      <c r="CG177" s="61" t="s">
        <v>4</v>
      </c>
    </row>
    <row r="178" spans="15:85" x14ac:dyDescent="0.25">
      <c r="O178" s="64"/>
      <c r="AB178" s="64"/>
      <c r="AK178" s="64"/>
      <c r="AT178" s="64"/>
      <c r="BD178" s="64"/>
      <c r="BM178" s="64"/>
      <c r="BP178" s="62"/>
      <c r="CA178" s="64"/>
      <c r="CD178" s="61" t="s">
        <v>6</v>
      </c>
      <c r="CE178" s="61" t="s">
        <v>454</v>
      </c>
      <c r="CF178" s="61">
        <v>32522</v>
      </c>
      <c r="CG178" s="61">
        <v>1.3</v>
      </c>
    </row>
    <row r="179" spans="15:85" x14ac:dyDescent="0.25">
      <c r="O179" s="64"/>
      <c r="AB179" s="64"/>
      <c r="AK179" s="64"/>
      <c r="AT179" s="64"/>
      <c r="BD179" s="64"/>
      <c r="BM179" s="64"/>
      <c r="BP179" s="62"/>
      <c r="CA179" s="64"/>
      <c r="CE179" s="61" t="s">
        <v>455</v>
      </c>
      <c r="CF179" s="61">
        <v>46072</v>
      </c>
      <c r="CG179" s="61">
        <v>1.9</v>
      </c>
    </row>
    <row r="180" spans="15:85" x14ac:dyDescent="0.25">
      <c r="O180" s="64"/>
      <c r="AB180" s="64"/>
      <c r="AK180" s="64"/>
      <c r="AT180" s="64"/>
      <c r="BD180" s="64"/>
      <c r="BM180" s="64"/>
      <c r="BP180" s="62"/>
      <c r="CA180" s="64"/>
      <c r="CE180" s="61" t="s">
        <v>456</v>
      </c>
      <c r="CF180" s="61">
        <v>24391</v>
      </c>
      <c r="CG180" s="61">
        <v>1</v>
      </c>
    </row>
    <row r="181" spans="15:85" x14ac:dyDescent="0.25">
      <c r="O181" s="64"/>
      <c r="AB181" s="64"/>
      <c r="AK181" s="64"/>
      <c r="AT181" s="64"/>
      <c r="BD181" s="64"/>
      <c r="BM181" s="64"/>
      <c r="BP181" s="62"/>
      <c r="CA181" s="64"/>
      <c r="CE181" s="61" t="s">
        <v>457</v>
      </c>
      <c r="CF181" s="61">
        <v>18971</v>
      </c>
      <c r="CG181" s="61">
        <v>0.8</v>
      </c>
    </row>
    <row r="182" spans="15:85" x14ac:dyDescent="0.25">
      <c r="O182" s="64"/>
      <c r="AB182" s="64"/>
      <c r="AK182" s="64"/>
      <c r="AT182" s="64"/>
      <c r="BD182" s="64"/>
      <c r="BM182" s="64"/>
      <c r="BP182" s="62"/>
      <c r="CA182" s="64"/>
      <c r="CE182" s="61" t="s">
        <v>43</v>
      </c>
      <c r="CF182" s="61">
        <v>121956</v>
      </c>
      <c r="CG182" s="61">
        <v>5</v>
      </c>
    </row>
    <row r="183" spans="15:85" x14ac:dyDescent="0.25">
      <c r="O183" s="64"/>
      <c r="AB183" s="64"/>
      <c r="AK183" s="64"/>
      <c r="AT183" s="64"/>
      <c r="BD183" s="64"/>
      <c r="BM183" s="64"/>
      <c r="BP183" s="62"/>
      <c r="CA183" s="64"/>
      <c r="CD183" s="61" t="s">
        <v>69</v>
      </c>
      <c r="CE183" s="61" t="s">
        <v>70</v>
      </c>
      <c r="CF183" s="61">
        <v>2317157</v>
      </c>
      <c r="CG183" s="61">
        <v>95</v>
      </c>
    </row>
    <row r="184" spans="15:85" x14ac:dyDescent="0.25">
      <c r="O184" s="64"/>
      <c r="AB184" s="64"/>
      <c r="AK184" s="64"/>
      <c r="AT184" s="64"/>
      <c r="BD184" s="64"/>
      <c r="BM184" s="64"/>
      <c r="BP184" s="62"/>
      <c r="CA184" s="64"/>
      <c r="CD184" s="61" t="s">
        <v>43</v>
      </c>
      <c r="CF184" s="61">
        <v>2439113</v>
      </c>
      <c r="CG184" s="61">
        <v>100</v>
      </c>
    </row>
    <row r="185" spans="15:85" x14ac:dyDescent="0.25">
      <c r="O185" s="64"/>
      <c r="AB185" s="64"/>
      <c r="AK185" s="64"/>
      <c r="AT185" s="64"/>
      <c r="BD185" s="64"/>
      <c r="BM185" s="64"/>
      <c r="BP185" s="62"/>
      <c r="CA185" s="64"/>
    </row>
    <row r="186" spans="15:85" x14ac:dyDescent="0.25">
      <c r="O186" s="64"/>
      <c r="AB186" s="64"/>
      <c r="AK186" s="64"/>
      <c r="AT186" s="64"/>
      <c r="BD186" s="64"/>
      <c r="BM186" s="64"/>
      <c r="BP186" s="62"/>
      <c r="CA186" s="64"/>
    </row>
    <row r="187" spans="15:85" x14ac:dyDescent="0.25">
      <c r="O187" s="64"/>
      <c r="AB187" s="64"/>
      <c r="AK187" s="64"/>
      <c r="AT187" s="64"/>
      <c r="BD187" s="64"/>
      <c r="BM187" s="64"/>
      <c r="BP187" s="62"/>
      <c r="CA187" s="64"/>
    </row>
    <row r="188" spans="15:85" x14ac:dyDescent="0.25">
      <c r="O188" s="64"/>
      <c r="AB188" s="64"/>
      <c r="AK188" s="64"/>
      <c r="AT188" s="64"/>
      <c r="BD188" s="64"/>
      <c r="BM188" s="64"/>
      <c r="BP188" s="62"/>
      <c r="CA188" s="64"/>
    </row>
    <row r="189" spans="15:85" x14ac:dyDescent="0.25">
      <c r="O189" s="64"/>
      <c r="AB189" s="64"/>
      <c r="AK189" s="64"/>
      <c r="AT189" s="64"/>
      <c r="BD189" s="64"/>
      <c r="BM189" s="64"/>
      <c r="BP189" s="62"/>
      <c r="CA189" s="64"/>
    </row>
    <row r="190" spans="15:85" x14ac:dyDescent="0.25">
      <c r="O190" s="64"/>
      <c r="AB190" s="64"/>
      <c r="AK190" s="64"/>
      <c r="AT190" s="64"/>
      <c r="BD190" s="64"/>
      <c r="BM190" s="64"/>
      <c r="BP190" s="62"/>
      <c r="CA190" s="64"/>
    </row>
    <row r="191" spans="15:85" x14ac:dyDescent="0.25">
      <c r="O191" s="64"/>
      <c r="AB191" s="64"/>
      <c r="AK191" s="64"/>
      <c r="AT191" s="64"/>
      <c r="BD191" s="64"/>
      <c r="BM191" s="64"/>
      <c r="BP191" s="62"/>
      <c r="CA191" s="64"/>
    </row>
    <row r="192" spans="15:85" x14ac:dyDescent="0.25">
      <c r="O192" s="64"/>
      <c r="AB192" s="64"/>
      <c r="AK192" s="64"/>
      <c r="AT192" s="64"/>
      <c r="BD192" s="64"/>
      <c r="BM192" s="64"/>
      <c r="BP192" s="62"/>
      <c r="CA192" s="64"/>
    </row>
    <row r="193" spans="15:79" x14ac:dyDescent="0.25">
      <c r="O193" s="64"/>
      <c r="AB193" s="64"/>
      <c r="AK193" s="64"/>
      <c r="AT193" s="64"/>
      <c r="BD193" s="64"/>
      <c r="BM193" s="64"/>
      <c r="BP193" s="62"/>
      <c r="CA193" s="64"/>
    </row>
    <row r="194" spans="15:79" x14ac:dyDescent="0.25">
      <c r="O194" s="64"/>
      <c r="AB194" s="64"/>
      <c r="AK194" s="64"/>
      <c r="AT194" s="64"/>
      <c r="BD194" s="64"/>
      <c r="BM194" s="64"/>
      <c r="BP194" s="62"/>
      <c r="CA194" s="64"/>
    </row>
    <row r="195" spans="15:79" x14ac:dyDescent="0.25">
      <c r="O195" s="64"/>
      <c r="AB195" s="64"/>
      <c r="AK195" s="64"/>
      <c r="AT195" s="64"/>
      <c r="BD195" s="64"/>
      <c r="BM195" s="64"/>
      <c r="BP195" s="62"/>
      <c r="CA195" s="64"/>
    </row>
    <row r="196" spans="15:79" x14ac:dyDescent="0.25">
      <c r="O196" s="64"/>
      <c r="AB196" s="64"/>
      <c r="AK196" s="64"/>
      <c r="AT196" s="64"/>
      <c r="BD196" s="64"/>
      <c r="BM196" s="64"/>
      <c r="BP196" s="62"/>
      <c r="CA196" s="64"/>
    </row>
    <row r="197" spans="15:79" x14ac:dyDescent="0.25">
      <c r="O197" s="64"/>
      <c r="AB197" s="64"/>
      <c r="AK197" s="64"/>
      <c r="AT197" s="64"/>
      <c r="BD197" s="64"/>
      <c r="BM197" s="64"/>
      <c r="BP197" s="62"/>
      <c r="CA197" s="64"/>
    </row>
    <row r="198" spans="15:79" x14ac:dyDescent="0.25">
      <c r="O198" s="64"/>
      <c r="AB198" s="64"/>
      <c r="AK198" s="64"/>
      <c r="AT198" s="64"/>
      <c r="BD198" s="64"/>
      <c r="BM198" s="64"/>
      <c r="BP198" s="62"/>
      <c r="CA198" s="64"/>
    </row>
    <row r="199" spans="15:79" x14ac:dyDescent="0.25">
      <c r="O199" s="64"/>
      <c r="AB199" s="64"/>
      <c r="AK199" s="64"/>
      <c r="AT199" s="64"/>
      <c r="BD199" s="64"/>
      <c r="BM199" s="64"/>
      <c r="BP199" s="62"/>
      <c r="CA199" s="64"/>
    </row>
    <row r="200" spans="15:79" x14ac:dyDescent="0.25">
      <c r="O200" s="64"/>
      <c r="AB200" s="64"/>
      <c r="AK200" s="64"/>
      <c r="AT200" s="64"/>
      <c r="BD200" s="64"/>
      <c r="BM200" s="64"/>
      <c r="BP200" s="62"/>
      <c r="CA200" s="64"/>
    </row>
    <row r="201" spans="15:79" x14ac:dyDescent="0.25">
      <c r="O201" s="64"/>
      <c r="AB201" s="64"/>
      <c r="AK201" s="64"/>
      <c r="AT201" s="64"/>
      <c r="BD201" s="64"/>
      <c r="BM201" s="64"/>
      <c r="BP201" s="62"/>
      <c r="CA201" s="64"/>
    </row>
    <row r="202" spans="15:79" x14ac:dyDescent="0.25">
      <c r="O202" s="64"/>
      <c r="AB202" s="64"/>
      <c r="AK202" s="64"/>
      <c r="AT202" s="64"/>
      <c r="BD202" s="64"/>
      <c r="BM202" s="64"/>
      <c r="BP202" s="62"/>
      <c r="CA202" s="64"/>
    </row>
    <row r="203" spans="15:79" x14ac:dyDescent="0.25">
      <c r="O203" s="64"/>
      <c r="AB203" s="64"/>
      <c r="AK203" s="64"/>
      <c r="AT203" s="64"/>
      <c r="BD203" s="64"/>
      <c r="BM203" s="64"/>
      <c r="BP203" s="62"/>
      <c r="CA203" s="64"/>
    </row>
    <row r="204" spans="15:79" x14ac:dyDescent="0.25">
      <c r="O204" s="64"/>
      <c r="AB204" s="64"/>
      <c r="AK204" s="64"/>
      <c r="AT204" s="64"/>
      <c r="BD204" s="64"/>
      <c r="BM204" s="64"/>
      <c r="BP204" s="62"/>
      <c r="CA204" s="64"/>
    </row>
    <row r="205" spans="15:79" x14ac:dyDescent="0.25">
      <c r="O205" s="64"/>
      <c r="AB205" s="64"/>
      <c r="AK205" s="64"/>
      <c r="AT205" s="64"/>
      <c r="BD205" s="64"/>
      <c r="BM205" s="64"/>
      <c r="BP205" s="62"/>
      <c r="CA205" s="64"/>
    </row>
    <row r="206" spans="15:79" x14ac:dyDescent="0.25">
      <c r="O206" s="64"/>
      <c r="AB206" s="64"/>
      <c r="AK206" s="64"/>
      <c r="AT206" s="64"/>
      <c r="BD206" s="64"/>
      <c r="BM206" s="64"/>
      <c r="BP206" s="62"/>
      <c r="CA206" s="64"/>
    </row>
    <row r="207" spans="15:79" x14ac:dyDescent="0.25">
      <c r="O207" s="64"/>
      <c r="AB207" s="64"/>
      <c r="AK207" s="64"/>
      <c r="AT207" s="64"/>
      <c r="BD207" s="64"/>
      <c r="BM207" s="64"/>
      <c r="BP207" s="62"/>
      <c r="CA207" s="64"/>
    </row>
    <row r="208" spans="15:79" x14ac:dyDescent="0.25">
      <c r="O208" s="64"/>
      <c r="AB208" s="64"/>
      <c r="AK208" s="64"/>
      <c r="AT208" s="64"/>
      <c r="BD208" s="64"/>
      <c r="BM208" s="64"/>
      <c r="BP208" s="62"/>
      <c r="CA208" s="64"/>
    </row>
    <row r="209" spans="15:79" x14ac:dyDescent="0.25">
      <c r="O209" s="64"/>
      <c r="AB209" s="64"/>
      <c r="AK209" s="64"/>
      <c r="AT209" s="64"/>
      <c r="BD209" s="64"/>
      <c r="BM209" s="64"/>
      <c r="BP209" s="62"/>
      <c r="CA209" s="64"/>
    </row>
    <row r="210" spans="15:79" x14ac:dyDescent="0.25">
      <c r="O210" s="64"/>
      <c r="AB210" s="64"/>
      <c r="AK210" s="64"/>
      <c r="AT210" s="64"/>
      <c r="BD210" s="64"/>
      <c r="BM210" s="64"/>
      <c r="BP210" s="62"/>
      <c r="CA210" s="64"/>
    </row>
    <row r="211" spans="15:79" x14ac:dyDescent="0.25">
      <c r="O211" s="64"/>
      <c r="AB211" s="64"/>
      <c r="AK211" s="64"/>
      <c r="AT211" s="64"/>
      <c r="BD211" s="64"/>
      <c r="BM211" s="64"/>
      <c r="BP211" s="62"/>
      <c r="CA211" s="64"/>
    </row>
    <row r="212" spans="15:79" x14ac:dyDescent="0.25">
      <c r="O212" s="64"/>
      <c r="AB212" s="64"/>
      <c r="AK212" s="64"/>
      <c r="AT212" s="64"/>
      <c r="BD212" s="64"/>
      <c r="BM212" s="64"/>
      <c r="BP212" s="62"/>
      <c r="CA212" s="64"/>
    </row>
    <row r="213" spans="15:79" x14ac:dyDescent="0.25">
      <c r="O213" s="64"/>
      <c r="AB213" s="64"/>
      <c r="AK213" s="64"/>
      <c r="AT213" s="64"/>
      <c r="BD213" s="64"/>
      <c r="BM213" s="64"/>
      <c r="BP213" s="62"/>
      <c r="CA213" s="64"/>
    </row>
    <row r="214" spans="15:79" x14ac:dyDescent="0.25">
      <c r="O214" s="64"/>
      <c r="AB214" s="64"/>
      <c r="AK214" s="64"/>
      <c r="AT214" s="64"/>
      <c r="BD214" s="64"/>
      <c r="BM214" s="64"/>
      <c r="BP214" s="62"/>
      <c r="CA214" s="64"/>
    </row>
    <row r="215" spans="15:79" x14ac:dyDescent="0.25">
      <c r="O215" s="64"/>
      <c r="AB215" s="64"/>
      <c r="AK215" s="64"/>
      <c r="AT215" s="64"/>
      <c r="BD215" s="64"/>
      <c r="BM215" s="64"/>
      <c r="BP215" s="62"/>
      <c r="CA215" s="64"/>
    </row>
    <row r="216" spans="15:79" x14ac:dyDescent="0.25">
      <c r="O216" s="64"/>
      <c r="AB216" s="64"/>
      <c r="AK216" s="64"/>
      <c r="AT216" s="64"/>
      <c r="BD216" s="64"/>
      <c r="BM216" s="64"/>
      <c r="BP216" s="62"/>
      <c r="CA216" s="64"/>
    </row>
    <row r="217" spans="15:79" x14ac:dyDescent="0.25">
      <c r="O217" s="64"/>
      <c r="AB217" s="64"/>
      <c r="AK217" s="64"/>
      <c r="AT217" s="64"/>
      <c r="BD217" s="64"/>
      <c r="BM217" s="64"/>
      <c r="BP217" s="62"/>
      <c r="CA217" s="64"/>
    </row>
    <row r="218" spans="15:79" x14ac:dyDescent="0.25">
      <c r="O218" s="64"/>
      <c r="AB218" s="64"/>
      <c r="AK218" s="64"/>
      <c r="AT218" s="64"/>
      <c r="BD218" s="64"/>
      <c r="BM218" s="64"/>
      <c r="BP218" s="62"/>
      <c r="CA218" s="64"/>
    </row>
    <row r="219" spans="15:79" x14ac:dyDescent="0.25">
      <c r="O219" s="64"/>
      <c r="AB219" s="64"/>
      <c r="AK219" s="64"/>
      <c r="AT219" s="64"/>
      <c r="BD219" s="64"/>
      <c r="BM219" s="64"/>
      <c r="BP219" s="62"/>
      <c r="CA219" s="64"/>
    </row>
    <row r="220" spans="15:79" x14ac:dyDescent="0.25">
      <c r="O220" s="64"/>
      <c r="AB220" s="64"/>
      <c r="AK220" s="64"/>
      <c r="AT220" s="64"/>
      <c r="BD220" s="64"/>
      <c r="BM220" s="64"/>
      <c r="BP220" s="62"/>
      <c r="CA220" s="64"/>
    </row>
    <row r="221" spans="15:79" x14ac:dyDescent="0.25">
      <c r="O221" s="64"/>
      <c r="AB221" s="64"/>
      <c r="AK221" s="64"/>
      <c r="AT221" s="64"/>
      <c r="BD221" s="64"/>
      <c r="BM221" s="64"/>
      <c r="BP221" s="62"/>
      <c r="CA221" s="64"/>
    </row>
    <row r="222" spans="15:79" x14ac:dyDescent="0.25">
      <c r="O222" s="64"/>
      <c r="AB222" s="64"/>
      <c r="AK222" s="64"/>
      <c r="AT222" s="64"/>
      <c r="BD222" s="64"/>
      <c r="BM222" s="64"/>
      <c r="BP222" s="62"/>
      <c r="CA222" s="64"/>
    </row>
    <row r="223" spans="15:79" x14ac:dyDescent="0.25">
      <c r="O223" s="64"/>
      <c r="AB223" s="64"/>
      <c r="AK223" s="64"/>
      <c r="AT223" s="64"/>
      <c r="BD223" s="64"/>
      <c r="BM223" s="64"/>
      <c r="BP223" s="62"/>
      <c r="CA223" s="64"/>
    </row>
    <row r="224" spans="15:79" x14ac:dyDescent="0.25">
      <c r="O224" s="64"/>
      <c r="AB224" s="64"/>
      <c r="AK224" s="64"/>
      <c r="AT224" s="64"/>
      <c r="BD224" s="64"/>
      <c r="BM224" s="64"/>
      <c r="BP224" s="62"/>
      <c r="CA224" s="64"/>
    </row>
    <row r="225" spans="15:79" x14ac:dyDescent="0.25">
      <c r="O225" s="64"/>
      <c r="AB225" s="64"/>
      <c r="AK225" s="64"/>
      <c r="AT225" s="64"/>
      <c r="BD225" s="64"/>
      <c r="BM225" s="64"/>
      <c r="BP225" s="62"/>
      <c r="CA225" s="64"/>
    </row>
    <row r="226" spans="15:79" x14ac:dyDescent="0.25">
      <c r="O226" s="64"/>
      <c r="AB226" s="64"/>
      <c r="AK226" s="64"/>
      <c r="AT226" s="64"/>
      <c r="BD226" s="64"/>
      <c r="BM226" s="64"/>
      <c r="BP226" s="62"/>
      <c r="CA226" s="64"/>
    </row>
    <row r="227" spans="15:79" x14ac:dyDescent="0.25">
      <c r="O227" s="64"/>
      <c r="AB227" s="64"/>
      <c r="AK227" s="64"/>
      <c r="AT227" s="64"/>
      <c r="BD227" s="64"/>
      <c r="BM227" s="64"/>
      <c r="BP227" s="62"/>
      <c r="CA227" s="64"/>
    </row>
    <row r="228" spans="15:79" x14ac:dyDescent="0.25">
      <c r="O228" s="64"/>
      <c r="AB228" s="64"/>
      <c r="AK228" s="64"/>
      <c r="AT228" s="64"/>
      <c r="BD228" s="64"/>
      <c r="BM228" s="64"/>
      <c r="BP228" s="62"/>
      <c r="CA228" s="64"/>
    </row>
    <row r="229" spans="15:79" x14ac:dyDescent="0.25">
      <c r="O229" s="64"/>
      <c r="AB229" s="64"/>
      <c r="AK229" s="64"/>
      <c r="AT229" s="64"/>
      <c r="BD229" s="64"/>
      <c r="BM229" s="64"/>
      <c r="BP229" s="62"/>
      <c r="CA229" s="64"/>
    </row>
    <row r="230" spans="15:79" x14ac:dyDescent="0.25">
      <c r="O230" s="64"/>
      <c r="AB230" s="64"/>
      <c r="AK230" s="64"/>
      <c r="AT230" s="64"/>
      <c r="BD230" s="64"/>
      <c r="BM230" s="64"/>
      <c r="BP230" s="62"/>
      <c r="CA230" s="64"/>
    </row>
    <row r="231" spans="15:79" x14ac:dyDescent="0.25">
      <c r="O231" s="64"/>
      <c r="AB231" s="64"/>
      <c r="AK231" s="64"/>
      <c r="AT231" s="64"/>
      <c r="BD231" s="64"/>
      <c r="BM231" s="64"/>
      <c r="BP231" s="62"/>
      <c r="CA231" s="64"/>
    </row>
    <row r="232" spans="15:79" x14ac:dyDescent="0.25">
      <c r="O232" s="64"/>
      <c r="AB232" s="64"/>
      <c r="AK232" s="64"/>
      <c r="AT232" s="64"/>
      <c r="BD232" s="64"/>
      <c r="BM232" s="64"/>
      <c r="BP232" s="62"/>
      <c r="CA232" s="64"/>
    </row>
    <row r="233" spans="15:79" x14ac:dyDescent="0.25">
      <c r="O233" s="64"/>
      <c r="AB233" s="64"/>
      <c r="AK233" s="64"/>
      <c r="AT233" s="64"/>
      <c r="BD233" s="64"/>
      <c r="BM233" s="64"/>
      <c r="BP233" s="62"/>
      <c r="CA233" s="64"/>
    </row>
    <row r="234" spans="15:79" x14ac:dyDescent="0.25">
      <c r="O234" s="64"/>
      <c r="AB234" s="64"/>
      <c r="AK234" s="64"/>
      <c r="AT234" s="64"/>
      <c r="BD234" s="64"/>
      <c r="BM234" s="64"/>
      <c r="BP234" s="62"/>
      <c r="CA234" s="64"/>
    </row>
    <row r="235" spans="15:79" x14ac:dyDescent="0.25">
      <c r="O235" s="64"/>
      <c r="AB235" s="64"/>
      <c r="AK235" s="64"/>
      <c r="AT235" s="64"/>
      <c r="BD235" s="64"/>
      <c r="BM235" s="64"/>
      <c r="BP235" s="62"/>
      <c r="CA235" s="64"/>
    </row>
    <row r="236" spans="15:79" x14ac:dyDescent="0.25">
      <c r="O236" s="64"/>
      <c r="AB236" s="64"/>
      <c r="AK236" s="64"/>
      <c r="AT236" s="64"/>
      <c r="BD236" s="64"/>
      <c r="BM236" s="64"/>
      <c r="BP236" s="62"/>
      <c r="CA236" s="64"/>
    </row>
    <row r="237" spans="15:79" x14ac:dyDescent="0.25">
      <c r="O237" s="64"/>
      <c r="AB237" s="64"/>
      <c r="AK237" s="64"/>
      <c r="AT237" s="64"/>
      <c r="BD237" s="64"/>
      <c r="BM237" s="64"/>
      <c r="BP237" s="62"/>
      <c r="CA237" s="64"/>
    </row>
    <row r="238" spans="15:79" x14ac:dyDescent="0.25">
      <c r="O238" s="64"/>
      <c r="AB238" s="64"/>
      <c r="AK238" s="64"/>
      <c r="AT238" s="64"/>
      <c r="BD238" s="64"/>
      <c r="BM238" s="64"/>
      <c r="BP238" s="62"/>
      <c r="CA238" s="64"/>
    </row>
    <row r="239" spans="15:79" x14ac:dyDescent="0.25">
      <c r="O239" s="64"/>
      <c r="AB239" s="64"/>
      <c r="AK239" s="64"/>
      <c r="AT239" s="64"/>
      <c r="BD239" s="64"/>
      <c r="BM239" s="64"/>
      <c r="BP239" s="62"/>
      <c r="CA239" s="64"/>
    </row>
    <row r="240" spans="15:79" x14ac:dyDescent="0.25">
      <c r="O240" s="64"/>
      <c r="AB240" s="64"/>
      <c r="AK240" s="64"/>
      <c r="AT240" s="64"/>
      <c r="BD240" s="64"/>
      <c r="BM240" s="64"/>
      <c r="BP240" s="62"/>
      <c r="CA240" s="64"/>
    </row>
    <row r="241" spans="15:79" x14ac:dyDescent="0.25">
      <c r="O241" s="64"/>
      <c r="AB241" s="64"/>
      <c r="AK241" s="64"/>
      <c r="AT241" s="64"/>
      <c r="BD241" s="64"/>
      <c r="BM241" s="64"/>
      <c r="BP241" s="62"/>
      <c r="CA241" s="64"/>
    </row>
    <row r="242" spans="15:79" x14ac:dyDescent="0.25">
      <c r="O242" s="64"/>
      <c r="AB242" s="64"/>
      <c r="AK242" s="64"/>
      <c r="AT242" s="64"/>
      <c r="BD242" s="64"/>
      <c r="BM242" s="64"/>
      <c r="BP242" s="62"/>
      <c r="CA242" s="64"/>
    </row>
    <row r="243" spans="15:79" x14ac:dyDescent="0.25">
      <c r="O243" s="64"/>
      <c r="AB243" s="64"/>
      <c r="AK243" s="64"/>
      <c r="AT243" s="64"/>
      <c r="BD243" s="64"/>
      <c r="BM243" s="64"/>
      <c r="BP243" s="62"/>
      <c r="CA243" s="64"/>
    </row>
    <row r="244" spans="15:79" x14ac:dyDescent="0.25">
      <c r="O244" s="64"/>
      <c r="AB244" s="64"/>
      <c r="AK244" s="64"/>
      <c r="AT244" s="64"/>
      <c r="BD244" s="64"/>
      <c r="BM244" s="64"/>
      <c r="BP244" s="62"/>
      <c r="CA244" s="64"/>
    </row>
    <row r="245" spans="15:79" x14ac:dyDescent="0.25">
      <c r="O245" s="64"/>
      <c r="AB245" s="64"/>
      <c r="AK245" s="64"/>
      <c r="AT245" s="64"/>
      <c r="BD245" s="64"/>
      <c r="BM245" s="64"/>
      <c r="BP245" s="62"/>
      <c r="CA245" s="64"/>
    </row>
    <row r="246" spans="15:79" x14ac:dyDescent="0.25">
      <c r="O246" s="64"/>
      <c r="AB246" s="64"/>
      <c r="AK246" s="64"/>
      <c r="AT246" s="64"/>
      <c r="BD246" s="64"/>
      <c r="BM246" s="64"/>
      <c r="BP246" s="62"/>
      <c r="CA246" s="64"/>
    </row>
    <row r="247" spans="15:79" x14ac:dyDescent="0.25">
      <c r="O247" s="64"/>
      <c r="AB247" s="64"/>
      <c r="AK247" s="64"/>
      <c r="AT247" s="64"/>
      <c r="BD247" s="64"/>
      <c r="BM247" s="64"/>
      <c r="BP247" s="62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J1:CT398"/>
  <sheetViews>
    <sheetView topLeftCell="BW1" zoomScale="70" zoomScaleNormal="70" workbookViewId="0">
      <selection activeCell="CU48" sqref="CU48"/>
    </sheetView>
  </sheetViews>
  <sheetFormatPr defaultColWidth="8.75" defaultRowHeight="15.75" x14ac:dyDescent="0.25"/>
  <cols>
    <col min="1" max="14" width="8.75" style="61"/>
    <col min="15" max="15" width="8.75" style="62"/>
    <col min="16" max="27" width="8.75" style="61"/>
    <col min="28" max="28" width="8.75" style="62"/>
    <col min="29" max="36" width="8.75" style="61"/>
    <col min="37" max="37" width="8.75" style="62"/>
    <col min="38" max="45" width="8.75" style="61"/>
    <col min="46" max="46" width="8.75" style="62"/>
    <col min="47" max="49" width="8.75" style="61"/>
    <col min="50" max="50" width="20.375" style="61" customWidth="1"/>
    <col min="51" max="55" width="8.75" style="61"/>
    <col min="56" max="56" width="8.75" style="62"/>
    <col min="57" max="64" width="8.75" style="61"/>
    <col min="65" max="65" width="8.75" style="62"/>
    <col min="66" max="78" width="8.75" style="61"/>
    <col min="79" max="79" width="8.75" style="62"/>
    <col min="80" max="16384" width="8.75" style="61"/>
  </cols>
  <sheetData>
    <row r="1" spans="10:98" x14ac:dyDescent="0.25">
      <c r="J1" s="62"/>
      <c r="K1" s="34" t="s">
        <v>703</v>
      </c>
      <c r="L1" s="62" t="s">
        <v>31</v>
      </c>
      <c r="M1" s="62" t="s">
        <v>402</v>
      </c>
      <c r="N1" s="62"/>
      <c r="O1" s="64"/>
      <c r="Q1" s="127" t="s">
        <v>704</v>
      </c>
      <c r="R1" s="108"/>
      <c r="S1" s="62"/>
      <c r="T1" s="62"/>
      <c r="U1" s="62"/>
      <c r="V1" s="62"/>
      <c r="W1" s="62"/>
      <c r="X1" s="62"/>
      <c r="Y1" s="62"/>
      <c r="Z1" s="62"/>
      <c r="AA1" s="62"/>
      <c r="AB1" s="64"/>
      <c r="AC1" s="62"/>
      <c r="AD1" s="34" t="s">
        <v>705</v>
      </c>
      <c r="AE1" s="62"/>
      <c r="AF1" s="62"/>
      <c r="AG1" s="62"/>
      <c r="AH1" s="62"/>
      <c r="AI1" s="62"/>
      <c r="AJ1" s="62"/>
      <c r="AK1" s="64"/>
      <c r="AL1" s="62"/>
      <c r="AM1" s="34" t="s">
        <v>708</v>
      </c>
      <c r="AN1" s="62"/>
      <c r="AO1" s="62"/>
      <c r="AP1" s="62"/>
      <c r="AQ1" s="62"/>
      <c r="AR1" s="62"/>
      <c r="AS1" s="62"/>
      <c r="AT1" s="64"/>
      <c r="AU1" s="62"/>
      <c r="AV1" s="34" t="s">
        <v>709</v>
      </c>
      <c r="AW1" s="62"/>
      <c r="AX1" s="62"/>
      <c r="AY1" s="62"/>
      <c r="AZ1" s="62"/>
      <c r="BA1" s="62"/>
      <c r="BB1" s="62"/>
      <c r="BC1" s="62"/>
      <c r="BD1" s="64"/>
      <c r="BE1" s="62"/>
      <c r="BF1" s="34" t="s">
        <v>710</v>
      </c>
      <c r="BG1" s="62"/>
      <c r="BH1" s="62"/>
      <c r="BI1" s="62"/>
      <c r="BJ1" s="62"/>
      <c r="BK1" s="62"/>
      <c r="BL1" s="62"/>
      <c r="BM1" s="64"/>
      <c r="BN1" s="62"/>
      <c r="BO1" s="34" t="s">
        <v>711</v>
      </c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4"/>
      <c r="CB1" s="62"/>
      <c r="CC1" s="34" t="s">
        <v>712</v>
      </c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</row>
    <row r="2" spans="10:98" x14ac:dyDescent="0.25">
      <c r="J2" s="62"/>
      <c r="K2" s="62" t="s">
        <v>405</v>
      </c>
      <c r="L2" s="62" t="s">
        <v>441</v>
      </c>
      <c r="M2" s="62"/>
      <c r="N2" s="62"/>
      <c r="O2" s="64"/>
      <c r="Q2" s="108"/>
      <c r="R2" s="108"/>
      <c r="S2" s="62"/>
      <c r="T2" s="62"/>
      <c r="U2" s="62"/>
      <c r="V2" s="62"/>
      <c r="W2" s="62"/>
      <c r="X2" s="62"/>
      <c r="Y2" s="62"/>
      <c r="Z2" s="62"/>
      <c r="AA2" s="62"/>
      <c r="AB2" s="64"/>
      <c r="AC2" s="62"/>
      <c r="AD2" s="5" t="s">
        <v>327</v>
      </c>
      <c r="AE2" s="6">
        <v>745994</v>
      </c>
      <c r="AF2" s="62"/>
      <c r="AG2" s="62"/>
      <c r="AH2" s="62"/>
      <c r="AI2" s="62"/>
      <c r="AJ2" s="62"/>
      <c r="AK2" s="64"/>
      <c r="AL2" s="62"/>
      <c r="AM2" s="5" t="s">
        <v>327</v>
      </c>
      <c r="AN2" s="6">
        <v>5343260</v>
      </c>
      <c r="AO2" s="62"/>
      <c r="AP2" s="62"/>
      <c r="AQ2" s="62"/>
      <c r="AR2" s="62"/>
      <c r="AS2" s="62"/>
      <c r="AT2" s="64"/>
      <c r="AU2" s="62"/>
      <c r="AV2" s="5" t="s">
        <v>327</v>
      </c>
      <c r="AW2" s="6">
        <v>5343260</v>
      </c>
      <c r="AX2" s="62"/>
      <c r="AY2" s="62"/>
      <c r="AZ2" s="62"/>
      <c r="BA2" s="62"/>
      <c r="BB2" s="62"/>
      <c r="BC2" s="62"/>
      <c r="BD2" s="64"/>
      <c r="BE2" s="62"/>
      <c r="BF2" s="5" t="s">
        <v>327</v>
      </c>
      <c r="BG2" s="6">
        <v>5343260</v>
      </c>
      <c r="BH2" s="62"/>
      <c r="BI2" s="62"/>
      <c r="BJ2" s="62"/>
      <c r="BK2" s="62"/>
      <c r="BL2" s="62"/>
      <c r="BM2" s="64"/>
      <c r="BN2" s="62"/>
      <c r="BO2" s="5" t="s">
        <v>327</v>
      </c>
      <c r="BP2" s="6">
        <v>5343260</v>
      </c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4"/>
      <c r="CB2" s="62"/>
      <c r="CC2" s="5" t="s">
        <v>327</v>
      </c>
      <c r="CD2" s="6">
        <v>5343260</v>
      </c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</row>
    <row r="3" spans="10:98" x14ac:dyDescent="0.25">
      <c r="J3" s="62"/>
      <c r="K3" s="62" t="s">
        <v>0</v>
      </c>
      <c r="L3" s="62">
        <v>881</v>
      </c>
      <c r="M3" s="62"/>
      <c r="N3" s="62"/>
      <c r="O3" s="64"/>
      <c r="Q3" s="108"/>
      <c r="R3" s="108"/>
      <c r="S3" s="62"/>
      <c r="T3" s="62"/>
      <c r="U3" s="62"/>
      <c r="V3" s="62"/>
      <c r="W3" s="62"/>
      <c r="X3" s="62"/>
      <c r="Y3" s="62"/>
      <c r="Z3" s="62"/>
      <c r="AA3" s="62"/>
      <c r="AB3" s="64"/>
      <c r="AC3" s="62"/>
      <c r="AD3" s="59" t="s">
        <v>64</v>
      </c>
      <c r="AE3" s="6" t="s">
        <v>706</v>
      </c>
      <c r="AF3" s="62"/>
      <c r="AG3" s="62"/>
      <c r="AH3" s="62"/>
      <c r="AI3" s="62"/>
      <c r="AJ3" s="62"/>
      <c r="AK3" s="64"/>
      <c r="AL3" s="62"/>
      <c r="AM3" s="59" t="s">
        <v>64</v>
      </c>
      <c r="AN3" s="6" t="s">
        <v>707</v>
      </c>
      <c r="AO3" s="62"/>
      <c r="AP3" s="62"/>
      <c r="AQ3" s="62"/>
      <c r="AR3" s="62"/>
      <c r="AS3" s="62"/>
      <c r="AT3" s="64"/>
      <c r="AU3" s="62"/>
      <c r="AV3" s="59" t="s">
        <v>64</v>
      </c>
      <c r="AW3" s="6" t="s">
        <v>707</v>
      </c>
      <c r="AX3" s="62"/>
      <c r="AY3" s="62"/>
      <c r="AZ3" s="62"/>
      <c r="BA3" s="62"/>
      <c r="BB3" s="62"/>
      <c r="BC3" s="62"/>
      <c r="BD3" s="64"/>
      <c r="BE3" s="62"/>
      <c r="BF3" s="59" t="s">
        <v>64</v>
      </c>
      <c r="BG3" s="6" t="s">
        <v>707</v>
      </c>
      <c r="BH3" s="62"/>
      <c r="BI3" s="62"/>
      <c r="BJ3" s="62"/>
      <c r="BK3" s="62"/>
      <c r="BL3" s="62"/>
      <c r="BM3" s="64"/>
      <c r="BN3" s="62"/>
      <c r="BO3" s="59" t="s">
        <v>64</v>
      </c>
      <c r="BP3" s="6" t="s">
        <v>707</v>
      </c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4"/>
      <c r="CB3" s="62"/>
      <c r="CC3" s="59" t="s">
        <v>64</v>
      </c>
      <c r="CD3" s="6" t="s">
        <v>707</v>
      </c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</row>
    <row r="4" spans="10:98" x14ac:dyDescent="0.25">
      <c r="J4" s="62"/>
      <c r="K4" s="62" t="s">
        <v>416</v>
      </c>
      <c r="L4" s="62">
        <v>5343260</v>
      </c>
      <c r="M4" s="62"/>
      <c r="N4" s="62"/>
      <c r="O4" s="64"/>
      <c r="Q4" s="108"/>
      <c r="R4" s="108"/>
      <c r="S4" s="62"/>
      <c r="T4" s="62"/>
      <c r="U4" s="62"/>
      <c r="V4" s="62"/>
      <c r="W4" s="62"/>
      <c r="X4" s="62"/>
      <c r="Y4" s="62"/>
      <c r="Z4" s="62"/>
      <c r="AA4" s="62"/>
      <c r="AB4" s="64"/>
      <c r="AC4" s="62"/>
      <c r="AD4" s="62"/>
      <c r="AE4" s="62"/>
      <c r="AF4" s="62"/>
      <c r="AG4" s="62"/>
      <c r="AH4" s="62"/>
      <c r="AI4" s="62"/>
      <c r="AJ4" s="62"/>
      <c r="AK4" s="64"/>
      <c r="AL4" s="62"/>
      <c r="AM4" s="62"/>
      <c r="AN4" s="62"/>
      <c r="AO4" s="62"/>
      <c r="AP4" s="62"/>
      <c r="AQ4" s="62"/>
      <c r="AR4" s="62"/>
      <c r="AS4" s="62"/>
      <c r="AT4" s="64"/>
      <c r="AU4" s="62"/>
      <c r="AV4" s="62"/>
      <c r="AW4" s="62"/>
      <c r="AX4" s="62"/>
      <c r="AY4" s="62"/>
      <c r="AZ4" s="62"/>
      <c r="BA4" s="62"/>
      <c r="BB4" s="62"/>
      <c r="BC4" s="62"/>
      <c r="BD4" s="64"/>
      <c r="BE4" s="62"/>
      <c r="BF4" s="62"/>
      <c r="BG4" s="62"/>
      <c r="BH4" s="62"/>
      <c r="BI4" s="62"/>
      <c r="BJ4" s="62"/>
      <c r="BK4" s="62"/>
      <c r="BL4" s="62"/>
      <c r="BM4" s="64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4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</row>
    <row r="5" spans="10:98" x14ac:dyDescent="0.25">
      <c r="J5" s="62"/>
      <c r="K5" s="62" t="s">
        <v>421</v>
      </c>
      <c r="L5" s="35">
        <v>0.88900000000000001</v>
      </c>
      <c r="M5" s="62"/>
      <c r="N5" s="62"/>
      <c r="O5" s="64"/>
      <c r="Q5" s="108"/>
      <c r="R5" s="108"/>
      <c r="S5" s="62"/>
      <c r="T5" s="62"/>
      <c r="U5" s="62"/>
      <c r="V5" s="62"/>
      <c r="W5" s="62"/>
      <c r="X5" s="62"/>
      <c r="Y5" s="62"/>
      <c r="Z5" s="62"/>
      <c r="AA5" s="62"/>
      <c r="AB5" s="64"/>
      <c r="AC5" s="62"/>
      <c r="AD5" s="62"/>
      <c r="AE5" s="62"/>
      <c r="AF5" s="62"/>
      <c r="AG5" s="62"/>
      <c r="AH5" s="62"/>
      <c r="AI5" s="62"/>
      <c r="AJ5" s="62"/>
      <c r="AK5" s="64"/>
      <c r="AL5" s="62"/>
      <c r="AM5" s="62"/>
      <c r="AN5" s="62"/>
      <c r="AO5" s="62"/>
      <c r="AP5" s="62"/>
      <c r="AQ5" s="62"/>
      <c r="AR5" s="62"/>
      <c r="AS5" s="62"/>
      <c r="AT5" s="64"/>
      <c r="AU5" s="62"/>
      <c r="AV5" s="62"/>
      <c r="AW5" s="62"/>
      <c r="AX5" s="62"/>
      <c r="AY5" s="62"/>
      <c r="AZ5" s="62"/>
      <c r="BA5" s="62"/>
      <c r="BB5" s="62"/>
      <c r="BC5" s="62"/>
      <c r="BD5" s="64"/>
      <c r="BE5" s="62"/>
      <c r="BF5" s="62"/>
      <c r="BG5" s="62"/>
      <c r="BH5" s="62"/>
      <c r="BI5" s="62"/>
      <c r="BJ5" s="62"/>
      <c r="BK5" s="62"/>
      <c r="BL5" s="62"/>
      <c r="BM5" s="64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4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</row>
    <row r="6" spans="10:98" x14ac:dyDescent="0.25">
      <c r="J6" s="62"/>
      <c r="K6" s="78" t="s">
        <v>422</v>
      </c>
      <c r="L6" s="79">
        <f>1-L5</f>
        <v>0.11099999999999999</v>
      </c>
      <c r="M6" s="78"/>
      <c r="N6" s="62"/>
      <c r="O6" s="64"/>
      <c r="Q6" s="108"/>
      <c r="R6" s="108"/>
      <c r="S6" s="62"/>
      <c r="T6" s="62"/>
      <c r="U6" s="62"/>
      <c r="V6" s="62"/>
      <c r="W6" s="34" t="s">
        <v>328</v>
      </c>
      <c r="X6" s="62"/>
      <c r="Y6" s="62"/>
      <c r="Z6" s="62"/>
      <c r="AA6" s="62"/>
      <c r="AB6" s="64"/>
      <c r="AC6" s="62"/>
      <c r="AD6" s="62"/>
      <c r="AE6" s="4" t="s">
        <v>233</v>
      </c>
      <c r="AF6" s="62"/>
      <c r="AG6" s="62"/>
      <c r="AH6" s="62"/>
      <c r="AI6" s="62"/>
      <c r="AJ6" s="62"/>
      <c r="AK6" s="64"/>
      <c r="AL6" s="62"/>
      <c r="AM6" s="62"/>
      <c r="AN6" s="4" t="s">
        <v>244</v>
      </c>
      <c r="AO6" s="62"/>
      <c r="AP6" s="62"/>
      <c r="AQ6" s="62"/>
      <c r="AR6" s="62"/>
      <c r="AS6" s="62"/>
      <c r="AT6" s="64"/>
      <c r="AU6" s="62"/>
      <c r="AV6" s="62"/>
      <c r="AW6" s="4" t="s">
        <v>326</v>
      </c>
      <c r="AX6" s="62"/>
      <c r="AY6" s="62"/>
      <c r="AZ6" s="62"/>
      <c r="BA6" s="62"/>
      <c r="BB6" s="62"/>
      <c r="BC6" s="62"/>
      <c r="BD6" s="64"/>
      <c r="BE6" s="62"/>
      <c r="BF6" s="62"/>
      <c r="BG6" s="4" t="s">
        <v>255</v>
      </c>
      <c r="BH6" s="62"/>
      <c r="BI6" s="62"/>
      <c r="BJ6" s="62"/>
      <c r="BK6" s="62"/>
      <c r="BL6" s="62"/>
      <c r="BM6" s="64"/>
      <c r="BN6" s="62"/>
      <c r="BO6" s="62"/>
      <c r="BP6" s="4" t="s">
        <v>346</v>
      </c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4"/>
      <c r="CB6" s="62"/>
      <c r="CC6" s="62"/>
      <c r="CD6" s="4" t="s">
        <v>482</v>
      </c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</row>
    <row r="7" spans="10:98" x14ac:dyDescent="0.25">
      <c r="J7" s="62"/>
      <c r="K7" s="62" t="s">
        <v>429</v>
      </c>
      <c r="L7" s="76">
        <v>0.70799999999999996</v>
      </c>
      <c r="M7" s="76">
        <v>0.52200000000000002</v>
      </c>
      <c r="N7" s="62"/>
      <c r="O7" s="64"/>
      <c r="R7" s="112"/>
      <c r="S7" s="112" t="s">
        <v>31</v>
      </c>
      <c r="T7" s="108" t="s">
        <v>512</v>
      </c>
      <c r="U7" s="142" t="s">
        <v>402</v>
      </c>
      <c r="W7" s="112"/>
      <c r="X7" s="112" t="s">
        <v>31</v>
      </c>
      <c r="Y7" s="108" t="s">
        <v>512</v>
      </c>
      <c r="Z7" s="142" t="s">
        <v>402</v>
      </c>
      <c r="AB7" s="64"/>
      <c r="AE7" s="24" t="s">
        <v>224</v>
      </c>
      <c r="AF7" s="62"/>
      <c r="AG7" s="62"/>
      <c r="AH7" s="62"/>
      <c r="AI7" s="62"/>
      <c r="AJ7" s="62"/>
      <c r="AK7" s="64"/>
      <c r="AL7" s="62"/>
      <c r="AM7" s="62"/>
      <c r="AN7" s="24" t="s">
        <v>519</v>
      </c>
      <c r="AO7" s="62"/>
      <c r="AP7" s="62"/>
      <c r="AQ7" s="62"/>
      <c r="AR7" s="62"/>
      <c r="AS7" s="62"/>
      <c r="AT7" s="64"/>
      <c r="AU7" s="62"/>
      <c r="AV7" s="62"/>
      <c r="AW7" s="24" t="s">
        <v>572</v>
      </c>
      <c r="BD7" s="64"/>
      <c r="BF7" s="62"/>
      <c r="BG7" s="24" t="s">
        <v>370</v>
      </c>
      <c r="BM7" s="64"/>
      <c r="BP7" s="24" t="s">
        <v>330</v>
      </c>
      <c r="BX7" s="62" t="s">
        <v>3</v>
      </c>
      <c r="BY7" s="61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61" t="s">
        <v>475</v>
      </c>
    </row>
    <row r="8" spans="10:98" x14ac:dyDescent="0.25">
      <c r="J8" s="62"/>
      <c r="K8" s="62" t="s">
        <v>191</v>
      </c>
      <c r="L8" s="76">
        <v>0.20399999999999999</v>
      </c>
      <c r="M8" s="76">
        <v>0.32300000000000001</v>
      </c>
      <c r="N8" s="62"/>
      <c r="O8" s="64"/>
      <c r="R8" s="112" t="s">
        <v>45</v>
      </c>
      <c r="S8" s="152">
        <v>0.26877487871828493</v>
      </c>
      <c r="T8" s="108">
        <v>2.9274400227290918E-2</v>
      </c>
      <c r="U8" s="57">
        <v>0.4636029800014988</v>
      </c>
      <c r="W8" s="112" t="s">
        <v>51</v>
      </c>
      <c r="X8" s="152">
        <v>0</v>
      </c>
      <c r="Y8" s="108">
        <v>0</v>
      </c>
      <c r="Z8" s="57">
        <v>0.26481777328727685</v>
      </c>
      <c r="AB8" s="64"/>
      <c r="AG8" s="61" t="s">
        <v>3</v>
      </c>
      <c r="AH8" s="61" t="s">
        <v>4</v>
      </c>
      <c r="AK8" s="64"/>
      <c r="AP8" s="61" t="s">
        <v>3</v>
      </c>
      <c r="AQ8" s="61" t="s">
        <v>4</v>
      </c>
      <c r="AT8" s="64"/>
      <c r="AY8" s="61" t="s">
        <v>3</v>
      </c>
      <c r="AZ8" s="61" t="s">
        <v>4</v>
      </c>
      <c r="BD8" s="64"/>
      <c r="BI8" s="61" t="s">
        <v>3</v>
      </c>
      <c r="BJ8" s="61" t="s">
        <v>4</v>
      </c>
      <c r="BM8" s="64"/>
      <c r="BR8" s="61" t="s">
        <v>3</v>
      </c>
      <c r="BS8" s="61" t="s">
        <v>4</v>
      </c>
      <c r="BV8" s="43" t="s">
        <v>472</v>
      </c>
      <c r="BW8" s="24" t="s">
        <v>347</v>
      </c>
      <c r="BX8" s="62">
        <f>BR9</f>
        <v>830904</v>
      </c>
      <c r="BY8" s="181">
        <f>BX8/$BP$2</f>
        <v>0.15550506619554355</v>
      </c>
      <c r="CA8" s="64"/>
      <c r="CF8" s="61" t="s">
        <v>3</v>
      </c>
      <c r="CG8" s="61" t="s">
        <v>4</v>
      </c>
      <c r="CJ8" s="43" t="s">
        <v>472</v>
      </c>
      <c r="CK8" s="24" t="s">
        <v>347</v>
      </c>
      <c r="CL8" s="62">
        <f>SUM(CF9:CF10)</f>
        <v>582240</v>
      </c>
      <c r="CM8" s="181">
        <f>CL8/$CD$2</f>
        <v>0.1089671848272403</v>
      </c>
      <c r="CN8" s="35">
        <f>CM8*(-1)</f>
        <v>-0.1089671848272403</v>
      </c>
      <c r="CO8" s="181">
        <v>0.15550506619554355</v>
      </c>
    </row>
    <row r="9" spans="10:98" x14ac:dyDescent="0.25">
      <c r="J9" s="62"/>
      <c r="K9" s="62" t="s">
        <v>444</v>
      </c>
      <c r="L9" s="77">
        <v>4.62</v>
      </c>
      <c r="M9" s="77">
        <v>5.77</v>
      </c>
      <c r="N9" s="62"/>
      <c r="O9" s="64"/>
      <c r="R9" s="112" t="s">
        <v>47</v>
      </c>
      <c r="S9" s="152">
        <v>0.1276595744680851</v>
      </c>
      <c r="T9" s="108">
        <v>2.2036256189868465E-2</v>
      </c>
      <c r="U9" s="57">
        <v>0.3145452263411691</v>
      </c>
      <c r="W9" s="112" t="s">
        <v>61</v>
      </c>
      <c r="X9" s="152">
        <v>0</v>
      </c>
      <c r="Y9" s="108">
        <v>0</v>
      </c>
      <c r="Z9" s="57">
        <v>0.30681236094856507</v>
      </c>
      <c r="AB9" s="64"/>
      <c r="AE9" s="61" t="s">
        <v>6</v>
      </c>
      <c r="AF9" s="61" t="s">
        <v>225</v>
      </c>
      <c r="AG9" s="61">
        <v>115235</v>
      </c>
      <c r="AH9" s="54">
        <v>15.4</v>
      </c>
      <c r="AK9" s="64"/>
      <c r="AN9" s="61" t="s">
        <v>6</v>
      </c>
      <c r="AO9" s="61" t="s">
        <v>235</v>
      </c>
      <c r="AP9" s="61">
        <v>1789173</v>
      </c>
      <c r="AQ9" s="54">
        <v>33.5</v>
      </c>
      <c r="AT9" s="64"/>
      <c r="AW9" s="61" t="s">
        <v>6</v>
      </c>
      <c r="AX9" s="61" t="s">
        <v>313</v>
      </c>
      <c r="AY9" s="61">
        <v>224405</v>
      </c>
      <c r="AZ9" s="61">
        <v>4.2</v>
      </c>
      <c r="BD9" s="64"/>
      <c r="BG9" s="61" t="s">
        <v>6</v>
      </c>
      <c r="BH9" s="61" t="s">
        <v>252</v>
      </c>
      <c r="BI9" s="61">
        <v>849099</v>
      </c>
      <c r="BJ9" s="61">
        <v>15.9</v>
      </c>
      <c r="BM9" s="64"/>
      <c r="BP9" s="61" t="s">
        <v>6</v>
      </c>
      <c r="BQ9" s="61" t="s">
        <v>331</v>
      </c>
      <c r="BR9" s="61">
        <v>830904</v>
      </c>
      <c r="BS9" s="61">
        <v>15.6</v>
      </c>
      <c r="BV9" s="43" t="s">
        <v>473</v>
      </c>
      <c r="BW9" s="24" t="s">
        <v>348</v>
      </c>
      <c r="BX9" s="62">
        <f>BR19</f>
        <v>1249389</v>
      </c>
      <c r="BY9" s="181">
        <f t="shared" ref="BY9:BY21" si="0">BX9/$BP$2</f>
        <v>0.2338252302901225</v>
      </c>
      <c r="CA9" s="64"/>
      <c r="CD9" s="61" t="s">
        <v>6</v>
      </c>
      <c r="CE9" s="61" t="s">
        <v>454</v>
      </c>
      <c r="CF9" s="61">
        <v>90975</v>
      </c>
      <c r="CG9" s="61">
        <v>1.7</v>
      </c>
      <c r="CJ9" s="43" t="s">
        <v>473</v>
      </c>
      <c r="CK9" s="24" t="s">
        <v>348</v>
      </c>
      <c r="CL9" s="62">
        <f>SUM(CF22:CF23)</f>
        <v>788449</v>
      </c>
      <c r="CM9" s="181">
        <f t="shared" ref="CM9:CM21" si="1">CL9/$CD$2</f>
        <v>0.14755954230189061</v>
      </c>
      <c r="CN9" s="35">
        <f t="shared" ref="CN9:CN21" si="2">CM9*(-1)</f>
        <v>-0.14755954230189061</v>
      </c>
      <c r="CO9" s="181">
        <v>0.2338252302901225</v>
      </c>
    </row>
    <row r="10" spans="10:98" x14ac:dyDescent="0.25">
      <c r="J10" s="62"/>
      <c r="K10" s="62" t="s">
        <v>693</v>
      </c>
      <c r="L10" s="77">
        <v>0.64500000000000002</v>
      </c>
      <c r="M10" s="77">
        <v>0.93</v>
      </c>
      <c r="N10" s="62"/>
      <c r="O10" s="64"/>
      <c r="R10" s="112" t="s">
        <v>48</v>
      </c>
      <c r="S10" s="152">
        <v>7.1428571428571425E-2</v>
      </c>
      <c r="T10" s="108">
        <v>1.7006375248474939E-2</v>
      </c>
      <c r="U10" s="57">
        <v>0.33041787413096407</v>
      </c>
      <c r="W10" s="112" t="s">
        <v>54</v>
      </c>
      <c r="X10" s="152">
        <v>2.7624334556425609E-3</v>
      </c>
      <c r="Y10" s="108">
        <v>3.4658785864591121E-3</v>
      </c>
      <c r="Z10" s="57">
        <v>5.0069729986300791E-2</v>
      </c>
      <c r="AB10" s="64"/>
      <c r="AF10" s="61" t="s">
        <v>226</v>
      </c>
      <c r="AG10" s="61">
        <v>400290</v>
      </c>
      <c r="AH10" s="54">
        <v>53.7</v>
      </c>
      <c r="AK10" s="64"/>
      <c r="AO10" s="61" t="s">
        <v>236</v>
      </c>
      <c r="AP10" s="61">
        <v>527654</v>
      </c>
      <c r="AQ10" s="61">
        <v>9.9</v>
      </c>
      <c r="AT10" s="64"/>
      <c r="AX10" s="61" t="s">
        <v>314</v>
      </c>
      <c r="AY10" s="61">
        <v>1061374</v>
      </c>
      <c r="AZ10" s="54">
        <v>19.899999999999999</v>
      </c>
      <c r="BD10" s="64"/>
      <c r="BH10" s="61" t="s">
        <v>253</v>
      </c>
      <c r="BI10" s="61">
        <v>1206934</v>
      </c>
      <c r="BJ10" s="61">
        <v>22.6</v>
      </c>
      <c r="BM10" s="64"/>
      <c r="BQ10" s="61" t="s">
        <v>332</v>
      </c>
      <c r="BR10" s="61">
        <v>4494161</v>
      </c>
      <c r="BS10" s="61">
        <v>84.1</v>
      </c>
      <c r="BV10" s="43" t="s">
        <v>474</v>
      </c>
      <c r="BW10" s="24" t="s">
        <v>349</v>
      </c>
      <c r="BX10" s="62">
        <f>BR29</f>
        <v>1764913</v>
      </c>
      <c r="BY10" s="181">
        <f t="shared" si="0"/>
        <v>0.33030640470424422</v>
      </c>
      <c r="CA10" s="64"/>
      <c r="CE10" s="61" t="s">
        <v>455</v>
      </c>
      <c r="CF10" s="61">
        <v>491265</v>
      </c>
      <c r="CG10" s="61">
        <v>9.1999999999999993</v>
      </c>
      <c r="CJ10" s="43" t="s">
        <v>474</v>
      </c>
      <c r="CK10" s="24" t="s">
        <v>349</v>
      </c>
      <c r="CL10" s="62">
        <f>SUM(CF35:CF36)</f>
        <v>1091699</v>
      </c>
      <c r="CM10" s="181">
        <f t="shared" si="1"/>
        <v>0.2043132843994116</v>
      </c>
      <c r="CN10" s="44">
        <f t="shared" si="2"/>
        <v>-0.2043132843994116</v>
      </c>
      <c r="CO10" s="181">
        <v>0.33030640470424422</v>
      </c>
    </row>
    <row r="11" spans="10:98" x14ac:dyDescent="0.25">
      <c r="J11" s="62"/>
      <c r="K11" s="62" t="s">
        <v>438</v>
      </c>
      <c r="L11" s="35">
        <v>0.96721307044324523</v>
      </c>
      <c r="M11" s="62"/>
      <c r="N11" s="62"/>
      <c r="O11" s="64"/>
      <c r="R11" s="113" t="s">
        <v>119</v>
      </c>
      <c r="S11" s="152">
        <v>0.10112359550561797</v>
      </c>
      <c r="T11" s="108">
        <v>1.5099125660845437E-2</v>
      </c>
      <c r="U11" s="57">
        <v>0.33700000000000002</v>
      </c>
      <c r="W11" s="112" t="s">
        <v>63</v>
      </c>
      <c r="X11" s="152">
        <v>7.1942531380703506E-3</v>
      </c>
      <c r="Y11" s="108">
        <v>5.5807570403369972E-3</v>
      </c>
      <c r="Z11" s="57">
        <v>8.9827356531953367E-2</v>
      </c>
      <c r="AB11" s="64"/>
      <c r="AF11" s="61" t="s">
        <v>227</v>
      </c>
      <c r="AG11" s="61">
        <v>42455</v>
      </c>
      <c r="AH11" s="61">
        <v>5.7</v>
      </c>
      <c r="AK11" s="64"/>
      <c r="AO11" s="61" t="s">
        <v>237</v>
      </c>
      <c r="AP11" s="61">
        <v>594369</v>
      </c>
      <c r="AQ11" s="54">
        <v>11.1</v>
      </c>
      <c r="AT11" s="64"/>
      <c r="AX11" s="61" t="s">
        <v>315</v>
      </c>
      <c r="AY11" s="61">
        <v>103105</v>
      </c>
      <c r="AZ11" s="61">
        <v>1.9</v>
      </c>
      <c r="BD11" s="64"/>
      <c r="BH11" s="61" t="s">
        <v>254</v>
      </c>
      <c r="BI11" s="61">
        <v>3269032</v>
      </c>
      <c r="BJ11" s="61">
        <v>61.2</v>
      </c>
      <c r="BM11" s="64"/>
      <c r="BQ11" s="61" t="s">
        <v>43</v>
      </c>
      <c r="BR11" s="61">
        <v>5325065</v>
      </c>
      <c r="BS11" s="61">
        <v>99.7</v>
      </c>
      <c r="BV11" s="65" t="s">
        <v>450</v>
      </c>
      <c r="BW11" s="24" t="s">
        <v>350</v>
      </c>
      <c r="BX11" s="62">
        <f>BR39</f>
        <v>4142391</v>
      </c>
      <c r="BY11" s="190">
        <f t="shared" si="0"/>
        <v>0.77525536844548082</v>
      </c>
      <c r="CA11" s="64"/>
      <c r="CE11" s="61" t="s">
        <v>456</v>
      </c>
      <c r="CF11" s="61">
        <v>188015</v>
      </c>
      <c r="CG11" s="61">
        <v>3.5</v>
      </c>
      <c r="CJ11" s="65" t="s">
        <v>450</v>
      </c>
      <c r="CK11" s="24" t="s">
        <v>350</v>
      </c>
      <c r="CL11" s="62">
        <f>SUM(CF48:CF49)</f>
        <v>3457047</v>
      </c>
      <c r="CM11" s="181">
        <f t="shared" si="1"/>
        <v>0.64699209845674743</v>
      </c>
      <c r="CN11" s="23">
        <f t="shared" si="2"/>
        <v>-0.64699209845674743</v>
      </c>
      <c r="CO11" s="190">
        <v>0.77525536844548082</v>
      </c>
    </row>
    <row r="12" spans="10:98" x14ac:dyDescent="0.25">
      <c r="J12" s="62"/>
      <c r="K12" s="62" t="s">
        <v>516</v>
      </c>
      <c r="L12" s="62">
        <v>2700</v>
      </c>
      <c r="M12" s="62">
        <v>5300</v>
      </c>
      <c r="N12" s="62"/>
      <c r="O12" s="64"/>
      <c r="R12" s="112" t="s">
        <v>50</v>
      </c>
      <c r="S12" s="152">
        <v>0.16363648627481547</v>
      </c>
      <c r="T12" s="108">
        <v>2.4429002227816111E-2</v>
      </c>
      <c r="U12" s="57">
        <v>0.27268793526705104</v>
      </c>
      <c r="W12" s="110" t="s">
        <v>164</v>
      </c>
      <c r="X12" s="154">
        <v>2.4630561877332084E-2</v>
      </c>
      <c r="Y12" s="108">
        <v>1.0235047168312198E-2</v>
      </c>
      <c r="Z12" s="23">
        <v>8.2623335966029221E-2</v>
      </c>
      <c r="AB12" s="64"/>
      <c r="AF12" s="61" t="s">
        <v>228</v>
      </c>
      <c r="AG12" s="61">
        <v>78845</v>
      </c>
      <c r="AH12" s="54">
        <v>10.6</v>
      </c>
      <c r="AK12" s="64"/>
      <c r="AO12" s="61" t="s">
        <v>238</v>
      </c>
      <c r="AP12" s="61">
        <v>84910</v>
      </c>
      <c r="AQ12" s="61">
        <v>1.6</v>
      </c>
      <c r="AT12" s="64"/>
      <c r="AX12" s="61" t="s">
        <v>316</v>
      </c>
      <c r="AY12" s="61">
        <v>72780</v>
      </c>
      <c r="AZ12" s="61">
        <v>1.4</v>
      </c>
      <c r="BD12" s="64"/>
      <c r="BH12" s="61" t="s">
        <v>43</v>
      </c>
      <c r="BI12" s="61">
        <v>5325065</v>
      </c>
      <c r="BJ12" s="61">
        <v>99.7</v>
      </c>
      <c r="BM12" s="64"/>
      <c r="BP12" s="61" t="s">
        <v>69</v>
      </c>
      <c r="BQ12" s="61" t="s">
        <v>70</v>
      </c>
      <c r="BR12" s="61">
        <v>18195</v>
      </c>
      <c r="BS12" s="61">
        <v>0.3</v>
      </c>
      <c r="BV12" s="65" t="s">
        <v>449</v>
      </c>
      <c r="BW12" s="24" t="s">
        <v>351</v>
      </c>
      <c r="BX12" s="62">
        <f>BR49</f>
        <v>3329682</v>
      </c>
      <c r="BY12" s="190">
        <f t="shared" si="0"/>
        <v>0.62315552677578856</v>
      </c>
      <c r="CA12" s="64"/>
      <c r="CE12" s="61" t="s">
        <v>457</v>
      </c>
      <c r="CF12" s="61">
        <v>18195</v>
      </c>
      <c r="CG12" s="61">
        <v>0.3</v>
      </c>
      <c r="CJ12" s="65" t="s">
        <v>449</v>
      </c>
      <c r="CK12" s="24" t="s">
        <v>351</v>
      </c>
      <c r="CL12" s="62">
        <f>SUM(CF61:CF62)</f>
        <v>1965059</v>
      </c>
      <c r="CM12" s="181">
        <f t="shared" si="1"/>
        <v>0.36776406164027203</v>
      </c>
      <c r="CN12" s="23">
        <f t="shared" si="2"/>
        <v>-0.36776406164027203</v>
      </c>
      <c r="CO12" s="190">
        <v>0.62315552677578856</v>
      </c>
    </row>
    <row r="13" spans="10:98" x14ac:dyDescent="0.25">
      <c r="J13" s="62"/>
      <c r="K13" s="62" t="s">
        <v>432</v>
      </c>
      <c r="L13" s="88">
        <f>L12/87.18</f>
        <v>30.97040605643496</v>
      </c>
      <c r="M13" s="62">
        <v>61</v>
      </c>
      <c r="N13" s="62"/>
      <c r="O13" s="64"/>
      <c r="R13" s="112" t="s">
        <v>51</v>
      </c>
      <c r="S13" s="152">
        <v>0</v>
      </c>
      <c r="T13" s="108">
        <v>0</v>
      </c>
      <c r="U13" s="57">
        <v>0.26481777328727685</v>
      </c>
      <c r="W13" s="113" t="s">
        <v>259</v>
      </c>
      <c r="X13" s="154">
        <v>2.9069795308379481E-2</v>
      </c>
      <c r="Y13" s="156">
        <v>1.1093870957437926E-2</v>
      </c>
      <c r="Z13" s="57">
        <v>8.1821435191737416E-2</v>
      </c>
      <c r="AB13" s="64"/>
      <c r="AF13" s="61" t="s">
        <v>229</v>
      </c>
      <c r="AG13" s="61">
        <v>42455</v>
      </c>
      <c r="AH13" s="194">
        <v>5.7</v>
      </c>
      <c r="AK13" s="64"/>
      <c r="AO13" s="61" t="s">
        <v>239</v>
      </c>
      <c r="AP13" s="61">
        <v>218340</v>
      </c>
      <c r="AQ13" s="61">
        <v>4.0999999999999996</v>
      </c>
      <c r="AT13" s="64"/>
      <c r="AX13" s="61" t="s">
        <v>317</v>
      </c>
      <c r="AY13" s="61">
        <v>90975</v>
      </c>
      <c r="AZ13" s="61">
        <v>1.7</v>
      </c>
      <c r="BD13" s="64"/>
      <c r="BG13" s="61" t="s">
        <v>69</v>
      </c>
      <c r="BH13" s="61" t="s">
        <v>70</v>
      </c>
      <c r="BI13" s="61">
        <v>18195</v>
      </c>
      <c r="BJ13" s="61">
        <v>0.3</v>
      </c>
      <c r="BM13" s="64"/>
      <c r="BP13" s="61" t="s">
        <v>43</v>
      </c>
      <c r="BR13" s="61">
        <v>5343260</v>
      </c>
      <c r="BS13" s="61">
        <v>100</v>
      </c>
      <c r="BV13" s="43" t="s">
        <v>448</v>
      </c>
      <c r="BW13" s="24" t="s">
        <v>352</v>
      </c>
      <c r="BX13" s="62">
        <f>BR59</f>
        <v>2250113</v>
      </c>
      <c r="BY13" s="181">
        <f t="shared" si="0"/>
        <v>0.42111239206027778</v>
      </c>
      <c r="CA13" s="64"/>
      <c r="CE13" s="61" t="s">
        <v>458</v>
      </c>
      <c r="CF13" s="61">
        <v>42455</v>
      </c>
      <c r="CG13" s="61">
        <v>0.8</v>
      </c>
      <c r="CJ13" s="43" t="s">
        <v>448</v>
      </c>
      <c r="CK13" s="24" t="s">
        <v>352</v>
      </c>
      <c r="CL13" s="62">
        <f>SUM(CF74:CF75)</f>
        <v>1352494</v>
      </c>
      <c r="CM13" s="181">
        <f t="shared" si="1"/>
        <v>0.25312150260327965</v>
      </c>
      <c r="CN13" s="44">
        <f t="shared" si="2"/>
        <v>-0.25312150260327965</v>
      </c>
      <c r="CO13" s="181">
        <v>0.42111239206027778</v>
      </c>
    </row>
    <row r="14" spans="10:98" x14ac:dyDescent="0.25">
      <c r="J14" s="62"/>
      <c r="K14" s="62" t="s">
        <v>843</v>
      </c>
      <c r="L14" s="35">
        <v>0</v>
      </c>
      <c r="M14" s="35">
        <v>3.6999999999999998E-2</v>
      </c>
      <c r="N14" s="62"/>
      <c r="O14" s="64"/>
      <c r="R14" s="112" t="s">
        <v>52</v>
      </c>
      <c r="S14" s="152">
        <v>8.9068885367283149E-2</v>
      </c>
      <c r="T14" s="108">
        <v>1.8809354606645196E-2</v>
      </c>
      <c r="U14" s="57">
        <v>0.22435422164453778</v>
      </c>
      <c r="W14" s="112" t="s">
        <v>60</v>
      </c>
      <c r="X14" s="152">
        <v>3.1055932425568172E-2</v>
      </c>
      <c r="Y14" s="108">
        <v>1.1454859262991605E-2</v>
      </c>
      <c r="Z14" s="23">
        <v>7.8862295762369611E-2</v>
      </c>
      <c r="AB14" s="64"/>
      <c r="AF14" s="61" t="s">
        <v>230</v>
      </c>
      <c r="AG14" s="61">
        <v>6065</v>
      </c>
      <c r="AH14" s="194">
        <v>0.8</v>
      </c>
      <c r="AK14" s="64"/>
      <c r="AO14" s="61" t="s">
        <v>240</v>
      </c>
      <c r="AP14" s="61">
        <v>60650</v>
      </c>
      <c r="AQ14" s="61">
        <v>1.1000000000000001</v>
      </c>
      <c r="AT14" s="64"/>
      <c r="AX14" s="61" t="s">
        <v>318</v>
      </c>
      <c r="AY14" s="61">
        <v>509460</v>
      </c>
      <c r="AZ14" s="61">
        <v>9.5</v>
      </c>
      <c r="BD14" s="64"/>
      <c r="BG14" s="61" t="s">
        <v>43</v>
      </c>
      <c r="BI14" s="61">
        <v>5343260</v>
      </c>
      <c r="BJ14" s="61">
        <v>100</v>
      </c>
      <c r="BM14" s="64"/>
      <c r="BV14" s="65" t="s">
        <v>476</v>
      </c>
      <c r="BW14" s="24" t="s">
        <v>353</v>
      </c>
      <c r="BX14" s="62">
        <f>BR69</f>
        <v>2814157</v>
      </c>
      <c r="BY14" s="190">
        <f t="shared" si="0"/>
        <v>0.52667416521000288</v>
      </c>
      <c r="CA14" s="64"/>
      <c r="CE14" s="61" t="s">
        <v>43</v>
      </c>
      <c r="CF14" s="61">
        <v>830904</v>
      </c>
      <c r="CG14" s="61">
        <v>15.6</v>
      </c>
      <c r="CJ14" s="65" t="s">
        <v>476</v>
      </c>
      <c r="CK14" s="24" t="s">
        <v>353</v>
      </c>
      <c r="CL14" s="62">
        <f>SUM(CF87:CF88)</f>
        <v>1510184</v>
      </c>
      <c r="CM14" s="181">
        <f t="shared" si="1"/>
        <v>0.28263344849399058</v>
      </c>
      <c r="CN14" s="23">
        <f t="shared" si="2"/>
        <v>-0.28263344849399058</v>
      </c>
      <c r="CO14" s="190">
        <v>0.52667416521000288</v>
      </c>
    </row>
    <row r="15" spans="10:98" x14ac:dyDescent="0.25">
      <c r="O15" s="64"/>
      <c r="R15" s="112" t="s">
        <v>53</v>
      </c>
      <c r="S15" s="152">
        <v>3.3222627759217291E-2</v>
      </c>
      <c r="T15" s="108">
        <v>1.1834457266166684E-2</v>
      </c>
      <c r="U15" s="57">
        <v>7.0136527242600152E-2</v>
      </c>
      <c r="W15" s="112" t="s">
        <v>53</v>
      </c>
      <c r="X15" s="152">
        <v>3.3222627759217291E-2</v>
      </c>
      <c r="Y15" s="108">
        <v>1.1834457266166684E-2</v>
      </c>
      <c r="Z15" s="57">
        <v>7.0136527242600152E-2</v>
      </c>
      <c r="AB15" s="64"/>
      <c r="AF15" s="61" t="s">
        <v>231</v>
      </c>
      <c r="AG15" s="61">
        <v>30325</v>
      </c>
      <c r="AH15" s="61">
        <v>4.0999999999999996</v>
      </c>
      <c r="AK15" s="64"/>
      <c r="AO15" s="61" t="s">
        <v>241</v>
      </c>
      <c r="AP15" s="61">
        <v>1631483</v>
      </c>
      <c r="AQ15" s="54">
        <v>30.5</v>
      </c>
      <c r="AT15" s="64"/>
      <c r="AX15" s="61" t="s">
        <v>319</v>
      </c>
      <c r="AY15" s="61">
        <v>891554</v>
      </c>
      <c r="AZ15" s="54">
        <v>16.7</v>
      </c>
      <c r="BD15" s="64"/>
      <c r="BM15" s="64"/>
      <c r="BV15" s="65" t="s">
        <v>447</v>
      </c>
      <c r="BW15" s="24" t="s">
        <v>354</v>
      </c>
      <c r="BX15" s="62">
        <f>BR79</f>
        <v>2456323</v>
      </c>
      <c r="BY15" s="190">
        <f t="shared" si="0"/>
        <v>0.45970493668659207</v>
      </c>
      <c r="CA15" s="64"/>
      <c r="CD15" s="61" t="s">
        <v>69</v>
      </c>
      <c r="CE15" s="61" t="s">
        <v>70</v>
      </c>
      <c r="CF15" s="61">
        <v>4512356</v>
      </c>
      <c r="CG15" s="61">
        <v>84.4</v>
      </c>
      <c r="CJ15" s="65" t="s">
        <v>447</v>
      </c>
      <c r="CK15" s="24" t="s">
        <v>354</v>
      </c>
      <c r="CL15" s="62">
        <f>SUM(CF100:CF101)</f>
        <v>1473793</v>
      </c>
      <c r="CM15" s="181">
        <f t="shared" si="1"/>
        <v>0.27582281229062405</v>
      </c>
      <c r="CN15" s="23">
        <f t="shared" si="2"/>
        <v>-0.27582281229062405</v>
      </c>
      <c r="CO15" s="190">
        <v>0.45970493668659207</v>
      </c>
    </row>
    <row r="16" spans="10:98" x14ac:dyDescent="0.25">
      <c r="O16" s="64"/>
      <c r="R16" s="112" t="s">
        <v>54</v>
      </c>
      <c r="S16" s="152">
        <v>2.7624334556425609E-3</v>
      </c>
      <c r="T16" s="108">
        <v>3.4658785864591121E-3</v>
      </c>
      <c r="U16" s="57">
        <v>5.0069729986300791E-2</v>
      </c>
      <c r="W16" s="112" t="s">
        <v>55</v>
      </c>
      <c r="X16" s="152">
        <v>3.3613468664723666E-2</v>
      </c>
      <c r="Y16" s="108">
        <v>1.1901459328263331E-2</v>
      </c>
      <c r="Z16" s="57">
        <v>0.11694161191872102</v>
      </c>
      <c r="AB16" s="64"/>
      <c r="AF16" s="61" t="s">
        <v>232</v>
      </c>
      <c r="AG16" s="61">
        <v>6065</v>
      </c>
      <c r="AH16" s="61">
        <v>0.8</v>
      </c>
      <c r="AK16" s="64"/>
      <c r="AO16" s="61" t="s">
        <v>242</v>
      </c>
      <c r="AP16" s="61">
        <v>12130</v>
      </c>
      <c r="AQ16" s="61">
        <v>0.2</v>
      </c>
      <c r="AT16" s="64"/>
      <c r="AX16" s="61" t="s">
        <v>320</v>
      </c>
      <c r="AY16" s="61">
        <v>218340</v>
      </c>
      <c r="AZ16" s="61">
        <v>4.0999999999999996</v>
      </c>
      <c r="BD16" s="64"/>
      <c r="BM16" s="64"/>
      <c r="BV16" s="43" t="s">
        <v>477</v>
      </c>
      <c r="BW16" s="24" t="s">
        <v>355</v>
      </c>
      <c r="BX16" s="62">
        <f>BR89</f>
        <v>521589</v>
      </c>
      <c r="BY16" s="181">
        <f t="shared" si="0"/>
        <v>9.7616249256072138E-2</v>
      </c>
      <c r="CA16" s="64"/>
      <c r="CD16" s="61" t="s">
        <v>43</v>
      </c>
      <c r="CF16" s="61">
        <v>5343260</v>
      </c>
      <c r="CG16" s="61">
        <v>100</v>
      </c>
      <c r="CJ16" s="43" t="s">
        <v>477</v>
      </c>
      <c r="CK16" s="24" t="s">
        <v>355</v>
      </c>
      <c r="CL16" s="62">
        <f>SUM(CF113:CF114)</f>
        <v>169820</v>
      </c>
      <c r="CM16" s="181">
        <f t="shared" si="1"/>
        <v>3.1782095574611757E-2</v>
      </c>
      <c r="CN16" s="44">
        <f t="shared" si="2"/>
        <v>-3.1782095574611757E-2</v>
      </c>
      <c r="CO16" s="181">
        <v>9.7616249256072138E-2</v>
      </c>
    </row>
    <row r="17" spans="15:93" x14ac:dyDescent="0.25">
      <c r="O17" s="64"/>
      <c r="R17" s="110" t="s">
        <v>164</v>
      </c>
      <c r="S17" s="154">
        <v>2.4630561877332084E-2</v>
      </c>
      <c r="T17" s="108">
        <v>1.0235047168312198E-2</v>
      </c>
      <c r="U17" s="23">
        <v>8.2623335966029221E-2</v>
      </c>
      <c r="W17" s="112" t="s">
        <v>59</v>
      </c>
      <c r="X17" s="152">
        <v>3.7037037037037035E-2</v>
      </c>
      <c r="Y17" s="108">
        <v>1.2470705604621896E-2</v>
      </c>
      <c r="Z17" s="57">
        <v>0.20858742293958196</v>
      </c>
      <c r="AB17" s="64"/>
      <c r="AF17" s="61" t="s">
        <v>43</v>
      </c>
      <c r="AG17" s="61">
        <v>721734</v>
      </c>
      <c r="AH17" s="61">
        <v>96.7</v>
      </c>
      <c r="AK17" s="64"/>
      <c r="AO17" s="61" t="s">
        <v>243</v>
      </c>
      <c r="AP17" s="61">
        <v>345705</v>
      </c>
      <c r="AQ17" s="54">
        <v>6.5</v>
      </c>
      <c r="AT17" s="64"/>
      <c r="AX17" s="61" t="s">
        <v>321</v>
      </c>
      <c r="AY17" s="61">
        <v>388160</v>
      </c>
      <c r="AZ17" s="54">
        <v>7.3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491265</v>
      </c>
      <c r="BY17" s="181">
        <f t="shared" si="0"/>
        <v>9.1941062197984008E-2</v>
      </c>
      <c r="CA17" s="64"/>
      <c r="CJ17" s="43" t="s">
        <v>478</v>
      </c>
      <c r="CK17" s="24" t="s">
        <v>356</v>
      </c>
      <c r="CL17" s="62">
        <f>SUM(CF126:CF127)</f>
        <v>139495</v>
      </c>
      <c r="CM17" s="181">
        <f t="shared" si="1"/>
        <v>2.6106721364859656E-2</v>
      </c>
      <c r="CN17" s="44">
        <f t="shared" si="2"/>
        <v>-2.6106721364859656E-2</v>
      </c>
      <c r="CO17" s="181">
        <v>9.1941062197984008E-2</v>
      </c>
    </row>
    <row r="18" spans="15:93" x14ac:dyDescent="0.25">
      <c r="O18" s="64"/>
      <c r="R18" s="112" t="s">
        <v>55</v>
      </c>
      <c r="S18" s="152">
        <v>3.3613468664723666E-2</v>
      </c>
      <c r="T18" s="108">
        <v>1.1901459328263331E-2</v>
      </c>
      <c r="U18" s="57">
        <v>0.11694161191872102</v>
      </c>
      <c r="W18" s="112" t="s">
        <v>88</v>
      </c>
      <c r="X18" s="152">
        <v>3.7037037037037035E-2</v>
      </c>
      <c r="Y18" s="108">
        <v>0</v>
      </c>
      <c r="Z18" s="57">
        <v>8.8901423056172532E-2</v>
      </c>
      <c r="AB18" s="64"/>
      <c r="AE18" s="61" t="s">
        <v>69</v>
      </c>
      <c r="AF18" s="61" t="s">
        <v>70</v>
      </c>
      <c r="AG18" s="61">
        <v>24260</v>
      </c>
      <c r="AH18" s="61">
        <v>3.3</v>
      </c>
      <c r="AK18" s="64"/>
      <c r="AO18" s="61" t="s">
        <v>218</v>
      </c>
      <c r="AP18" s="61">
        <v>60650</v>
      </c>
      <c r="AQ18" s="61">
        <v>1.1000000000000001</v>
      </c>
      <c r="AT18" s="64"/>
      <c r="AX18" s="61" t="s">
        <v>322</v>
      </c>
      <c r="AY18" s="61">
        <v>994659</v>
      </c>
      <c r="AZ18" s="54">
        <v>18.600000000000001</v>
      </c>
      <c r="BD18" s="64"/>
      <c r="BM18" s="64"/>
      <c r="BR18" s="61" t="s">
        <v>3</v>
      </c>
      <c r="BS18" s="61" t="s">
        <v>4</v>
      </c>
      <c r="BV18" s="65" t="s">
        <v>451</v>
      </c>
      <c r="BW18" s="24" t="s">
        <v>357</v>
      </c>
      <c r="BX18" s="62">
        <f>BR109</f>
        <v>5058205</v>
      </c>
      <c r="BY18" s="190">
        <f t="shared" si="0"/>
        <v>0.9466514824283303</v>
      </c>
      <c r="CA18" s="64"/>
      <c r="CJ18" s="65" t="s">
        <v>451</v>
      </c>
      <c r="CK18" s="24" t="s">
        <v>357</v>
      </c>
      <c r="CL18" s="62">
        <f>SUM(CF139:CF140)</f>
        <v>2062098</v>
      </c>
      <c r="CM18" s="181">
        <f t="shared" si="1"/>
        <v>0.38592507195981479</v>
      </c>
      <c r="CN18" s="23">
        <f t="shared" si="2"/>
        <v>-0.38592507195981479</v>
      </c>
      <c r="CO18" s="190">
        <v>0.9466514824283303</v>
      </c>
    </row>
    <row r="19" spans="15:93" x14ac:dyDescent="0.25">
      <c r="O19" s="64"/>
      <c r="R19" s="112" t="s">
        <v>56</v>
      </c>
      <c r="S19" s="152">
        <v>7.2727272727272724E-2</v>
      </c>
      <c r="T19" s="108">
        <v>1.714827783775438E-2</v>
      </c>
      <c r="U19" s="57">
        <v>0.28533999859497072</v>
      </c>
      <c r="W19" s="112" t="s">
        <v>58</v>
      </c>
      <c r="X19" s="152">
        <v>4.4247852173507025E-2</v>
      </c>
      <c r="Y19" s="108">
        <v>1.3579596190809947E-2</v>
      </c>
      <c r="Z19" s="57">
        <v>0.19291913224158527</v>
      </c>
      <c r="AB19" s="64"/>
      <c r="AE19" s="61" t="s">
        <v>43</v>
      </c>
      <c r="AG19" s="61">
        <v>745994</v>
      </c>
      <c r="AH19" s="61">
        <v>100</v>
      </c>
      <c r="AK19" s="64"/>
      <c r="AO19" s="61" t="s">
        <v>43</v>
      </c>
      <c r="AP19" s="61">
        <v>5325065</v>
      </c>
      <c r="AQ19" s="61">
        <v>99.7</v>
      </c>
      <c r="AT19" s="64"/>
      <c r="AX19" s="61" t="s">
        <v>323</v>
      </c>
      <c r="AY19" s="61">
        <v>764189</v>
      </c>
      <c r="AZ19" s="54">
        <v>14.3</v>
      </c>
      <c r="BD19" s="64"/>
      <c r="BM19" s="64"/>
      <c r="BP19" s="61" t="s">
        <v>6</v>
      </c>
      <c r="BQ19" s="61" t="s">
        <v>331</v>
      </c>
      <c r="BR19" s="61">
        <v>1249389</v>
      </c>
      <c r="BS19" s="61">
        <v>23.4</v>
      </c>
      <c r="BV19" s="43" t="s">
        <v>479</v>
      </c>
      <c r="BW19" s="24" t="s">
        <v>358</v>
      </c>
      <c r="BX19" s="62">
        <f>BR119</f>
        <v>1807368</v>
      </c>
      <c r="BY19" s="181">
        <f t="shared" si="0"/>
        <v>0.33825192859789716</v>
      </c>
      <c r="CA19" s="64"/>
      <c r="CJ19" s="43" t="s">
        <v>479</v>
      </c>
      <c r="CK19" s="24" t="s">
        <v>358</v>
      </c>
      <c r="CL19" s="62">
        <f>SUM(CF152:CF153)</f>
        <v>1043179</v>
      </c>
      <c r="CM19" s="181">
        <f t="shared" si="1"/>
        <v>0.19523268566380825</v>
      </c>
      <c r="CN19" s="44">
        <f t="shared" si="2"/>
        <v>-0.19523268566380825</v>
      </c>
      <c r="CO19" s="181">
        <v>0.33825192859789716</v>
      </c>
    </row>
    <row r="20" spans="15:93" x14ac:dyDescent="0.25">
      <c r="O20" s="64"/>
      <c r="R20" s="112" t="s">
        <v>57</v>
      </c>
      <c r="S20" s="152">
        <v>8.4745762711864403E-2</v>
      </c>
      <c r="T20" s="108">
        <v>1.8390688465224642E-2</v>
      </c>
      <c r="U20" s="57">
        <v>0.25457267048150523</v>
      </c>
      <c r="W20" s="112" t="s">
        <v>48</v>
      </c>
      <c r="X20" s="152">
        <v>7.1428571428571425E-2</v>
      </c>
      <c r="Y20" s="108">
        <v>1.7006375248474939E-2</v>
      </c>
      <c r="Z20" s="57">
        <v>0.33041787413096407</v>
      </c>
      <c r="AB20" s="64"/>
      <c r="AK20" s="64"/>
      <c r="AN20" s="61" t="s">
        <v>69</v>
      </c>
      <c r="AO20" s="61" t="s">
        <v>70</v>
      </c>
      <c r="AP20" s="61">
        <v>18195</v>
      </c>
      <c r="AQ20" s="61">
        <v>0.3</v>
      </c>
      <c r="AT20" s="64"/>
      <c r="AX20" s="61" t="s">
        <v>366</v>
      </c>
      <c r="AY20" s="61">
        <v>6065</v>
      </c>
      <c r="AZ20" s="61">
        <v>0.1</v>
      </c>
      <c r="BD20" s="64"/>
      <c r="BM20" s="64"/>
      <c r="BQ20" s="61" t="s">
        <v>332</v>
      </c>
      <c r="BR20" s="61">
        <v>4039286</v>
      </c>
      <c r="BS20" s="61">
        <v>75.599999999999994</v>
      </c>
      <c r="BV20" s="43" t="s">
        <v>480</v>
      </c>
      <c r="BW20" s="24" t="s">
        <v>359</v>
      </c>
      <c r="BX20" s="62">
        <f>BR129</f>
        <v>600434</v>
      </c>
      <c r="BY20" s="181">
        <f t="shared" si="0"/>
        <v>0.11237222220142759</v>
      </c>
      <c r="CA20" s="64"/>
      <c r="CD20" s="61" t="s">
        <v>459</v>
      </c>
      <c r="CJ20" s="43" t="s">
        <v>480</v>
      </c>
      <c r="CK20" s="24" t="s">
        <v>359</v>
      </c>
      <c r="CL20" s="62">
        <f>SUM(CF165:CF166)</f>
        <v>394225</v>
      </c>
      <c r="CM20" s="181">
        <f t="shared" si="1"/>
        <v>7.3779864726777292E-2</v>
      </c>
      <c r="CN20" s="44">
        <f t="shared" si="2"/>
        <v>-7.3779864726777292E-2</v>
      </c>
      <c r="CO20" s="181">
        <v>0.11237222220142759</v>
      </c>
    </row>
    <row r="21" spans="15:93" x14ac:dyDescent="0.25">
      <c r="O21" s="64"/>
      <c r="R21" s="112" t="s">
        <v>58</v>
      </c>
      <c r="S21" s="152">
        <v>4.4247852173507025E-2</v>
      </c>
      <c r="T21" s="108">
        <v>1.3579596190809947E-2</v>
      </c>
      <c r="U21" s="57">
        <v>0.19291913224158527</v>
      </c>
      <c r="W21" s="112" t="s">
        <v>56</v>
      </c>
      <c r="X21" s="152">
        <v>7.2727272727272724E-2</v>
      </c>
      <c r="Y21" s="108">
        <v>1.714827783775438E-2</v>
      </c>
      <c r="Z21" s="57">
        <v>0.28533999859497072</v>
      </c>
      <c r="AB21" s="64"/>
      <c r="AK21" s="64"/>
      <c r="AN21" s="61" t="s">
        <v>43</v>
      </c>
      <c r="AP21" s="61">
        <v>5343260</v>
      </c>
      <c r="AQ21" s="61">
        <v>100</v>
      </c>
      <c r="AT21" s="64"/>
      <c r="AX21" s="61" t="s">
        <v>43</v>
      </c>
      <c r="AY21" s="61">
        <v>5325065</v>
      </c>
      <c r="AZ21" s="61">
        <v>99.7</v>
      </c>
      <c r="BD21" s="64"/>
      <c r="BM21" s="64"/>
      <c r="BQ21" s="61" t="s">
        <v>43</v>
      </c>
      <c r="BR21" s="61">
        <v>5288675</v>
      </c>
      <c r="BS21" s="61">
        <v>99</v>
      </c>
      <c r="BV21" s="62" t="s">
        <v>481</v>
      </c>
      <c r="BW21" s="24" t="s">
        <v>360</v>
      </c>
      <c r="BX21" s="62">
        <f>BR139</f>
        <v>418485</v>
      </c>
      <c r="BY21" s="181">
        <f t="shared" si="0"/>
        <v>7.8320164094578967E-2</v>
      </c>
      <c r="CA21" s="64"/>
      <c r="CF21" s="61" t="s">
        <v>3</v>
      </c>
      <c r="CG21" s="61" t="s">
        <v>4</v>
      </c>
      <c r="CJ21" s="62" t="s">
        <v>481</v>
      </c>
      <c r="CK21" s="24" t="s">
        <v>360</v>
      </c>
      <c r="CL21" s="62">
        <f>SUM(CF178:CF179)</f>
        <v>90975</v>
      </c>
      <c r="CM21" s="181">
        <f t="shared" si="1"/>
        <v>1.7026122629256298E-2</v>
      </c>
      <c r="CN21" s="35">
        <f t="shared" si="2"/>
        <v>-1.7026122629256298E-2</v>
      </c>
      <c r="CO21" s="181">
        <v>7.8320164094578967E-2</v>
      </c>
    </row>
    <row r="22" spans="15:93" x14ac:dyDescent="0.25">
      <c r="O22" s="64"/>
      <c r="R22" s="112" t="s">
        <v>59</v>
      </c>
      <c r="S22" s="152">
        <v>3.7037037037037035E-2</v>
      </c>
      <c r="T22" s="108">
        <v>1.2470705604621896E-2</v>
      </c>
      <c r="U22" s="57">
        <v>0.20858742293958196</v>
      </c>
      <c r="W22" s="112" t="s">
        <v>57</v>
      </c>
      <c r="X22" s="152">
        <v>8.4745762711864403E-2</v>
      </c>
      <c r="Y22" s="108">
        <v>1.8390688465224642E-2</v>
      </c>
      <c r="Z22" s="57">
        <v>0.25457267048150523</v>
      </c>
      <c r="AB22" s="64"/>
      <c r="AK22" s="64"/>
      <c r="AT22" s="64"/>
      <c r="AW22" s="61" t="s">
        <v>69</v>
      </c>
      <c r="AX22" s="61" t="s">
        <v>70</v>
      </c>
      <c r="AY22" s="61">
        <v>18195</v>
      </c>
      <c r="AZ22" s="61">
        <v>0.3</v>
      </c>
      <c r="BD22" s="64"/>
      <c r="BM22" s="64"/>
      <c r="BP22" s="61" t="s">
        <v>69</v>
      </c>
      <c r="BQ22" s="61" t="s">
        <v>70</v>
      </c>
      <c r="BR22" s="61">
        <v>54585</v>
      </c>
      <c r="BS22" s="61">
        <v>1</v>
      </c>
      <c r="CA22" s="64"/>
      <c r="CD22" s="61" t="s">
        <v>6</v>
      </c>
      <c r="CE22" s="61" t="s">
        <v>454</v>
      </c>
      <c r="CF22" s="61">
        <v>218340</v>
      </c>
      <c r="CG22" s="61">
        <v>4.0999999999999996</v>
      </c>
    </row>
    <row r="23" spans="15:93" x14ac:dyDescent="0.25">
      <c r="O23" s="64"/>
      <c r="R23" s="112" t="s">
        <v>60</v>
      </c>
      <c r="S23" s="152">
        <v>3.1055932425568172E-2</v>
      </c>
      <c r="T23" s="108">
        <v>1.1454859262991605E-2</v>
      </c>
      <c r="U23" s="23">
        <v>7.8862295762369611E-2</v>
      </c>
      <c r="W23" s="112" t="s">
        <v>52</v>
      </c>
      <c r="X23" s="152">
        <v>8.9068885367283149E-2</v>
      </c>
      <c r="Y23" s="108">
        <v>1.8809354606645196E-2</v>
      </c>
      <c r="Z23" s="57">
        <v>0.22435422164453778</v>
      </c>
      <c r="AB23" s="64"/>
      <c r="AK23" s="64"/>
      <c r="AT23" s="64"/>
      <c r="AW23" s="61" t="s">
        <v>43</v>
      </c>
      <c r="AY23" s="61">
        <v>5343260</v>
      </c>
      <c r="AZ23" s="61">
        <v>100</v>
      </c>
      <c r="BD23" s="64"/>
      <c r="BM23" s="64"/>
      <c r="BP23" s="61" t="s">
        <v>43</v>
      </c>
      <c r="BR23" s="61">
        <v>5343260</v>
      </c>
      <c r="BS23" s="61">
        <v>100</v>
      </c>
      <c r="CA23" s="64"/>
      <c r="CE23" s="61" t="s">
        <v>455</v>
      </c>
      <c r="CF23" s="61">
        <v>570109</v>
      </c>
      <c r="CG23" s="61">
        <v>10.7</v>
      </c>
    </row>
    <row r="24" spans="15:93" x14ac:dyDescent="0.25">
      <c r="O24" s="64"/>
      <c r="R24" s="112" t="s">
        <v>88</v>
      </c>
      <c r="S24" s="152">
        <v>3.7037037037037035E-2</v>
      </c>
      <c r="T24" s="108">
        <v>0</v>
      </c>
      <c r="U24" s="57">
        <v>8.8901423056172532E-2</v>
      </c>
      <c r="W24" s="113" t="s">
        <v>119</v>
      </c>
      <c r="X24" s="152">
        <v>0.10112359550561797</v>
      </c>
      <c r="Y24" s="108">
        <v>1.5099125660845437E-2</v>
      </c>
      <c r="Z24" s="57">
        <v>0.33700000000000002</v>
      </c>
      <c r="AB24" s="64"/>
      <c r="AK24" s="64"/>
      <c r="AT24" s="64"/>
      <c r="BD24" s="64"/>
      <c r="BM24" s="64"/>
      <c r="CA24" s="64"/>
      <c r="CE24" s="61" t="s">
        <v>456</v>
      </c>
      <c r="CF24" s="61">
        <v>345705</v>
      </c>
      <c r="CG24" s="61">
        <v>6.5</v>
      </c>
    </row>
    <row r="25" spans="15:93" ht="16.5" thickBot="1" x14ac:dyDescent="0.3">
      <c r="O25" s="64"/>
      <c r="R25" s="113" t="s">
        <v>259</v>
      </c>
      <c r="S25" s="154">
        <v>2.9069795308379481E-2</v>
      </c>
      <c r="T25" s="156">
        <v>1.1093870957437926E-2</v>
      </c>
      <c r="U25" s="57">
        <v>8.1821435191737416E-2</v>
      </c>
      <c r="W25" s="112" t="s">
        <v>47</v>
      </c>
      <c r="X25" s="152">
        <v>0.1276595744680851</v>
      </c>
      <c r="Y25" s="108">
        <v>2.2036256189868465E-2</v>
      </c>
      <c r="Z25" s="57">
        <v>0.3145452263411691</v>
      </c>
      <c r="AB25" s="64"/>
      <c r="AK25" s="64"/>
      <c r="AT25" s="64"/>
      <c r="BD25" s="64"/>
      <c r="BM25" s="64"/>
      <c r="CA25" s="64"/>
      <c r="CE25" s="61" t="s">
        <v>457</v>
      </c>
      <c r="CF25" s="61">
        <v>48520</v>
      </c>
      <c r="CG25" s="61">
        <v>0.9</v>
      </c>
    </row>
    <row r="26" spans="15:93" x14ac:dyDescent="0.25">
      <c r="O26" s="64"/>
      <c r="R26" s="112" t="s">
        <v>61</v>
      </c>
      <c r="S26" s="152">
        <v>0</v>
      </c>
      <c r="T26" s="108">
        <v>0</v>
      </c>
      <c r="U26" s="57">
        <v>0.30681236094856507</v>
      </c>
      <c r="W26" s="112" t="s">
        <v>50</v>
      </c>
      <c r="X26" s="152">
        <v>0.16363648627481547</v>
      </c>
      <c r="Y26" s="108">
        <v>2.4429002227816111E-2</v>
      </c>
      <c r="Z26" s="57">
        <v>0.27268793526705104</v>
      </c>
      <c r="AB26" s="64"/>
      <c r="AF26" s="159" t="s">
        <v>226</v>
      </c>
      <c r="AG26" s="182">
        <v>400290</v>
      </c>
      <c r="AH26" s="183">
        <f>AG26/$AE$2</f>
        <v>0.53658608514277595</v>
      </c>
      <c r="AK26" s="64"/>
      <c r="AN26" s="159" t="s">
        <v>235</v>
      </c>
      <c r="AO26" s="182">
        <v>1789173</v>
      </c>
      <c r="AP26" s="183">
        <f>AO26/$AN$2</f>
        <v>0.33484670407204592</v>
      </c>
      <c r="AT26" s="64"/>
      <c r="AX26" s="220" t="s">
        <v>321</v>
      </c>
      <c r="AY26" s="182">
        <v>388160</v>
      </c>
      <c r="AZ26" s="183">
        <f>AY26/$AW$2</f>
        <v>7.2644789884826866E-2</v>
      </c>
      <c r="BD26" s="64"/>
      <c r="BM26" s="64"/>
      <c r="CA26" s="64"/>
      <c r="CE26" s="61" t="s">
        <v>458</v>
      </c>
      <c r="CF26" s="61">
        <v>66715</v>
      </c>
      <c r="CG26" s="61">
        <v>1.2</v>
      </c>
    </row>
    <row r="27" spans="15:93" x14ac:dyDescent="0.25">
      <c r="O27" s="64"/>
      <c r="R27" s="112" t="s">
        <v>62</v>
      </c>
      <c r="S27" s="153">
        <v>0</v>
      </c>
      <c r="T27" s="108">
        <v>0</v>
      </c>
      <c r="U27" s="57">
        <v>0.16441678188154343</v>
      </c>
      <c r="W27" s="112" t="s">
        <v>45</v>
      </c>
      <c r="X27" s="152">
        <v>0.26877487871828493</v>
      </c>
      <c r="Y27" s="108">
        <v>2.9274400227290918E-2</v>
      </c>
      <c r="Z27" s="57">
        <v>0.4636029800014988</v>
      </c>
      <c r="AB27" s="64"/>
      <c r="AF27" s="184" t="s">
        <v>225</v>
      </c>
      <c r="AG27" s="185">
        <v>115235</v>
      </c>
      <c r="AH27" s="186">
        <f t="shared" ref="AH27:AH29" si="3">AG27/$AE$2</f>
        <v>0.1544717517835264</v>
      </c>
      <c r="AK27" s="64"/>
      <c r="AN27" s="184" t="s">
        <v>446</v>
      </c>
      <c r="AO27" s="185">
        <v>1631483</v>
      </c>
      <c r="AP27" s="186">
        <f t="shared" ref="AP27:AP29" si="4">AO27/$AN$2</f>
        <v>0.30533475818133499</v>
      </c>
      <c r="AT27" s="64"/>
      <c r="AX27" s="206" t="s">
        <v>323</v>
      </c>
      <c r="AY27" s="185">
        <v>764189</v>
      </c>
      <c r="AZ27" s="186">
        <f t="shared" ref="AZ27:AZ30" si="5">AY27/$AW$2</f>
        <v>0.14301924293408894</v>
      </c>
      <c r="BD27" s="64"/>
      <c r="BM27" s="64"/>
      <c r="BP27" s="24" t="s">
        <v>334</v>
      </c>
      <c r="CA27" s="64"/>
      <c r="CE27" s="61" t="s">
        <v>43</v>
      </c>
      <c r="CF27" s="61">
        <v>1249389</v>
      </c>
      <c r="CG27" s="61">
        <v>23.4</v>
      </c>
    </row>
    <row r="28" spans="15:93" x14ac:dyDescent="0.25">
      <c r="O28" s="64"/>
      <c r="R28" s="112" t="s">
        <v>63</v>
      </c>
      <c r="S28" s="152">
        <v>7.1942531380703506E-3</v>
      </c>
      <c r="T28" s="108">
        <v>5.5807570403369972E-3</v>
      </c>
      <c r="U28" s="57">
        <v>8.9827356531953367E-2</v>
      </c>
      <c r="W28" s="112" t="s">
        <v>62</v>
      </c>
      <c r="X28" s="153">
        <v>0</v>
      </c>
      <c r="Y28" s="108">
        <v>0</v>
      </c>
      <c r="Z28" s="57">
        <v>0.16441678188154343</v>
      </c>
      <c r="AB28" s="64"/>
      <c r="AF28" s="184" t="s">
        <v>228</v>
      </c>
      <c r="AG28" s="185">
        <v>78845</v>
      </c>
      <c r="AH28" s="186">
        <f t="shared" si="3"/>
        <v>0.10569119858872859</v>
      </c>
      <c r="AK28" s="64"/>
      <c r="AN28" s="184" t="s">
        <v>237</v>
      </c>
      <c r="AO28" s="185">
        <v>594369</v>
      </c>
      <c r="AP28" s="186">
        <f t="shared" si="4"/>
        <v>0.11123714735947718</v>
      </c>
      <c r="AT28" s="64"/>
      <c r="AX28" s="206" t="s">
        <v>319</v>
      </c>
      <c r="AY28" s="185">
        <v>891554</v>
      </c>
      <c r="AZ28" s="186">
        <f t="shared" si="5"/>
        <v>0.16685581461504775</v>
      </c>
      <c r="BD28" s="64"/>
      <c r="BM28" s="64"/>
      <c r="BR28" s="61" t="s">
        <v>3</v>
      </c>
      <c r="BS28" s="61" t="s">
        <v>4</v>
      </c>
      <c r="CA28" s="64"/>
      <c r="CD28" s="61" t="s">
        <v>69</v>
      </c>
      <c r="CE28" s="61" t="s">
        <v>70</v>
      </c>
      <c r="CF28" s="61">
        <v>4093871</v>
      </c>
      <c r="CG28" s="61">
        <v>76.599999999999994</v>
      </c>
    </row>
    <row r="29" spans="15:93" x14ac:dyDescent="0.25">
      <c r="O29" s="64"/>
      <c r="R29" s="114" t="s">
        <v>188</v>
      </c>
      <c r="S29" s="155">
        <v>0.20399999999999999</v>
      </c>
      <c r="T29" s="119">
        <v>2.6586645406442035E-2</v>
      </c>
      <c r="U29" s="119"/>
      <c r="AB29" s="64"/>
      <c r="AF29" s="184" t="s">
        <v>361</v>
      </c>
      <c r="AG29" s="185">
        <f>SUM(AG13:AG14)</f>
        <v>48520</v>
      </c>
      <c r="AH29" s="186">
        <f t="shared" si="3"/>
        <v>6.5040737593063752E-2</v>
      </c>
      <c r="AK29" s="64"/>
      <c r="AN29" s="205" t="s">
        <v>243</v>
      </c>
      <c r="AO29" s="185">
        <v>345705</v>
      </c>
      <c r="AP29" s="186">
        <f t="shared" si="4"/>
        <v>6.4699265991173927E-2</v>
      </c>
      <c r="AT29" s="64"/>
      <c r="AX29" s="206" t="s">
        <v>722</v>
      </c>
      <c r="AY29" s="185">
        <v>994659</v>
      </c>
      <c r="AZ29" s="186">
        <f t="shared" si="5"/>
        <v>0.18615208692820487</v>
      </c>
      <c r="BD29" s="64"/>
      <c r="BM29" s="64"/>
      <c r="BP29" s="61" t="s">
        <v>6</v>
      </c>
      <c r="BQ29" s="61" t="s">
        <v>331</v>
      </c>
      <c r="BR29" s="61">
        <v>1764913</v>
      </c>
      <c r="BS29" s="61">
        <v>33</v>
      </c>
      <c r="CA29" s="64"/>
      <c r="CD29" s="61" t="s">
        <v>43</v>
      </c>
      <c r="CF29" s="61">
        <v>5343260</v>
      </c>
      <c r="CG29" s="61">
        <v>100</v>
      </c>
    </row>
    <row r="30" spans="15:93" ht="16.5" thickBot="1" x14ac:dyDescent="0.3">
      <c r="O30" s="64"/>
      <c r="AB30" s="64"/>
      <c r="AF30" s="95" t="s">
        <v>445</v>
      </c>
      <c r="AG30" s="96"/>
      <c r="AH30" s="97">
        <f>1-SUM(AH26:AH29)</f>
        <v>0.13821022689190543</v>
      </c>
      <c r="AK30" s="64"/>
      <c r="AN30" s="95" t="s">
        <v>217</v>
      </c>
      <c r="AO30" s="96"/>
      <c r="AP30" s="97">
        <f>1-SUM(AP26:AP29)</f>
        <v>0.18388212439596796</v>
      </c>
      <c r="AT30" s="64"/>
      <c r="AX30" s="216" t="s">
        <v>314</v>
      </c>
      <c r="AY30" s="96">
        <v>1061374</v>
      </c>
      <c r="AZ30" s="97">
        <f t="shared" si="5"/>
        <v>0.19863791018965948</v>
      </c>
      <c r="BD30" s="64"/>
      <c r="BM30" s="64"/>
      <c r="BQ30" s="61" t="s">
        <v>332</v>
      </c>
      <c r="BR30" s="61">
        <v>3523762</v>
      </c>
      <c r="BS30" s="61">
        <v>65.900000000000006</v>
      </c>
      <c r="CA30" s="64"/>
    </row>
    <row r="31" spans="15:93" x14ac:dyDescent="0.25">
      <c r="O31" s="64"/>
      <c r="AB31" s="64"/>
      <c r="AK31" s="64"/>
      <c r="AT31" s="64"/>
      <c r="BD31" s="64"/>
      <c r="BM31" s="64"/>
      <c r="BQ31" s="61" t="s">
        <v>43</v>
      </c>
      <c r="BR31" s="61">
        <v>5288675</v>
      </c>
      <c r="BS31" s="61">
        <v>99</v>
      </c>
      <c r="CA31" s="64"/>
    </row>
    <row r="32" spans="15:93" x14ac:dyDescent="0.25">
      <c r="O32" s="64"/>
      <c r="AB32" s="64"/>
      <c r="AK32" s="64"/>
      <c r="AT32" s="64"/>
      <c r="BD32" s="64"/>
      <c r="BM32" s="64"/>
      <c r="BP32" s="61" t="s">
        <v>69</v>
      </c>
      <c r="BQ32" s="61" t="s">
        <v>70</v>
      </c>
      <c r="BR32" s="61">
        <v>54585</v>
      </c>
      <c r="BS32" s="61">
        <v>1</v>
      </c>
      <c r="CA32" s="64"/>
    </row>
    <row r="33" spans="15:85" x14ac:dyDescent="0.25">
      <c r="O33" s="64"/>
      <c r="AB33" s="64"/>
      <c r="AK33" s="64"/>
      <c r="AT33" s="64"/>
      <c r="BD33" s="64"/>
      <c r="BM33" s="64"/>
      <c r="BP33" s="61" t="s">
        <v>43</v>
      </c>
      <c r="BR33" s="61">
        <v>5343260</v>
      </c>
      <c r="BS33" s="61">
        <v>100</v>
      </c>
      <c r="CA33" s="64"/>
      <c r="CD33" s="61" t="s">
        <v>460</v>
      </c>
    </row>
    <row r="34" spans="15:85" x14ac:dyDescent="0.25">
      <c r="O34" s="64"/>
      <c r="AB34" s="64"/>
      <c r="AK34" s="64"/>
      <c r="AT34" s="64"/>
      <c r="BD34" s="64"/>
      <c r="BM34" s="64"/>
      <c r="CA34" s="64"/>
      <c r="CF34" s="61" t="s">
        <v>3</v>
      </c>
      <c r="CG34" s="61" t="s">
        <v>4</v>
      </c>
    </row>
    <row r="35" spans="15:85" ht="16.5" thickBot="1" x14ac:dyDescent="0.3">
      <c r="O35" s="64"/>
      <c r="AB35" s="64"/>
      <c r="AK35" s="64"/>
      <c r="AT35" s="64"/>
      <c r="BD35" s="64"/>
      <c r="BM35" s="64"/>
      <c r="CA35" s="64"/>
      <c r="CD35" s="61" t="s">
        <v>6</v>
      </c>
      <c r="CE35" s="61" t="s">
        <v>454</v>
      </c>
      <c r="CF35" s="61">
        <v>321445</v>
      </c>
      <c r="CG35" s="61">
        <v>6</v>
      </c>
    </row>
    <row r="36" spans="15:85" x14ac:dyDescent="0.25">
      <c r="O36" s="64"/>
      <c r="T36" s="159"/>
      <c r="U36" s="160" t="s">
        <v>31</v>
      </c>
      <c r="V36" s="173" t="s">
        <v>512</v>
      </c>
      <c r="W36" s="145" t="s">
        <v>402</v>
      </c>
      <c r="AB36" s="64"/>
      <c r="AK36" s="64"/>
      <c r="AT36" s="64"/>
      <c r="BD36" s="64"/>
      <c r="BM36" s="64"/>
      <c r="CA36" s="64"/>
      <c r="CE36" s="61" t="s">
        <v>455</v>
      </c>
      <c r="CF36" s="61">
        <v>770254</v>
      </c>
      <c r="CG36" s="61">
        <v>14.4</v>
      </c>
    </row>
    <row r="37" spans="15:85" x14ac:dyDescent="0.25">
      <c r="O37" s="64"/>
      <c r="T37" s="121" t="s">
        <v>57</v>
      </c>
      <c r="U37" s="152">
        <v>8.4745762711864403E-2</v>
      </c>
      <c r="V37" s="157">
        <v>1.8390688465224642E-2</v>
      </c>
      <c r="W37" s="147">
        <v>0.25457267048150523</v>
      </c>
      <c r="AB37" s="64"/>
      <c r="AK37" s="64"/>
      <c r="AT37" s="64"/>
      <c r="BD37" s="64"/>
      <c r="BM37" s="64"/>
      <c r="BP37" s="24" t="s">
        <v>335</v>
      </c>
      <c r="CA37" s="64"/>
      <c r="CE37" s="61" t="s">
        <v>456</v>
      </c>
      <c r="CF37" s="61">
        <v>503395</v>
      </c>
      <c r="CG37" s="61">
        <v>9.4</v>
      </c>
    </row>
    <row r="38" spans="15:85" x14ac:dyDescent="0.25">
      <c r="O38" s="64"/>
      <c r="T38" s="121" t="s">
        <v>52</v>
      </c>
      <c r="U38" s="152">
        <v>8.9068885367283149E-2</v>
      </c>
      <c r="V38" s="157">
        <v>1.8809354606645196E-2</v>
      </c>
      <c r="W38" s="147">
        <v>0.22435422164453778</v>
      </c>
      <c r="AB38" s="64"/>
      <c r="AK38" s="64"/>
      <c r="AT38" s="64"/>
      <c r="BD38" s="64"/>
      <c r="BM38" s="64"/>
      <c r="BR38" s="61" t="s">
        <v>3</v>
      </c>
      <c r="BS38" s="61" t="s">
        <v>4</v>
      </c>
      <c r="CA38" s="64"/>
      <c r="CE38" s="61" t="s">
        <v>457</v>
      </c>
      <c r="CF38" s="61">
        <v>36390</v>
      </c>
      <c r="CG38" s="61">
        <v>0.7</v>
      </c>
    </row>
    <row r="39" spans="15:85" x14ac:dyDescent="0.25">
      <c r="O39" s="64"/>
      <c r="T39" s="121" t="s">
        <v>47</v>
      </c>
      <c r="U39" s="152">
        <v>0.1276595744680851</v>
      </c>
      <c r="V39" s="157">
        <v>2.2036256189868465E-2</v>
      </c>
      <c r="W39" s="147">
        <v>0.3145452263411691</v>
      </c>
      <c r="AB39" s="64"/>
      <c r="AK39" s="64"/>
      <c r="AT39" s="64"/>
      <c r="BD39" s="64"/>
      <c r="BM39" s="64"/>
      <c r="BP39" s="61" t="s">
        <v>6</v>
      </c>
      <c r="BQ39" s="61" t="s">
        <v>331</v>
      </c>
      <c r="BR39" s="61">
        <v>4142391</v>
      </c>
      <c r="BS39" s="61">
        <v>77.5</v>
      </c>
      <c r="CA39" s="64"/>
      <c r="CE39" s="61" t="s">
        <v>458</v>
      </c>
      <c r="CF39" s="61">
        <v>133430</v>
      </c>
      <c r="CG39" s="61">
        <v>2.5</v>
      </c>
    </row>
    <row r="40" spans="15:85" x14ac:dyDescent="0.25">
      <c r="O40" s="64"/>
      <c r="T40" s="121" t="s">
        <v>50</v>
      </c>
      <c r="U40" s="152">
        <v>0.16363648627481547</v>
      </c>
      <c r="V40" s="157">
        <v>2.4429002227816111E-2</v>
      </c>
      <c r="W40" s="147">
        <v>0.27268793526705104</v>
      </c>
      <c r="AB40" s="64"/>
      <c r="AK40" s="64"/>
      <c r="AT40" s="64"/>
      <c r="BD40" s="64"/>
      <c r="BM40" s="64"/>
      <c r="BQ40" s="61" t="s">
        <v>332</v>
      </c>
      <c r="BR40" s="61">
        <v>1152349</v>
      </c>
      <c r="BS40" s="61">
        <v>21.6</v>
      </c>
      <c r="CA40" s="64"/>
      <c r="CE40" s="61" t="s">
        <v>43</v>
      </c>
      <c r="CF40" s="61">
        <v>1764913</v>
      </c>
      <c r="CG40" s="61">
        <v>33</v>
      </c>
    </row>
    <row r="41" spans="15:85" ht="16.5" thickBot="1" x14ac:dyDescent="0.3">
      <c r="O41" s="64"/>
      <c r="T41" s="123" t="s">
        <v>45</v>
      </c>
      <c r="U41" s="161">
        <v>0.26877487871828493</v>
      </c>
      <c r="V41" s="162">
        <v>2.9274400227290918E-2</v>
      </c>
      <c r="W41" s="151">
        <v>0.4636029800014988</v>
      </c>
      <c r="AB41" s="64"/>
      <c r="AK41" s="64"/>
      <c r="AT41" s="64"/>
      <c r="BD41" s="64"/>
      <c r="BM41" s="64"/>
      <c r="BQ41" s="61" t="s">
        <v>43</v>
      </c>
      <c r="BR41" s="61">
        <v>5294740</v>
      </c>
      <c r="BS41" s="61">
        <v>99.1</v>
      </c>
      <c r="CA41" s="64"/>
      <c r="CD41" s="61" t="s">
        <v>69</v>
      </c>
      <c r="CE41" s="61" t="s">
        <v>70</v>
      </c>
      <c r="CF41" s="61">
        <v>3578347</v>
      </c>
      <c r="CG41" s="61">
        <v>67</v>
      </c>
    </row>
    <row r="42" spans="15:85" x14ac:dyDescent="0.25">
      <c r="O42" s="64"/>
      <c r="AB42" s="64"/>
      <c r="AK42" s="64"/>
      <c r="AT42" s="64"/>
      <c r="BD42" s="64"/>
      <c r="BM42" s="64"/>
      <c r="BP42" s="61" t="s">
        <v>69</v>
      </c>
      <c r="BQ42" s="61" t="s">
        <v>70</v>
      </c>
      <c r="BR42" s="61">
        <v>48520</v>
      </c>
      <c r="BS42" s="61">
        <v>0.9</v>
      </c>
      <c r="CA42" s="64"/>
      <c r="CD42" s="61" t="s">
        <v>43</v>
      </c>
      <c r="CF42" s="61">
        <v>5343260</v>
      </c>
      <c r="CG42" s="61">
        <v>100</v>
      </c>
    </row>
    <row r="43" spans="15:85" x14ac:dyDescent="0.25">
      <c r="O43" s="64"/>
      <c r="AB43" s="64"/>
      <c r="AK43" s="64"/>
      <c r="AT43" s="64"/>
      <c r="BD43" s="64"/>
      <c r="BM43" s="64"/>
      <c r="BP43" s="61" t="s">
        <v>43</v>
      </c>
      <c r="BR43" s="61">
        <v>5343260</v>
      </c>
      <c r="BS43" s="61">
        <v>100</v>
      </c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CA45" s="64"/>
    </row>
    <row r="46" spans="15:85" x14ac:dyDescent="0.25">
      <c r="O46" s="64"/>
      <c r="AB46" s="64"/>
      <c r="AK46" s="64"/>
      <c r="AT46" s="64"/>
      <c r="BD46" s="64"/>
      <c r="BM46" s="64"/>
      <c r="CA46" s="64"/>
      <c r="CD46" s="61" t="s">
        <v>461</v>
      </c>
    </row>
    <row r="47" spans="15:85" x14ac:dyDescent="0.25">
      <c r="O47" s="64"/>
      <c r="AB47" s="64"/>
      <c r="AK47" s="64"/>
      <c r="AT47" s="64"/>
      <c r="BD47" s="64"/>
      <c r="BM47" s="64"/>
      <c r="BP47" s="24" t="s">
        <v>336</v>
      </c>
      <c r="CA47" s="64"/>
      <c r="CF47" s="61" t="s">
        <v>3</v>
      </c>
      <c r="CG47" s="61" t="s">
        <v>4</v>
      </c>
    </row>
    <row r="48" spans="15:85" x14ac:dyDescent="0.25">
      <c r="O48" s="64"/>
      <c r="AB48" s="64"/>
      <c r="AK48" s="64"/>
      <c r="AT48" s="64"/>
      <c r="BD48" s="64"/>
      <c r="BM48" s="64"/>
      <c r="BR48" s="61" t="s">
        <v>3</v>
      </c>
      <c r="BS48" s="61" t="s">
        <v>4</v>
      </c>
      <c r="CA48" s="64"/>
      <c r="CD48" s="61" t="s">
        <v>6</v>
      </c>
      <c r="CE48" s="61" t="s">
        <v>454</v>
      </c>
      <c r="CF48" s="61">
        <v>1279714</v>
      </c>
      <c r="CG48" s="61">
        <v>24</v>
      </c>
    </row>
    <row r="49" spans="15:85" x14ac:dyDescent="0.25">
      <c r="O49" s="64"/>
      <c r="AB49" s="64"/>
      <c r="AK49" s="64"/>
      <c r="AT49" s="64"/>
      <c r="BD49" s="64"/>
      <c r="BM49" s="64"/>
      <c r="BP49" s="61" t="s">
        <v>6</v>
      </c>
      <c r="BQ49" s="61" t="s">
        <v>331</v>
      </c>
      <c r="BR49" s="61">
        <v>3329682</v>
      </c>
      <c r="BS49" s="61">
        <v>62.3</v>
      </c>
      <c r="CA49" s="64"/>
      <c r="CE49" s="61" t="s">
        <v>455</v>
      </c>
      <c r="CF49" s="61">
        <v>2177333</v>
      </c>
      <c r="CG49" s="61">
        <v>40.700000000000003</v>
      </c>
    </row>
    <row r="50" spans="15:85" x14ac:dyDescent="0.25">
      <c r="O50" s="64"/>
      <c r="AB50" s="64"/>
      <c r="AK50" s="64"/>
      <c r="AT50" s="64"/>
      <c r="BD50" s="64"/>
      <c r="BM50" s="64"/>
      <c r="BQ50" s="61" t="s">
        <v>332</v>
      </c>
      <c r="BR50" s="61">
        <v>1965058</v>
      </c>
      <c r="BS50" s="61">
        <v>36.799999999999997</v>
      </c>
      <c r="CA50" s="64"/>
      <c r="CE50" s="61" t="s">
        <v>456</v>
      </c>
      <c r="CF50" s="61">
        <v>582239</v>
      </c>
      <c r="CG50" s="61">
        <v>10.9</v>
      </c>
    </row>
    <row r="51" spans="15:85" x14ac:dyDescent="0.25">
      <c r="O51" s="64"/>
      <c r="AB51" s="64"/>
      <c r="AK51" s="64"/>
      <c r="AT51" s="64"/>
      <c r="BD51" s="64"/>
      <c r="BM51" s="64"/>
      <c r="BQ51" s="61" t="s">
        <v>43</v>
      </c>
      <c r="BR51" s="61">
        <v>5294740</v>
      </c>
      <c r="BS51" s="61">
        <v>99.1</v>
      </c>
      <c r="CA51" s="64"/>
      <c r="CE51" s="61" t="s">
        <v>457</v>
      </c>
      <c r="CF51" s="61">
        <v>18195</v>
      </c>
      <c r="CG51" s="61">
        <v>0.3</v>
      </c>
    </row>
    <row r="52" spans="15:85" x14ac:dyDescent="0.25">
      <c r="O52" s="64"/>
      <c r="AB52" s="64"/>
      <c r="AK52" s="64"/>
      <c r="AT52" s="64"/>
      <c r="BD52" s="64"/>
      <c r="BM52" s="64"/>
      <c r="BP52" s="61" t="s">
        <v>69</v>
      </c>
      <c r="BQ52" s="61" t="s">
        <v>70</v>
      </c>
      <c r="BR52" s="61">
        <v>48520</v>
      </c>
      <c r="BS52" s="61">
        <v>0.9</v>
      </c>
      <c r="CA52" s="64"/>
      <c r="CE52" s="61" t="s">
        <v>458</v>
      </c>
      <c r="CF52" s="61">
        <v>84910</v>
      </c>
      <c r="CG52" s="61">
        <v>1.6</v>
      </c>
    </row>
    <row r="53" spans="15:85" x14ac:dyDescent="0.25">
      <c r="O53" s="64"/>
      <c r="AB53" s="64"/>
      <c r="AK53" s="64"/>
      <c r="AT53" s="64"/>
      <c r="BD53" s="64"/>
      <c r="BM53" s="64"/>
      <c r="BP53" s="61" t="s">
        <v>43</v>
      </c>
      <c r="BR53" s="61">
        <v>5343260</v>
      </c>
      <c r="BS53" s="61">
        <v>100</v>
      </c>
      <c r="CA53" s="64"/>
      <c r="CE53" s="61" t="s">
        <v>43</v>
      </c>
      <c r="CF53" s="61">
        <v>4142391</v>
      </c>
      <c r="CG53" s="61">
        <v>77.5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1" t="s">
        <v>69</v>
      </c>
      <c r="CE54" s="61" t="s">
        <v>70</v>
      </c>
      <c r="CF54" s="61">
        <v>1200869</v>
      </c>
      <c r="CG54" s="61">
        <v>22.5</v>
      </c>
    </row>
    <row r="55" spans="15:85" x14ac:dyDescent="0.25">
      <c r="O55" s="64"/>
      <c r="AB55" s="64"/>
      <c r="AK55" s="64"/>
      <c r="AT55" s="64"/>
      <c r="BD55" s="64"/>
      <c r="BM55" s="64"/>
      <c r="CA55" s="64"/>
      <c r="CD55" s="61" t="s">
        <v>43</v>
      </c>
      <c r="CF55" s="61">
        <v>5343260</v>
      </c>
      <c r="CG55" s="61">
        <v>100</v>
      </c>
    </row>
    <row r="56" spans="15:85" x14ac:dyDescent="0.25">
      <c r="O56" s="64"/>
      <c r="AB56" s="64"/>
      <c r="AK56" s="64"/>
      <c r="AT56" s="64"/>
      <c r="BD56" s="64"/>
      <c r="BM56" s="64"/>
      <c r="CA56" s="64"/>
    </row>
    <row r="57" spans="15:85" x14ac:dyDescent="0.25">
      <c r="O57" s="64"/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AB58" s="64"/>
      <c r="AK58" s="64"/>
      <c r="AT58" s="64"/>
      <c r="BD58" s="64"/>
      <c r="BM58" s="64"/>
      <c r="BR58" s="61" t="s">
        <v>3</v>
      </c>
      <c r="BS58" s="61" t="s">
        <v>4</v>
      </c>
      <c r="CA58" s="64"/>
    </row>
    <row r="59" spans="15:85" x14ac:dyDescent="0.25">
      <c r="O59" s="64"/>
      <c r="AB59" s="64"/>
      <c r="AK59" s="64"/>
      <c r="AT59" s="64"/>
      <c r="BD59" s="64"/>
      <c r="BM59" s="64"/>
      <c r="BP59" s="61" t="s">
        <v>6</v>
      </c>
      <c r="BQ59" s="61" t="s">
        <v>331</v>
      </c>
      <c r="BR59" s="61">
        <v>2250113</v>
      </c>
      <c r="BS59" s="61">
        <v>42.1</v>
      </c>
      <c r="CA59" s="64"/>
      <c r="CD59" s="61" t="s">
        <v>462</v>
      </c>
    </row>
    <row r="60" spans="15:85" x14ac:dyDescent="0.25">
      <c r="O60" s="64"/>
      <c r="AB60" s="64"/>
      <c r="AK60" s="64"/>
      <c r="AT60" s="64"/>
      <c r="BD60" s="64"/>
      <c r="BM60" s="64"/>
      <c r="BQ60" s="61" t="s">
        <v>332</v>
      </c>
      <c r="BR60" s="61">
        <v>3044627</v>
      </c>
      <c r="BS60" s="61">
        <v>57</v>
      </c>
      <c r="CA60" s="64"/>
      <c r="CF60" s="61" t="s">
        <v>3</v>
      </c>
      <c r="CG60" s="61" t="s">
        <v>4</v>
      </c>
    </row>
    <row r="61" spans="15:85" x14ac:dyDescent="0.25">
      <c r="O61" s="64"/>
      <c r="AB61" s="64"/>
      <c r="AK61" s="64"/>
      <c r="AT61" s="64"/>
      <c r="BD61" s="64"/>
      <c r="BM61" s="64"/>
      <c r="BQ61" s="61" t="s">
        <v>43</v>
      </c>
      <c r="BR61" s="61">
        <v>5294740</v>
      </c>
      <c r="BS61" s="61">
        <v>99.1</v>
      </c>
      <c r="CA61" s="64"/>
      <c r="CD61" s="61" t="s">
        <v>6</v>
      </c>
      <c r="CE61" s="61" t="s">
        <v>454</v>
      </c>
      <c r="CF61" s="61">
        <v>467005</v>
      </c>
      <c r="CG61" s="61">
        <v>8.6999999999999993</v>
      </c>
    </row>
    <row r="62" spans="15:85" x14ac:dyDescent="0.25">
      <c r="O62" s="64"/>
      <c r="AB62" s="64"/>
      <c r="AK62" s="64"/>
      <c r="AT62" s="64"/>
      <c r="BD62" s="64"/>
      <c r="BM62" s="64"/>
      <c r="BP62" s="61" t="s">
        <v>69</v>
      </c>
      <c r="BQ62" s="61" t="s">
        <v>70</v>
      </c>
      <c r="BR62" s="61">
        <v>48520</v>
      </c>
      <c r="BS62" s="61">
        <v>0.9</v>
      </c>
      <c r="CA62" s="64"/>
      <c r="CE62" s="61" t="s">
        <v>455</v>
      </c>
      <c r="CF62" s="61">
        <v>1498054</v>
      </c>
      <c r="CG62" s="61">
        <v>28</v>
      </c>
    </row>
    <row r="63" spans="15:85" x14ac:dyDescent="0.25">
      <c r="O63" s="64"/>
      <c r="AB63" s="64"/>
      <c r="AK63" s="64"/>
      <c r="AT63" s="64"/>
      <c r="BD63" s="64"/>
      <c r="BM63" s="64"/>
      <c r="BP63" s="61" t="s">
        <v>43</v>
      </c>
      <c r="BR63" s="61">
        <v>5343260</v>
      </c>
      <c r="BS63" s="61">
        <v>100</v>
      </c>
      <c r="CA63" s="64"/>
      <c r="CE63" s="61" t="s">
        <v>456</v>
      </c>
      <c r="CF63" s="61">
        <v>958269</v>
      </c>
      <c r="CG63" s="61">
        <v>17.899999999999999</v>
      </c>
    </row>
    <row r="64" spans="15:85" x14ac:dyDescent="0.25">
      <c r="O64" s="64"/>
      <c r="AB64" s="64"/>
      <c r="AK64" s="64"/>
      <c r="AT64" s="64"/>
      <c r="BD64" s="64"/>
      <c r="BM64" s="64"/>
      <c r="CA64" s="64"/>
      <c r="CE64" s="61" t="s">
        <v>457</v>
      </c>
      <c r="CF64" s="61">
        <v>66715</v>
      </c>
      <c r="CG64" s="61">
        <v>1.2</v>
      </c>
    </row>
    <row r="65" spans="15:85" x14ac:dyDescent="0.25">
      <c r="O65" s="64"/>
      <c r="AB65" s="64"/>
      <c r="AK65" s="64"/>
      <c r="AT65" s="64"/>
      <c r="BD65" s="64"/>
      <c r="BM65" s="64"/>
      <c r="CA65" s="64"/>
      <c r="CE65" s="61" t="s">
        <v>458</v>
      </c>
      <c r="CF65" s="61">
        <v>339640</v>
      </c>
      <c r="CG65" s="61">
        <v>6.4</v>
      </c>
    </row>
    <row r="66" spans="15:85" x14ac:dyDescent="0.25">
      <c r="O66" s="64"/>
      <c r="AB66" s="64"/>
      <c r="AK66" s="64"/>
      <c r="AT66" s="64"/>
      <c r="BD66" s="64"/>
      <c r="BM66" s="64"/>
      <c r="CA66" s="64"/>
      <c r="CE66" s="61" t="s">
        <v>43</v>
      </c>
      <c r="CF66" s="61">
        <v>3329682</v>
      </c>
      <c r="CG66" s="61">
        <v>62.3</v>
      </c>
    </row>
    <row r="67" spans="15:85" x14ac:dyDescent="0.25">
      <c r="O67" s="64"/>
      <c r="AB67" s="64"/>
      <c r="AK67" s="64"/>
      <c r="AT67" s="64"/>
      <c r="BD67" s="64"/>
      <c r="BM67" s="64"/>
      <c r="BP67" s="24" t="s">
        <v>338</v>
      </c>
      <c r="CA67" s="64"/>
      <c r="CD67" s="61" t="s">
        <v>69</v>
      </c>
      <c r="CE67" s="61" t="s">
        <v>70</v>
      </c>
      <c r="CF67" s="61">
        <v>2013578</v>
      </c>
      <c r="CG67" s="61">
        <v>37.700000000000003</v>
      </c>
    </row>
    <row r="68" spans="15:85" x14ac:dyDescent="0.25">
      <c r="O68" s="64"/>
      <c r="AB68" s="64"/>
      <c r="AK68" s="64"/>
      <c r="AT68" s="64"/>
      <c r="BD68" s="64"/>
      <c r="BM68" s="64"/>
      <c r="BR68" s="61" t="s">
        <v>3</v>
      </c>
      <c r="BS68" s="61" t="s">
        <v>4</v>
      </c>
      <c r="CA68" s="64"/>
      <c r="CD68" s="61" t="s">
        <v>43</v>
      </c>
      <c r="CF68" s="61">
        <v>5343260</v>
      </c>
      <c r="CG68" s="61">
        <v>100</v>
      </c>
    </row>
    <row r="69" spans="15:85" x14ac:dyDescent="0.25">
      <c r="O69" s="64"/>
      <c r="AB69" s="64"/>
      <c r="AK69" s="64"/>
      <c r="AT69" s="64"/>
      <c r="BD69" s="64"/>
      <c r="BM69" s="64"/>
      <c r="BP69" s="61" t="s">
        <v>6</v>
      </c>
      <c r="BQ69" s="61" t="s">
        <v>331</v>
      </c>
      <c r="BR69" s="61">
        <v>2814157</v>
      </c>
      <c r="BS69" s="61">
        <v>52.7</v>
      </c>
      <c r="CA69" s="64"/>
    </row>
    <row r="70" spans="15:85" x14ac:dyDescent="0.25">
      <c r="O70" s="64"/>
      <c r="AB70" s="64"/>
      <c r="AK70" s="64"/>
      <c r="AT70" s="64"/>
      <c r="BD70" s="64"/>
      <c r="BM70" s="64"/>
      <c r="BQ70" s="61" t="s">
        <v>332</v>
      </c>
      <c r="BR70" s="61">
        <v>2480583</v>
      </c>
      <c r="BS70" s="61">
        <v>46.4</v>
      </c>
      <c r="CA70" s="64"/>
    </row>
    <row r="71" spans="15:85" x14ac:dyDescent="0.25">
      <c r="O71" s="64"/>
      <c r="AB71" s="64"/>
      <c r="AK71" s="64"/>
      <c r="AT71" s="64"/>
      <c r="BD71" s="64"/>
      <c r="BM71" s="64"/>
      <c r="BQ71" s="61" t="s">
        <v>43</v>
      </c>
      <c r="BR71" s="61">
        <v>5294740</v>
      </c>
      <c r="BS71" s="61">
        <v>99.1</v>
      </c>
      <c r="CA71" s="64"/>
    </row>
    <row r="72" spans="15:85" x14ac:dyDescent="0.25">
      <c r="O72" s="64"/>
      <c r="AB72" s="64"/>
      <c r="AK72" s="64"/>
      <c r="AT72" s="64"/>
      <c r="BD72" s="64"/>
      <c r="BM72" s="64"/>
      <c r="BP72" s="61" t="s">
        <v>69</v>
      </c>
      <c r="BQ72" s="61" t="s">
        <v>70</v>
      </c>
      <c r="BR72" s="61">
        <v>48520</v>
      </c>
      <c r="BS72" s="61">
        <v>0.9</v>
      </c>
      <c r="CA72" s="64"/>
      <c r="CD72" s="61" t="s">
        <v>463</v>
      </c>
    </row>
    <row r="73" spans="15:85" x14ac:dyDescent="0.25">
      <c r="O73" s="64"/>
      <c r="AB73" s="64"/>
      <c r="AK73" s="64"/>
      <c r="AT73" s="64"/>
      <c r="BD73" s="64"/>
      <c r="BM73" s="64"/>
      <c r="BP73" s="61" t="s">
        <v>43</v>
      </c>
      <c r="BR73" s="61">
        <v>5343260</v>
      </c>
      <c r="BS73" s="61">
        <v>100</v>
      </c>
      <c r="CA73" s="64"/>
      <c r="CF73" s="61" t="s">
        <v>3</v>
      </c>
      <c r="CG73" s="61" t="s">
        <v>4</v>
      </c>
    </row>
    <row r="74" spans="15:85" x14ac:dyDescent="0.25">
      <c r="O74" s="64"/>
      <c r="AB74" s="64"/>
      <c r="AK74" s="64"/>
      <c r="AT74" s="64"/>
      <c r="BD74" s="64"/>
      <c r="BM74" s="64"/>
      <c r="CA74" s="64"/>
      <c r="CD74" s="61" t="s">
        <v>6</v>
      </c>
      <c r="CE74" s="61" t="s">
        <v>454</v>
      </c>
      <c r="CF74" s="61">
        <v>430615</v>
      </c>
      <c r="CG74" s="61">
        <v>8.1</v>
      </c>
    </row>
    <row r="75" spans="15:85" x14ac:dyDescent="0.25">
      <c r="O75" s="64"/>
      <c r="AB75" s="64"/>
      <c r="AK75" s="64"/>
      <c r="AT75" s="64"/>
      <c r="BD75" s="64"/>
      <c r="BM75" s="64"/>
      <c r="CA75" s="64"/>
      <c r="CE75" s="61" t="s">
        <v>455</v>
      </c>
      <c r="CF75" s="61">
        <v>921879</v>
      </c>
      <c r="CG75" s="61">
        <v>17.3</v>
      </c>
    </row>
    <row r="76" spans="15:85" x14ac:dyDescent="0.25">
      <c r="O76" s="64"/>
      <c r="AB76" s="64"/>
      <c r="AK76" s="64"/>
      <c r="AT76" s="64"/>
      <c r="BD76" s="64"/>
      <c r="BM76" s="64"/>
      <c r="CA76" s="64"/>
      <c r="CE76" s="61" t="s">
        <v>456</v>
      </c>
      <c r="CF76" s="61">
        <v>655019</v>
      </c>
      <c r="CG76" s="61">
        <v>12.3</v>
      </c>
    </row>
    <row r="77" spans="15:85" x14ac:dyDescent="0.25">
      <c r="O77" s="64"/>
      <c r="AB77" s="64"/>
      <c r="AK77" s="64"/>
      <c r="AT77" s="64"/>
      <c r="BD77" s="64"/>
      <c r="BM77" s="64"/>
      <c r="BP77" s="24" t="s">
        <v>339</v>
      </c>
      <c r="CA77" s="64"/>
      <c r="CE77" s="61" t="s">
        <v>457</v>
      </c>
      <c r="CF77" s="61">
        <v>72780</v>
      </c>
      <c r="CG77" s="61">
        <v>1.4</v>
      </c>
    </row>
    <row r="78" spans="15:85" x14ac:dyDescent="0.25">
      <c r="O78" s="64"/>
      <c r="AB78" s="64"/>
      <c r="AK78" s="64"/>
      <c r="AT78" s="64"/>
      <c r="BD78" s="64"/>
      <c r="BM78" s="64"/>
      <c r="BR78" s="61" t="s">
        <v>3</v>
      </c>
      <c r="BS78" s="61" t="s">
        <v>4</v>
      </c>
      <c r="CA78" s="64"/>
      <c r="CE78" s="61" t="s">
        <v>458</v>
      </c>
      <c r="CF78" s="61">
        <v>169820</v>
      </c>
      <c r="CG78" s="61">
        <v>3.2</v>
      </c>
    </row>
    <row r="79" spans="15:85" x14ac:dyDescent="0.25">
      <c r="O79" s="64"/>
      <c r="AB79" s="64"/>
      <c r="AK79" s="64"/>
      <c r="AT79" s="64"/>
      <c r="BD79" s="64"/>
      <c r="BM79" s="64"/>
      <c r="BP79" s="61" t="s">
        <v>6</v>
      </c>
      <c r="BQ79" s="61" t="s">
        <v>331</v>
      </c>
      <c r="BR79" s="61">
        <v>2456323</v>
      </c>
      <c r="BS79" s="61">
        <v>46</v>
      </c>
      <c r="CA79" s="64"/>
      <c r="CE79" s="61" t="s">
        <v>43</v>
      </c>
      <c r="CF79" s="61">
        <v>2250113</v>
      </c>
      <c r="CG79" s="61">
        <v>42.1</v>
      </c>
    </row>
    <row r="80" spans="15:85" x14ac:dyDescent="0.25">
      <c r="O80" s="64"/>
      <c r="AB80" s="64"/>
      <c r="AK80" s="64"/>
      <c r="AT80" s="64"/>
      <c r="BD80" s="64"/>
      <c r="BM80" s="64"/>
      <c r="BQ80" s="61" t="s">
        <v>332</v>
      </c>
      <c r="BR80" s="61">
        <v>2838417</v>
      </c>
      <c r="BS80" s="61">
        <v>53.1</v>
      </c>
      <c r="CA80" s="64"/>
      <c r="CD80" s="61" t="s">
        <v>69</v>
      </c>
      <c r="CE80" s="61" t="s">
        <v>70</v>
      </c>
      <c r="CF80" s="61">
        <v>3093147</v>
      </c>
      <c r="CG80" s="61">
        <v>57.9</v>
      </c>
    </row>
    <row r="81" spans="15:85" x14ac:dyDescent="0.25">
      <c r="O81" s="64"/>
      <c r="AB81" s="64"/>
      <c r="AK81" s="64"/>
      <c r="AT81" s="64"/>
      <c r="BD81" s="64"/>
      <c r="BM81" s="64"/>
      <c r="BQ81" s="61" t="s">
        <v>43</v>
      </c>
      <c r="BR81" s="61">
        <v>5294740</v>
      </c>
      <c r="BS81" s="61">
        <v>99.1</v>
      </c>
      <c r="CA81" s="64"/>
      <c r="CD81" s="61" t="s">
        <v>43</v>
      </c>
      <c r="CF81" s="61">
        <v>5343260</v>
      </c>
      <c r="CG81" s="61">
        <v>100</v>
      </c>
    </row>
    <row r="82" spans="15:85" x14ac:dyDescent="0.25">
      <c r="O82" s="64"/>
      <c r="AB82" s="64"/>
      <c r="AK82" s="64"/>
      <c r="AT82" s="64"/>
      <c r="BD82" s="64"/>
      <c r="BM82" s="64"/>
      <c r="BP82" s="61" t="s">
        <v>69</v>
      </c>
      <c r="BQ82" s="61" t="s">
        <v>70</v>
      </c>
      <c r="BR82" s="61">
        <v>48520</v>
      </c>
      <c r="BS82" s="61">
        <v>0.9</v>
      </c>
      <c r="CA82" s="64"/>
    </row>
    <row r="83" spans="15:85" x14ac:dyDescent="0.25">
      <c r="O83" s="64"/>
      <c r="AB83" s="64"/>
      <c r="AK83" s="64"/>
      <c r="AT83" s="64"/>
      <c r="BD83" s="64"/>
      <c r="BM83" s="64"/>
      <c r="BP83" s="61" t="s">
        <v>43</v>
      </c>
      <c r="BR83" s="61">
        <v>5343260</v>
      </c>
      <c r="BS83" s="61">
        <v>100</v>
      </c>
      <c r="CA83" s="64"/>
    </row>
    <row r="84" spans="15:85" x14ac:dyDescent="0.25">
      <c r="O84" s="64"/>
      <c r="AB84" s="64"/>
      <c r="AK84" s="64"/>
      <c r="AT84" s="64"/>
      <c r="BD84" s="64"/>
      <c r="BM84" s="64"/>
      <c r="CA84" s="64"/>
    </row>
    <row r="85" spans="15:85" x14ac:dyDescent="0.25">
      <c r="O85" s="64"/>
      <c r="AB85" s="64"/>
      <c r="AK85" s="64"/>
      <c r="AT85" s="64"/>
      <c r="BD85" s="64"/>
      <c r="BM85" s="64"/>
      <c r="CA85" s="64"/>
      <c r="CD85" s="61" t="s">
        <v>464</v>
      </c>
    </row>
    <row r="86" spans="15:85" x14ac:dyDescent="0.25">
      <c r="O86" s="64"/>
      <c r="AB86" s="64"/>
      <c r="AK86" s="64"/>
      <c r="AT86" s="64"/>
      <c r="BD86" s="64"/>
      <c r="BM86" s="64"/>
      <c r="CA86" s="64"/>
      <c r="CF86" s="61" t="s">
        <v>3</v>
      </c>
      <c r="CG86" s="61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1" t="s">
        <v>6</v>
      </c>
      <c r="CE87" s="61" t="s">
        <v>454</v>
      </c>
      <c r="CF87" s="61">
        <v>406355</v>
      </c>
      <c r="CG87" s="61">
        <v>7.6</v>
      </c>
    </row>
    <row r="88" spans="15:85" x14ac:dyDescent="0.25">
      <c r="O88" s="64"/>
      <c r="AB88" s="64"/>
      <c r="AK88" s="64"/>
      <c r="AT88" s="64"/>
      <c r="BD88" s="64"/>
      <c r="BM88" s="64"/>
      <c r="BR88" s="61" t="s">
        <v>3</v>
      </c>
      <c r="BS88" s="61" t="s">
        <v>4</v>
      </c>
      <c r="CA88" s="64"/>
      <c r="CE88" s="61" t="s">
        <v>455</v>
      </c>
      <c r="CF88" s="61">
        <v>1103829</v>
      </c>
      <c r="CG88" s="61">
        <v>20.7</v>
      </c>
    </row>
    <row r="89" spans="15:85" x14ac:dyDescent="0.25">
      <c r="O89" s="64"/>
      <c r="AB89" s="64"/>
      <c r="AK89" s="64"/>
      <c r="AT89" s="64"/>
      <c r="BD89" s="64"/>
      <c r="BM89" s="64"/>
      <c r="BP89" s="61" t="s">
        <v>6</v>
      </c>
      <c r="BQ89" s="61" t="s">
        <v>331</v>
      </c>
      <c r="BR89" s="61">
        <v>521589</v>
      </c>
      <c r="BS89" s="61">
        <v>9.8000000000000007</v>
      </c>
      <c r="CA89" s="64"/>
      <c r="CE89" s="61" t="s">
        <v>456</v>
      </c>
      <c r="CF89" s="61">
        <v>909749</v>
      </c>
      <c r="CG89" s="61">
        <v>17</v>
      </c>
    </row>
    <row r="90" spans="15:85" x14ac:dyDescent="0.25">
      <c r="O90" s="64"/>
      <c r="AB90" s="64"/>
      <c r="AK90" s="64"/>
      <c r="AT90" s="64"/>
      <c r="BD90" s="64"/>
      <c r="BM90" s="64"/>
      <c r="BQ90" s="61" t="s">
        <v>332</v>
      </c>
      <c r="BR90" s="61">
        <v>4773150</v>
      </c>
      <c r="BS90" s="61">
        <v>89.3</v>
      </c>
      <c r="CA90" s="64"/>
      <c r="CE90" s="61" t="s">
        <v>457</v>
      </c>
      <c r="CF90" s="61">
        <v>97040</v>
      </c>
      <c r="CG90" s="61">
        <v>1.8</v>
      </c>
    </row>
    <row r="91" spans="15:85" x14ac:dyDescent="0.25">
      <c r="O91" s="64"/>
      <c r="AB91" s="64"/>
      <c r="AK91" s="64"/>
      <c r="AT91" s="64"/>
      <c r="BD91" s="64"/>
      <c r="BM91" s="64"/>
      <c r="BQ91" s="61" t="s">
        <v>43</v>
      </c>
      <c r="BR91" s="61">
        <v>5294740</v>
      </c>
      <c r="BS91" s="61">
        <v>99.1</v>
      </c>
      <c r="CA91" s="64"/>
      <c r="CE91" s="61" t="s">
        <v>458</v>
      </c>
      <c r="CF91" s="61">
        <v>297185</v>
      </c>
      <c r="CG91" s="61">
        <v>5.6</v>
      </c>
    </row>
    <row r="92" spans="15:85" x14ac:dyDescent="0.25">
      <c r="O92" s="64"/>
      <c r="AB92" s="64"/>
      <c r="AK92" s="64"/>
      <c r="AT92" s="64"/>
      <c r="BD92" s="64"/>
      <c r="BM92" s="64"/>
      <c r="BP92" s="61" t="s">
        <v>69</v>
      </c>
      <c r="BQ92" s="61" t="s">
        <v>70</v>
      </c>
      <c r="BR92" s="61">
        <v>48520</v>
      </c>
      <c r="BS92" s="61">
        <v>0.9</v>
      </c>
      <c r="CA92" s="64"/>
      <c r="CE92" s="61" t="s">
        <v>43</v>
      </c>
      <c r="CF92" s="61">
        <v>2814157</v>
      </c>
      <c r="CG92" s="61">
        <v>52.7</v>
      </c>
    </row>
    <row r="93" spans="15:85" x14ac:dyDescent="0.25">
      <c r="O93" s="64"/>
      <c r="AB93" s="64"/>
      <c r="AK93" s="64"/>
      <c r="AT93" s="64"/>
      <c r="BD93" s="64"/>
      <c r="BM93" s="64"/>
      <c r="BP93" s="61" t="s">
        <v>43</v>
      </c>
      <c r="BR93" s="61">
        <v>5343260</v>
      </c>
      <c r="BS93" s="61">
        <v>100</v>
      </c>
      <c r="CA93" s="64"/>
      <c r="CD93" s="61" t="s">
        <v>69</v>
      </c>
      <c r="CE93" s="61" t="s">
        <v>70</v>
      </c>
      <c r="CF93" s="61">
        <v>2529103</v>
      </c>
      <c r="CG93" s="61">
        <v>47.3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1" t="s">
        <v>43</v>
      </c>
      <c r="CF94" s="61">
        <v>5343260</v>
      </c>
      <c r="CG94" s="61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1" t="s">
        <v>3</v>
      </c>
      <c r="BS98" s="61" t="s">
        <v>4</v>
      </c>
      <c r="CA98" s="64"/>
      <c r="CD98" s="61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1" t="s">
        <v>6</v>
      </c>
      <c r="BQ99" s="61" t="s">
        <v>331</v>
      </c>
      <c r="BR99" s="61">
        <v>491265</v>
      </c>
      <c r="BS99" s="61">
        <v>9.1999999999999993</v>
      </c>
      <c r="CA99" s="64"/>
      <c r="CF99" s="61" t="s">
        <v>3</v>
      </c>
      <c r="CG99" s="61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1" t="s">
        <v>332</v>
      </c>
      <c r="BR100" s="61">
        <v>4803475</v>
      </c>
      <c r="BS100" s="61">
        <v>89.9</v>
      </c>
      <c r="CA100" s="64"/>
      <c r="CD100" s="61" t="s">
        <v>6</v>
      </c>
      <c r="CE100" s="61" t="s">
        <v>454</v>
      </c>
      <c r="CF100" s="61">
        <v>545849</v>
      </c>
      <c r="CG100" s="61">
        <v>10.199999999999999</v>
      </c>
    </row>
    <row r="101" spans="15:85" x14ac:dyDescent="0.25">
      <c r="O101" s="64"/>
      <c r="AB101" s="64"/>
      <c r="AK101" s="64"/>
      <c r="AT101" s="64"/>
      <c r="BD101" s="64"/>
      <c r="BM101" s="64"/>
      <c r="BQ101" s="61" t="s">
        <v>43</v>
      </c>
      <c r="BR101" s="61">
        <v>5294740</v>
      </c>
      <c r="BS101" s="61">
        <v>99.1</v>
      </c>
      <c r="CA101" s="64"/>
      <c r="CE101" s="61" t="s">
        <v>455</v>
      </c>
      <c r="CF101" s="61">
        <v>927944</v>
      </c>
      <c r="CG101" s="61">
        <v>17.399999999999999</v>
      </c>
    </row>
    <row r="102" spans="15:85" x14ac:dyDescent="0.25">
      <c r="O102" s="64"/>
      <c r="AB102" s="64"/>
      <c r="AK102" s="64"/>
      <c r="AT102" s="64"/>
      <c r="BD102" s="64"/>
      <c r="BM102" s="64"/>
      <c r="BP102" s="61" t="s">
        <v>69</v>
      </c>
      <c r="BQ102" s="61" t="s">
        <v>70</v>
      </c>
      <c r="BR102" s="61">
        <v>48520</v>
      </c>
      <c r="BS102" s="61">
        <v>0.9</v>
      </c>
      <c r="CA102" s="64"/>
      <c r="CE102" s="61" t="s">
        <v>456</v>
      </c>
      <c r="CF102" s="61">
        <v>612564</v>
      </c>
      <c r="CG102" s="61">
        <v>11.5</v>
      </c>
    </row>
    <row r="103" spans="15:85" x14ac:dyDescent="0.25">
      <c r="O103" s="64"/>
      <c r="AB103" s="64"/>
      <c r="AK103" s="64"/>
      <c r="AT103" s="64"/>
      <c r="BD103" s="64"/>
      <c r="BM103" s="64"/>
      <c r="BP103" s="61" t="s">
        <v>43</v>
      </c>
      <c r="BR103" s="61">
        <v>5343260</v>
      </c>
      <c r="BS103" s="61">
        <v>100</v>
      </c>
      <c r="CA103" s="64"/>
      <c r="CE103" s="61" t="s">
        <v>457</v>
      </c>
      <c r="CF103" s="61">
        <v>139495</v>
      </c>
      <c r="CG103" s="61">
        <v>2.6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1" t="s">
        <v>458</v>
      </c>
      <c r="CF104" s="61">
        <v>230470</v>
      </c>
      <c r="CG104" s="61">
        <v>4.3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1" t="s">
        <v>43</v>
      </c>
      <c r="CF105" s="61">
        <v>2456323</v>
      </c>
      <c r="CG105" s="61">
        <v>46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1" t="s">
        <v>69</v>
      </c>
      <c r="CE106" s="61" t="s">
        <v>70</v>
      </c>
      <c r="CF106" s="61">
        <v>2886937</v>
      </c>
      <c r="CG106" s="61">
        <v>54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1" t="s">
        <v>43</v>
      </c>
      <c r="CF107" s="61">
        <v>5343260</v>
      </c>
      <c r="CG107" s="61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1" t="s">
        <v>3</v>
      </c>
      <c r="BS108" s="61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1" t="s">
        <v>6</v>
      </c>
      <c r="BQ109" s="61" t="s">
        <v>331</v>
      </c>
      <c r="BR109" s="61">
        <v>5058205</v>
      </c>
      <c r="BS109" s="61">
        <v>94.7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1" t="s">
        <v>332</v>
      </c>
      <c r="BR110" s="61">
        <v>236535</v>
      </c>
      <c r="BS110" s="61">
        <v>4.4000000000000004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1" t="s">
        <v>43</v>
      </c>
      <c r="BR111" s="61">
        <v>5294740</v>
      </c>
      <c r="BS111" s="61">
        <v>99.1</v>
      </c>
      <c r="CA111" s="64"/>
      <c r="CD111" s="61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1" t="s">
        <v>69</v>
      </c>
      <c r="BQ112" s="61" t="s">
        <v>70</v>
      </c>
      <c r="BR112" s="61">
        <v>48520</v>
      </c>
      <c r="BS112" s="61">
        <v>0.9</v>
      </c>
      <c r="CA112" s="64"/>
      <c r="CF112" s="61" t="s">
        <v>3</v>
      </c>
      <c r="CG112" s="61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1" t="s">
        <v>43</v>
      </c>
      <c r="BR113" s="61">
        <v>5343260</v>
      </c>
      <c r="BS113" s="61">
        <v>100</v>
      </c>
      <c r="CA113" s="64"/>
      <c r="CD113" s="61" t="s">
        <v>6</v>
      </c>
      <c r="CE113" s="61" t="s">
        <v>454</v>
      </c>
      <c r="CF113" s="61">
        <v>42455</v>
      </c>
      <c r="CG113" s="61">
        <v>0.8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1" t="s">
        <v>455</v>
      </c>
      <c r="CF114" s="61">
        <v>127365</v>
      </c>
      <c r="CG114" s="61">
        <v>2.4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1" t="s">
        <v>456</v>
      </c>
      <c r="CF115" s="61">
        <v>181950</v>
      </c>
      <c r="CG115" s="61">
        <v>3.4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1" t="s">
        <v>457</v>
      </c>
      <c r="CF116" s="61">
        <v>139495</v>
      </c>
      <c r="CG116" s="61">
        <v>2.6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1" t="s">
        <v>458</v>
      </c>
      <c r="CF117" s="61">
        <v>30325</v>
      </c>
      <c r="CG117" s="61">
        <v>0.6</v>
      </c>
    </row>
    <row r="118" spans="15:85" x14ac:dyDescent="0.25">
      <c r="O118" s="64"/>
      <c r="AB118" s="64"/>
      <c r="AK118" s="64"/>
      <c r="AT118" s="64"/>
      <c r="BD118" s="64"/>
      <c r="BM118" s="64"/>
      <c r="BR118" s="61" t="s">
        <v>3</v>
      </c>
      <c r="BS118" s="61" t="s">
        <v>4</v>
      </c>
      <c r="CA118" s="64"/>
      <c r="CE118" s="61" t="s">
        <v>43</v>
      </c>
      <c r="CF118" s="61">
        <v>521589</v>
      </c>
      <c r="CG118" s="61">
        <v>9.8000000000000007</v>
      </c>
    </row>
    <row r="119" spans="15:85" x14ac:dyDescent="0.25">
      <c r="O119" s="64"/>
      <c r="AB119" s="64"/>
      <c r="AK119" s="64"/>
      <c r="AT119" s="64"/>
      <c r="BD119" s="64"/>
      <c r="BM119" s="64"/>
      <c r="BP119" s="61" t="s">
        <v>6</v>
      </c>
      <c r="BQ119" s="61" t="s">
        <v>331</v>
      </c>
      <c r="BR119" s="61">
        <v>1807368</v>
      </c>
      <c r="BS119" s="61">
        <v>33.799999999999997</v>
      </c>
      <c r="CA119" s="64"/>
      <c r="CD119" s="61" t="s">
        <v>69</v>
      </c>
      <c r="CE119" s="61" t="s">
        <v>70</v>
      </c>
      <c r="CF119" s="61">
        <v>4821670</v>
      </c>
      <c r="CG119" s="61">
        <v>90.2</v>
      </c>
    </row>
    <row r="120" spans="15:85" x14ac:dyDescent="0.25">
      <c r="O120" s="64"/>
      <c r="AB120" s="64"/>
      <c r="AK120" s="64"/>
      <c r="AT120" s="64"/>
      <c r="BD120" s="64"/>
      <c r="BM120" s="64"/>
      <c r="BQ120" s="61" t="s">
        <v>332</v>
      </c>
      <c r="BR120" s="61">
        <v>3487372</v>
      </c>
      <c r="BS120" s="61">
        <v>65.3</v>
      </c>
      <c r="CA120" s="64"/>
      <c r="CD120" s="61" t="s">
        <v>43</v>
      </c>
      <c r="CF120" s="61">
        <v>5343260</v>
      </c>
      <c r="CG120" s="61">
        <v>100</v>
      </c>
    </row>
    <row r="121" spans="15:85" x14ac:dyDescent="0.25">
      <c r="O121" s="64"/>
      <c r="AB121" s="64"/>
      <c r="AK121" s="64"/>
      <c r="AT121" s="64"/>
      <c r="BD121" s="64"/>
      <c r="BM121" s="64"/>
      <c r="BQ121" s="61" t="s">
        <v>43</v>
      </c>
      <c r="BR121" s="61">
        <v>5294740</v>
      </c>
      <c r="BS121" s="61">
        <v>99.1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1" t="s">
        <v>69</v>
      </c>
      <c r="BQ122" s="61" t="s">
        <v>70</v>
      </c>
      <c r="BR122" s="61">
        <v>48520</v>
      </c>
      <c r="BS122" s="61">
        <v>0.9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1" t="s">
        <v>43</v>
      </c>
      <c r="BR123" s="61">
        <v>5343260</v>
      </c>
      <c r="BS123" s="61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CA124" s="64"/>
      <c r="CD124" s="61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F125" s="61" t="s">
        <v>3</v>
      </c>
      <c r="CG125" s="61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D126" s="61" t="s">
        <v>6</v>
      </c>
      <c r="CE126" s="61" t="s">
        <v>454</v>
      </c>
      <c r="CF126" s="61">
        <v>54585</v>
      </c>
      <c r="CG126" s="61">
        <v>1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1" t="s">
        <v>455</v>
      </c>
      <c r="CF127" s="61">
        <v>84910</v>
      </c>
      <c r="CG127" s="61">
        <v>1.6</v>
      </c>
    </row>
    <row r="128" spans="15:85" x14ac:dyDescent="0.25">
      <c r="O128" s="64"/>
      <c r="AB128" s="64"/>
      <c r="AK128" s="64"/>
      <c r="AT128" s="64"/>
      <c r="BD128" s="64"/>
      <c r="BM128" s="64"/>
      <c r="BP128" s="62"/>
      <c r="BR128" s="61" t="s">
        <v>3</v>
      </c>
      <c r="BS128" s="61" t="s">
        <v>4</v>
      </c>
      <c r="CA128" s="64"/>
      <c r="CE128" s="61" t="s">
        <v>456</v>
      </c>
      <c r="CF128" s="61">
        <v>169820</v>
      </c>
      <c r="CG128" s="61">
        <v>3.2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1" t="s">
        <v>331</v>
      </c>
      <c r="BR129" s="61">
        <v>600434</v>
      </c>
      <c r="BS129" s="61">
        <v>11.2</v>
      </c>
      <c r="CA129" s="64"/>
      <c r="CE129" s="61" t="s">
        <v>457</v>
      </c>
      <c r="CF129" s="61">
        <v>139495</v>
      </c>
      <c r="CG129" s="61">
        <v>2.6</v>
      </c>
    </row>
    <row r="130" spans="15:85" x14ac:dyDescent="0.25">
      <c r="O130" s="64"/>
      <c r="AB130" s="64"/>
      <c r="AK130" s="64"/>
      <c r="AT130" s="64"/>
      <c r="BD130" s="64"/>
      <c r="BM130" s="64"/>
      <c r="BP130" s="62"/>
      <c r="BQ130" s="61" t="s">
        <v>332</v>
      </c>
      <c r="BR130" s="61">
        <v>4694305</v>
      </c>
      <c r="BS130" s="61">
        <v>87.9</v>
      </c>
      <c r="CA130" s="64"/>
      <c r="CE130" s="61" t="s">
        <v>458</v>
      </c>
      <c r="CF130" s="61">
        <v>42455</v>
      </c>
      <c r="CG130" s="61">
        <v>0.8</v>
      </c>
    </row>
    <row r="131" spans="15:85" x14ac:dyDescent="0.25">
      <c r="O131" s="64"/>
      <c r="AB131" s="64"/>
      <c r="AK131" s="64"/>
      <c r="AT131" s="64"/>
      <c r="BD131" s="64"/>
      <c r="BM131" s="64"/>
      <c r="BP131" s="62"/>
      <c r="BQ131" s="61" t="s">
        <v>43</v>
      </c>
      <c r="BR131" s="61">
        <v>5294740</v>
      </c>
      <c r="BS131" s="61">
        <v>99.1</v>
      </c>
      <c r="CA131" s="64"/>
      <c r="CE131" s="61" t="s">
        <v>43</v>
      </c>
      <c r="CF131" s="61">
        <v>491265</v>
      </c>
      <c r="CG131" s="61">
        <v>9.1999999999999993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1" t="s">
        <v>70</v>
      </c>
      <c r="BR132" s="61">
        <v>48520</v>
      </c>
      <c r="BS132" s="61">
        <v>0.9</v>
      </c>
      <c r="CA132" s="64"/>
      <c r="CD132" s="61" t="s">
        <v>69</v>
      </c>
      <c r="CE132" s="61" t="s">
        <v>70</v>
      </c>
      <c r="CF132" s="61">
        <v>4851995</v>
      </c>
      <c r="CG132" s="61">
        <v>90.8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1">
        <v>5343260</v>
      </c>
      <c r="BS133" s="61">
        <v>100</v>
      </c>
      <c r="CA133" s="64"/>
      <c r="CD133" s="61" t="s">
        <v>43</v>
      </c>
      <c r="CF133" s="61">
        <v>5343260</v>
      </c>
      <c r="CG133" s="61">
        <v>100</v>
      </c>
    </row>
    <row r="134" spans="15:85" x14ac:dyDescent="0.25">
      <c r="O134" s="64"/>
      <c r="AB134" s="64"/>
      <c r="AK134" s="64"/>
      <c r="AT134" s="64"/>
      <c r="BD134" s="64"/>
      <c r="BM134" s="64"/>
      <c r="BP134" s="62"/>
      <c r="CA134" s="64"/>
    </row>
    <row r="135" spans="15:85" x14ac:dyDescent="0.25">
      <c r="O135" s="64"/>
      <c r="AB135" s="64"/>
      <c r="AK135" s="64"/>
      <c r="AT135" s="64"/>
      <c r="BD135" s="64"/>
      <c r="BM135" s="64"/>
      <c r="BP135" s="62"/>
      <c r="CA135" s="64"/>
    </row>
    <row r="136" spans="15:85" x14ac:dyDescent="0.25">
      <c r="O136" s="64"/>
      <c r="AB136" s="64"/>
      <c r="AK136" s="64"/>
      <c r="AT136" s="64"/>
      <c r="BD136" s="64"/>
      <c r="BM136" s="64"/>
      <c r="BP136" s="62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62" t="s">
        <v>345</v>
      </c>
      <c r="CA137" s="64"/>
      <c r="CD137" s="61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P138" s="62"/>
      <c r="BR138" s="61" t="s">
        <v>3</v>
      </c>
      <c r="BS138" s="61" t="s">
        <v>4</v>
      </c>
      <c r="CA138" s="64"/>
      <c r="CF138" s="61" t="s">
        <v>3</v>
      </c>
      <c r="CG138" s="61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1" t="s">
        <v>331</v>
      </c>
      <c r="BR139" s="61">
        <v>418485</v>
      </c>
      <c r="BS139" s="61">
        <v>7.8</v>
      </c>
      <c r="CA139" s="64"/>
      <c r="CD139" s="61" t="s">
        <v>6</v>
      </c>
      <c r="CE139" s="61" t="s">
        <v>454</v>
      </c>
      <c r="CF139" s="61">
        <v>303250</v>
      </c>
      <c r="CG139" s="61">
        <v>5.7</v>
      </c>
    </row>
    <row r="140" spans="15:85" x14ac:dyDescent="0.25">
      <c r="O140" s="64"/>
      <c r="AB140" s="64"/>
      <c r="AK140" s="64"/>
      <c r="AT140" s="64"/>
      <c r="BD140" s="64"/>
      <c r="BM140" s="64"/>
      <c r="BP140" s="62"/>
      <c r="BQ140" s="61" t="s">
        <v>332</v>
      </c>
      <c r="BR140" s="61">
        <v>4876255</v>
      </c>
      <c r="BS140" s="61">
        <v>91.3</v>
      </c>
      <c r="CA140" s="64"/>
      <c r="CE140" s="61" t="s">
        <v>455</v>
      </c>
      <c r="CF140" s="61">
        <v>1758848</v>
      </c>
      <c r="CG140" s="61">
        <v>32.9</v>
      </c>
    </row>
    <row r="141" spans="15:85" x14ac:dyDescent="0.25">
      <c r="O141" s="64"/>
      <c r="AB141" s="64"/>
      <c r="AK141" s="64"/>
      <c r="AT141" s="64"/>
      <c r="BD141" s="64"/>
      <c r="BM141" s="64"/>
      <c r="BP141" s="62"/>
      <c r="BQ141" s="61" t="s">
        <v>43</v>
      </c>
      <c r="BR141" s="61">
        <v>5294740</v>
      </c>
      <c r="BS141" s="61">
        <v>99.1</v>
      </c>
      <c r="CA141" s="64"/>
      <c r="CE141" s="61" t="s">
        <v>456</v>
      </c>
      <c r="CF141" s="61">
        <v>1861953</v>
      </c>
      <c r="CG141" s="61">
        <v>34.799999999999997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1" t="s">
        <v>70</v>
      </c>
      <c r="BR142" s="61">
        <v>48520</v>
      </c>
      <c r="BS142" s="61">
        <v>0.9</v>
      </c>
      <c r="CA142" s="64"/>
      <c r="CE142" s="61" t="s">
        <v>457</v>
      </c>
      <c r="CF142" s="61">
        <v>1103829</v>
      </c>
      <c r="CG142" s="61">
        <v>20.7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1">
        <v>5343260</v>
      </c>
      <c r="BS143" s="61">
        <v>100</v>
      </c>
      <c r="CA143" s="64"/>
      <c r="CE143" s="61" t="s">
        <v>458</v>
      </c>
      <c r="CF143" s="61">
        <v>30325</v>
      </c>
      <c r="CG143" s="61">
        <v>0.6</v>
      </c>
    </row>
    <row r="144" spans="15:85" x14ac:dyDescent="0.25">
      <c r="O144" s="64"/>
      <c r="AB144" s="64"/>
      <c r="AK144" s="64"/>
      <c r="AT144" s="64"/>
      <c r="BD144" s="64"/>
      <c r="BM144" s="64"/>
      <c r="BP144" s="62"/>
      <c r="CA144" s="64"/>
      <c r="CE144" s="61" t="s">
        <v>43</v>
      </c>
      <c r="CF144" s="61">
        <v>5058205</v>
      </c>
      <c r="CG144" s="61">
        <v>94.7</v>
      </c>
    </row>
    <row r="145" spans="15:85" x14ac:dyDescent="0.25">
      <c r="O145" s="64"/>
      <c r="AB145" s="64"/>
      <c r="AK145" s="64"/>
      <c r="AT145" s="64"/>
      <c r="BD145" s="64"/>
      <c r="BM145" s="64"/>
      <c r="BP145" s="62"/>
      <c r="CA145" s="64"/>
      <c r="CD145" s="61" t="s">
        <v>69</v>
      </c>
      <c r="CE145" s="61" t="s">
        <v>70</v>
      </c>
      <c r="CF145" s="61">
        <v>285055</v>
      </c>
      <c r="CG145" s="61">
        <v>5.3</v>
      </c>
    </row>
    <row r="146" spans="15:85" x14ac:dyDescent="0.25">
      <c r="O146" s="64"/>
      <c r="AB146" s="64"/>
      <c r="AK146" s="64"/>
      <c r="AT146" s="64"/>
      <c r="BD146" s="64"/>
      <c r="BM146" s="64"/>
      <c r="BP146" s="62"/>
      <c r="CA146" s="64"/>
      <c r="CD146" s="61" t="s">
        <v>43</v>
      </c>
      <c r="CF146" s="61">
        <v>5343260</v>
      </c>
      <c r="CG146" s="61">
        <v>100</v>
      </c>
    </row>
    <row r="147" spans="15:85" x14ac:dyDescent="0.25">
      <c r="O147" s="64"/>
      <c r="AB147" s="64"/>
      <c r="AK147" s="64"/>
      <c r="AT147" s="64"/>
      <c r="BD147" s="64"/>
      <c r="BM147" s="64"/>
      <c r="BP147" s="62"/>
      <c r="CA147" s="64"/>
    </row>
    <row r="148" spans="15:85" x14ac:dyDescent="0.25">
      <c r="O148" s="64"/>
      <c r="AB148" s="64"/>
      <c r="AK148" s="64"/>
      <c r="AT148" s="64"/>
      <c r="BD148" s="64"/>
      <c r="BM148" s="64"/>
      <c r="BP148" s="62"/>
      <c r="CA148" s="64"/>
    </row>
    <row r="149" spans="15:85" x14ac:dyDescent="0.25">
      <c r="O149" s="64"/>
      <c r="AB149" s="64"/>
      <c r="AK149" s="64"/>
      <c r="AT149" s="64"/>
      <c r="BD149" s="64"/>
      <c r="BM149" s="64"/>
      <c r="BP149" s="62"/>
      <c r="CA149" s="64"/>
    </row>
    <row r="150" spans="15:85" x14ac:dyDescent="0.25">
      <c r="O150" s="64"/>
      <c r="AB150" s="64"/>
      <c r="AK150" s="64"/>
      <c r="AT150" s="64"/>
      <c r="BD150" s="64"/>
      <c r="BM150" s="64"/>
      <c r="BP150" s="62"/>
      <c r="CA150" s="64"/>
      <c r="CD150" s="61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BP151" s="62"/>
      <c r="CA151" s="64"/>
      <c r="CF151" s="61" t="s">
        <v>3</v>
      </c>
      <c r="CG151" s="61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BP152" s="62"/>
      <c r="CA152" s="64"/>
      <c r="CD152" s="61" t="s">
        <v>6</v>
      </c>
      <c r="CE152" s="61" t="s">
        <v>454</v>
      </c>
      <c r="CF152" s="61">
        <v>278990</v>
      </c>
      <c r="CG152" s="61">
        <v>5.2</v>
      </c>
    </row>
    <row r="153" spans="15:85" x14ac:dyDescent="0.25">
      <c r="O153" s="64"/>
      <c r="AB153" s="64"/>
      <c r="AK153" s="64"/>
      <c r="AT153" s="64"/>
      <c r="BD153" s="64"/>
      <c r="BM153" s="64"/>
      <c r="BP153" s="62"/>
      <c r="CA153" s="64"/>
      <c r="CE153" s="61" t="s">
        <v>455</v>
      </c>
      <c r="CF153" s="61">
        <v>764189</v>
      </c>
      <c r="CG153" s="61">
        <v>14.3</v>
      </c>
    </row>
    <row r="154" spans="15:85" x14ac:dyDescent="0.25">
      <c r="O154" s="64"/>
      <c r="AB154" s="64"/>
      <c r="AK154" s="64"/>
      <c r="AT154" s="64"/>
      <c r="BD154" s="64"/>
      <c r="BM154" s="64"/>
      <c r="BP154" s="62"/>
      <c r="CA154" s="64"/>
      <c r="CE154" s="61" t="s">
        <v>456</v>
      </c>
      <c r="CF154" s="61">
        <v>576174</v>
      </c>
      <c r="CG154" s="61">
        <v>10.8</v>
      </c>
    </row>
    <row r="155" spans="15:85" x14ac:dyDescent="0.25">
      <c r="O155" s="64"/>
      <c r="AB155" s="64"/>
      <c r="AK155" s="64"/>
      <c r="AT155" s="64"/>
      <c r="BD155" s="64"/>
      <c r="BM155" s="64"/>
      <c r="BP155" s="62"/>
      <c r="CA155" s="64"/>
      <c r="CE155" s="61" t="s">
        <v>457</v>
      </c>
      <c r="CF155" s="61">
        <v>54585</v>
      </c>
      <c r="CG155" s="61">
        <v>1</v>
      </c>
    </row>
    <row r="156" spans="15:85" x14ac:dyDescent="0.25">
      <c r="O156" s="64"/>
      <c r="AB156" s="64"/>
      <c r="AK156" s="64"/>
      <c r="AT156" s="64"/>
      <c r="BD156" s="64"/>
      <c r="BM156" s="64"/>
      <c r="BP156" s="62"/>
      <c r="CA156" s="64"/>
      <c r="CE156" s="61" t="s">
        <v>458</v>
      </c>
      <c r="CF156" s="61">
        <v>133430</v>
      </c>
      <c r="CG156" s="61">
        <v>2.5</v>
      </c>
    </row>
    <row r="157" spans="15:85" x14ac:dyDescent="0.25">
      <c r="O157" s="64"/>
      <c r="AB157" s="64"/>
      <c r="AK157" s="64"/>
      <c r="AT157" s="64"/>
      <c r="BD157" s="64"/>
      <c r="BM157" s="64"/>
      <c r="BP157" s="62"/>
      <c r="CA157" s="64"/>
      <c r="CE157" s="61" t="s">
        <v>43</v>
      </c>
      <c r="CF157" s="61">
        <v>1807368</v>
      </c>
      <c r="CG157" s="61">
        <v>33.799999999999997</v>
      </c>
    </row>
    <row r="158" spans="15:85" x14ac:dyDescent="0.25">
      <c r="O158" s="64"/>
      <c r="AB158" s="64"/>
      <c r="AK158" s="64"/>
      <c r="AT158" s="64"/>
      <c r="BD158" s="64"/>
      <c r="BM158" s="64"/>
      <c r="BP158" s="62"/>
      <c r="CA158" s="64"/>
      <c r="CD158" s="61" t="s">
        <v>69</v>
      </c>
      <c r="CE158" s="61" t="s">
        <v>70</v>
      </c>
      <c r="CF158" s="61">
        <v>3535892</v>
      </c>
      <c r="CG158" s="61">
        <v>66.2</v>
      </c>
    </row>
    <row r="159" spans="15:85" x14ac:dyDescent="0.25">
      <c r="O159" s="64"/>
      <c r="AB159" s="64"/>
      <c r="AK159" s="64"/>
      <c r="AT159" s="64"/>
      <c r="BD159" s="64"/>
      <c r="BM159" s="64"/>
      <c r="BP159" s="62"/>
      <c r="CA159" s="64"/>
      <c r="CD159" s="61" t="s">
        <v>43</v>
      </c>
      <c r="CF159" s="61">
        <v>5343260</v>
      </c>
      <c r="CG159" s="61">
        <v>100</v>
      </c>
    </row>
    <row r="160" spans="15:85" x14ac:dyDescent="0.25">
      <c r="O160" s="64"/>
      <c r="AB160" s="64"/>
      <c r="AK160" s="64"/>
      <c r="AT160" s="64"/>
      <c r="BD160" s="64"/>
      <c r="BM160" s="64"/>
      <c r="BP160" s="62"/>
      <c r="CA160" s="64"/>
    </row>
    <row r="161" spans="15:85" x14ac:dyDescent="0.25">
      <c r="O161" s="64"/>
      <c r="AB161" s="64"/>
      <c r="AK161" s="64"/>
      <c r="AT161" s="64"/>
      <c r="BD161" s="64"/>
      <c r="BM161" s="64"/>
      <c r="BP161" s="62"/>
      <c r="CA161" s="64"/>
    </row>
    <row r="162" spans="15:85" x14ac:dyDescent="0.25">
      <c r="O162" s="64"/>
      <c r="AB162" s="64"/>
      <c r="AK162" s="64"/>
      <c r="AT162" s="64"/>
      <c r="BD162" s="64"/>
      <c r="BM162" s="64"/>
      <c r="BP162" s="62"/>
      <c r="CA162" s="64"/>
    </row>
    <row r="163" spans="15:85" x14ac:dyDescent="0.25">
      <c r="O163" s="64"/>
      <c r="AB163" s="64"/>
      <c r="AK163" s="64"/>
      <c r="AT163" s="64"/>
      <c r="BD163" s="64"/>
      <c r="BM163" s="64"/>
      <c r="BP163" s="62"/>
      <c r="CA163" s="64"/>
      <c r="CD163" s="61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BP164" s="62"/>
      <c r="CA164" s="64"/>
      <c r="CF164" s="61" t="s">
        <v>3</v>
      </c>
      <c r="CG164" s="61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BP165" s="62"/>
      <c r="CA165" s="64"/>
      <c r="CD165" s="61" t="s">
        <v>6</v>
      </c>
      <c r="CE165" s="61" t="s">
        <v>454</v>
      </c>
      <c r="CF165" s="61">
        <v>90975</v>
      </c>
      <c r="CG165" s="61">
        <v>1.7</v>
      </c>
    </row>
    <row r="166" spans="15:85" x14ac:dyDescent="0.25">
      <c r="O166" s="64"/>
      <c r="AB166" s="64"/>
      <c r="AK166" s="64"/>
      <c r="AT166" s="64"/>
      <c r="BD166" s="64"/>
      <c r="BM166" s="64"/>
      <c r="BP166" s="62"/>
      <c r="CA166" s="64"/>
      <c r="CE166" s="61" t="s">
        <v>455</v>
      </c>
      <c r="CF166" s="61">
        <v>303250</v>
      </c>
      <c r="CG166" s="61">
        <v>5.7</v>
      </c>
    </row>
    <row r="167" spans="15:85" x14ac:dyDescent="0.25">
      <c r="O167" s="64"/>
      <c r="AB167" s="64"/>
      <c r="AK167" s="64"/>
      <c r="AT167" s="64"/>
      <c r="BD167" s="64"/>
      <c r="BM167" s="64"/>
      <c r="BP167" s="62"/>
      <c r="CA167" s="64"/>
      <c r="CE167" s="61" t="s">
        <v>456</v>
      </c>
      <c r="CF167" s="61">
        <v>127365</v>
      </c>
      <c r="CG167" s="61">
        <v>2.4</v>
      </c>
    </row>
    <row r="168" spans="15:85" x14ac:dyDescent="0.25">
      <c r="O168" s="64"/>
      <c r="AB168" s="64"/>
      <c r="AK168" s="64"/>
      <c r="AT168" s="64"/>
      <c r="BD168" s="64"/>
      <c r="BM168" s="64"/>
      <c r="BP168" s="62"/>
      <c r="CA168" s="64"/>
      <c r="CE168" s="61" t="s">
        <v>457</v>
      </c>
      <c r="CF168" s="61">
        <v>42455</v>
      </c>
      <c r="CG168" s="61">
        <v>0.8</v>
      </c>
    </row>
    <row r="169" spans="15:85" x14ac:dyDescent="0.25">
      <c r="O169" s="64"/>
      <c r="AB169" s="64"/>
      <c r="AK169" s="64"/>
      <c r="AT169" s="64"/>
      <c r="BD169" s="64"/>
      <c r="BM169" s="64"/>
      <c r="BP169" s="62"/>
      <c r="CA169" s="64"/>
      <c r="CE169" s="61" t="s">
        <v>458</v>
      </c>
      <c r="CF169" s="61">
        <v>36390</v>
      </c>
      <c r="CG169" s="61">
        <v>0.7</v>
      </c>
    </row>
    <row r="170" spans="15:85" x14ac:dyDescent="0.25">
      <c r="O170" s="64"/>
      <c r="AB170" s="64"/>
      <c r="AK170" s="64"/>
      <c r="AT170" s="64"/>
      <c r="BD170" s="64"/>
      <c r="BM170" s="64"/>
      <c r="BP170" s="62"/>
      <c r="CA170" s="64"/>
      <c r="CE170" s="61" t="s">
        <v>43</v>
      </c>
      <c r="CF170" s="61">
        <v>600434</v>
      </c>
      <c r="CG170" s="61">
        <v>11.2</v>
      </c>
    </row>
    <row r="171" spans="15:85" x14ac:dyDescent="0.25">
      <c r="O171" s="64"/>
      <c r="AB171" s="64"/>
      <c r="AK171" s="64"/>
      <c r="AT171" s="64"/>
      <c r="BD171" s="64"/>
      <c r="BM171" s="64"/>
      <c r="BP171" s="62"/>
      <c r="CA171" s="64"/>
      <c r="CD171" s="61" t="s">
        <v>69</v>
      </c>
      <c r="CE171" s="61" t="s">
        <v>70</v>
      </c>
      <c r="CF171" s="61">
        <v>4742825</v>
      </c>
      <c r="CG171" s="61">
        <v>88.8</v>
      </c>
    </row>
    <row r="172" spans="15:85" x14ac:dyDescent="0.25">
      <c r="O172" s="64"/>
      <c r="AB172" s="64"/>
      <c r="AK172" s="64"/>
      <c r="AT172" s="64"/>
      <c r="BD172" s="64"/>
      <c r="BM172" s="64"/>
      <c r="BP172" s="62"/>
      <c r="CA172" s="64"/>
      <c r="CD172" s="61" t="s">
        <v>43</v>
      </c>
      <c r="CF172" s="61">
        <v>5343260</v>
      </c>
      <c r="CG172" s="61">
        <v>100</v>
      </c>
    </row>
    <row r="173" spans="15:85" x14ac:dyDescent="0.25">
      <c r="O173" s="64"/>
      <c r="AB173" s="64"/>
      <c r="AK173" s="64"/>
      <c r="AT173" s="64"/>
      <c r="BD173" s="64"/>
      <c r="BM173" s="64"/>
      <c r="BP173" s="62"/>
      <c r="CA173" s="64"/>
    </row>
    <row r="174" spans="15:85" x14ac:dyDescent="0.25">
      <c r="O174" s="64"/>
      <c r="AB174" s="64"/>
      <c r="AK174" s="64"/>
      <c r="AT174" s="64"/>
      <c r="BD174" s="64"/>
      <c r="BM174" s="64"/>
      <c r="BP174" s="62"/>
      <c r="CA174" s="64"/>
    </row>
    <row r="175" spans="15:85" x14ac:dyDescent="0.25">
      <c r="O175" s="64"/>
      <c r="AB175" s="64"/>
      <c r="AK175" s="64"/>
      <c r="AT175" s="64"/>
      <c r="BD175" s="64"/>
      <c r="BM175" s="64"/>
      <c r="BP175" s="62"/>
      <c r="CA175" s="64"/>
    </row>
    <row r="176" spans="15:85" x14ac:dyDescent="0.25">
      <c r="O176" s="64"/>
      <c r="AB176" s="64"/>
      <c r="AK176" s="64"/>
      <c r="AT176" s="64"/>
      <c r="BD176" s="64"/>
      <c r="BM176" s="64"/>
      <c r="BP176" s="62"/>
      <c r="CA176" s="64"/>
      <c r="CD176" s="61" t="s">
        <v>471</v>
      </c>
    </row>
    <row r="177" spans="15:85" x14ac:dyDescent="0.25">
      <c r="O177" s="64"/>
      <c r="AB177" s="64"/>
      <c r="AK177" s="64"/>
      <c r="AT177" s="64"/>
      <c r="BD177" s="64"/>
      <c r="BM177" s="64"/>
      <c r="BP177" s="62"/>
      <c r="CA177" s="64"/>
      <c r="CF177" s="61" t="s">
        <v>3</v>
      </c>
      <c r="CG177" s="61" t="s">
        <v>4</v>
      </c>
    </row>
    <row r="178" spans="15:85" x14ac:dyDescent="0.25">
      <c r="O178" s="64"/>
      <c r="AB178" s="64"/>
      <c r="AK178" s="64"/>
      <c r="AT178" s="64"/>
      <c r="BD178" s="64"/>
      <c r="BM178" s="64"/>
      <c r="BP178" s="62"/>
      <c r="CA178" s="64"/>
      <c r="CD178" s="61" t="s">
        <v>6</v>
      </c>
      <c r="CE178" s="61" t="s">
        <v>454</v>
      </c>
      <c r="CF178" s="61">
        <v>36390</v>
      </c>
      <c r="CG178" s="61">
        <v>0.7</v>
      </c>
    </row>
    <row r="179" spans="15:85" x14ac:dyDescent="0.25">
      <c r="O179" s="64"/>
      <c r="AB179" s="64"/>
      <c r="AK179" s="64"/>
      <c r="AT179" s="64"/>
      <c r="BD179" s="64"/>
      <c r="BM179" s="64"/>
      <c r="BP179" s="62"/>
      <c r="CA179" s="64"/>
      <c r="CE179" s="61" t="s">
        <v>455</v>
      </c>
      <c r="CF179" s="61">
        <v>54585</v>
      </c>
      <c r="CG179" s="61">
        <v>1</v>
      </c>
    </row>
    <row r="180" spans="15:85" x14ac:dyDescent="0.25">
      <c r="O180" s="64"/>
      <c r="AB180" s="64"/>
      <c r="AK180" s="64"/>
      <c r="AT180" s="64"/>
      <c r="BD180" s="64"/>
      <c r="BM180" s="64"/>
      <c r="BP180" s="62"/>
      <c r="CA180" s="64"/>
      <c r="CE180" s="61" t="s">
        <v>456</v>
      </c>
      <c r="CF180" s="61">
        <v>139495</v>
      </c>
      <c r="CG180" s="61">
        <v>2.6</v>
      </c>
    </row>
    <row r="181" spans="15:85" x14ac:dyDescent="0.25">
      <c r="O181" s="64"/>
      <c r="AB181" s="64"/>
      <c r="AK181" s="64"/>
      <c r="AT181" s="64"/>
      <c r="BD181" s="64"/>
      <c r="BM181" s="64"/>
      <c r="BP181" s="62"/>
      <c r="CA181" s="64"/>
      <c r="CE181" s="61" t="s">
        <v>457</v>
      </c>
      <c r="CF181" s="61">
        <v>163755</v>
      </c>
      <c r="CG181" s="61">
        <v>3.1</v>
      </c>
    </row>
    <row r="182" spans="15:85" x14ac:dyDescent="0.25">
      <c r="O182" s="64"/>
      <c r="AB182" s="64"/>
      <c r="AK182" s="64"/>
      <c r="AT182" s="64"/>
      <c r="BD182" s="64"/>
      <c r="BM182" s="64"/>
      <c r="BP182" s="62"/>
      <c r="CA182" s="64"/>
      <c r="CE182" s="61" t="s">
        <v>458</v>
      </c>
      <c r="CF182" s="61">
        <v>24260</v>
      </c>
      <c r="CG182" s="61">
        <v>0.5</v>
      </c>
    </row>
    <row r="183" spans="15:85" x14ac:dyDescent="0.25">
      <c r="O183" s="64"/>
      <c r="AB183" s="64"/>
      <c r="AK183" s="64"/>
      <c r="AT183" s="64"/>
      <c r="BD183" s="64"/>
      <c r="BM183" s="64"/>
      <c r="BP183" s="62"/>
      <c r="CA183" s="64"/>
      <c r="CE183" s="61" t="s">
        <v>43</v>
      </c>
      <c r="CF183" s="61">
        <v>418485</v>
      </c>
      <c r="CG183" s="61">
        <v>7.8</v>
      </c>
    </row>
    <row r="184" spans="15:85" x14ac:dyDescent="0.25">
      <c r="O184" s="64"/>
      <c r="AB184" s="64"/>
      <c r="AK184" s="64"/>
      <c r="AT184" s="64"/>
      <c r="BD184" s="64"/>
      <c r="BM184" s="64"/>
      <c r="BP184" s="62"/>
      <c r="CA184" s="64"/>
      <c r="CD184" s="61" t="s">
        <v>69</v>
      </c>
      <c r="CE184" s="61" t="s">
        <v>70</v>
      </c>
      <c r="CF184" s="61">
        <v>4924775</v>
      </c>
      <c r="CG184" s="61">
        <v>92.2</v>
      </c>
    </row>
    <row r="185" spans="15:85" x14ac:dyDescent="0.25">
      <c r="O185" s="64"/>
      <c r="AB185" s="64"/>
      <c r="AK185" s="64"/>
      <c r="AT185" s="64"/>
      <c r="BD185" s="64"/>
      <c r="BM185" s="64"/>
      <c r="BP185" s="62"/>
      <c r="CA185" s="64"/>
      <c r="CD185" s="61" t="s">
        <v>43</v>
      </c>
      <c r="CF185" s="61">
        <v>5343260</v>
      </c>
      <c r="CG185" s="61">
        <v>100</v>
      </c>
    </row>
    <row r="186" spans="15:85" x14ac:dyDescent="0.25">
      <c r="O186" s="64"/>
      <c r="AB186" s="64"/>
      <c r="AK186" s="64"/>
      <c r="AT186" s="64"/>
      <c r="BD186" s="64"/>
      <c r="BM186" s="64"/>
      <c r="BP186" s="62"/>
      <c r="CA186" s="64"/>
    </row>
    <row r="187" spans="15:85" x14ac:dyDescent="0.25">
      <c r="O187" s="64"/>
      <c r="AB187" s="64"/>
      <c r="AK187" s="64"/>
      <c r="AT187" s="64"/>
      <c r="BD187" s="64"/>
      <c r="BM187" s="64"/>
      <c r="BP187" s="62"/>
      <c r="CA187" s="64"/>
    </row>
    <row r="188" spans="15:85" x14ac:dyDescent="0.25">
      <c r="O188" s="64"/>
      <c r="AB188" s="64"/>
      <c r="AK188" s="64"/>
      <c r="AT188" s="64"/>
      <c r="BD188" s="64"/>
      <c r="BM188" s="64"/>
      <c r="BP188" s="62"/>
      <c r="CA188" s="64"/>
    </row>
    <row r="189" spans="15:85" x14ac:dyDescent="0.25">
      <c r="O189" s="64"/>
      <c r="AB189" s="64"/>
      <c r="AK189" s="64"/>
      <c r="AT189" s="64"/>
      <c r="BD189" s="64"/>
      <c r="BM189" s="64"/>
      <c r="BP189" s="62"/>
      <c r="CA189" s="64"/>
    </row>
    <row r="190" spans="15:85" x14ac:dyDescent="0.25">
      <c r="O190" s="64"/>
      <c r="AB190" s="64"/>
      <c r="AK190" s="64"/>
      <c r="AT190" s="64"/>
      <c r="BD190" s="64"/>
      <c r="BM190" s="64"/>
      <c r="BP190" s="62"/>
      <c r="CA190" s="64"/>
    </row>
    <row r="191" spans="15:85" x14ac:dyDescent="0.25">
      <c r="O191" s="64"/>
      <c r="AB191" s="64"/>
      <c r="AK191" s="64"/>
      <c r="AT191" s="64"/>
      <c r="BD191" s="64"/>
      <c r="BM191" s="64"/>
      <c r="BP191" s="62"/>
      <c r="CA191" s="64"/>
    </row>
    <row r="192" spans="15:85" x14ac:dyDescent="0.25">
      <c r="O192" s="64"/>
      <c r="AB192" s="64"/>
      <c r="AK192" s="64"/>
      <c r="AT192" s="64"/>
      <c r="BD192" s="64"/>
      <c r="BM192" s="64"/>
      <c r="BP192" s="62"/>
      <c r="CA192" s="64"/>
    </row>
    <row r="193" spans="15:79" x14ac:dyDescent="0.25">
      <c r="O193" s="64"/>
      <c r="AB193" s="64"/>
      <c r="AK193" s="64"/>
      <c r="AT193" s="64"/>
      <c r="BD193" s="64"/>
      <c r="BM193" s="64"/>
      <c r="BP193" s="62"/>
      <c r="CA193" s="64"/>
    </row>
    <row r="194" spans="15:79" x14ac:dyDescent="0.25">
      <c r="O194" s="64"/>
      <c r="AB194" s="64"/>
      <c r="AK194" s="64"/>
      <c r="AT194" s="64"/>
      <c r="BD194" s="64"/>
      <c r="BM194" s="64"/>
      <c r="BP194" s="62"/>
      <c r="CA194" s="64"/>
    </row>
    <row r="195" spans="15:79" x14ac:dyDescent="0.25">
      <c r="O195" s="64"/>
      <c r="AB195" s="64"/>
      <c r="AK195" s="64"/>
      <c r="AT195" s="64"/>
      <c r="BD195" s="64"/>
      <c r="BM195" s="64"/>
      <c r="BP195" s="62"/>
      <c r="CA195" s="64"/>
    </row>
    <row r="196" spans="15:79" x14ac:dyDescent="0.25">
      <c r="O196" s="64"/>
      <c r="AB196" s="64"/>
      <c r="AK196" s="64"/>
      <c r="AT196" s="64"/>
      <c r="BD196" s="64"/>
      <c r="BM196" s="64"/>
      <c r="BP196" s="62"/>
      <c r="CA196" s="64"/>
    </row>
    <row r="197" spans="15:79" x14ac:dyDescent="0.25">
      <c r="O197" s="64"/>
      <c r="AB197" s="64"/>
      <c r="AK197" s="64"/>
      <c r="AT197" s="64"/>
      <c r="BD197" s="64"/>
      <c r="BM197" s="64"/>
      <c r="BP197" s="62"/>
      <c r="CA197" s="64"/>
    </row>
    <row r="198" spans="15:79" x14ac:dyDescent="0.25">
      <c r="O198" s="64"/>
      <c r="AB198" s="64"/>
      <c r="AK198" s="64"/>
      <c r="AT198" s="64"/>
      <c r="BD198" s="64"/>
      <c r="BM198" s="64"/>
      <c r="BP198" s="62"/>
      <c r="CA198" s="64"/>
    </row>
    <row r="199" spans="15:79" x14ac:dyDescent="0.25">
      <c r="O199" s="64"/>
      <c r="AB199" s="64"/>
      <c r="AK199" s="64"/>
      <c r="AT199" s="64"/>
      <c r="BD199" s="64"/>
      <c r="BM199" s="64"/>
      <c r="BP199" s="62"/>
      <c r="CA199" s="64"/>
    </row>
    <row r="200" spans="15:79" x14ac:dyDescent="0.25">
      <c r="O200" s="64"/>
      <c r="AB200" s="64"/>
      <c r="AK200" s="64"/>
      <c r="AT200" s="64"/>
      <c r="BD200" s="64"/>
      <c r="BM200" s="64"/>
      <c r="BP200" s="62"/>
      <c r="CA200" s="64"/>
    </row>
    <row r="201" spans="15:79" x14ac:dyDescent="0.25">
      <c r="O201" s="64"/>
      <c r="AB201" s="64"/>
      <c r="AK201" s="64"/>
      <c r="AT201" s="64"/>
      <c r="BD201" s="64"/>
      <c r="BM201" s="64"/>
      <c r="BP201" s="62"/>
      <c r="CA201" s="64"/>
    </row>
    <row r="202" spans="15:79" x14ac:dyDescent="0.25">
      <c r="O202" s="64"/>
      <c r="AB202" s="64"/>
      <c r="AK202" s="64"/>
      <c r="AT202" s="64"/>
      <c r="BD202" s="64"/>
      <c r="BM202" s="64"/>
      <c r="BP202" s="62"/>
      <c r="CA202" s="64"/>
    </row>
    <row r="203" spans="15:79" x14ac:dyDescent="0.25">
      <c r="O203" s="64"/>
      <c r="AB203" s="64"/>
      <c r="AK203" s="64"/>
      <c r="AT203" s="64"/>
      <c r="BD203" s="64"/>
      <c r="BM203" s="64"/>
      <c r="BP203" s="62"/>
      <c r="CA203" s="64"/>
    </row>
    <row r="204" spans="15:79" x14ac:dyDescent="0.25">
      <c r="O204" s="64"/>
      <c r="AB204" s="64"/>
      <c r="AK204" s="64"/>
      <c r="AT204" s="64"/>
      <c r="BD204" s="64"/>
      <c r="BM204" s="64"/>
      <c r="BP204" s="62"/>
      <c r="CA204" s="64"/>
    </row>
    <row r="205" spans="15:79" x14ac:dyDescent="0.25">
      <c r="O205" s="64"/>
      <c r="AB205" s="64"/>
      <c r="AK205" s="64"/>
      <c r="AT205" s="64"/>
      <c r="BD205" s="64"/>
      <c r="BM205" s="64"/>
      <c r="BP205" s="62"/>
      <c r="CA205" s="64"/>
    </row>
    <row r="206" spans="15:79" x14ac:dyDescent="0.25">
      <c r="O206" s="64"/>
      <c r="AB206" s="64"/>
      <c r="AK206" s="64"/>
      <c r="AT206" s="64"/>
      <c r="BD206" s="64"/>
      <c r="BM206" s="64"/>
      <c r="BP206" s="62"/>
      <c r="CA206" s="64"/>
    </row>
    <row r="207" spans="15:79" x14ac:dyDescent="0.25">
      <c r="O207" s="64"/>
      <c r="AB207" s="64"/>
      <c r="AK207" s="64"/>
      <c r="AT207" s="64"/>
      <c r="BD207" s="64"/>
      <c r="BM207" s="64"/>
      <c r="BP207" s="62"/>
      <c r="CA207" s="64"/>
    </row>
    <row r="208" spans="15:79" x14ac:dyDescent="0.25">
      <c r="O208" s="64"/>
      <c r="AB208" s="64"/>
      <c r="AK208" s="64"/>
      <c r="AT208" s="64"/>
      <c r="BD208" s="64"/>
      <c r="BM208" s="64"/>
      <c r="BP208" s="62"/>
      <c r="CA208" s="64"/>
    </row>
    <row r="209" spans="15:79" x14ac:dyDescent="0.25">
      <c r="O209" s="64"/>
      <c r="AB209" s="64"/>
      <c r="AK209" s="64"/>
      <c r="AT209" s="64"/>
      <c r="BD209" s="64"/>
      <c r="BM209" s="64"/>
      <c r="BP209" s="62"/>
      <c r="CA209" s="64"/>
    </row>
    <row r="210" spans="15:79" x14ac:dyDescent="0.25">
      <c r="O210" s="64"/>
      <c r="AB210" s="64"/>
      <c r="AK210" s="64"/>
      <c r="AT210" s="64"/>
      <c r="BD210" s="64"/>
      <c r="BM210" s="64"/>
      <c r="BP210" s="62"/>
      <c r="CA210" s="64"/>
    </row>
    <row r="211" spans="15:79" x14ac:dyDescent="0.25">
      <c r="O211" s="64"/>
      <c r="AB211" s="64"/>
      <c r="AK211" s="64"/>
      <c r="AT211" s="64"/>
      <c r="BD211" s="64"/>
      <c r="BM211" s="64"/>
      <c r="BP211" s="62"/>
      <c r="CA211" s="64"/>
    </row>
    <row r="212" spans="15:79" x14ac:dyDescent="0.25">
      <c r="O212" s="64"/>
      <c r="AB212" s="64"/>
      <c r="AK212" s="64"/>
      <c r="AT212" s="64"/>
      <c r="BD212" s="64"/>
      <c r="BM212" s="64"/>
      <c r="BP212" s="62"/>
      <c r="CA212" s="64"/>
    </row>
    <row r="213" spans="15:79" x14ac:dyDescent="0.25">
      <c r="O213" s="64"/>
      <c r="AB213" s="64"/>
      <c r="AK213" s="64"/>
      <c r="AT213" s="64"/>
      <c r="BD213" s="64"/>
      <c r="BM213" s="64"/>
      <c r="BP213" s="62"/>
      <c r="CA213" s="64"/>
    </row>
    <row r="214" spans="15:79" x14ac:dyDescent="0.25">
      <c r="O214" s="64"/>
      <c r="AB214" s="64"/>
      <c r="AK214" s="64"/>
      <c r="AT214" s="64"/>
      <c r="BD214" s="64"/>
      <c r="BM214" s="64"/>
      <c r="BP214" s="62"/>
      <c r="CA214" s="64"/>
    </row>
    <row r="215" spans="15:79" x14ac:dyDescent="0.25">
      <c r="O215" s="64"/>
      <c r="AB215" s="64"/>
      <c r="AK215" s="64"/>
      <c r="AT215" s="64"/>
      <c r="BD215" s="64"/>
      <c r="BM215" s="64"/>
      <c r="BP215" s="62"/>
      <c r="CA215" s="64"/>
    </row>
    <row r="216" spans="15:79" x14ac:dyDescent="0.25">
      <c r="O216" s="64"/>
      <c r="AB216" s="64"/>
      <c r="AK216" s="64"/>
      <c r="AT216" s="64"/>
      <c r="BD216" s="64"/>
      <c r="BM216" s="64"/>
      <c r="BP216" s="62"/>
      <c r="CA216" s="64"/>
    </row>
    <row r="217" spans="15:79" x14ac:dyDescent="0.25">
      <c r="O217" s="64"/>
      <c r="AB217" s="64"/>
      <c r="AK217" s="64"/>
      <c r="AT217" s="64"/>
      <c r="BD217" s="64"/>
      <c r="BM217" s="64"/>
      <c r="BP217" s="62"/>
      <c r="CA217" s="64"/>
    </row>
    <row r="218" spans="15:79" x14ac:dyDescent="0.25">
      <c r="O218" s="64"/>
      <c r="AB218" s="64"/>
      <c r="AK218" s="64"/>
      <c r="AT218" s="64"/>
      <c r="BD218" s="64"/>
      <c r="BM218" s="64"/>
      <c r="BP218" s="62"/>
      <c r="CA218" s="64"/>
    </row>
    <row r="219" spans="15:79" x14ac:dyDescent="0.25">
      <c r="O219" s="64"/>
      <c r="AB219" s="64"/>
      <c r="AK219" s="64"/>
      <c r="AT219" s="64"/>
      <c r="BD219" s="64"/>
      <c r="BM219" s="64"/>
      <c r="BP219" s="62"/>
      <c r="CA219" s="64"/>
    </row>
    <row r="220" spans="15:79" x14ac:dyDescent="0.25">
      <c r="O220" s="64"/>
      <c r="AB220" s="64"/>
      <c r="AK220" s="64"/>
      <c r="AT220" s="64"/>
      <c r="BD220" s="64"/>
      <c r="BM220" s="64"/>
      <c r="BP220" s="62"/>
      <c r="CA220" s="64"/>
    </row>
    <row r="221" spans="15:79" x14ac:dyDescent="0.25">
      <c r="O221" s="64"/>
      <c r="AB221" s="64"/>
      <c r="AK221" s="64"/>
      <c r="AT221" s="64"/>
      <c r="BD221" s="64"/>
      <c r="BM221" s="64"/>
      <c r="BP221" s="62"/>
      <c r="CA221" s="64"/>
    </row>
    <row r="222" spans="15:79" x14ac:dyDescent="0.25">
      <c r="O222" s="64"/>
      <c r="AB222" s="64"/>
      <c r="AK222" s="64"/>
      <c r="AT222" s="64"/>
      <c r="BD222" s="64"/>
      <c r="BM222" s="64"/>
      <c r="BP222" s="62"/>
      <c r="CA222" s="64"/>
    </row>
    <row r="223" spans="15:79" x14ac:dyDescent="0.25">
      <c r="O223" s="64"/>
      <c r="AB223" s="64"/>
      <c r="AK223" s="64"/>
      <c r="AT223" s="64"/>
      <c r="BD223" s="64"/>
      <c r="BM223" s="64"/>
      <c r="BP223" s="62"/>
      <c r="CA223" s="64"/>
    </row>
    <row r="224" spans="15:79" x14ac:dyDescent="0.25">
      <c r="O224" s="64"/>
      <c r="AB224" s="64"/>
      <c r="AK224" s="64"/>
      <c r="AT224" s="64"/>
      <c r="BD224" s="64"/>
      <c r="BM224" s="64"/>
      <c r="BP224" s="62"/>
      <c r="CA224" s="64"/>
    </row>
    <row r="225" spans="15:79" x14ac:dyDescent="0.25">
      <c r="O225" s="64"/>
      <c r="AB225" s="64"/>
      <c r="AK225" s="64"/>
      <c r="AT225" s="64"/>
      <c r="BD225" s="64"/>
      <c r="BM225" s="64"/>
      <c r="BP225" s="62"/>
      <c r="CA225" s="64"/>
    </row>
    <row r="226" spans="15:79" x14ac:dyDescent="0.25">
      <c r="O226" s="64"/>
      <c r="AB226" s="64"/>
      <c r="AK226" s="64"/>
      <c r="AT226" s="64"/>
      <c r="BD226" s="64"/>
      <c r="BM226" s="64"/>
      <c r="BP226" s="62"/>
      <c r="CA226" s="64"/>
    </row>
    <row r="227" spans="15:79" x14ac:dyDescent="0.25">
      <c r="O227" s="64"/>
      <c r="AB227" s="64"/>
      <c r="AK227" s="64"/>
      <c r="AT227" s="64"/>
      <c r="BD227" s="64"/>
      <c r="BM227" s="64"/>
      <c r="BP227" s="62"/>
      <c r="CA227" s="64"/>
    </row>
    <row r="228" spans="15:79" x14ac:dyDescent="0.25">
      <c r="O228" s="64"/>
      <c r="AB228" s="64"/>
      <c r="AK228" s="64"/>
      <c r="AT228" s="64"/>
      <c r="BD228" s="64"/>
      <c r="BM228" s="64"/>
      <c r="BP228" s="62"/>
      <c r="CA228" s="64"/>
    </row>
    <row r="229" spans="15:79" x14ac:dyDescent="0.25">
      <c r="O229" s="64"/>
      <c r="AB229" s="64"/>
      <c r="AK229" s="64"/>
      <c r="AT229" s="64"/>
      <c r="BD229" s="64"/>
      <c r="BM229" s="64"/>
      <c r="BP229" s="62"/>
      <c r="CA229" s="64"/>
    </row>
    <row r="230" spans="15:79" x14ac:dyDescent="0.25">
      <c r="O230" s="64"/>
      <c r="AB230" s="64"/>
      <c r="AK230" s="64"/>
      <c r="AT230" s="64"/>
      <c r="BD230" s="64"/>
      <c r="BM230" s="64"/>
      <c r="BP230" s="62"/>
      <c r="CA230" s="64"/>
    </row>
    <row r="231" spans="15:79" x14ac:dyDescent="0.25">
      <c r="O231" s="64"/>
      <c r="AB231" s="64"/>
      <c r="AK231" s="64"/>
      <c r="AT231" s="64"/>
      <c r="BD231" s="64"/>
      <c r="BM231" s="64"/>
      <c r="BP231" s="62"/>
      <c r="CA231" s="64"/>
    </row>
    <row r="232" spans="15:79" x14ac:dyDescent="0.25">
      <c r="O232" s="64"/>
      <c r="AB232" s="64"/>
      <c r="AK232" s="64"/>
      <c r="AT232" s="64"/>
      <c r="BD232" s="64"/>
      <c r="BM232" s="64"/>
      <c r="BP232" s="62"/>
      <c r="CA232" s="64"/>
    </row>
    <row r="233" spans="15:79" x14ac:dyDescent="0.25">
      <c r="O233" s="64"/>
      <c r="AB233" s="64"/>
      <c r="AK233" s="64"/>
      <c r="AT233" s="64"/>
      <c r="BD233" s="64"/>
      <c r="BM233" s="64"/>
      <c r="BP233" s="62"/>
      <c r="CA233" s="64"/>
    </row>
    <row r="234" spans="15:79" x14ac:dyDescent="0.25">
      <c r="O234" s="64"/>
      <c r="AB234" s="64"/>
      <c r="AK234" s="64"/>
      <c r="AT234" s="64"/>
      <c r="BD234" s="64"/>
      <c r="BM234" s="64"/>
      <c r="BP234" s="62"/>
      <c r="CA234" s="64"/>
    </row>
    <row r="235" spans="15:79" x14ac:dyDescent="0.25">
      <c r="O235" s="64"/>
      <c r="AB235" s="64"/>
      <c r="AK235" s="64"/>
      <c r="AT235" s="64"/>
      <c r="BD235" s="64"/>
      <c r="BM235" s="64"/>
      <c r="BP235" s="62"/>
      <c r="CA235" s="64"/>
    </row>
    <row r="236" spans="15:79" x14ac:dyDescent="0.25">
      <c r="O236" s="64"/>
      <c r="AB236" s="64"/>
      <c r="AK236" s="64"/>
      <c r="AT236" s="64"/>
      <c r="BD236" s="64"/>
      <c r="BM236" s="64"/>
      <c r="BP236" s="62"/>
      <c r="CA236" s="64"/>
    </row>
    <row r="237" spans="15:79" x14ac:dyDescent="0.25">
      <c r="O237" s="64"/>
      <c r="AB237" s="64"/>
      <c r="AK237" s="64"/>
      <c r="AT237" s="64"/>
      <c r="BD237" s="64"/>
      <c r="BM237" s="64"/>
      <c r="BP237" s="62"/>
      <c r="CA237" s="64"/>
    </row>
    <row r="238" spans="15:79" x14ac:dyDescent="0.25">
      <c r="O238" s="64"/>
      <c r="AB238" s="64"/>
      <c r="AK238" s="64"/>
      <c r="AT238" s="64"/>
      <c r="BD238" s="64"/>
      <c r="BM238" s="64"/>
      <c r="BP238" s="62"/>
      <c r="CA238" s="64"/>
    </row>
    <row r="239" spans="15:79" x14ac:dyDescent="0.25">
      <c r="O239" s="64"/>
      <c r="AB239" s="64"/>
      <c r="AK239" s="64"/>
      <c r="AT239" s="64"/>
      <c r="BD239" s="64"/>
      <c r="BM239" s="64"/>
      <c r="BP239" s="62"/>
      <c r="CA239" s="64"/>
    </row>
    <row r="240" spans="15:79" x14ac:dyDescent="0.25">
      <c r="O240" s="64"/>
      <c r="AB240" s="64"/>
      <c r="AK240" s="64"/>
      <c r="AT240" s="64"/>
      <c r="BD240" s="64"/>
      <c r="BM240" s="64"/>
      <c r="BP240" s="62"/>
      <c r="CA240" s="64"/>
    </row>
    <row r="241" spans="15:79" x14ac:dyDescent="0.25">
      <c r="O241" s="64"/>
      <c r="AB241" s="64"/>
      <c r="AK241" s="64"/>
      <c r="AT241" s="64"/>
      <c r="BD241" s="64"/>
      <c r="BM241" s="64"/>
      <c r="BP241" s="62"/>
      <c r="CA241" s="64"/>
    </row>
    <row r="242" spans="15:79" x14ac:dyDescent="0.25">
      <c r="O242" s="64"/>
      <c r="AB242" s="64"/>
      <c r="AK242" s="64"/>
      <c r="AT242" s="64"/>
      <c r="BD242" s="64"/>
      <c r="BM242" s="64"/>
      <c r="BP242" s="62"/>
      <c r="CA242" s="64"/>
    </row>
    <row r="243" spans="15:79" x14ac:dyDescent="0.25">
      <c r="O243" s="64"/>
      <c r="AB243" s="64"/>
      <c r="AK243" s="64"/>
      <c r="AT243" s="64"/>
      <c r="BD243" s="64"/>
      <c r="BM243" s="64"/>
      <c r="BP243" s="62"/>
      <c r="CA243" s="64"/>
    </row>
    <row r="244" spans="15:79" x14ac:dyDescent="0.25">
      <c r="O244" s="64"/>
      <c r="AB244" s="64"/>
      <c r="AK244" s="64"/>
      <c r="AT244" s="64"/>
      <c r="BD244" s="64"/>
      <c r="BM244" s="64"/>
      <c r="BP244" s="62"/>
      <c r="CA244" s="64"/>
    </row>
    <row r="245" spans="15:79" x14ac:dyDescent="0.25">
      <c r="O245" s="64"/>
      <c r="AB245" s="64"/>
      <c r="AK245" s="64"/>
      <c r="AT245" s="64"/>
      <c r="BD245" s="64"/>
      <c r="BM245" s="64"/>
      <c r="BP245" s="62"/>
      <c r="CA245" s="64"/>
    </row>
    <row r="246" spans="15:79" x14ac:dyDescent="0.25">
      <c r="O246" s="64"/>
      <c r="AB246" s="64"/>
      <c r="AK246" s="64"/>
      <c r="AT246" s="64"/>
      <c r="BD246" s="64"/>
      <c r="BM246" s="64"/>
      <c r="BP246" s="62"/>
      <c r="CA246" s="64"/>
    </row>
    <row r="247" spans="15:79" x14ac:dyDescent="0.25">
      <c r="O247" s="64"/>
      <c r="AB247" s="64"/>
      <c r="AK247" s="64"/>
      <c r="AT247" s="64"/>
      <c r="BD247" s="64"/>
      <c r="BM247" s="64"/>
      <c r="BP247" s="62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J1:CT398"/>
  <sheetViews>
    <sheetView topLeftCell="BV7" zoomScale="70" zoomScaleNormal="70" workbookViewId="0">
      <selection activeCell="CI52" sqref="CI52"/>
    </sheetView>
  </sheetViews>
  <sheetFormatPr defaultColWidth="8.75" defaultRowHeight="15.75" x14ac:dyDescent="0.25"/>
  <cols>
    <col min="1" max="10" width="8.75" style="61"/>
    <col min="11" max="11" width="11.625" style="61" customWidth="1"/>
    <col min="12" max="12" width="11.375" style="61" customWidth="1"/>
    <col min="13" max="14" width="8.75" style="61"/>
    <col min="15" max="15" width="8.75" style="62"/>
    <col min="16" max="27" width="8.75" style="61"/>
    <col min="28" max="28" width="8.75" style="62"/>
    <col min="29" max="31" width="8.75" style="61"/>
    <col min="32" max="32" width="13.625" style="61" customWidth="1"/>
    <col min="33" max="36" width="8.75" style="61"/>
    <col min="37" max="37" width="8.75" style="62"/>
    <col min="38" max="39" width="8.75" style="61"/>
    <col min="40" max="40" width="12.375" style="61" customWidth="1"/>
    <col min="41" max="41" width="19.625" style="61" customWidth="1"/>
    <col min="42" max="45" width="8.75" style="61"/>
    <col min="46" max="46" width="8.75" style="62"/>
    <col min="47" max="48" width="8.75" style="61"/>
    <col min="49" max="49" width="11" style="61" customWidth="1"/>
    <col min="50" max="50" width="22.75" style="61" customWidth="1"/>
    <col min="51" max="55" width="8.75" style="61"/>
    <col min="56" max="56" width="8.75" style="62"/>
    <col min="57" max="64" width="8.75" style="61"/>
    <col min="65" max="65" width="8.75" style="62"/>
    <col min="66" max="78" width="8.75" style="61"/>
    <col min="79" max="79" width="8.75" style="62"/>
    <col min="80" max="16384" width="8.75" style="61"/>
  </cols>
  <sheetData>
    <row r="1" spans="10:98" x14ac:dyDescent="0.25">
      <c r="J1" s="62"/>
      <c r="K1" s="34" t="s">
        <v>713</v>
      </c>
      <c r="L1" s="62" t="s">
        <v>32</v>
      </c>
      <c r="M1" s="62" t="s">
        <v>402</v>
      </c>
      <c r="N1" s="62"/>
      <c r="O1" s="64"/>
      <c r="Q1" s="127" t="s">
        <v>714</v>
      </c>
      <c r="R1" s="108"/>
      <c r="S1" s="62"/>
      <c r="T1" s="62"/>
      <c r="U1" s="62"/>
      <c r="V1" s="62"/>
      <c r="W1" s="62"/>
      <c r="X1" s="62"/>
      <c r="Y1" s="62"/>
      <c r="Z1" s="62"/>
      <c r="AA1" s="62"/>
      <c r="AB1" s="64"/>
      <c r="AC1" s="62"/>
      <c r="AD1" s="34" t="s">
        <v>716</v>
      </c>
      <c r="AE1" s="62"/>
      <c r="AF1" s="62"/>
      <c r="AG1" s="62"/>
      <c r="AH1" s="62"/>
      <c r="AI1" s="62"/>
      <c r="AJ1" s="62"/>
      <c r="AK1" s="64"/>
      <c r="AL1" s="62"/>
      <c r="AM1" s="34" t="s">
        <v>717</v>
      </c>
      <c r="AN1" s="62"/>
      <c r="AO1" s="62"/>
      <c r="AP1" s="62"/>
      <c r="AQ1" s="62"/>
      <c r="AR1" s="62"/>
      <c r="AS1" s="62"/>
      <c r="AT1" s="64"/>
      <c r="AU1" s="62"/>
      <c r="AV1" s="34" t="s">
        <v>718</v>
      </c>
      <c r="AW1" s="62"/>
      <c r="AX1" s="62"/>
      <c r="AY1" s="62"/>
      <c r="AZ1" s="62"/>
      <c r="BA1" s="62"/>
      <c r="BB1" s="62"/>
      <c r="BC1" s="62"/>
      <c r="BD1" s="64"/>
      <c r="BE1" s="62"/>
      <c r="BF1" s="34" t="s">
        <v>719</v>
      </c>
      <c r="BG1" s="62"/>
      <c r="BH1" s="62"/>
      <c r="BI1" s="62"/>
      <c r="BJ1" s="62"/>
      <c r="BK1" s="62"/>
      <c r="BL1" s="62"/>
      <c r="BM1" s="64"/>
      <c r="BN1" s="62"/>
      <c r="BO1" s="34" t="s">
        <v>720</v>
      </c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4"/>
      <c r="CB1" s="62"/>
      <c r="CC1" s="34" t="s">
        <v>721</v>
      </c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</row>
    <row r="2" spans="10:98" x14ac:dyDescent="0.25">
      <c r="J2" s="62"/>
      <c r="K2" s="62" t="s">
        <v>405</v>
      </c>
      <c r="L2" s="62" t="s">
        <v>442</v>
      </c>
      <c r="M2" s="62"/>
      <c r="N2" s="62"/>
      <c r="O2" s="64"/>
      <c r="Q2" s="108"/>
      <c r="R2" s="108"/>
      <c r="S2" s="62"/>
      <c r="T2" s="62"/>
      <c r="U2" s="62"/>
      <c r="V2" s="62"/>
      <c r="W2" s="62"/>
      <c r="X2" s="62"/>
      <c r="Y2" s="62"/>
      <c r="Z2" s="62"/>
      <c r="AA2" s="62"/>
      <c r="AB2" s="64"/>
      <c r="AC2" s="62"/>
      <c r="AD2" s="5" t="s">
        <v>327</v>
      </c>
      <c r="AE2" s="6">
        <v>994722</v>
      </c>
      <c r="AF2" s="62"/>
      <c r="AG2" s="62"/>
      <c r="AH2" s="62"/>
      <c r="AI2" s="62"/>
      <c r="AJ2" s="62"/>
      <c r="AK2" s="64"/>
      <c r="AL2" s="62"/>
      <c r="AM2" s="5" t="s">
        <v>327</v>
      </c>
      <c r="AN2" s="6">
        <v>5024191</v>
      </c>
      <c r="AO2" s="62"/>
      <c r="AP2" s="62"/>
      <c r="AQ2" s="62"/>
      <c r="AR2" s="62"/>
      <c r="AS2" s="62"/>
      <c r="AT2" s="64"/>
      <c r="AU2" s="62"/>
      <c r="AV2" s="5" t="s">
        <v>327</v>
      </c>
      <c r="AW2" s="6">
        <v>5024191</v>
      </c>
      <c r="AX2" s="62"/>
      <c r="AY2" s="62"/>
      <c r="AZ2" s="62"/>
      <c r="BA2" s="62"/>
      <c r="BB2" s="62"/>
      <c r="BC2" s="62"/>
      <c r="BD2" s="64"/>
      <c r="BE2" s="62"/>
      <c r="BF2" s="5" t="s">
        <v>327</v>
      </c>
      <c r="BG2" s="6">
        <v>5024191</v>
      </c>
      <c r="BH2" s="62"/>
      <c r="BI2" s="62"/>
      <c r="BJ2" s="62"/>
      <c r="BK2" s="62"/>
      <c r="BL2" s="62"/>
      <c r="BM2" s="64"/>
      <c r="BN2" s="62"/>
      <c r="BO2" s="5" t="s">
        <v>327</v>
      </c>
      <c r="BP2" s="6">
        <v>5024191</v>
      </c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4"/>
      <c r="CB2" s="62"/>
      <c r="CC2" s="5" t="s">
        <v>327</v>
      </c>
      <c r="CD2" s="6">
        <v>5024191</v>
      </c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</row>
    <row r="3" spans="10:98" x14ac:dyDescent="0.25">
      <c r="J3" s="62"/>
      <c r="K3" s="62" t="s">
        <v>0</v>
      </c>
      <c r="L3" s="62">
        <v>894</v>
      </c>
      <c r="M3" s="62"/>
      <c r="N3" s="62"/>
      <c r="O3" s="64"/>
      <c r="Q3" s="108"/>
      <c r="R3" s="108"/>
      <c r="S3" s="62"/>
      <c r="T3" s="62"/>
      <c r="U3" s="62"/>
      <c r="V3" s="62"/>
      <c r="W3" s="62"/>
      <c r="X3" s="62"/>
      <c r="Y3" s="62"/>
      <c r="Z3" s="62"/>
      <c r="AA3" s="62"/>
      <c r="AB3" s="64"/>
      <c r="AC3" s="62"/>
      <c r="AD3" s="59" t="s">
        <v>64</v>
      </c>
      <c r="AE3" s="6" t="s">
        <v>715</v>
      </c>
      <c r="AF3" s="62"/>
      <c r="AG3" s="62"/>
      <c r="AH3" s="62"/>
      <c r="AI3" s="62"/>
      <c r="AJ3" s="62"/>
      <c r="AK3" s="64"/>
      <c r="AL3" s="62"/>
      <c r="AM3" s="59" t="s">
        <v>64</v>
      </c>
      <c r="AN3" s="6" t="s">
        <v>826</v>
      </c>
      <c r="AO3" s="62"/>
      <c r="AP3" s="62"/>
      <c r="AQ3" s="62"/>
      <c r="AR3" s="62"/>
      <c r="AS3" s="62"/>
      <c r="AT3" s="64"/>
      <c r="AU3" s="62"/>
      <c r="AV3" s="59" t="s">
        <v>64</v>
      </c>
      <c r="AW3" s="6" t="s">
        <v>826</v>
      </c>
      <c r="AX3" s="62"/>
      <c r="AY3" s="62"/>
      <c r="AZ3" s="62"/>
      <c r="BA3" s="62"/>
      <c r="BB3" s="62"/>
      <c r="BC3" s="62"/>
      <c r="BD3" s="64"/>
      <c r="BE3" s="62"/>
      <c r="BF3" s="59" t="s">
        <v>64</v>
      </c>
      <c r="BG3" s="6" t="s">
        <v>826</v>
      </c>
      <c r="BH3" s="62"/>
      <c r="BI3" s="62"/>
      <c r="BJ3" s="62"/>
      <c r="BK3" s="62"/>
      <c r="BL3" s="62"/>
      <c r="BM3" s="64"/>
      <c r="BN3" s="62"/>
      <c r="BO3" s="59" t="s">
        <v>64</v>
      </c>
      <c r="BP3" s="6" t="s">
        <v>826</v>
      </c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4"/>
      <c r="CB3" s="62"/>
      <c r="CC3" s="59" t="s">
        <v>64</v>
      </c>
      <c r="CD3" s="6" t="s">
        <v>826</v>
      </c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</row>
    <row r="4" spans="10:98" x14ac:dyDescent="0.25">
      <c r="J4" s="62"/>
      <c r="K4" s="62" t="s">
        <v>416</v>
      </c>
      <c r="L4" s="62">
        <v>5024191</v>
      </c>
      <c r="M4" s="62"/>
      <c r="N4" s="62"/>
      <c r="O4" s="64"/>
      <c r="Q4" s="108"/>
      <c r="R4" s="108"/>
      <c r="S4" s="62"/>
      <c r="T4" s="62"/>
      <c r="U4" s="62"/>
      <c r="V4" s="62"/>
      <c r="W4" s="62"/>
      <c r="X4" s="62"/>
      <c r="Y4" s="62"/>
      <c r="Z4" s="62"/>
      <c r="AA4" s="62"/>
      <c r="AB4" s="64"/>
      <c r="AC4" s="62"/>
      <c r="AD4" s="62"/>
      <c r="AE4" s="62"/>
      <c r="AF4" s="62"/>
      <c r="AG4" s="62"/>
      <c r="AH4" s="62"/>
      <c r="AI4" s="62"/>
      <c r="AJ4" s="62"/>
      <c r="AK4" s="64"/>
      <c r="AL4" s="62"/>
      <c r="AM4" s="62"/>
      <c r="AN4" s="62"/>
      <c r="AO4" s="62"/>
      <c r="AP4" s="62"/>
      <c r="AQ4" s="62"/>
      <c r="AR4" s="62"/>
      <c r="AS4" s="62"/>
      <c r="AT4" s="64"/>
      <c r="AU4" s="62"/>
      <c r="AV4" s="62"/>
      <c r="AW4" s="62"/>
      <c r="AX4" s="62"/>
      <c r="AY4" s="62"/>
      <c r="AZ4" s="62"/>
      <c r="BA4" s="62"/>
      <c r="BB4" s="62"/>
      <c r="BC4" s="62"/>
      <c r="BD4" s="64"/>
      <c r="BE4" s="62"/>
      <c r="BF4" s="62"/>
      <c r="BG4" s="62"/>
      <c r="BH4" s="62"/>
      <c r="BI4" s="62"/>
      <c r="BJ4" s="62"/>
      <c r="BK4" s="62"/>
      <c r="BL4" s="62"/>
      <c r="BM4" s="64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4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</row>
    <row r="5" spans="10:98" x14ac:dyDescent="0.25">
      <c r="J5" s="62"/>
      <c r="K5" s="62" t="s">
        <v>421</v>
      </c>
      <c r="L5" s="35">
        <v>0.64900000000000002</v>
      </c>
      <c r="M5" s="62"/>
      <c r="N5" s="62"/>
      <c r="O5" s="64"/>
      <c r="Q5" s="108"/>
      <c r="R5" s="108"/>
      <c r="S5" s="62"/>
      <c r="T5" s="62"/>
      <c r="U5" s="62"/>
      <c r="V5" s="62"/>
      <c r="W5" s="62"/>
      <c r="X5" s="62"/>
      <c r="Y5" s="62"/>
      <c r="Z5" s="62"/>
      <c r="AA5" s="62"/>
      <c r="AB5" s="64"/>
      <c r="AC5" s="62"/>
      <c r="AD5" s="62"/>
      <c r="AE5" s="62"/>
      <c r="AF5" s="62"/>
      <c r="AG5" s="62"/>
      <c r="AH5" s="62"/>
      <c r="AI5" s="62"/>
      <c r="AJ5" s="62"/>
      <c r="AK5" s="64"/>
      <c r="AL5" s="62"/>
      <c r="AM5" s="62"/>
      <c r="AN5" s="62"/>
      <c r="AO5" s="62"/>
      <c r="AP5" s="62"/>
      <c r="AQ5" s="62"/>
      <c r="AR5" s="62"/>
      <c r="AS5" s="62"/>
      <c r="AT5" s="64"/>
      <c r="AU5" s="62"/>
      <c r="AV5" s="62"/>
      <c r="AW5" s="62"/>
      <c r="AX5" s="62"/>
      <c r="AY5" s="62"/>
      <c r="AZ5" s="62"/>
      <c r="BA5" s="62"/>
      <c r="BB5" s="62"/>
      <c r="BC5" s="62"/>
      <c r="BD5" s="64"/>
      <c r="BE5" s="62"/>
      <c r="BF5" s="62"/>
      <c r="BG5" s="62"/>
      <c r="BH5" s="62"/>
      <c r="BI5" s="62"/>
      <c r="BJ5" s="62"/>
      <c r="BK5" s="62"/>
      <c r="BL5" s="62"/>
      <c r="BM5" s="64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4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</row>
    <row r="6" spans="10:98" x14ac:dyDescent="0.25">
      <c r="J6" s="62"/>
      <c r="K6" s="78" t="s">
        <v>422</v>
      </c>
      <c r="L6" s="79">
        <f>1-L5</f>
        <v>0.35099999999999998</v>
      </c>
      <c r="M6" s="78"/>
      <c r="N6" s="62"/>
      <c r="O6" s="64"/>
      <c r="Q6" s="108"/>
      <c r="R6" s="108"/>
      <c r="S6" s="62"/>
      <c r="T6" s="62"/>
      <c r="U6" s="62"/>
      <c r="V6" s="62"/>
      <c r="W6" s="34" t="s">
        <v>328</v>
      </c>
      <c r="X6" s="62"/>
      <c r="Y6" s="62"/>
      <c r="Z6" s="62"/>
      <c r="AA6" s="62"/>
      <c r="AB6" s="64"/>
      <c r="AC6" s="62"/>
      <c r="AD6" s="62"/>
      <c r="AE6" s="4" t="s">
        <v>233</v>
      </c>
      <c r="AF6" s="62"/>
      <c r="AG6" s="62"/>
      <c r="AH6" s="62"/>
      <c r="AI6" s="62"/>
      <c r="AJ6" s="62"/>
      <c r="AK6" s="64"/>
      <c r="AL6" s="62"/>
      <c r="AM6" s="62"/>
      <c r="AN6" s="4" t="s">
        <v>244</v>
      </c>
      <c r="AO6" s="62"/>
      <c r="AP6" s="62"/>
      <c r="AQ6" s="62"/>
      <c r="AR6" s="62"/>
      <c r="AS6" s="62"/>
      <c r="AT6" s="64"/>
      <c r="AU6" s="62"/>
      <c r="AV6" s="62"/>
      <c r="AW6" s="4" t="s">
        <v>326</v>
      </c>
      <c r="AX6" s="62"/>
      <c r="AY6" s="62"/>
      <c r="AZ6" s="62"/>
      <c r="BA6" s="62"/>
      <c r="BB6" s="62"/>
      <c r="BC6" s="62"/>
      <c r="BD6" s="64"/>
      <c r="BE6" s="62"/>
      <c r="BF6" s="62"/>
      <c r="BG6" s="4" t="s">
        <v>255</v>
      </c>
      <c r="BH6" s="62"/>
      <c r="BI6" s="62"/>
      <c r="BJ6" s="62"/>
      <c r="BK6" s="62"/>
      <c r="BL6" s="62"/>
      <c r="BM6" s="64"/>
      <c r="BN6" s="62"/>
      <c r="BO6" s="62"/>
      <c r="BP6" s="4" t="s">
        <v>346</v>
      </c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4"/>
      <c r="CB6" s="62"/>
      <c r="CC6" s="62"/>
      <c r="CD6" s="4" t="s">
        <v>482</v>
      </c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</row>
    <row r="7" spans="10:98" x14ac:dyDescent="0.25">
      <c r="J7" s="62"/>
      <c r="K7" s="62" t="s">
        <v>429</v>
      </c>
      <c r="L7" s="76">
        <v>0.65200000000000002</v>
      </c>
      <c r="M7" s="76">
        <v>0.52200000000000002</v>
      </c>
      <c r="N7" s="62"/>
      <c r="O7" s="64"/>
      <c r="R7" s="112"/>
      <c r="S7" s="112" t="s">
        <v>32</v>
      </c>
      <c r="T7" s="108" t="s">
        <v>512</v>
      </c>
      <c r="U7" s="142" t="s">
        <v>402</v>
      </c>
      <c r="W7" s="112"/>
      <c r="X7" s="112" t="s">
        <v>32</v>
      </c>
      <c r="Y7" s="108" t="s">
        <v>512</v>
      </c>
      <c r="Z7" s="142" t="s">
        <v>402</v>
      </c>
      <c r="AB7" s="64"/>
      <c r="AE7" s="24" t="s">
        <v>224</v>
      </c>
      <c r="AF7" s="62"/>
      <c r="AG7" s="62"/>
      <c r="AH7" s="62"/>
      <c r="AI7" s="62"/>
      <c r="AJ7" s="62"/>
      <c r="AK7" s="64"/>
      <c r="AL7" s="62"/>
      <c r="AM7" s="62"/>
      <c r="AN7" s="24" t="s">
        <v>519</v>
      </c>
      <c r="AO7" s="62"/>
      <c r="AP7" s="62"/>
      <c r="AQ7" s="62"/>
      <c r="AR7" s="62"/>
      <c r="AS7" s="62"/>
      <c r="AT7" s="64"/>
      <c r="AU7" s="62"/>
      <c r="AV7" s="62"/>
      <c r="AW7" s="24" t="s">
        <v>572</v>
      </c>
      <c r="BD7" s="64"/>
      <c r="BF7" s="62"/>
      <c r="BG7" s="24" t="s">
        <v>370</v>
      </c>
      <c r="BM7" s="64"/>
      <c r="BP7" s="24" t="s">
        <v>330</v>
      </c>
      <c r="BX7" s="62" t="s">
        <v>3</v>
      </c>
      <c r="BY7" s="193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193" t="s">
        <v>475</v>
      </c>
    </row>
    <row r="8" spans="10:98" x14ac:dyDescent="0.25">
      <c r="J8" s="62"/>
      <c r="K8" s="62" t="s">
        <v>191</v>
      </c>
      <c r="L8" s="76">
        <v>0.33400000000000002</v>
      </c>
      <c r="M8" s="76">
        <v>0.32300000000000001</v>
      </c>
      <c r="N8" s="62"/>
      <c r="O8" s="64"/>
      <c r="R8" s="112" t="s">
        <v>45</v>
      </c>
      <c r="S8" s="152">
        <v>0.33333369280608743</v>
      </c>
      <c r="T8" s="108">
        <v>3.090161462744364E-2</v>
      </c>
      <c r="U8" s="57">
        <v>0.4636029800014988</v>
      </c>
      <c r="W8" s="112" t="s">
        <v>60</v>
      </c>
      <c r="X8" s="152">
        <v>0</v>
      </c>
      <c r="Y8" s="108">
        <v>0</v>
      </c>
      <c r="Z8" s="23">
        <v>7.8862295762369611E-2</v>
      </c>
      <c r="AB8" s="64"/>
      <c r="AG8" s="61" t="s">
        <v>3</v>
      </c>
      <c r="AH8" s="61" t="s">
        <v>4</v>
      </c>
      <c r="AK8" s="64"/>
      <c r="AP8" s="61" t="s">
        <v>3</v>
      </c>
      <c r="AQ8" s="61" t="s">
        <v>4</v>
      </c>
      <c r="AT8" s="64"/>
      <c r="AY8" s="61" t="s">
        <v>3</v>
      </c>
      <c r="AZ8" s="61" t="s">
        <v>4</v>
      </c>
      <c r="BD8" s="64"/>
      <c r="BI8" s="61" t="s">
        <v>3</v>
      </c>
      <c r="BJ8" s="61" t="s">
        <v>4</v>
      </c>
      <c r="BM8" s="64"/>
      <c r="BR8" s="61" t="s">
        <v>3</v>
      </c>
      <c r="BS8" s="61" t="s">
        <v>4</v>
      </c>
      <c r="BV8" s="43" t="s">
        <v>472</v>
      </c>
      <c r="BW8" s="24" t="s">
        <v>347</v>
      </c>
      <c r="BX8" s="62">
        <f>BR9</f>
        <v>539510</v>
      </c>
      <c r="BY8" s="198">
        <f>BX8/$BP$2</f>
        <v>0.10738246217152174</v>
      </c>
      <c r="CA8" s="64"/>
      <c r="CF8" s="61" t="s">
        <v>3</v>
      </c>
      <c r="CG8" s="61" t="s">
        <v>4</v>
      </c>
      <c r="CJ8" s="43" t="s">
        <v>472</v>
      </c>
      <c r="CK8" s="24" t="s">
        <v>347</v>
      </c>
      <c r="CL8" s="62">
        <f>SUM(CF9:CF10)</f>
        <v>365294</v>
      </c>
      <c r="CM8" s="181">
        <f>CL8/$CD$2</f>
        <v>7.2707028853003397E-2</v>
      </c>
      <c r="CN8" s="35">
        <f>CM8*(-1)</f>
        <v>-7.2707028853003397E-2</v>
      </c>
      <c r="CO8" s="198">
        <v>0.10738246217152174</v>
      </c>
    </row>
    <row r="9" spans="10:98" x14ac:dyDescent="0.25">
      <c r="J9" s="62"/>
      <c r="K9" s="62" t="s">
        <v>444</v>
      </c>
      <c r="L9" s="77">
        <v>3.56</v>
      </c>
      <c r="M9" s="77">
        <v>5.77</v>
      </c>
      <c r="N9" s="62"/>
      <c r="O9" s="64"/>
      <c r="R9" s="112" t="s">
        <v>47</v>
      </c>
      <c r="S9" s="153">
        <v>0.13333491500492295</v>
      </c>
      <c r="T9" s="108">
        <v>2.228357703402576E-2</v>
      </c>
      <c r="U9" s="57">
        <v>0.3145452263411691</v>
      </c>
      <c r="W9" s="113" t="s">
        <v>259</v>
      </c>
      <c r="X9" s="154">
        <v>0</v>
      </c>
      <c r="Y9" s="156">
        <v>0</v>
      </c>
      <c r="Z9" s="57">
        <v>8.1821435191737416E-2</v>
      </c>
      <c r="AB9" s="64"/>
      <c r="AE9" s="61" t="s">
        <v>6</v>
      </c>
      <c r="AF9" s="61" t="s">
        <v>225</v>
      </c>
      <c r="AG9" s="61">
        <v>342814</v>
      </c>
      <c r="AH9" s="54">
        <v>34.5</v>
      </c>
      <c r="AK9" s="64"/>
      <c r="AN9" s="61" t="s">
        <v>6</v>
      </c>
      <c r="AO9" s="61" t="s">
        <v>235</v>
      </c>
      <c r="AP9" s="61">
        <v>1517373</v>
      </c>
      <c r="AQ9" s="54">
        <v>30.2</v>
      </c>
      <c r="AT9" s="64"/>
      <c r="AW9" s="61" t="s">
        <v>6</v>
      </c>
      <c r="AX9" s="61" t="s">
        <v>313</v>
      </c>
      <c r="AY9" s="61">
        <v>67439</v>
      </c>
      <c r="AZ9" s="61">
        <v>1.3</v>
      </c>
      <c r="BD9" s="64"/>
      <c r="BG9" s="61" t="s">
        <v>6</v>
      </c>
      <c r="BH9" s="61" t="s">
        <v>252</v>
      </c>
      <c r="BI9" s="61">
        <v>2337879</v>
      </c>
      <c r="BJ9" s="61">
        <v>46.5</v>
      </c>
      <c r="BM9" s="64"/>
      <c r="BP9" s="61" t="s">
        <v>6</v>
      </c>
      <c r="BQ9" s="61" t="s">
        <v>331</v>
      </c>
      <c r="BR9" s="61">
        <v>539510</v>
      </c>
      <c r="BS9" s="61">
        <v>10.7</v>
      </c>
      <c r="BV9" s="43" t="s">
        <v>473</v>
      </c>
      <c r="BW9" s="24" t="s">
        <v>348</v>
      </c>
      <c r="BX9" s="62">
        <f>BR19</f>
        <v>1624151</v>
      </c>
      <c r="BY9" s="198">
        <f t="shared" ref="BY9:BY21" si="0">BX9/$BP$2</f>
        <v>0.32326617359889381</v>
      </c>
      <c r="CA9" s="64"/>
      <c r="CD9" s="61" t="s">
        <v>6</v>
      </c>
      <c r="CE9" s="61" t="s">
        <v>454</v>
      </c>
      <c r="CF9" s="61">
        <v>78679</v>
      </c>
      <c r="CG9" s="61">
        <v>1.6</v>
      </c>
      <c r="CJ9" s="43" t="s">
        <v>473</v>
      </c>
      <c r="CK9" s="24" t="s">
        <v>348</v>
      </c>
      <c r="CL9" s="62">
        <f>SUM(CF22:CF23)</f>
        <v>1219518</v>
      </c>
      <c r="CM9" s="181">
        <f t="shared" ref="CM9:CM21" si="1">CL9/$CD$2</f>
        <v>0.24272922745174297</v>
      </c>
      <c r="CN9" s="35">
        <f t="shared" ref="CN9:CN21" si="2">CM9*(-1)</f>
        <v>-0.24272922745174297</v>
      </c>
      <c r="CO9" s="198">
        <v>0.32326617359889381</v>
      </c>
    </row>
    <row r="10" spans="10:98" x14ac:dyDescent="0.25">
      <c r="J10" s="62"/>
      <c r="K10" s="62" t="s">
        <v>693</v>
      </c>
      <c r="L10" s="77">
        <v>0.70599999999999996</v>
      </c>
      <c r="M10" s="77">
        <v>0.93</v>
      </c>
      <c r="N10" s="62"/>
      <c r="O10" s="64"/>
      <c r="R10" s="112" t="s">
        <v>48</v>
      </c>
      <c r="S10" s="153">
        <v>0.14286077429522864</v>
      </c>
      <c r="T10" s="108">
        <v>2.2938736729527735E-2</v>
      </c>
      <c r="U10" s="57">
        <v>0.33041787413096407</v>
      </c>
      <c r="W10" s="112" t="s">
        <v>54</v>
      </c>
      <c r="X10" s="152">
        <v>1.1173384282905319E-2</v>
      </c>
      <c r="Y10" s="108">
        <v>6.8903257381417327E-3</v>
      </c>
      <c r="Z10" s="57">
        <v>5.0069729986300791E-2</v>
      </c>
      <c r="AB10" s="64"/>
      <c r="AF10" s="61" t="s">
        <v>226</v>
      </c>
      <c r="AG10" s="61">
        <v>241656</v>
      </c>
      <c r="AH10" s="54">
        <v>24.3</v>
      </c>
      <c r="AK10" s="64"/>
      <c r="AO10" s="61" t="s">
        <v>236</v>
      </c>
      <c r="AP10" s="61">
        <v>792406</v>
      </c>
      <c r="AQ10" s="54">
        <v>15.8</v>
      </c>
      <c r="AT10" s="64"/>
      <c r="AX10" s="61" t="s">
        <v>314</v>
      </c>
      <c r="AY10" s="61">
        <v>146117</v>
      </c>
      <c r="AZ10" s="61">
        <v>2.9</v>
      </c>
      <c r="BD10" s="64"/>
      <c r="BH10" s="61" t="s">
        <v>253</v>
      </c>
      <c r="BI10" s="61">
        <v>494551</v>
      </c>
      <c r="BJ10" s="61">
        <v>9.8000000000000007</v>
      </c>
      <c r="BM10" s="64"/>
      <c r="BQ10" s="61" t="s">
        <v>332</v>
      </c>
      <c r="BR10" s="61">
        <v>4479061</v>
      </c>
      <c r="BS10" s="61">
        <v>89.1</v>
      </c>
      <c r="BV10" s="43" t="s">
        <v>474</v>
      </c>
      <c r="BW10" s="24" t="s">
        <v>349</v>
      </c>
      <c r="BX10" s="62">
        <f>BR29</f>
        <v>1517373</v>
      </c>
      <c r="BY10" s="198">
        <f t="shared" si="0"/>
        <v>0.30201339877405137</v>
      </c>
      <c r="CA10" s="64"/>
      <c r="CE10" s="61" t="s">
        <v>455</v>
      </c>
      <c r="CF10" s="61">
        <v>286615</v>
      </c>
      <c r="CG10" s="61">
        <v>5.7</v>
      </c>
      <c r="CJ10" s="43" t="s">
        <v>474</v>
      </c>
      <c r="CK10" s="24" t="s">
        <v>349</v>
      </c>
      <c r="CL10" s="62">
        <f>SUM(CF35:CF36)</f>
        <v>1197039</v>
      </c>
      <c r="CM10" s="181">
        <f t="shared" si="1"/>
        <v>0.23825507429952406</v>
      </c>
      <c r="CN10" s="44">
        <f t="shared" si="2"/>
        <v>-0.23825507429952406</v>
      </c>
      <c r="CO10" s="198">
        <v>0.30201339877405137</v>
      </c>
    </row>
    <row r="11" spans="10:98" x14ac:dyDescent="0.25">
      <c r="J11" s="62"/>
      <c r="K11" s="62" t="s">
        <v>438</v>
      </c>
      <c r="L11" s="35">
        <v>0.89830525513661108</v>
      </c>
      <c r="M11" s="62"/>
      <c r="N11" s="62"/>
      <c r="O11" s="64"/>
      <c r="R11" s="113" t="s">
        <v>119</v>
      </c>
      <c r="S11" s="153">
        <v>0.13636584221679418</v>
      </c>
      <c r="T11" s="108">
        <v>1.8541046255809449E-2</v>
      </c>
      <c r="U11" s="57">
        <v>0.33700000000000002</v>
      </c>
      <c r="W11" s="112" t="s">
        <v>53</v>
      </c>
      <c r="X11" s="152">
        <v>1.1428768977196352E-2</v>
      </c>
      <c r="Y11" s="108">
        <v>6.9677253369875248E-3</v>
      </c>
      <c r="Z11" s="57">
        <v>7.0136527242600152E-2</v>
      </c>
      <c r="AB11" s="64"/>
      <c r="AF11" s="61" t="s">
        <v>227</v>
      </c>
      <c r="AG11" s="61">
        <v>67439</v>
      </c>
      <c r="AH11" s="61">
        <v>6.8</v>
      </c>
      <c r="AK11" s="64"/>
      <c r="AO11" s="61" t="s">
        <v>237</v>
      </c>
      <c r="AP11" s="61">
        <v>415873</v>
      </c>
      <c r="AQ11" s="61">
        <v>8.3000000000000007</v>
      </c>
      <c r="AT11" s="64"/>
      <c r="AX11" s="61" t="s">
        <v>315</v>
      </c>
      <c r="AY11" s="61">
        <v>33719</v>
      </c>
      <c r="AZ11" s="61">
        <v>0.7</v>
      </c>
      <c r="BD11" s="64"/>
      <c r="BH11" s="61" t="s">
        <v>254</v>
      </c>
      <c r="BI11" s="61">
        <v>2186141</v>
      </c>
      <c r="BJ11" s="61">
        <v>43.5</v>
      </c>
      <c r="BM11" s="64"/>
      <c r="BQ11" s="61" t="s">
        <v>43</v>
      </c>
      <c r="BR11" s="61">
        <v>5018571</v>
      </c>
      <c r="BS11" s="61">
        <v>99.9</v>
      </c>
      <c r="BV11" s="65" t="s">
        <v>450</v>
      </c>
      <c r="BW11" s="24" t="s">
        <v>350</v>
      </c>
      <c r="BX11" s="62">
        <f>BR39</f>
        <v>3731614</v>
      </c>
      <c r="BY11" s="190">
        <f t="shared" si="0"/>
        <v>0.74272932697025251</v>
      </c>
      <c r="CA11" s="64"/>
      <c r="CE11" s="61" t="s">
        <v>456</v>
      </c>
      <c r="CF11" s="61">
        <v>101158</v>
      </c>
      <c r="CG11" s="61">
        <v>2</v>
      </c>
      <c r="CJ11" s="65" t="s">
        <v>450</v>
      </c>
      <c r="CK11" s="24" t="s">
        <v>350</v>
      </c>
      <c r="CL11" s="62">
        <f>SUM(CF48:CF49)</f>
        <v>3079705</v>
      </c>
      <c r="CM11" s="181">
        <f t="shared" si="1"/>
        <v>0.6129753028895597</v>
      </c>
      <c r="CN11" s="23">
        <f t="shared" si="2"/>
        <v>-0.6129753028895597</v>
      </c>
      <c r="CO11" s="190">
        <v>0.74272932697025251</v>
      </c>
    </row>
    <row r="12" spans="10:98" x14ac:dyDescent="0.25">
      <c r="J12" s="62"/>
      <c r="K12" s="62" t="s">
        <v>516</v>
      </c>
      <c r="L12" s="62">
        <v>3800</v>
      </c>
      <c r="M12" s="62">
        <v>5300</v>
      </c>
      <c r="N12" s="62"/>
      <c r="O12" s="64"/>
      <c r="R12" s="112" t="s">
        <v>50</v>
      </c>
      <c r="S12" s="152">
        <v>5.7972060973817158E-2</v>
      </c>
      <c r="T12" s="108">
        <v>1.5318935015334417E-2</v>
      </c>
      <c r="U12" s="57">
        <v>0.27268793526705104</v>
      </c>
      <c r="W12" s="110" t="s">
        <v>164</v>
      </c>
      <c r="X12" s="154">
        <v>2.0618916021026158E-2</v>
      </c>
      <c r="Y12" s="108">
        <v>9.3152836288606204E-3</v>
      </c>
      <c r="Z12" s="23">
        <v>8.2623335966029221E-2</v>
      </c>
      <c r="AB12" s="64"/>
      <c r="AF12" s="61" t="s">
        <v>228</v>
      </c>
      <c r="AG12" s="61">
        <v>39339</v>
      </c>
      <c r="AH12" s="54">
        <v>4</v>
      </c>
      <c r="AK12" s="64"/>
      <c r="AO12" s="61" t="s">
        <v>238</v>
      </c>
      <c r="AP12" s="61">
        <v>179837</v>
      </c>
      <c r="AQ12" s="61">
        <v>3.6</v>
      </c>
      <c r="AT12" s="64"/>
      <c r="AX12" s="61" t="s">
        <v>316</v>
      </c>
      <c r="AY12" s="61">
        <v>11240</v>
      </c>
      <c r="AZ12" s="61">
        <v>0.2</v>
      </c>
      <c r="BD12" s="64"/>
      <c r="BH12" s="61" t="s">
        <v>43</v>
      </c>
      <c r="BI12" s="61">
        <v>5018571</v>
      </c>
      <c r="BJ12" s="61">
        <v>99.9</v>
      </c>
      <c r="BM12" s="64"/>
      <c r="BP12" s="61" t="s">
        <v>69</v>
      </c>
      <c r="BQ12" s="61" t="s">
        <v>70</v>
      </c>
      <c r="BR12" s="61">
        <v>5620</v>
      </c>
      <c r="BS12" s="61">
        <v>0.1</v>
      </c>
      <c r="BV12" s="65" t="s">
        <v>449</v>
      </c>
      <c r="BW12" s="24" t="s">
        <v>351</v>
      </c>
      <c r="BX12" s="62">
        <f>BR49</f>
        <v>3119045</v>
      </c>
      <c r="BY12" s="190">
        <f t="shared" si="0"/>
        <v>0.6208054192207263</v>
      </c>
      <c r="CA12" s="64"/>
      <c r="CE12" s="61" t="s">
        <v>457</v>
      </c>
      <c r="CF12" s="61">
        <v>28100</v>
      </c>
      <c r="CG12" s="61">
        <v>0.6</v>
      </c>
      <c r="CJ12" s="65" t="s">
        <v>449</v>
      </c>
      <c r="CK12" s="24" t="s">
        <v>351</v>
      </c>
      <c r="CL12" s="62">
        <f>SUM(CF61:CF62)</f>
        <v>2203001</v>
      </c>
      <c r="CM12" s="181">
        <f t="shared" si="1"/>
        <v>0.4384787521015821</v>
      </c>
      <c r="CN12" s="23">
        <f t="shared" si="2"/>
        <v>-0.4384787521015821</v>
      </c>
      <c r="CO12" s="190">
        <v>0.6208054192207263</v>
      </c>
    </row>
    <row r="13" spans="10:98" x14ac:dyDescent="0.25">
      <c r="J13" s="62"/>
      <c r="K13" s="62" t="s">
        <v>432</v>
      </c>
      <c r="L13" s="88">
        <f>L12/87.18</f>
        <v>43.587978894241793</v>
      </c>
      <c r="M13" s="62">
        <v>61</v>
      </c>
      <c r="N13" s="62"/>
      <c r="O13" s="64"/>
      <c r="R13" s="112" t="s">
        <v>51</v>
      </c>
      <c r="S13" s="153">
        <v>0.11111330789458075</v>
      </c>
      <c r="T13" s="108">
        <v>2.0601249058747741E-2</v>
      </c>
      <c r="U13" s="57">
        <v>0.26481777328727685</v>
      </c>
      <c r="W13" s="112" t="s">
        <v>63</v>
      </c>
      <c r="X13" s="152">
        <v>4.9586181339043071E-2</v>
      </c>
      <c r="Y13" s="108">
        <v>1.4230626335323644E-2</v>
      </c>
      <c r="Z13" s="57">
        <v>8.9827356531953367E-2</v>
      </c>
      <c r="AB13" s="64"/>
      <c r="AF13" s="61" t="s">
        <v>229</v>
      </c>
      <c r="AG13" s="61">
        <v>50579</v>
      </c>
      <c r="AH13" s="194">
        <v>5.0999999999999996</v>
      </c>
      <c r="AK13" s="64"/>
      <c r="AO13" s="61" t="s">
        <v>239</v>
      </c>
      <c r="AP13" s="61">
        <v>275375</v>
      </c>
      <c r="AQ13" s="61">
        <v>5.5</v>
      </c>
      <c r="AT13" s="64"/>
      <c r="AX13" s="61" t="s">
        <v>317</v>
      </c>
      <c r="AY13" s="61">
        <v>252896</v>
      </c>
      <c r="AZ13" s="61">
        <v>5</v>
      </c>
      <c r="BD13" s="64"/>
      <c r="BG13" s="61" t="s">
        <v>69</v>
      </c>
      <c r="BH13" s="61" t="s">
        <v>70</v>
      </c>
      <c r="BI13" s="61">
        <v>5620</v>
      </c>
      <c r="BJ13" s="61">
        <v>0.1</v>
      </c>
      <c r="BM13" s="64"/>
      <c r="BP13" s="61" t="s">
        <v>43</v>
      </c>
      <c r="BR13" s="61">
        <v>5024191</v>
      </c>
      <c r="BS13" s="61">
        <v>100</v>
      </c>
      <c r="BV13" s="65" t="s">
        <v>448</v>
      </c>
      <c r="BW13" s="24" t="s">
        <v>352</v>
      </c>
      <c r="BX13" s="62">
        <f>BR59</f>
        <v>2051264</v>
      </c>
      <c r="BY13" s="190">
        <f t="shared" si="0"/>
        <v>0.40827747193528269</v>
      </c>
      <c r="CA13" s="64"/>
      <c r="CE13" s="61" t="s">
        <v>458</v>
      </c>
      <c r="CF13" s="61">
        <v>44959</v>
      </c>
      <c r="CG13" s="61">
        <v>0.9</v>
      </c>
      <c r="CJ13" s="65" t="s">
        <v>448</v>
      </c>
      <c r="CK13" s="24" t="s">
        <v>352</v>
      </c>
      <c r="CL13" s="62">
        <f>SUM(CF74:CF75)</f>
        <v>1275718</v>
      </c>
      <c r="CM13" s="181">
        <f t="shared" si="1"/>
        <v>0.25391510792483807</v>
      </c>
      <c r="CN13" s="23">
        <f t="shared" si="2"/>
        <v>-0.25391510792483807</v>
      </c>
      <c r="CO13" s="190">
        <v>0.40827747193528269</v>
      </c>
    </row>
    <row r="14" spans="10:98" x14ac:dyDescent="0.25">
      <c r="J14" s="62"/>
      <c r="K14" s="62" t="s">
        <v>843</v>
      </c>
      <c r="L14" s="35">
        <v>2.2599278994533099E-2</v>
      </c>
      <c r="M14" s="35">
        <v>3.6999999999999998E-2</v>
      </c>
      <c r="N14" s="62"/>
      <c r="O14" s="64"/>
      <c r="R14" s="112" t="s">
        <v>52</v>
      </c>
      <c r="S14" s="152">
        <v>0.30568713584680035</v>
      </c>
      <c r="T14" s="108">
        <v>3.0199760536254255E-2</v>
      </c>
      <c r="U14" s="57">
        <v>0.22435422164453778</v>
      </c>
      <c r="W14" s="112" t="s">
        <v>50</v>
      </c>
      <c r="X14" s="152">
        <v>5.7972060973817158E-2</v>
      </c>
      <c r="Y14" s="108">
        <v>1.5318935015334417E-2</v>
      </c>
      <c r="Z14" s="57">
        <v>0.27268793526705104</v>
      </c>
      <c r="AB14" s="64"/>
      <c r="AF14" s="61" t="s">
        <v>230</v>
      </c>
      <c r="AG14" s="61">
        <v>123638</v>
      </c>
      <c r="AH14" s="194">
        <v>12.4</v>
      </c>
      <c r="AK14" s="64"/>
      <c r="AO14" s="61" t="s">
        <v>240</v>
      </c>
      <c r="AP14" s="61">
        <v>50579</v>
      </c>
      <c r="AQ14" s="61">
        <v>1</v>
      </c>
      <c r="AT14" s="64"/>
      <c r="AX14" s="61" t="s">
        <v>318</v>
      </c>
      <c r="AY14" s="61">
        <v>123638</v>
      </c>
      <c r="AZ14" s="61">
        <v>2.5</v>
      </c>
      <c r="BD14" s="64"/>
      <c r="BG14" s="61" t="s">
        <v>43</v>
      </c>
      <c r="BI14" s="61">
        <v>5024191</v>
      </c>
      <c r="BJ14" s="61">
        <v>100</v>
      </c>
      <c r="BM14" s="64"/>
      <c r="BV14" s="43" t="s">
        <v>476</v>
      </c>
      <c r="BW14" s="24" t="s">
        <v>353</v>
      </c>
      <c r="BX14" s="62">
        <f>BR69</f>
        <v>1702830</v>
      </c>
      <c r="BY14" s="198">
        <f t="shared" si="0"/>
        <v>0.33892620722420785</v>
      </c>
      <c r="CA14" s="64"/>
      <c r="CE14" s="61" t="s">
        <v>43</v>
      </c>
      <c r="CF14" s="61">
        <v>539510</v>
      </c>
      <c r="CG14" s="61">
        <v>10.7</v>
      </c>
      <c r="CJ14" s="43" t="s">
        <v>476</v>
      </c>
      <c r="CK14" s="24" t="s">
        <v>353</v>
      </c>
      <c r="CL14" s="62">
        <f>SUM(CF87:CF88)</f>
        <v>1135220</v>
      </c>
      <c r="CM14" s="181">
        <f t="shared" si="1"/>
        <v>0.22595080481613855</v>
      </c>
      <c r="CN14" s="44">
        <f t="shared" si="2"/>
        <v>-0.22595080481613855</v>
      </c>
      <c r="CO14" s="198">
        <v>0.33892620722420785</v>
      </c>
    </row>
    <row r="15" spans="10:98" x14ac:dyDescent="0.25">
      <c r="O15" s="64"/>
      <c r="R15" s="112" t="s">
        <v>53</v>
      </c>
      <c r="S15" s="152">
        <v>1.1428768977196352E-2</v>
      </c>
      <c r="T15" s="108">
        <v>6.9677253369875248E-3</v>
      </c>
      <c r="U15" s="57">
        <v>7.0136527242600152E-2</v>
      </c>
      <c r="W15" s="112" t="s">
        <v>55</v>
      </c>
      <c r="X15" s="152">
        <v>0.10091761091403581</v>
      </c>
      <c r="Y15" s="108">
        <v>1.9745609219542277E-2</v>
      </c>
      <c r="Z15" s="57">
        <v>0.11694161191872102</v>
      </c>
      <c r="AB15" s="64"/>
      <c r="AF15" s="61" t="s">
        <v>231</v>
      </c>
      <c r="AG15" s="61">
        <v>61819</v>
      </c>
      <c r="AH15" s="193">
        <v>6.2</v>
      </c>
      <c r="AK15" s="64"/>
      <c r="AO15" s="61" t="s">
        <v>241</v>
      </c>
      <c r="AP15" s="61">
        <v>814886</v>
      </c>
      <c r="AQ15" s="54">
        <v>16.2</v>
      </c>
      <c r="AT15" s="64"/>
      <c r="AX15" s="61" t="s">
        <v>319</v>
      </c>
      <c r="AY15" s="61">
        <v>1067781</v>
      </c>
      <c r="AZ15" s="54">
        <v>21.3</v>
      </c>
      <c r="BD15" s="64"/>
      <c r="BM15" s="64"/>
      <c r="BV15" s="65" t="s">
        <v>447</v>
      </c>
      <c r="BW15" s="24" t="s">
        <v>354</v>
      </c>
      <c r="BX15" s="62">
        <f>BR79</f>
        <v>2135562</v>
      </c>
      <c r="BY15" s="190">
        <f t="shared" si="0"/>
        <v>0.42505589457088716</v>
      </c>
      <c r="CA15" s="64"/>
      <c r="CD15" s="61" t="s">
        <v>69</v>
      </c>
      <c r="CE15" s="61" t="s">
        <v>70</v>
      </c>
      <c r="CF15" s="61">
        <v>4484681</v>
      </c>
      <c r="CG15" s="61">
        <v>89.3</v>
      </c>
      <c r="CJ15" s="65" t="s">
        <v>447</v>
      </c>
      <c r="CK15" s="24" t="s">
        <v>354</v>
      </c>
      <c r="CL15" s="62">
        <f>SUM(CF100:CF101)</f>
        <v>1500513</v>
      </c>
      <c r="CM15" s="181">
        <f t="shared" si="1"/>
        <v>0.29865763463212286</v>
      </c>
      <c r="CN15" s="23">
        <f t="shared" si="2"/>
        <v>-0.29865763463212286</v>
      </c>
      <c r="CO15" s="190">
        <v>0.42505589457088716</v>
      </c>
    </row>
    <row r="16" spans="10:98" x14ac:dyDescent="0.25">
      <c r="O16" s="64"/>
      <c r="R16" s="112" t="s">
        <v>54</v>
      </c>
      <c r="S16" s="152">
        <v>1.1173384282905319E-2</v>
      </c>
      <c r="T16" s="108">
        <v>6.8903257381417327E-3</v>
      </c>
      <c r="U16" s="57">
        <v>5.0069729986300791E-2</v>
      </c>
      <c r="W16" s="112" t="s">
        <v>88</v>
      </c>
      <c r="X16" s="153">
        <v>0.13333491500492295</v>
      </c>
      <c r="Y16" s="156">
        <v>0</v>
      </c>
      <c r="Z16" s="57">
        <v>8.8901423056172532E-2</v>
      </c>
      <c r="AB16" s="64"/>
      <c r="AF16" s="61" t="s">
        <v>232</v>
      </c>
      <c r="AG16" s="61">
        <v>44959</v>
      </c>
      <c r="AH16" s="61">
        <v>4.5</v>
      </c>
      <c r="AK16" s="64"/>
      <c r="AO16" s="61" t="s">
        <v>242</v>
      </c>
      <c r="AP16" s="61">
        <v>56199</v>
      </c>
      <c r="AQ16" s="61">
        <v>1.1000000000000001</v>
      </c>
      <c r="AT16" s="64"/>
      <c r="AX16" s="61" t="s">
        <v>320</v>
      </c>
      <c r="AY16" s="61">
        <v>168597</v>
      </c>
      <c r="AZ16" s="61">
        <v>3.4</v>
      </c>
      <c r="BD16" s="64"/>
      <c r="BM16" s="64"/>
      <c r="BV16" s="43" t="s">
        <v>477</v>
      </c>
      <c r="BW16" s="24" t="s">
        <v>355</v>
      </c>
      <c r="BX16" s="62">
        <f>BR89</f>
        <v>337194</v>
      </c>
      <c r="BY16" s="198">
        <f t="shared" si="0"/>
        <v>6.7114088616455861E-2</v>
      </c>
      <c r="CA16" s="64"/>
      <c r="CD16" s="61" t="s">
        <v>43</v>
      </c>
      <c r="CF16" s="61">
        <v>5024191</v>
      </c>
      <c r="CG16" s="61">
        <v>100</v>
      </c>
      <c r="CJ16" s="43" t="s">
        <v>477</v>
      </c>
      <c r="CK16" s="24" t="s">
        <v>355</v>
      </c>
      <c r="CL16" s="62">
        <f>SUM(CF113:CF114)</f>
        <v>162978</v>
      </c>
      <c r="CM16" s="181">
        <f t="shared" si="1"/>
        <v>3.2438655297937519E-2</v>
      </c>
      <c r="CN16" s="44">
        <f t="shared" si="2"/>
        <v>-3.2438655297937519E-2</v>
      </c>
      <c r="CO16" s="198">
        <v>6.7114088616455861E-2</v>
      </c>
    </row>
    <row r="17" spans="15:93" x14ac:dyDescent="0.25">
      <c r="O17" s="64"/>
      <c r="R17" s="110" t="s">
        <v>164</v>
      </c>
      <c r="S17" s="154">
        <v>2.0618916021026158E-2</v>
      </c>
      <c r="T17" s="108">
        <v>9.3152836288606204E-3</v>
      </c>
      <c r="U17" s="23">
        <v>8.2623335966029221E-2</v>
      </c>
      <c r="W17" s="112" t="s">
        <v>57</v>
      </c>
      <c r="X17" s="152">
        <v>0.28261029340657218</v>
      </c>
      <c r="Y17" s="108">
        <v>2.9516093023280232E-2</v>
      </c>
      <c r="Z17" s="57">
        <v>0.25457267048150523</v>
      </c>
      <c r="AB17" s="64"/>
      <c r="AF17" s="61" t="s">
        <v>43</v>
      </c>
      <c r="AG17" s="61">
        <v>972243</v>
      </c>
      <c r="AH17" s="61">
        <v>97.7</v>
      </c>
      <c r="AK17" s="64"/>
      <c r="AO17" s="61" t="s">
        <v>243</v>
      </c>
      <c r="AP17" s="61">
        <v>753067</v>
      </c>
      <c r="AQ17" s="54">
        <v>15</v>
      </c>
      <c r="AT17" s="64"/>
      <c r="AX17" s="61" t="s">
        <v>321</v>
      </c>
      <c r="AY17" s="61">
        <v>910424</v>
      </c>
      <c r="AZ17" s="54">
        <v>18.100000000000001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404633</v>
      </c>
      <c r="BY17" s="198">
        <f t="shared" si="0"/>
        <v>8.0536946147150859E-2</v>
      </c>
      <c r="CA17" s="64"/>
      <c r="CJ17" s="43" t="s">
        <v>478</v>
      </c>
      <c r="CK17" s="24" t="s">
        <v>356</v>
      </c>
      <c r="CL17" s="62">
        <f>SUM(CF126:CF127)</f>
        <v>236036</v>
      </c>
      <c r="CM17" s="181">
        <f t="shared" si="1"/>
        <v>4.6979901838922922E-2</v>
      </c>
      <c r="CN17" s="44">
        <f t="shared" si="2"/>
        <v>-4.6979901838922922E-2</v>
      </c>
      <c r="CO17" s="198">
        <v>8.0536946147150859E-2</v>
      </c>
    </row>
    <row r="18" spans="15:93" x14ac:dyDescent="0.25">
      <c r="O18" s="64"/>
      <c r="R18" s="112" t="s">
        <v>55</v>
      </c>
      <c r="S18" s="152">
        <v>0.10091761091403581</v>
      </c>
      <c r="T18" s="108">
        <v>1.9745609219542277E-2</v>
      </c>
      <c r="U18" s="57">
        <v>0.11694161191872102</v>
      </c>
      <c r="W18" s="112" t="s">
        <v>52</v>
      </c>
      <c r="X18" s="152">
        <v>0.30568713584680035</v>
      </c>
      <c r="Y18" s="108">
        <v>3.0199760536254255E-2</v>
      </c>
      <c r="Z18" s="57">
        <v>0.22435422164453778</v>
      </c>
      <c r="AB18" s="64"/>
      <c r="AE18" s="61" t="s">
        <v>69</v>
      </c>
      <c r="AF18" s="61" t="s">
        <v>70</v>
      </c>
      <c r="AG18" s="61">
        <v>22480</v>
      </c>
      <c r="AH18" s="61">
        <v>2.2999999999999998</v>
      </c>
      <c r="AK18" s="64"/>
      <c r="AO18" s="61" t="s">
        <v>218</v>
      </c>
      <c r="AP18" s="61">
        <v>162977</v>
      </c>
      <c r="AQ18" s="61">
        <v>3.2</v>
      </c>
      <c r="AT18" s="64"/>
      <c r="AX18" s="61" t="s">
        <v>322</v>
      </c>
      <c r="AY18" s="61">
        <v>1180179</v>
      </c>
      <c r="AZ18" s="54">
        <v>23.5</v>
      </c>
      <c r="BD18" s="64"/>
      <c r="BM18" s="64"/>
      <c r="BR18" s="61" t="s">
        <v>3</v>
      </c>
      <c r="BS18" s="61" t="s">
        <v>4</v>
      </c>
      <c r="BV18" s="65" t="s">
        <v>451</v>
      </c>
      <c r="BW18" s="24" t="s">
        <v>357</v>
      </c>
      <c r="BX18" s="62">
        <f>BR109</f>
        <v>4928653</v>
      </c>
      <c r="BY18" s="190">
        <f t="shared" si="0"/>
        <v>0.9809844012697766</v>
      </c>
      <c r="CA18" s="64"/>
      <c r="CJ18" s="65" t="s">
        <v>451</v>
      </c>
      <c r="CK18" s="24" t="s">
        <v>357</v>
      </c>
      <c r="CL18" s="62">
        <f>SUM(CF139:CF140)</f>
        <v>1972586</v>
      </c>
      <c r="CM18" s="181">
        <f t="shared" si="1"/>
        <v>0.39261763734698779</v>
      </c>
      <c r="CN18" s="23">
        <f t="shared" si="2"/>
        <v>-0.39261763734698779</v>
      </c>
      <c r="CO18" s="190">
        <v>0.9809844012697766</v>
      </c>
    </row>
    <row r="19" spans="15:93" x14ac:dyDescent="0.25">
      <c r="O19" s="64"/>
      <c r="R19" s="112" t="s">
        <v>56</v>
      </c>
      <c r="S19" s="152">
        <v>0.35999800708906887</v>
      </c>
      <c r="T19" s="108">
        <v>3.1465020817201768E-2</v>
      </c>
      <c r="U19" s="57">
        <v>0.28533999859497072</v>
      </c>
      <c r="W19" s="112" t="s">
        <v>45</v>
      </c>
      <c r="X19" s="152">
        <v>0.33333369280608743</v>
      </c>
      <c r="Y19" s="108">
        <v>3.090161462744364E-2</v>
      </c>
      <c r="Z19" s="57">
        <v>0.4636029800014988</v>
      </c>
      <c r="AB19" s="64"/>
      <c r="AE19" s="61" t="s">
        <v>43</v>
      </c>
      <c r="AG19" s="61">
        <v>994722</v>
      </c>
      <c r="AH19" s="61">
        <v>100</v>
      </c>
      <c r="AK19" s="64"/>
      <c r="AO19" s="61" t="s">
        <v>43</v>
      </c>
      <c r="AP19" s="61">
        <v>5018571</v>
      </c>
      <c r="AQ19" s="61">
        <v>99.9</v>
      </c>
      <c r="AT19" s="64"/>
      <c r="AX19" s="61" t="s">
        <v>323</v>
      </c>
      <c r="AY19" s="61">
        <v>1050921</v>
      </c>
      <c r="AZ19" s="54">
        <v>20.9</v>
      </c>
      <c r="BD19" s="64"/>
      <c r="BM19" s="64"/>
      <c r="BP19" s="61" t="s">
        <v>6</v>
      </c>
      <c r="BQ19" s="61" t="s">
        <v>331</v>
      </c>
      <c r="BR19" s="61">
        <v>1624151</v>
      </c>
      <c r="BS19" s="61">
        <v>32.299999999999997</v>
      </c>
      <c r="BV19" s="43" t="s">
        <v>479</v>
      </c>
      <c r="BW19" s="24" t="s">
        <v>358</v>
      </c>
      <c r="BX19" s="62">
        <f>BR119</f>
        <v>1410595</v>
      </c>
      <c r="BY19" s="198">
        <f t="shared" si="0"/>
        <v>0.28076062394920892</v>
      </c>
      <c r="CA19" s="64"/>
      <c r="CJ19" s="43" t="s">
        <v>479</v>
      </c>
      <c r="CK19" s="24" t="s">
        <v>358</v>
      </c>
      <c r="CL19" s="62">
        <f>SUM(CF152:CF153)</f>
        <v>961003</v>
      </c>
      <c r="CM19" s="181">
        <f t="shared" si="1"/>
        <v>0.19127517246060111</v>
      </c>
      <c r="CN19" s="44">
        <f t="shared" si="2"/>
        <v>-0.19127517246060111</v>
      </c>
      <c r="CO19" s="198">
        <v>0.28076062394920892</v>
      </c>
    </row>
    <row r="20" spans="15:93" x14ac:dyDescent="0.25">
      <c r="O20" s="64"/>
      <c r="R20" s="112" t="s">
        <v>57</v>
      </c>
      <c r="S20" s="152">
        <v>0.28261029340657218</v>
      </c>
      <c r="T20" s="108">
        <v>2.9516093023280232E-2</v>
      </c>
      <c r="U20" s="57">
        <v>0.25457267048150523</v>
      </c>
      <c r="W20" s="112" t="s">
        <v>56</v>
      </c>
      <c r="X20" s="152">
        <v>0.35999800708906887</v>
      </c>
      <c r="Y20" s="108">
        <v>3.1465020817201768E-2</v>
      </c>
      <c r="Z20" s="57">
        <v>0.28533999859497072</v>
      </c>
      <c r="AB20" s="64"/>
      <c r="AK20" s="64"/>
      <c r="AN20" s="61" t="s">
        <v>69</v>
      </c>
      <c r="AO20" s="61" t="s">
        <v>70</v>
      </c>
      <c r="AP20" s="61">
        <v>5620</v>
      </c>
      <c r="AQ20" s="61">
        <v>0.1</v>
      </c>
      <c r="AT20" s="64"/>
      <c r="AX20" s="61" t="s">
        <v>366</v>
      </c>
      <c r="AY20" s="61">
        <v>5620</v>
      </c>
      <c r="AZ20" s="61">
        <v>0.1</v>
      </c>
      <c r="BD20" s="64"/>
      <c r="BM20" s="64"/>
      <c r="BQ20" s="61" t="s">
        <v>332</v>
      </c>
      <c r="BR20" s="61">
        <v>3394420</v>
      </c>
      <c r="BS20" s="61">
        <v>67.599999999999994</v>
      </c>
      <c r="BV20" s="43" t="s">
        <v>480</v>
      </c>
      <c r="BW20" s="24" t="s">
        <v>359</v>
      </c>
      <c r="BX20" s="62">
        <f>BR129</f>
        <v>595709</v>
      </c>
      <c r="BY20" s="198">
        <f t="shared" si="0"/>
        <v>0.11856814360759772</v>
      </c>
      <c r="CA20" s="64"/>
      <c r="CD20" s="24" t="s">
        <v>459</v>
      </c>
      <c r="CJ20" s="43" t="s">
        <v>480</v>
      </c>
      <c r="CK20" s="24" t="s">
        <v>359</v>
      </c>
      <c r="CL20" s="62">
        <f>SUM(CF165:CF166)</f>
        <v>314714</v>
      </c>
      <c r="CM20" s="181">
        <f t="shared" si="1"/>
        <v>6.2639736427217832E-2</v>
      </c>
      <c r="CN20" s="44">
        <f t="shared" si="2"/>
        <v>-6.2639736427217832E-2</v>
      </c>
      <c r="CO20" s="198">
        <v>0.11856814360759772</v>
      </c>
    </row>
    <row r="21" spans="15:93" x14ac:dyDescent="0.25">
      <c r="O21" s="64"/>
      <c r="R21" s="112" t="s">
        <v>58</v>
      </c>
      <c r="S21" s="153">
        <v>0.14285895855310821</v>
      </c>
      <c r="T21" s="108">
        <v>2.2938615251116928E-2</v>
      </c>
      <c r="U21" s="57">
        <v>0.19291913224158527</v>
      </c>
      <c r="W21" s="112" t="s">
        <v>62</v>
      </c>
      <c r="X21" s="153">
        <v>0</v>
      </c>
      <c r="Y21" s="108">
        <v>0</v>
      </c>
      <c r="Z21" s="57">
        <v>0.16441678188154343</v>
      </c>
      <c r="AB21" s="64"/>
      <c r="AK21" s="64"/>
      <c r="AN21" s="61" t="s">
        <v>43</v>
      </c>
      <c r="AP21" s="61">
        <v>5024191</v>
      </c>
      <c r="AQ21" s="61">
        <v>100</v>
      </c>
      <c r="AT21" s="64"/>
      <c r="AX21" s="61" t="s">
        <v>43</v>
      </c>
      <c r="AY21" s="61">
        <v>5018571</v>
      </c>
      <c r="AZ21" s="61">
        <v>99.9</v>
      </c>
      <c r="BD21" s="64"/>
      <c r="BM21" s="64"/>
      <c r="BQ21" s="61" t="s">
        <v>43</v>
      </c>
      <c r="BR21" s="61">
        <v>5018571</v>
      </c>
      <c r="BS21" s="61">
        <v>99.9</v>
      </c>
      <c r="BV21" s="43" t="s">
        <v>481</v>
      </c>
      <c r="BW21" s="24" t="s">
        <v>360</v>
      </c>
      <c r="BX21" s="62">
        <f>BR139</f>
        <v>252896</v>
      </c>
      <c r="BY21" s="181">
        <f t="shared" si="0"/>
        <v>5.0335665980851443E-2</v>
      </c>
      <c r="CA21" s="64"/>
      <c r="CF21" s="61" t="s">
        <v>3</v>
      </c>
      <c r="CG21" s="61" t="s">
        <v>4</v>
      </c>
      <c r="CJ21" s="43" t="s">
        <v>481</v>
      </c>
      <c r="CK21" s="24" t="s">
        <v>360</v>
      </c>
      <c r="CL21" s="62">
        <f>SUM(CF178:CF179)</f>
        <v>174217</v>
      </c>
      <c r="CM21" s="181">
        <f t="shared" si="1"/>
        <v>3.4675632355537438E-2</v>
      </c>
      <c r="CN21" s="35">
        <f t="shared" si="2"/>
        <v>-3.4675632355537438E-2</v>
      </c>
      <c r="CO21" s="181">
        <v>5.0335665980851443E-2</v>
      </c>
    </row>
    <row r="22" spans="15:93" x14ac:dyDescent="0.25">
      <c r="O22" s="64"/>
      <c r="R22" s="112" t="s">
        <v>59</v>
      </c>
      <c r="S22" s="153">
        <v>0.13333491500492295</v>
      </c>
      <c r="T22" s="108">
        <v>2.228357703402576E-2</v>
      </c>
      <c r="U22" s="57">
        <v>0.20858742293958196</v>
      </c>
      <c r="W22" s="112" t="s">
        <v>51</v>
      </c>
      <c r="X22" s="153">
        <v>0.11111330789458075</v>
      </c>
      <c r="Y22" s="108">
        <v>2.0601249058747741E-2</v>
      </c>
      <c r="Z22" s="57">
        <v>0.26481777328727685</v>
      </c>
      <c r="AB22" s="64"/>
      <c r="AK22" s="64"/>
      <c r="AT22" s="64"/>
      <c r="AW22" s="61" t="s">
        <v>69</v>
      </c>
      <c r="AX22" s="61" t="s">
        <v>70</v>
      </c>
      <c r="AY22" s="61">
        <v>5620</v>
      </c>
      <c r="AZ22" s="61">
        <v>0.1</v>
      </c>
      <c r="BD22" s="64"/>
      <c r="BM22" s="64"/>
      <c r="BP22" s="61" t="s">
        <v>69</v>
      </c>
      <c r="BQ22" s="61" t="s">
        <v>70</v>
      </c>
      <c r="BR22" s="61">
        <v>5620</v>
      </c>
      <c r="BS22" s="61">
        <v>0.1</v>
      </c>
      <c r="BV22" s="193"/>
      <c r="CA22" s="64"/>
      <c r="CD22" s="61" t="s">
        <v>6</v>
      </c>
      <c r="CE22" s="61" t="s">
        <v>454</v>
      </c>
      <c r="CF22" s="61">
        <v>286615</v>
      </c>
      <c r="CG22" s="61">
        <v>5.7</v>
      </c>
    </row>
    <row r="23" spans="15:93" x14ac:dyDescent="0.25">
      <c r="O23" s="64"/>
      <c r="R23" s="112" t="s">
        <v>60</v>
      </c>
      <c r="S23" s="152">
        <v>0</v>
      </c>
      <c r="T23" s="108">
        <v>0</v>
      </c>
      <c r="U23" s="23">
        <v>7.8862295762369611E-2</v>
      </c>
      <c r="W23" s="112" t="s">
        <v>47</v>
      </c>
      <c r="X23" s="153">
        <v>0.13333491500492295</v>
      </c>
      <c r="Y23" s="108">
        <v>2.228357703402576E-2</v>
      </c>
      <c r="Z23" s="57">
        <v>0.3145452263411691</v>
      </c>
      <c r="AB23" s="64"/>
      <c r="AK23" s="64"/>
      <c r="AT23" s="64"/>
      <c r="AW23" s="61" t="s">
        <v>43</v>
      </c>
      <c r="AY23" s="61">
        <v>5024191</v>
      </c>
      <c r="AZ23" s="61">
        <v>100</v>
      </c>
      <c r="BD23" s="64"/>
      <c r="BM23" s="64"/>
      <c r="BP23" s="61" t="s">
        <v>43</v>
      </c>
      <c r="BR23" s="61">
        <v>5024191</v>
      </c>
      <c r="BS23" s="61">
        <v>100</v>
      </c>
      <c r="CA23" s="64"/>
      <c r="CE23" s="61" t="s">
        <v>455</v>
      </c>
      <c r="CF23" s="61">
        <v>932903</v>
      </c>
      <c r="CG23" s="61">
        <v>18.600000000000001</v>
      </c>
    </row>
    <row r="24" spans="15:93" x14ac:dyDescent="0.25">
      <c r="O24" s="64"/>
      <c r="R24" s="112" t="s">
        <v>88</v>
      </c>
      <c r="S24" s="153">
        <v>0.13333491500492295</v>
      </c>
      <c r="T24" s="108">
        <v>0</v>
      </c>
      <c r="U24" s="57">
        <v>8.8901423056172532E-2</v>
      </c>
      <c r="W24" s="112" t="s">
        <v>59</v>
      </c>
      <c r="X24" s="153">
        <v>0.13333491500492295</v>
      </c>
      <c r="Y24" s="108">
        <v>2.228357703402576E-2</v>
      </c>
      <c r="Z24" s="57">
        <v>0.20858742293958196</v>
      </c>
      <c r="AB24" s="64"/>
      <c r="AK24" s="64"/>
      <c r="AT24" s="64"/>
      <c r="BD24" s="64"/>
      <c r="BM24" s="64"/>
      <c r="CA24" s="64"/>
      <c r="CE24" s="61" t="s">
        <v>456</v>
      </c>
      <c r="CF24" s="61">
        <v>303475</v>
      </c>
      <c r="CG24" s="61">
        <v>6</v>
      </c>
    </row>
    <row r="25" spans="15:93" ht="16.5" thickBot="1" x14ac:dyDescent="0.3">
      <c r="O25" s="64"/>
      <c r="R25" s="113" t="s">
        <v>259</v>
      </c>
      <c r="S25" s="154">
        <v>0</v>
      </c>
      <c r="T25" s="156">
        <v>0</v>
      </c>
      <c r="U25" s="57">
        <v>8.1821435191737416E-2</v>
      </c>
      <c r="W25" s="113" t="s">
        <v>119</v>
      </c>
      <c r="X25" s="153">
        <v>0.13636584221679418</v>
      </c>
      <c r="Y25" s="108">
        <v>1.8541046255809449E-2</v>
      </c>
      <c r="Z25" s="57">
        <v>0.33700000000000002</v>
      </c>
      <c r="AB25" s="64"/>
      <c r="AK25" s="64"/>
      <c r="AT25" s="64"/>
      <c r="BD25" s="64"/>
      <c r="BM25" s="64"/>
      <c r="CA25" s="64"/>
      <c r="CE25" s="61" t="s">
        <v>457</v>
      </c>
      <c r="CF25" s="61">
        <v>39339</v>
      </c>
      <c r="CG25" s="61">
        <v>0.8</v>
      </c>
    </row>
    <row r="26" spans="15:93" x14ac:dyDescent="0.25">
      <c r="O26" s="64"/>
      <c r="R26" s="112" t="s">
        <v>61</v>
      </c>
      <c r="S26" s="153">
        <v>0.2222266157891615</v>
      </c>
      <c r="T26" s="108">
        <v>2.72528475553344E-2</v>
      </c>
      <c r="U26" s="57">
        <v>0.30681236094856507</v>
      </c>
      <c r="W26" s="112" t="s">
        <v>58</v>
      </c>
      <c r="X26" s="153">
        <v>0.14285895855310821</v>
      </c>
      <c r="Y26" s="108">
        <v>2.2938615251116928E-2</v>
      </c>
      <c r="Z26" s="57">
        <v>0.19291913224158527</v>
      </c>
      <c r="AB26" s="64"/>
      <c r="AF26" s="159" t="s">
        <v>225</v>
      </c>
      <c r="AG26" s="182">
        <v>342814</v>
      </c>
      <c r="AH26" s="183">
        <f>AG26/$AE$2</f>
        <v>0.3446329728305999</v>
      </c>
      <c r="AK26" s="64"/>
      <c r="AO26" s="203" t="s">
        <v>235</v>
      </c>
      <c r="AP26" s="182">
        <v>1517373</v>
      </c>
      <c r="AQ26" s="183">
        <f>AP26/$AN$2</f>
        <v>0.30201339877405137</v>
      </c>
      <c r="AT26" s="64"/>
      <c r="BD26" s="64"/>
      <c r="BM26" s="64"/>
      <c r="CA26" s="64"/>
      <c r="CE26" s="61" t="s">
        <v>458</v>
      </c>
      <c r="CF26" s="61">
        <v>61819</v>
      </c>
      <c r="CG26" s="61">
        <v>1.2</v>
      </c>
    </row>
    <row r="27" spans="15:93" ht="16.5" thickBot="1" x14ac:dyDescent="0.3">
      <c r="O27" s="64"/>
      <c r="R27" s="112" t="s">
        <v>62</v>
      </c>
      <c r="S27" s="153">
        <v>0</v>
      </c>
      <c r="T27" s="108">
        <v>0</v>
      </c>
      <c r="U27" s="57">
        <v>0.16441678188154343</v>
      </c>
      <c r="W27" s="112" t="s">
        <v>48</v>
      </c>
      <c r="X27" s="153">
        <v>0.14286077429522864</v>
      </c>
      <c r="Y27" s="108">
        <v>2.2938736729527735E-2</v>
      </c>
      <c r="Z27" s="57">
        <v>0.33041787413096407</v>
      </c>
      <c r="AB27" s="64"/>
      <c r="AF27" s="184" t="s">
        <v>226</v>
      </c>
      <c r="AG27" s="185">
        <v>241656</v>
      </c>
      <c r="AH27" s="186">
        <f t="shared" ref="AH27:AH29" si="3">AG27/$AE$2</f>
        <v>0.24293822796721093</v>
      </c>
      <c r="AK27" s="64"/>
      <c r="AO27" s="206" t="s">
        <v>446</v>
      </c>
      <c r="AP27" s="185">
        <v>814886</v>
      </c>
      <c r="AQ27" s="186">
        <f t="shared" ref="AQ27:AQ29" si="4">AP27/$AN$2</f>
        <v>0.16219248034161121</v>
      </c>
      <c r="AT27" s="64"/>
      <c r="BD27" s="64"/>
      <c r="BM27" s="64"/>
      <c r="BP27" s="24" t="s">
        <v>334</v>
      </c>
      <c r="CA27" s="64"/>
      <c r="CE27" s="61" t="s">
        <v>43</v>
      </c>
      <c r="CF27" s="61">
        <v>1624151</v>
      </c>
      <c r="CG27" s="61">
        <v>32.299999999999997</v>
      </c>
    </row>
    <row r="28" spans="15:93" x14ac:dyDescent="0.25">
      <c r="O28" s="64"/>
      <c r="R28" s="112" t="s">
        <v>63</v>
      </c>
      <c r="S28" s="152">
        <v>4.9586181339043071E-2</v>
      </c>
      <c r="T28" s="108">
        <v>1.4230626335323644E-2</v>
      </c>
      <c r="U28" s="57">
        <v>8.9827356531953367E-2</v>
      </c>
      <c r="W28" s="112" t="s">
        <v>61</v>
      </c>
      <c r="X28" s="153">
        <v>0.2222266157891615</v>
      </c>
      <c r="Y28" s="108">
        <v>2.72528475553344E-2</v>
      </c>
      <c r="Z28" s="57">
        <v>0.30681236094856507</v>
      </c>
      <c r="AB28" s="64"/>
      <c r="AF28" s="184" t="s">
        <v>361</v>
      </c>
      <c r="AG28" s="185">
        <f>SUM(AG13:AG14)</f>
        <v>174217</v>
      </c>
      <c r="AH28" s="186">
        <f t="shared" si="3"/>
        <v>0.17514139628961659</v>
      </c>
      <c r="AK28" s="64"/>
      <c r="AO28" s="204" t="s">
        <v>236</v>
      </c>
      <c r="AP28" s="185">
        <v>792406</v>
      </c>
      <c r="AQ28" s="186">
        <f t="shared" si="4"/>
        <v>0.15771812815237318</v>
      </c>
      <c r="AT28" s="64"/>
      <c r="AX28" s="209" t="s">
        <v>317</v>
      </c>
      <c r="AY28" s="182">
        <v>252896</v>
      </c>
      <c r="AZ28" s="183">
        <f>AY28/$AW$2</f>
        <v>5.0335665980851443E-2</v>
      </c>
      <c r="BD28" s="64"/>
      <c r="BM28" s="64"/>
      <c r="BR28" s="61" t="s">
        <v>3</v>
      </c>
      <c r="BS28" s="61" t="s">
        <v>4</v>
      </c>
      <c r="CA28" s="64"/>
      <c r="CD28" s="61" t="s">
        <v>69</v>
      </c>
      <c r="CE28" s="61" t="s">
        <v>70</v>
      </c>
      <c r="CF28" s="61">
        <v>3400040</v>
      </c>
      <c r="CG28" s="61">
        <v>67.7</v>
      </c>
    </row>
    <row r="29" spans="15:93" x14ac:dyDescent="0.25">
      <c r="O29" s="64"/>
      <c r="R29" s="114" t="s">
        <v>188</v>
      </c>
      <c r="S29" s="155">
        <v>0.33400000000000002</v>
      </c>
      <c r="T29" s="119">
        <v>3.0928009142856375E-2</v>
      </c>
      <c r="U29" s="119"/>
      <c r="AB29" s="64"/>
      <c r="AF29" s="184" t="s">
        <v>228</v>
      </c>
      <c r="AG29" s="185">
        <v>39339</v>
      </c>
      <c r="AH29" s="186">
        <f t="shared" si="3"/>
        <v>3.9547732934427912E-2</v>
      </c>
      <c r="AK29" s="64"/>
      <c r="AO29" s="205" t="s">
        <v>243</v>
      </c>
      <c r="AP29" s="185">
        <v>753067</v>
      </c>
      <c r="AQ29" s="186">
        <f t="shared" si="4"/>
        <v>0.14988821085822573</v>
      </c>
      <c r="AT29" s="64"/>
      <c r="AX29" s="222" t="s">
        <v>321</v>
      </c>
      <c r="AY29" s="185">
        <v>910424</v>
      </c>
      <c r="AZ29" s="186">
        <f t="shared" ref="AZ29:AZ32" si="5">AY29/$AW$2</f>
        <v>0.18120807907183464</v>
      </c>
      <c r="BD29" s="64"/>
      <c r="BM29" s="64"/>
      <c r="BP29" s="61" t="s">
        <v>6</v>
      </c>
      <c r="BQ29" s="61" t="s">
        <v>331</v>
      </c>
      <c r="BR29" s="61">
        <v>1517373</v>
      </c>
      <c r="BS29" s="61">
        <v>30.2</v>
      </c>
      <c r="CA29" s="64"/>
      <c r="CD29" s="61" t="s">
        <v>43</v>
      </c>
      <c r="CF29" s="61">
        <v>5024191</v>
      </c>
      <c r="CG29" s="61">
        <v>100</v>
      </c>
    </row>
    <row r="30" spans="15:93" ht="16.5" thickBot="1" x14ac:dyDescent="0.3">
      <c r="O30" s="64"/>
      <c r="AB30" s="64"/>
      <c r="AF30" s="95" t="s">
        <v>445</v>
      </c>
      <c r="AG30" s="96"/>
      <c r="AH30" s="97">
        <f>1-SUM(AH26:AH29)</f>
        <v>0.19773966997814463</v>
      </c>
      <c r="AK30" s="64"/>
      <c r="AO30" s="207" t="s">
        <v>217</v>
      </c>
      <c r="AP30" s="96"/>
      <c r="AQ30" s="97">
        <f>1-SUM(AQ26:AQ29)</f>
        <v>0.22818778187373856</v>
      </c>
      <c r="AT30" s="64"/>
      <c r="AX30" s="206" t="s">
        <v>323</v>
      </c>
      <c r="AY30" s="185">
        <v>1050921</v>
      </c>
      <c r="AZ30" s="186">
        <f t="shared" si="5"/>
        <v>0.20917218314351504</v>
      </c>
      <c r="BD30" s="64"/>
      <c r="BM30" s="64"/>
      <c r="BQ30" s="61" t="s">
        <v>332</v>
      </c>
      <c r="BR30" s="61">
        <v>3501198</v>
      </c>
      <c r="BS30" s="61">
        <v>69.7</v>
      </c>
      <c r="CA30" s="64"/>
    </row>
    <row r="31" spans="15:93" x14ac:dyDescent="0.25">
      <c r="O31" s="64"/>
      <c r="AB31" s="64"/>
      <c r="AK31" s="64"/>
      <c r="AT31" s="64"/>
      <c r="AX31" s="206" t="s">
        <v>319</v>
      </c>
      <c r="AY31" s="185">
        <v>1067781</v>
      </c>
      <c r="AZ31" s="186">
        <f t="shared" si="5"/>
        <v>0.21252794728544358</v>
      </c>
      <c r="BD31" s="64"/>
      <c r="BM31" s="64"/>
      <c r="BQ31" s="61" t="s">
        <v>43</v>
      </c>
      <c r="BR31" s="61">
        <v>5018571</v>
      </c>
      <c r="BS31" s="61">
        <v>99.9</v>
      </c>
      <c r="CA31" s="64"/>
    </row>
    <row r="32" spans="15:93" ht="16.5" thickBot="1" x14ac:dyDescent="0.3">
      <c r="O32" s="64"/>
      <c r="AB32" s="64"/>
      <c r="AK32" s="64"/>
      <c r="AT32" s="64"/>
      <c r="AX32" s="216" t="s">
        <v>722</v>
      </c>
      <c r="AY32" s="96">
        <v>1180179</v>
      </c>
      <c r="AZ32" s="97">
        <f t="shared" si="5"/>
        <v>0.23489931015759552</v>
      </c>
      <c r="BD32" s="64"/>
      <c r="BM32" s="64"/>
      <c r="BP32" s="61" t="s">
        <v>69</v>
      </c>
      <c r="BQ32" s="61" t="s">
        <v>70</v>
      </c>
      <c r="BR32" s="61">
        <v>5620</v>
      </c>
      <c r="BS32" s="61">
        <v>0.1</v>
      </c>
      <c r="CA32" s="64"/>
    </row>
    <row r="33" spans="15:85" x14ac:dyDescent="0.25">
      <c r="O33" s="64"/>
      <c r="AB33" s="64"/>
      <c r="AK33" s="64"/>
      <c r="AT33" s="64"/>
      <c r="BD33" s="64"/>
      <c r="BM33" s="64"/>
      <c r="BP33" s="61" t="s">
        <v>43</v>
      </c>
      <c r="BR33" s="61">
        <v>5024191</v>
      </c>
      <c r="BS33" s="61">
        <v>100</v>
      </c>
      <c r="CA33" s="64"/>
      <c r="CD33" s="24" t="s">
        <v>460</v>
      </c>
    </row>
    <row r="34" spans="15:85" ht="16.5" thickBot="1" x14ac:dyDescent="0.3">
      <c r="O34" s="64"/>
      <c r="AB34" s="64"/>
      <c r="AK34" s="64"/>
      <c r="AT34" s="64"/>
      <c r="BD34" s="64"/>
      <c r="BM34" s="64"/>
      <c r="CA34" s="64"/>
      <c r="CF34" s="61" t="s">
        <v>3</v>
      </c>
      <c r="CG34" s="61" t="s">
        <v>4</v>
      </c>
    </row>
    <row r="35" spans="15:85" x14ac:dyDescent="0.25">
      <c r="O35" s="64"/>
      <c r="T35" s="159"/>
      <c r="U35" s="160" t="s">
        <v>32</v>
      </c>
      <c r="V35" s="173" t="s">
        <v>512</v>
      </c>
      <c r="W35" s="145" t="s">
        <v>402</v>
      </c>
      <c r="AB35" s="64"/>
      <c r="AK35" s="64"/>
      <c r="AT35" s="64"/>
      <c r="BD35" s="64"/>
      <c r="BM35" s="64"/>
      <c r="CA35" s="64"/>
      <c r="CD35" s="61" t="s">
        <v>6</v>
      </c>
      <c r="CE35" s="61" t="s">
        <v>454</v>
      </c>
      <c r="CF35" s="61">
        <v>325954</v>
      </c>
      <c r="CG35" s="61">
        <v>6.5</v>
      </c>
    </row>
    <row r="36" spans="15:85" x14ac:dyDescent="0.25">
      <c r="O36" s="64"/>
      <c r="T36" s="121" t="s">
        <v>55</v>
      </c>
      <c r="U36" s="152">
        <v>0.10091761091403581</v>
      </c>
      <c r="V36" s="157">
        <v>1.9745609219542277E-2</v>
      </c>
      <c r="W36" s="147">
        <v>0.11694161191872102</v>
      </c>
      <c r="AB36" s="64"/>
      <c r="AK36" s="64"/>
      <c r="AT36" s="64"/>
      <c r="BD36" s="64"/>
      <c r="BM36" s="64"/>
      <c r="CA36" s="64"/>
      <c r="CE36" s="61" t="s">
        <v>455</v>
      </c>
      <c r="CF36" s="61">
        <v>871085</v>
      </c>
      <c r="CG36" s="61">
        <v>17.3</v>
      </c>
    </row>
    <row r="37" spans="15:85" x14ac:dyDescent="0.25">
      <c r="O37" s="64"/>
      <c r="T37" s="121" t="s">
        <v>57</v>
      </c>
      <c r="U37" s="152">
        <v>0.28261029340657218</v>
      </c>
      <c r="V37" s="157">
        <v>2.9516093023280232E-2</v>
      </c>
      <c r="W37" s="147">
        <v>0.25457267048150523</v>
      </c>
      <c r="AB37" s="64"/>
      <c r="AK37" s="64"/>
      <c r="AT37" s="64"/>
      <c r="BD37" s="64"/>
      <c r="BM37" s="64"/>
      <c r="BP37" s="24" t="s">
        <v>335</v>
      </c>
      <c r="CA37" s="64"/>
      <c r="CE37" s="61" t="s">
        <v>456</v>
      </c>
      <c r="CF37" s="61">
        <v>191077</v>
      </c>
      <c r="CG37" s="61">
        <v>3.8</v>
      </c>
    </row>
    <row r="38" spans="15:85" x14ac:dyDescent="0.25">
      <c r="O38" s="64"/>
      <c r="T38" s="121" t="s">
        <v>52</v>
      </c>
      <c r="U38" s="152">
        <v>0.30568713584680035</v>
      </c>
      <c r="V38" s="157">
        <v>3.0199760536254255E-2</v>
      </c>
      <c r="W38" s="147">
        <v>0.22435422164453778</v>
      </c>
      <c r="AB38" s="64"/>
      <c r="AK38" s="64"/>
      <c r="AT38" s="64"/>
      <c r="BD38" s="64"/>
      <c r="BM38" s="64"/>
      <c r="BR38" s="61" t="s">
        <v>3</v>
      </c>
      <c r="BS38" s="61" t="s">
        <v>4</v>
      </c>
      <c r="CA38" s="64"/>
      <c r="CE38" s="61" t="s">
        <v>457</v>
      </c>
      <c r="CF38" s="61">
        <v>44959</v>
      </c>
      <c r="CG38" s="61">
        <v>0.9</v>
      </c>
    </row>
    <row r="39" spans="15:85" x14ac:dyDescent="0.25">
      <c r="O39" s="64"/>
      <c r="T39" s="121" t="s">
        <v>45</v>
      </c>
      <c r="U39" s="152">
        <v>0.33333369280608743</v>
      </c>
      <c r="V39" s="157">
        <v>3.090161462744364E-2</v>
      </c>
      <c r="W39" s="147">
        <v>0.4636029800014988</v>
      </c>
      <c r="AB39" s="64"/>
      <c r="AK39" s="64"/>
      <c r="AT39" s="64"/>
      <c r="BD39" s="64"/>
      <c r="BM39" s="64"/>
      <c r="BP39" s="61" t="s">
        <v>6</v>
      </c>
      <c r="BQ39" s="61" t="s">
        <v>331</v>
      </c>
      <c r="BR39" s="61">
        <v>3731614</v>
      </c>
      <c r="BS39" s="61">
        <v>74.3</v>
      </c>
      <c r="CA39" s="64"/>
      <c r="CE39" s="61" t="s">
        <v>458</v>
      </c>
      <c r="CF39" s="61">
        <v>84299</v>
      </c>
      <c r="CG39" s="61">
        <v>1.7</v>
      </c>
    </row>
    <row r="40" spans="15:85" ht="16.5" thickBot="1" x14ac:dyDescent="0.3">
      <c r="O40" s="64"/>
      <c r="T40" s="123" t="s">
        <v>56</v>
      </c>
      <c r="U40" s="161">
        <v>0.35999800708906887</v>
      </c>
      <c r="V40" s="162">
        <v>3.1465020817201768E-2</v>
      </c>
      <c r="W40" s="151">
        <v>0.28533999859497072</v>
      </c>
      <c r="AB40" s="64"/>
      <c r="AK40" s="64"/>
      <c r="AT40" s="64"/>
      <c r="BD40" s="64"/>
      <c r="BM40" s="64"/>
      <c r="BQ40" s="61" t="s">
        <v>332</v>
      </c>
      <c r="BR40" s="61">
        <v>1286957</v>
      </c>
      <c r="BS40" s="61">
        <v>25.6</v>
      </c>
      <c r="CA40" s="64"/>
      <c r="CE40" s="61" t="s">
        <v>43</v>
      </c>
      <c r="CF40" s="61">
        <v>1517373</v>
      </c>
      <c r="CG40" s="61">
        <v>30.2</v>
      </c>
    </row>
    <row r="41" spans="15:85" x14ac:dyDescent="0.25">
      <c r="O41" s="64"/>
      <c r="AB41" s="64"/>
      <c r="AK41" s="64"/>
      <c r="AT41" s="64"/>
      <c r="BD41" s="64"/>
      <c r="BM41" s="64"/>
      <c r="BQ41" s="61" t="s">
        <v>43</v>
      </c>
      <c r="BR41" s="61">
        <v>5018571</v>
      </c>
      <c r="BS41" s="61">
        <v>99.9</v>
      </c>
      <c r="CA41" s="64"/>
      <c r="CD41" s="61" t="s">
        <v>69</v>
      </c>
      <c r="CE41" s="61" t="s">
        <v>70</v>
      </c>
      <c r="CF41" s="61">
        <v>3506818</v>
      </c>
      <c r="CG41" s="61">
        <v>69.8</v>
      </c>
    </row>
    <row r="42" spans="15:85" x14ac:dyDescent="0.25">
      <c r="O42" s="64"/>
      <c r="AB42" s="64"/>
      <c r="AK42" s="64"/>
      <c r="AT42" s="64"/>
      <c r="BD42" s="64"/>
      <c r="BM42" s="64"/>
      <c r="BP42" s="61" t="s">
        <v>69</v>
      </c>
      <c r="BQ42" s="61" t="s">
        <v>70</v>
      </c>
      <c r="BR42" s="61">
        <v>5620</v>
      </c>
      <c r="BS42" s="61">
        <v>0.1</v>
      </c>
      <c r="CA42" s="64"/>
      <c r="CD42" s="61" t="s">
        <v>43</v>
      </c>
      <c r="CF42" s="61">
        <v>5024191</v>
      </c>
      <c r="CG42" s="61">
        <v>100</v>
      </c>
    </row>
    <row r="43" spans="15:85" x14ac:dyDescent="0.25">
      <c r="O43" s="64"/>
      <c r="AB43" s="64"/>
      <c r="AK43" s="64"/>
      <c r="AT43" s="64"/>
      <c r="BD43" s="64"/>
      <c r="BM43" s="64"/>
      <c r="BP43" s="61" t="s">
        <v>43</v>
      </c>
      <c r="BR43" s="61">
        <v>5024191</v>
      </c>
      <c r="BS43" s="61">
        <v>100</v>
      </c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CA45" s="64"/>
    </row>
    <row r="46" spans="15:85" x14ac:dyDescent="0.25">
      <c r="O46" s="64"/>
      <c r="AB46" s="64"/>
      <c r="AK46" s="64"/>
      <c r="AT46" s="64"/>
      <c r="BD46" s="64"/>
      <c r="BM46" s="64"/>
      <c r="CA46" s="64"/>
      <c r="CD46" s="24" t="s">
        <v>461</v>
      </c>
    </row>
    <row r="47" spans="15:85" x14ac:dyDescent="0.25">
      <c r="O47" s="64"/>
      <c r="AB47" s="64"/>
      <c r="AK47" s="64"/>
      <c r="AT47" s="64"/>
      <c r="BD47" s="64"/>
      <c r="BM47" s="64"/>
      <c r="BP47" s="24" t="s">
        <v>336</v>
      </c>
      <c r="CA47" s="64"/>
      <c r="CF47" s="61" t="s">
        <v>3</v>
      </c>
      <c r="CG47" s="61" t="s">
        <v>4</v>
      </c>
    </row>
    <row r="48" spans="15:85" x14ac:dyDescent="0.25">
      <c r="O48" s="64"/>
      <c r="AB48" s="64"/>
      <c r="AK48" s="64"/>
      <c r="AT48" s="64"/>
      <c r="BD48" s="64"/>
      <c r="BM48" s="64"/>
      <c r="BR48" s="61" t="s">
        <v>3</v>
      </c>
      <c r="BS48" s="61" t="s">
        <v>4</v>
      </c>
      <c r="CA48" s="64"/>
      <c r="CD48" s="61" t="s">
        <v>6</v>
      </c>
      <c r="CE48" s="61" t="s">
        <v>454</v>
      </c>
      <c r="CF48" s="61">
        <v>837365</v>
      </c>
      <c r="CG48" s="61">
        <v>16.7</v>
      </c>
    </row>
    <row r="49" spans="15:85" x14ac:dyDescent="0.25">
      <c r="O49" s="64"/>
      <c r="AB49" s="64"/>
      <c r="AK49" s="64"/>
      <c r="AT49" s="64"/>
      <c r="BD49" s="64"/>
      <c r="BM49" s="64"/>
      <c r="BP49" s="61" t="s">
        <v>6</v>
      </c>
      <c r="BQ49" s="61" t="s">
        <v>331</v>
      </c>
      <c r="BR49" s="61">
        <v>3119045</v>
      </c>
      <c r="BS49" s="61">
        <v>62.1</v>
      </c>
      <c r="CA49" s="64"/>
      <c r="CE49" s="61" t="s">
        <v>455</v>
      </c>
      <c r="CF49" s="61">
        <v>2242340</v>
      </c>
      <c r="CG49" s="61">
        <v>44.6</v>
      </c>
    </row>
    <row r="50" spans="15:85" x14ac:dyDescent="0.25">
      <c r="O50" s="64"/>
      <c r="AB50" s="64"/>
      <c r="AK50" s="64"/>
      <c r="AT50" s="64"/>
      <c r="BD50" s="64"/>
      <c r="BM50" s="64"/>
      <c r="BQ50" s="61" t="s">
        <v>332</v>
      </c>
      <c r="BR50" s="61">
        <v>1899526</v>
      </c>
      <c r="BS50" s="61">
        <v>37.799999999999997</v>
      </c>
      <c r="CA50" s="64"/>
      <c r="CE50" s="61" t="s">
        <v>456</v>
      </c>
      <c r="CF50" s="61">
        <v>472072</v>
      </c>
      <c r="CG50" s="61">
        <v>9.4</v>
      </c>
    </row>
    <row r="51" spans="15:85" x14ac:dyDescent="0.25">
      <c r="O51" s="64"/>
      <c r="AB51" s="64"/>
      <c r="AK51" s="64"/>
      <c r="AT51" s="64"/>
      <c r="BD51" s="64"/>
      <c r="BM51" s="64"/>
      <c r="BQ51" s="61" t="s">
        <v>43</v>
      </c>
      <c r="BR51" s="61">
        <v>5018571</v>
      </c>
      <c r="BS51" s="61">
        <v>99.9</v>
      </c>
      <c r="CA51" s="64"/>
      <c r="CE51" s="61" t="s">
        <v>457</v>
      </c>
      <c r="CF51" s="61">
        <v>89918</v>
      </c>
      <c r="CG51" s="61">
        <v>1.8</v>
      </c>
    </row>
    <row r="52" spans="15:85" x14ac:dyDescent="0.25">
      <c r="O52" s="64"/>
      <c r="AB52" s="64"/>
      <c r="AK52" s="64"/>
      <c r="AT52" s="64"/>
      <c r="BD52" s="64"/>
      <c r="BM52" s="64"/>
      <c r="BP52" s="61" t="s">
        <v>69</v>
      </c>
      <c r="BQ52" s="61" t="s">
        <v>70</v>
      </c>
      <c r="BR52" s="61">
        <v>5620</v>
      </c>
      <c r="BS52" s="61">
        <v>0.1</v>
      </c>
      <c r="CA52" s="64"/>
      <c r="CE52" s="61" t="s">
        <v>458</v>
      </c>
      <c r="CF52" s="61">
        <v>89918</v>
      </c>
      <c r="CG52" s="61">
        <v>1.8</v>
      </c>
    </row>
    <row r="53" spans="15:85" x14ac:dyDescent="0.25">
      <c r="O53" s="64"/>
      <c r="AB53" s="64"/>
      <c r="AK53" s="64"/>
      <c r="AT53" s="64"/>
      <c r="BD53" s="64"/>
      <c r="BM53" s="64"/>
      <c r="BP53" s="61" t="s">
        <v>43</v>
      </c>
      <c r="BR53" s="61">
        <v>5024191</v>
      </c>
      <c r="BS53" s="61">
        <v>100</v>
      </c>
      <c r="CA53" s="64"/>
      <c r="CE53" s="61" t="s">
        <v>43</v>
      </c>
      <c r="CF53" s="61">
        <v>3731614</v>
      </c>
      <c r="CG53" s="61">
        <v>74.3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1" t="s">
        <v>69</v>
      </c>
      <c r="CE54" s="61" t="s">
        <v>70</v>
      </c>
      <c r="CF54" s="61">
        <v>1292577</v>
      </c>
      <c r="CG54" s="61">
        <v>25.7</v>
      </c>
    </row>
    <row r="55" spans="15:85" x14ac:dyDescent="0.25">
      <c r="O55" s="64"/>
      <c r="AB55" s="64"/>
      <c r="AK55" s="64"/>
      <c r="AT55" s="64"/>
      <c r="BD55" s="64"/>
      <c r="BM55" s="64"/>
      <c r="CA55" s="64"/>
      <c r="CD55" s="61" t="s">
        <v>43</v>
      </c>
      <c r="CF55" s="61">
        <v>5024191</v>
      </c>
      <c r="CG55" s="61">
        <v>100</v>
      </c>
    </row>
    <row r="56" spans="15:85" x14ac:dyDescent="0.25">
      <c r="O56" s="64"/>
      <c r="AB56" s="64"/>
      <c r="AK56" s="64"/>
      <c r="AT56" s="64"/>
      <c r="BD56" s="64"/>
      <c r="BM56" s="64"/>
      <c r="CA56" s="64"/>
    </row>
    <row r="57" spans="15:85" x14ac:dyDescent="0.25">
      <c r="O57" s="64"/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AB58" s="64"/>
      <c r="AK58" s="64"/>
      <c r="AT58" s="64"/>
      <c r="BD58" s="64"/>
      <c r="BM58" s="64"/>
      <c r="BR58" s="61" t="s">
        <v>3</v>
      </c>
      <c r="BS58" s="61" t="s">
        <v>4</v>
      </c>
      <c r="CA58" s="64"/>
    </row>
    <row r="59" spans="15:85" x14ac:dyDescent="0.25">
      <c r="O59" s="64"/>
      <c r="AB59" s="64"/>
      <c r="AK59" s="64"/>
      <c r="AT59" s="64"/>
      <c r="BD59" s="64"/>
      <c r="BM59" s="64"/>
      <c r="BP59" s="61" t="s">
        <v>6</v>
      </c>
      <c r="BQ59" s="61" t="s">
        <v>331</v>
      </c>
      <c r="BR59" s="61">
        <v>2051264</v>
      </c>
      <c r="BS59" s="61">
        <v>40.799999999999997</v>
      </c>
      <c r="CA59" s="64"/>
      <c r="CD59" s="24" t="s">
        <v>462</v>
      </c>
    </row>
    <row r="60" spans="15:85" x14ac:dyDescent="0.25">
      <c r="O60" s="64"/>
      <c r="AB60" s="64"/>
      <c r="AK60" s="64"/>
      <c r="AT60" s="64"/>
      <c r="BD60" s="64"/>
      <c r="BM60" s="64"/>
      <c r="BQ60" s="61" t="s">
        <v>332</v>
      </c>
      <c r="BR60" s="61">
        <v>2967307</v>
      </c>
      <c r="BS60" s="61">
        <v>59.1</v>
      </c>
      <c r="CA60" s="64"/>
      <c r="CF60" s="61" t="s">
        <v>3</v>
      </c>
      <c r="CG60" s="61" t="s">
        <v>4</v>
      </c>
    </row>
    <row r="61" spans="15:85" x14ac:dyDescent="0.25">
      <c r="O61" s="64"/>
      <c r="AB61" s="64"/>
      <c r="AK61" s="64"/>
      <c r="AT61" s="64"/>
      <c r="BD61" s="64"/>
      <c r="BM61" s="64"/>
      <c r="BQ61" s="61" t="s">
        <v>43</v>
      </c>
      <c r="BR61" s="61">
        <v>5018571</v>
      </c>
      <c r="BS61" s="61">
        <v>99.9</v>
      </c>
      <c r="CA61" s="64"/>
      <c r="CD61" s="61" t="s">
        <v>6</v>
      </c>
      <c r="CE61" s="61" t="s">
        <v>454</v>
      </c>
      <c r="CF61" s="61">
        <v>370913</v>
      </c>
      <c r="CG61" s="61">
        <v>7.4</v>
      </c>
    </row>
    <row r="62" spans="15:85" x14ac:dyDescent="0.25">
      <c r="O62" s="64"/>
      <c r="AB62" s="64"/>
      <c r="AK62" s="64"/>
      <c r="AT62" s="64"/>
      <c r="BD62" s="64"/>
      <c r="BM62" s="64"/>
      <c r="BP62" s="61" t="s">
        <v>69</v>
      </c>
      <c r="BQ62" s="61" t="s">
        <v>70</v>
      </c>
      <c r="BR62" s="61">
        <v>5620</v>
      </c>
      <c r="BS62" s="61">
        <v>0.1</v>
      </c>
      <c r="CA62" s="64"/>
      <c r="CE62" s="61" t="s">
        <v>455</v>
      </c>
      <c r="CF62" s="61">
        <v>1832088</v>
      </c>
      <c r="CG62" s="61">
        <v>36.5</v>
      </c>
    </row>
    <row r="63" spans="15:85" x14ac:dyDescent="0.25">
      <c r="O63" s="64"/>
      <c r="AB63" s="64"/>
      <c r="AK63" s="64"/>
      <c r="AT63" s="64"/>
      <c r="BD63" s="64"/>
      <c r="BM63" s="64"/>
      <c r="BP63" s="61" t="s">
        <v>43</v>
      </c>
      <c r="BR63" s="61">
        <v>5024191</v>
      </c>
      <c r="BS63" s="61">
        <v>100</v>
      </c>
      <c r="CA63" s="64"/>
      <c r="CE63" s="61" t="s">
        <v>456</v>
      </c>
      <c r="CF63" s="61">
        <v>539510</v>
      </c>
      <c r="CG63" s="61">
        <v>10.7</v>
      </c>
    </row>
    <row r="64" spans="15:85" x14ac:dyDescent="0.25">
      <c r="O64" s="64"/>
      <c r="AB64" s="64"/>
      <c r="AK64" s="64"/>
      <c r="AT64" s="64"/>
      <c r="BD64" s="64"/>
      <c r="BM64" s="64"/>
      <c r="CA64" s="64"/>
      <c r="CE64" s="61" t="s">
        <v>457</v>
      </c>
      <c r="CF64" s="61">
        <v>67439</v>
      </c>
      <c r="CG64" s="61">
        <v>1.3</v>
      </c>
    </row>
    <row r="65" spans="15:85" x14ac:dyDescent="0.25">
      <c r="O65" s="64"/>
      <c r="AB65" s="64"/>
      <c r="AK65" s="64"/>
      <c r="AT65" s="64"/>
      <c r="BD65" s="64"/>
      <c r="BM65" s="64"/>
      <c r="CA65" s="64"/>
      <c r="CE65" s="61" t="s">
        <v>458</v>
      </c>
      <c r="CF65" s="61">
        <v>309095</v>
      </c>
      <c r="CG65" s="61">
        <v>6.2</v>
      </c>
    </row>
    <row r="66" spans="15:85" x14ac:dyDescent="0.25">
      <c r="O66" s="64"/>
      <c r="AB66" s="64"/>
      <c r="AK66" s="64"/>
      <c r="AT66" s="64"/>
      <c r="BD66" s="64"/>
      <c r="BM66" s="64"/>
      <c r="CA66" s="64"/>
      <c r="CE66" s="61" t="s">
        <v>43</v>
      </c>
      <c r="CF66" s="61">
        <v>3119045</v>
      </c>
      <c r="CG66" s="61">
        <v>62.1</v>
      </c>
    </row>
    <row r="67" spans="15:85" x14ac:dyDescent="0.25">
      <c r="O67" s="64"/>
      <c r="AB67" s="64"/>
      <c r="AK67" s="64"/>
      <c r="AT67" s="64"/>
      <c r="BD67" s="64"/>
      <c r="BM67" s="64"/>
      <c r="BP67" s="24" t="s">
        <v>338</v>
      </c>
      <c r="CA67" s="64"/>
      <c r="CD67" s="61" t="s">
        <v>69</v>
      </c>
      <c r="CE67" s="61" t="s">
        <v>70</v>
      </c>
      <c r="CF67" s="61">
        <v>1905146</v>
      </c>
      <c r="CG67" s="61">
        <v>37.9</v>
      </c>
    </row>
    <row r="68" spans="15:85" x14ac:dyDescent="0.25">
      <c r="O68" s="64"/>
      <c r="AB68" s="64"/>
      <c r="AK68" s="64"/>
      <c r="AT68" s="64"/>
      <c r="BD68" s="64"/>
      <c r="BM68" s="64"/>
      <c r="BR68" s="61" t="s">
        <v>3</v>
      </c>
      <c r="BS68" s="61" t="s">
        <v>4</v>
      </c>
      <c r="CA68" s="64"/>
      <c r="CD68" s="61" t="s">
        <v>43</v>
      </c>
      <c r="CF68" s="61">
        <v>5024191</v>
      </c>
      <c r="CG68" s="61">
        <v>100</v>
      </c>
    </row>
    <row r="69" spans="15:85" x14ac:dyDescent="0.25">
      <c r="O69" s="64"/>
      <c r="AB69" s="64"/>
      <c r="AK69" s="64"/>
      <c r="AT69" s="64"/>
      <c r="BD69" s="64"/>
      <c r="BM69" s="64"/>
      <c r="BP69" s="61" t="s">
        <v>6</v>
      </c>
      <c r="BQ69" s="61" t="s">
        <v>331</v>
      </c>
      <c r="BR69" s="61">
        <v>1702830</v>
      </c>
      <c r="BS69" s="61">
        <v>33.9</v>
      </c>
      <c r="CA69" s="64"/>
    </row>
    <row r="70" spans="15:85" x14ac:dyDescent="0.25">
      <c r="O70" s="64"/>
      <c r="AB70" s="64"/>
      <c r="AK70" s="64"/>
      <c r="AT70" s="64"/>
      <c r="BD70" s="64"/>
      <c r="BM70" s="64"/>
      <c r="BQ70" s="61" t="s">
        <v>332</v>
      </c>
      <c r="BR70" s="61">
        <v>3315741</v>
      </c>
      <c r="BS70" s="61">
        <v>66</v>
      </c>
      <c r="CA70" s="64"/>
    </row>
    <row r="71" spans="15:85" x14ac:dyDescent="0.25">
      <c r="O71" s="64"/>
      <c r="AB71" s="64"/>
      <c r="AK71" s="64"/>
      <c r="AT71" s="64"/>
      <c r="BD71" s="64"/>
      <c r="BM71" s="64"/>
      <c r="BQ71" s="61" t="s">
        <v>43</v>
      </c>
      <c r="BR71" s="61">
        <v>5018571</v>
      </c>
      <c r="BS71" s="61">
        <v>99.9</v>
      </c>
      <c r="CA71" s="64"/>
    </row>
    <row r="72" spans="15:85" x14ac:dyDescent="0.25">
      <c r="O72" s="64"/>
      <c r="AB72" s="64"/>
      <c r="AK72" s="64"/>
      <c r="AT72" s="64"/>
      <c r="BD72" s="64"/>
      <c r="BM72" s="64"/>
      <c r="BP72" s="61" t="s">
        <v>69</v>
      </c>
      <c r="BQ72" s="61" t="s">
        <v>70</v>
      </c>
      <c r="BR72" s="61">
        <v>5620</v>
      </c>
      <c r="BS72" s="61">
        <v>0.1</v>
      </c>
      <c r="CA72" s="64"/>
      <c r="CD72" s="24" t="s">
        <v>463</v>
      </c>
    </row>
    <row r="73" spans="15:85" x14ac:dyDescent="0.25">
      <c r="O73" s="64"/>
      <c r="AB73" s="64"/>
      <c r="AK73" s="64"/>
      <c r="AT73" s="64"/>
      <c r="BD73" s="64"/>
      <c r="BM73" s="64"/>
      <c r="BP73" s="61" t="s">
        <v>43</v>
      </c>
      <c r="BR73" s="61">
        <v>5024191</v>
      </c>
      <c r="BS73" s="61">
        <v>100</v>
      </c>
      <c r="CA73" s="64"/>
      <c r="CF73" s="61" t="s">
        <v>3</v>
      </c>
      <c r="CG73" s="61" t="s">
        <v>4</v>
      </c>
    </row>
    <row r="74" spans="15:85" x14ac:dyDescent="0.25">
      <c r="O74" s="64"/>
      <c r="AB74" s="64"/>
      <c r="AK74" s="64"/>
      <c r="AT74" s="64"/>
      <c r="BD74" s="64"/>
      <c r="BM74" s="64"/>
      <c r="CA74" s="64"/>
      <c r="CD74" s="61" t="s">
        <v>6</v>
      </c>
      <c r="CE74" s="61" t="s">
        <v>454</v>
      </c>
      <c r="CF74" s="61">
        <v>236036</v>
      </c>
      <c r="CG74" s="61">
        <v>4.7</v>
      </c>
    </row>
    <row r="75" spans="15:85" x14ac:dyDescent="0.25">
      <c r="O75" s="64"/>
      <c r="AB75" s="64"/>
      <c r="AK75" s="64"/>
      <c r="AT75" s="64"/>
      <c r="BD75" s="64"/>
      <c r="BM75" s="64"/>
      <c r="CA75" s="64"/>
      <c r="CE75" s="61" t="s">
        <v>455</v>
      </c>
      <c r="CF75" s="61">
        <v>1039682</v>
      </c>
      <c r="CG75" s="61">
        <v>20.7</v>
      </c>
    </row>
    <row r="76" spans="15:85" x14ac:dyDescent="0.25">
      <c r="O76" s="64"/>
      <c r="AB76" s="64"/>
      <c r="AK76" s="64"/>
      <c r="AT76" s="64"/>
      <c r="BD76" s="64"/>
      <c r="BM76" s="64"/>
      <c r="CA76" s="64"/>
      <c r="CE76" s="61" t="s">
        <v>456</v>
      </c>
      <c r="CF76" s="61">
        <v>432732</v>
      </c>
      <c r="CG76" s="61">
        <v>8.6</v>
      </c>
    </row>
    <row r="77" spans="15:85" x14ac:dyDescent="0.25">
      <c r="O77" s="64"/>
      <c r="AB77" s="64"/>
      <c r="AK77" s="64"/>
      <c r="AT77" s="64"/>
      <c r="BD77" s="64"/>
      <c r="BM77" s="64"/>
      <c r="BP77" s="24" t="s">
        <v>339</v>
      </c>
      <c r="CA77" s="64"/>
      <c r="CE77" s="61" t="s">
        <v>457</v>
      </c>
      <c r="CF77" s="61">
        <v>95538</v>
      </c>
      <c r="CG77" s="61">
        <v>1.9</v>
      </c>
    </row>
    <row r="78" spans="15:85" x14ac:dyDescent="0.25">
      <c r="O78" s="64"/>
      <c r="AB78" s="64"/>
      <c r="AK78" s="64"/>
      <c r="AT78" s="64"/>
      <c r="BD78" s="64"/>
      <c r="BM78" s="64"/>
      <c r="BR78" s="61" t="s">
        <v>3</v>
      </c>
      <c r="BS78" s="61" t="s">
        <v>4</v>
      </c>
      <c r="CA78" s="64"/>
      <c r="CE78" s="61" t="s">
        <v>458</v>
      </c>
      <c r="CF78" s="61">
        <v>247276</v>
      </c>
      <c r="CG78" s="61">
        <v>4.9000000000000004</v>
      </c>
    </row>
    <row r="79" spans="15:85" x14ac:dyDescent="0.25">
      <c r="O79" s="64"/>
      <c r="AB79" s="64"/>
      <c r="AK79" s="64"/>
      <c r="AT79" s="64"/>
      <c r="BD79" s="64"/>
      <c r="BM79" s="64"/>
      <c r="BP79" s="61" t="s">
        <v>6</v>
      </c>
      <c r="BQ79" s="61" t="s">
        <v>331</v>
      </c>
      <c r="BR79" s="61">
        <v>2135562</v>
      </c>
      <c r="BS79" s="61">
        <v>42.5</v>
      </c>
      <c r="CA79" s="64"/>
      <c r="CE79" s="61" t="s">
        <v>43</v>
      </c>
      <c r="CF79" s="61">
        <v>2051264</v>
      </c>
      <c r="CG79" s="61">
        <v>40.799999999999997</v>
      </c>
    </row>
    <row r="80" spans="15:85" x14ac:dyDescent="0.25">
      <c r="O80" s="64"/>
      <c r="AB80" s="64"/>
      <c r="AK80" s="64"/>
      <c r="AT80" s="64"/>
      <c r="BD80" s="64"/>
      <c r="BM80" s="64"/>
      <c r="BQ80" s="61" t="s">
        <v>332</v>
      </c>
      <c r="BR80" s="61">
        <v>2883009</v>
      </c>
      <c r="BS80" s="61">
        <v>57.4</v>
      </c>
      <c r="CA80" s="64"/>
      <c r="CD80" s="61" t="s">
        <v>69</v>
      </c>
      <c r="CE80" s="61" t="s">
        <v>70</v>
      </c>
      <c r="CF80" s="61">
        <v>2972927</v>
      </c>
      <c r="CG80" s="61">
        <v>59.2</v>
      </c>
    </row>
    <row r="81" spans="15:85" x14ac:dyDescent="0.25">
      <c r="O81" s="64"/>
      <c r="AB81" s="64"/>
      <c r="AK81" s="64"/>
      <c r="AT81" s="64"/>
      <c r="BD81" s="64"/>
      <c r="BM81" s="64"/>
      <c r="BQ81" s="61" t="s">
        <v>43</v>
      </c>
      <c r="BR81" s="61">
        <v>5018571</v>
      </c>
      <c r="BS81" s="61">
        <v>99.9</v>
      </c>
      <c r="CA81" s="64"/>
      <c r="CD81" s="61" t="s">
        <v>43</v>
      </c>
      <c r="CF81" s="61">
        <v>5024191</v>
      </c>
      <c r="CG81" s="61">
        <v>100</v>
      </c>
    </row>
    <row r="82" spans="15:85" x14ac:dyDescent="0.25">
      <c r="O82" s="64"/>
      <c r="AB82" s="64"/>
      <c r="AK82" s="64"/>
      <c r="AT82" s="64"/>
      <c r="BD82" s="64"/>
      <c r="BM82" s="64"/>
      <c r="BP82" s="61" t="s">
        <v>69</v>
      </c>
      <c r="BQ82" s="61" t="s">
        <v>70</v>
      </c>
      <c r="BR82" s="61">
        <v>5620</v>
      </c>
      <c r="BS82" s="61">
        <v>0.1</v>
      </c>
      <c r="CA82" s="64"/>
    </row>
    <row r="83" spans="15:85" x14ac:dyDescent="0.25">
      <c r="O83" s="64"/>
      <c r="AB83" s="64"/>
      <c r="AK83" s="64"/>
      <c r="AT83" s="64"/>
      <c r="BD83" s="64"/>
      <c r="BM83" s="64"/>
      <c r="BP83" s="61" t="s">
        <v>43</v>
      </c>
      <c r="BR83" s="61">
        <v>5024191</v>
      </c>
      <c r="BS83" s="61">
        <v>100</v>
      </c>
      <c r="CA83" s="64"/>
    </row>
    <row r="84" spans="15:85" x14ac:dyDescent="0.25">
      <c r="O84" s="64"/>
      <c r="AB84" s="64"/>
      <c r="AK84" s="64"/>
      <c r="AT84" s="64"/>
      <c r="BD84" s="64"/>
      <c r="BM84" s="64"/>
      <c r="CA84" s="64"/>
    </row>
    <row r="85" spans="15:85" x14ac:dyDescent="0.25">
      <c r="O85" s="64"/>
      <c r="AB85" s="64"/>
      <c r="AK85" s="64"/>
      <c r="AT85" s="64"/>
      <c r="BD85" s="64"/>
      <c r="BM85" s="64"/>
      <c r="CA85" s="64"/>
      <c r="CD85" s="24" t="s">
        <v>464</v>
      </c>
    </row>
    <row r="86" spans="15:85" x14ac:dyDescent="0.25">
      <c r="O86" s="64"/>
      <c r="AB86" s="64"/>
      <c r="AK86" s="64"/>
      <c r="AT86" s="64"/>
      <c r="BD86" s="64"/>
      <c r="BM86" s="64"/>
      <c r="CA86" s="64"/>
      <c r="CF86" s="61" t="s">
        <v>3</v>
      </c>
      <c r="CG86" s="61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1" t="s">
        <v>6</v>
      </c>
      <c r="CE87" s="61" t="s">
        <v>454</v>
      </c>
      <c r="CF87" s="61">
        <v>224796</v>
      </c>
      <c r="CG87" s="61">
        <v>4.5</v>
      </c>
    </row>
    <row r="88" spans="15:85" x14ac:dyDescent="0.25">
      <c r="O88" s="64"/>
      <c r="AB88" s="64"/>
      <c r="AK88" s="64"/>
      <c r="AT88" s="64"/>
      <c r="BD88" s="64"/>
      <c r="BM88" s="64"/>
      <c r="BR88" s="61" t="s">
        <v>3</v>
      </c>
      <c r="BS88" s="61" t="s">
        <v>4</v>
      </c>
      <c r="CA88" s="64"/>
      <c r="CE88" s="61" t="s">
        <v>455</v>
      </c>
      <c r="CF88" s="61">
        <v>910424</v>
      </c>
      <c r="CG88" s="61">
        <v>18.100000000000001</v>
      </c>
    </row>
    <row r="89" spans="15:85" x14ac:dyDescent="0.25">
      <c r="O89" s="64"/>
      <c r="AB89" s="64"/>
      <c r="AK89" s="64"/>
      <c r="AT89" s="64"/>
      <c r="BD89" s="64"/>
      <c r="BM89" s="64"/>
      <c r="BP89" s="61" t="s">
        <v>6</v>
      </c>
      <c r="BQ89" s="61" t="s">
        <v>331</v>
      </c>
      <c r="BR89" s="61">
        <v>337194</v>
      </c>
      <c r="BS89" s="61">
        <v>6.7</v>
      </c>
      <c r="CA89" s="64"/>
      <c r="CE89" s="61" t="s">
        <v>456</v>
      </c>
      <c r="CF89" s="61">
        <v>320334</v>
      </c>
      <c r="CG89" s="61">
        <v>6.4</v>
      </c>
    </row>
    <row r="90" spans="15:85" x14ac:dyDescent="0.25">
      <c r="O90" s="64"/>
      <c r="AB90" s="64"/>
      <c r="AK90" s="64"/>
      <c r="AT90" s="64"/>
      <c r="BD90" s="64"/>
      <c r="BM90" s="64"/>
      <c r="BQ90" s="61" t="s">
        <v>332</v>
      </c>
      <c r="BR90" s="61">
        <v>4681377</v>
      </c>
      <c r="BS90" s="61">
        <v>93.2</v>
      </c>
      <c r="CA90" s="64"/>
      <c r="CE90" s="61" t="s">
        <v>457</v>
      </c>
      <c r="CF90" s="61">
        <v>73059</v>
      </c>
      <c r="CG90" s="61">
        <v>1.5</v>
      </c>
    </row>
    <row r="91" spans="15:85" x14ac:dyDescent="0.25">
      <c r="O91" s="64"/>
      <c r="AB91" s="64"/>
      <c r="AK91" s="64"/>
      <c r="AT91" s="64"/>
      <c r="BD91" s="64"/>
      <c r="BM91" s="64"/>
      <c r="BQ91" s="61" t="s">
        <v>43</v>
      </c>
      <c r="BR91" s="61">
        <v>5018571</v>
      </c>
      <c r="BS91" s="61">
        <v>99.9</v>
      </c>
      <c r="CA91" s="64"/>
      <c r="CE91" s="61" t="s">
        <v>458</v>
      </c>
      <c r="CF91" s="61">
        <v>174217</v>
      </c>
      <c r="CG91" s="61">
        <v>3.5</v>
      </c>
    </row>
    <row r="92" spans="15:85" x14ac:dyDescent="0.25">
      <c r="O92" s="64"/>
      <c r="AB92" s="64"/>
      <c r="AK92" s="64"/>
      <c r="AT92" s="64"/>
      <c r="BD92" s="64"/>
      <c r="BM92" s="64"/>
      <c r="BP92" s="61" t="s">
        <v>69</v>
      </c>
      <c r="BQ92" s="61" t="s">
        <v>70</v>
      </c>
      <c r="BR92" s="61">
        <v>5620</v>
      </c>
      <c r="BS92" s="61">
        <v>0.1</v>
      </c>
      <c r="CA92" s="64"/>
      <c r="CE92" s="61" t="s">
        <v>43</v>
      </c>
      <c r="CF92" s="61">
        <v>1702830</v>
      </c>
      <c r="CG92" s="61">
        <v>33.9</v>
      </c>
    </row>
    <row r="93" spans="15:85" x14ac:dyDescent="0.25">
      <c r="O93" s="64"/>
      <c r="AB93" s="64"/>
      <c r="AK93" s="64"/>
      <c r="AT93" s="64"/>
      <c r="BD93" s="64"/>
      <c r="BM93" s="64"/>
      <c r="BP93" s="61" t="s">
        <v>43</v>
      </c>
      <c r="BR93" s="61">
        <v>5024191</v>
      </c>
      <c r="BS93" s="61">
        <v>100</v>
      </c>
      <c r="CA93" s="64"/>
      <c r="CD93" s="61" t="s">
        <v>69</v>
      </c>
      <c r="CE93" s="61" t="s">
        <v>70</v>
      </c>
      <c r="CF93" s="61">
        <v>3321361</v>
      </c>
      <c r="CG93" s="61">
        <v>66.099999999999994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1" t="s">
        <v>43</v>
      </c>
      <c r="CF94" s="61">
        <v>5024191</v>
      </c>
      <c r="CG94" s="61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1" t="s">
        <v>3</v>
      </c>
      <c r="BS98" s="61" t="s">
        <v>4</v>
      </c>
      <c r="CA98" s="64"/>
      <c r="CD98" s="24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1" t="s">
        <v>6</v>
      </c>
      <c r="BQ99" s="61" t="s">
        <v>331</v>
      </c>
      <c r="BR99" s="61">
        <v>404633</v>
      </c>
      <c r="BS99" s="61">
        <v>8.1</v>
      </c>
      <c r="CA99" s="64"/>
      <c r="CF99" s="61" t="s">
        <v>3</v>
      </c>
      <c r="CG99" s="61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1" t="s">
        <v>332</v>
      </c>
      <c r="BR100" s="61">
        <v>4613938</v>
      </c>
      <c r="BS100" s="61">
        <v>91.8</v>
      </c>
      <c r="CA100" s="64"/>
      <c r="CD100" s="61" t="s">
        <v>6</v>
      </c>
      <c r="CE100" s="61" t="s">
        <v>454</v>
      </c>
      <c r="CF100" s="61">
        <v>207936</v>
      </c>
      <c r="CG100" s="61">
        <v>4.0999999999999996</v>
      </c>
    </row>
    <row r="101" spans="15:85" x14ac:dyDescent="0.25">
      <c r="O101" s="64"/>
      <c r="AB101" s="64"/>
      <c r="AK101" s="64"/>
      <c r="AT101" s="64"/>
      <c r="BD101" s="64"/>
      <c r="BM101" s="64"/>
      <c r="BQ101" s="61" t="s">
        <v>43</v>
      </c>
      <c r="BR101" s="61">
        <v>5018571</v>
      </c>
      <c r="BS101" s="61">
        <v>99.9</v>
      </c>
      <c r="CA101" s="64"/>
      <c r="CE101" s="61" t="s">
        <v>455</v>
      </c>
      <c r="CF101" s="61">
        <v>1292577</v>
      </c>
      <c r="CG101" s="61">
        <v>25.7</v>
      </c>
    </row>
    <row r="102" spans="15:85" x14ac:dyDescent="0.25">
      <c r="O102" s="64"/>
      <c r="AB102" s="64"/>
      <c r="AK102" s="64"/>
      <c r="AT102" s="64"/>
      <c r="BD102" s="64"/>
      <c r="BM102" s="64"/>
      <c r="BP102" s="61" t="s">
        <v>69</v>
      </c>
      <c r="BQ102" s="61" t="s">
        <v>70</v>
      </c>
      <c r="BR102" s="61">
        <v>5620</v>
      </c>
      <c r="BS102" s="61">
        <v>0.1</v>
      </c>
      <c r="CA102" s="64"/>
      <c r="CE102" s="61" t="s">
        <v>456</v>
      </c>
      <c r="CF102" s="61">
        <v>472072</v>
      </c>
      <c r="CG102" s="61">
        <v>9.4</v>
      </c>
    </row>
    <row r="103" spans="15:85" x14ac:dyDescent="0.25">
      <c r="O103" s="64"/>
      <c r="AB103" s="64"/>
      <c r="AK103" s="64"/>
      <c r="AT103" s="64"/>
      <c r="BD103" s="64"/>
      <c r="BM103" s="64"/>
      <c r="BP103" s="61" t="s">
        <v>43</v>
      </c>
      <c r="BR103" s="61">
        <v>5024191</v>
      </c>
      <c r="BS103" s="61">
        <v>100</v>
      </c>
      <c r="CA103" s="64"/>
      <c r="CE103" s="61" t="s">
        <v>457</v>
      </c>
      <c r="CF103" s="61">
        <v>61819</v>
      </c>
      <c r="CG103" s="61">
        <v>1.2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1" t="s">
        <v>458</v>
      </c>
      <c r="CF104" s="61">
        <v>101158</v>
      </c>
      <c r="CG104" s="61">
        <v>2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1" t="s">
        <v>43</v>
      </c>
      <c r="CF105" s="61">
        <v>2135562</v>
      </c>
      <c r="CG105" s="61">
        <v>42.5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1" t="s">
        <v>69</v>
      </c>
      <c r="CE106" s="61" t="s">
        <v>70</v>
      </c>
      <c r="CF106" s="61">
        <v>2888629</v>
      </c>
      <c r="CG106" s="61">
        <v>57.5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1" t="s">
        <v>43</v>
      </c>
      <c r="CF107" s="61">
        <v>5024191</v>
      </c>
      <c r="CG107" s="61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1" t="s">
        <v>3</v>
      </c>
      <c r="BS108" s="61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1" t="s">
        <v>6</v>
      </c>
      <c r="BQ109" s="61" t="s">
        <v>331</v>
      </c>
      <c r="BR109" s="61">
        <v>4928653</v>
      </c>
      <c r="BS109" s="61">
        <v>98.1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1" t="s">
        <v>332</v>
      </c>
      <c r="BR110" s="61">
        <v>89918</v>
      </c>
      <c r="BS110" s="61">
        <v>1.8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1" t="s">
        <v>43</v>
      </c>
      <c r="BR111" s="61">
        <v>5018571</v>
      </c>
      <c r="BS111" s="61">
        <v>99.9</v>
      </c>
      <c r="CA111" s="64"/>
      <c r="CD111" s="24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1" t="s">
        <v>69</v>
      </c>
      <c r="BQ112" s="61" t="s">
        <v>70</v>
      </c>
      <c r="BR112" s="61">
        <v>5620</v>
      </c>
      <c r="BS112" s="61">
        <v>0.1</v>
      </c>
      <c r="CA112" s="64"/>
      <c r="CF112" s="61" t="s">
        <v>3</v>
      </c>
      <c r="CG112" s="61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1" t="s">
        <v>43</v>
      </c>
      <c r="BR113" s="61">
        <v>5024191</v>
      </c>
      <c r="BS113" s="61">
        <v>100</v>
      </c>
      <c r="CA113" s="64"/>
      <c r="CD113" s="61" t="s">
        <v>6</v>
      </c>
      <c r="CE113" s="61" t="s">
        <v>454</v>
      </c>
      <c r="CF113" s="61">
        <v>28100</v>
      </c>
      <c r="CG113" s="61">
        <v>0.6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1" t="s">
        <v>455</v>
      </c>
      <c r="CF114" s="61">
        <v>134878</v>
      </c>
      <c r="CG114" s="61">
        <v>2.7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1" t="s">
        <v>456</v>
      </c>
      <c r="CF115" s="61">
        <v>118018</v>
      </c>
      <c r="CG115" s="61">
        <v>2.2999999999999998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1" t="s">
        <v>457</v>
      </c>
      <c r="CF116" s="61">
        <v>28100</v>
      </c>
      <c r="CG116" s="61">
        <v>0.6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1" t="s">
        <v>458</v>
      </c>
      <c r="CF117" s="61">
        <v>28100</v>
      </c>
      <c r="CG117" s="61">
        <v>0.6</v>
      </c>
    </row>
    <row r="118" spans="15:85" x14ac:dyDescent="0.25">
      <c r="O118" s="64"/>
      <c r="AB118" s="64"/>
      <c r="AK118" s="64"/>
      <c r="AT118" s="64"/>
      <c r="BD118" s="64"/>
      <c r="BM118" s="64"/>
      <c r="BR118" s="61" t="s">
        <v>3</v>
      </c>
      <c r="BS118" s="61" t="s">
        <v>4</v>
      </c>
      <c r="CA118" s="64"/>
      <c r="CE118" s="61" t="s">
        <v>43</v>
      </c>
      <c r="CF118" s="61">
        <v>337194</v>
      </c>
      <c r="CG118" s="61">
        <v>6.7</v>
      </c>
    </row>
    <row r="119" spans="15:85" x14ac:dyDescent="0.25">
      <c r="O119" s="64"/>
      <c r="AB119" s="64"/>
      <c r="AK119" s="64"/>
      <c r="AT119" s="64"/>
      <c r="BD119" s="64"/>
      <c r="BM119" s="64"/>
      <c r="BP119" s="61" t="s">
        <v>6</v>
      </c>
      <c r="BQ119" s="61" t="s">
        <v>331</v>
      </c>
      <c r="BR119" s="61">
        <v>1410595</v>
      </c>
      <c r="BS119" s="61">
        <v>28.1</v>
      </c>
      <c r="CA119" s="64"/>
      <c r="CD119" s="61" t="s">
        <v>69</v>
      </c>
      <c r="CE119" s="61" t="s">
        <v>70</v>
      </c>
      <c r="CF119" s="61">
        <v>4686997</v>
      </c>
      <c r="CG119" s="61">
        <v>93.3</v>
      </c>
    </row>
    <row r="120" spans="15:85" x14ac:dyDescent="0.25">
      <c r="O120" s="64"/>
      <c r="AB120" s="64"/>
      <c r="AK120" s="64"/>
      <c r="AT120" s="64"/>
      <c r="BD120" s="64"/>
      <c r="BM120" s="64"/>
      <c r="BQ120" s="61" t="s">
        <v>332</v>
      </c>
      <c r="BR120" s="61">
        <v>3607976</v>
      </c>
      <c r="BS120" s="61">
        <v>71.8</v>
      </c>
      <c r="CA120" s="64"/>
      <c r="CD120" s="61" t="s">
        <v>43</v>
      </c>
      <c r="CF120" s="61">
        <v>5024191</v>
      </c>
      <c r="CG120" s="61">
        <v>100</v>
      </c>
    </row>
    <row r="121" spans="15:85" x14ac:dyDescent="0.25">
      <c r="O121" s="64"/>
      <c r="AB121" s="64"/>
      <c r="AK121" s="64"/>
      <c r="AT121" s="64"/>
      <c r="BD121" s="64"/>
      <c r="BM121" s="64"/>
      <c r="BQ121" s="61" t="s">
        <v>43</v>
      </c>
      <c r="BR121" s="61">
        <v>5018571</v>
      </c>
      <c r="BS121" s="61">
        <v>99.9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1" t="s">
        <v>69</v>
      </c>
      <c r="BQ122" s="61" t="s">
        <v>70</v>
      </c>
      <c r="BR122" s="61">
        <v>5620</v>
      </c>
      <c r="BS122" s="61">
        <v>0.1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1" t="s">
        <v>43</v>
      </c>
      <c r="BR123" s="61">
        <v>5024191</v>
      </c>
      <c r="BS123" s="61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CA124" s="64"/>
      <c r="CD124" s="61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F125" s="61" t="s">
        <v>3</v>
      </c>
      <c r="CG125" s="61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D126" s="61" t="s">
        <v>6</v>
      </c>
      <c r="CE126" s="61" t="s">
        <v>454</v>
      </c>
      <c r="CF126" s="61">
        <v>28100</v>
      </c>
      <c r="CG126" s="61">
        <v>0.6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1" t="s">
        <v>455</v>
      </c>
      <c r="CF127" s="61">
        <v>207936</v>
      </c>
      <c r="CG127" s="61">
        <v>4.0999999999999996</v>
      </c>
    </row>
    <row r="128" spans="15:85" x14ac:dyDescent="0.25">
      <c r="O128" s="64"/>
      <c r="AB128" s="64"/>
      <c r="AK128" s="64"/>
      <c r="AT128" s="64"/>
      <c r="BD128" s="64"/>
      <c r="BM128" s="64"/>
      <c r="BP128" s="62"/>
      <c r="BR128" s="61" t="s">
        <v>3</v>
      </c>
      <c r="BS128" s="61" t="s">
        <v>4</v>
      </c>
      <c r="CA128" s="64"/>
      <c r="CE128" s="61" t="s">
        <v>456</v>
      </c>
      <c r="CF128" s="61">
        <v>101158</v>
      </c>
      <c r="CG128" s="61">
        <v>2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1" t="s">
        <v>331</v>
      </c>
      <c r="BR129" s="61">
        <v>595709</v>
      </c>
      <c r="BS129" s="61">
        <v>11.9</v>
      </c>
      <c r="CA129" s="64"/>
      <c r="CE129" s="61" t="s">
        <v>457</v>
      </c>
      <c r="CF129" s="61">
        <v>39339</v>
      </c>
      <c r="CG129" s="61">
        <v>0.8</v>
      </c>
    </row>
    <row r="130" spans="15:85" x14ac:dyDescent="0.25">
      <c r="O130" s="64"/>
      <c r="AB130" s="64"/>
      <c r="AK130" s="64"/>
      <c r="AT130" s="64"/>
      <c r="BD130" s="64"/>
      <c r="BM130" s="64"/>
      <c r="BP130" s="62"/>
      <c r="BQ130" s="61" t="s">
        <v>332</v>
      </c>
      <c r="BR130" s="61">
        <v>4422862</v>
      </c>
      <c r="BS130" s="61">
        <v>88</v>
      </c>
      <c r="CA130" s="64"/>
      <c r="CE130" s="61" t="s">
        <v>458</v>
      </c>
      <c r="CF130" s="61">
        <v>28100</v>
      </c>
      <c r="CG130" s="61">
        <v>0.6</v>
      </c>
    </row>
    <row r="131" spans="15:85" x14ac:dyDescent="0.25">
      <c r="O131" s="64"/>
      <c r="AB131" s="64"/>
      <c r="AK131" s="64"/>
      <c r="AT131" s="64"/>
      <c r="BD131" s="64"/>
      <c r="BM131" s="64"/>
      <c r="BP131" s="62"/>
      <c r="BQ131" s="61" t="s">
        <v>43</v>
      </c>
      <c r="BR131" s="61">
        <v>5018571</v>
      </c>
      <c r="BS131" s="61">
        <v>99.9</v>
      </c>
      <c r="CA131" s="64"/>
      <c r="CE131" s="61" t="s">
        <v>43</v>
      </c>
      <c r="CF131" s="61">
        <v>404633</v>
      </c>
      <c r="CG131" s="61">
        <v>8.1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1" t="s">
        <v>70</v>
      </c>
      <c r="BR132" s="61">
        <v>5620</v>
      </c>
      <c r="BS132" s="61">
        <v>0.1</v>
      </c>
      <c r="CA132" s="64"/>
      <c r="CD132" s="61" t="s">
        <v>69</v>
      </c>
      <c r="CE132" s="61" t="s">
        <v>70</v>
      </c>
      <c r="CF132" s="61">
        <v>4619558</v>
      </c>
      <c r="CG132" s="61">
        <v>91.9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1">
        <v>5024191</v>
      </c>
      <c r="BS133" s="61">
        <v>100</v>
      </c>
      <c r="CA133" s="64"/>
      <c r="CD133" s="61" t="s">
        <v>43</v>
      </c>
      <c r="CF133" s="61">
        <v>5024191</v>
      </c>
      <c r="CG133" s="61">
        <v>100</v>
      </c>
    </row>
    <row r="134" spans="15:85" x14ac:dyDescent="0.25">
      <c r="O134" s="64"/>
      <c r="AB134" s="64"/>
      <c r="AK134" s="64"/>
      <c r="AT134" s="64"/>
      <c r="BD134" s="64"/>
      <c r="BM134" s="64"/>
      <c r="BP134" s="62"/>
      <c r="CA134" s="64"/>
    </row>
    <row r="135" spans="15:85" x14ac:dyDescent="0.25">
      <c r="O135" s="64"/>
      <c r="AB135" s="64"/>
      <c r="AK135" s="64"/>
      <c r="AT135" s="64"/>
      <c r="BD135" s="64"/>
      <c r="BM135" s="64"/>
      <c r="BP135" s="62"/>
      <c r="CA135" s="64"/>
    </row>
    <row r="136" spans="15:85" x14ac:dyDescent="0.25">
      <c r="O136" s="64"/>
      <c r="AB136" s="64"/>
      <c r="AK136" s="64"/>
      <c r="AT136" s="64"/>
      <c r="BD136" s="64"/>
      <c r="BM136" s="64"/>
      <c r="BP136" s="62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62" t="s">
        <v>345</v>
      </c>
      <c r="CA137" s="64"/>
      <c r="CD137" s="61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P138" s="62"/>
      <c r="BR138" s="61" t="s">
        <v>3</v>
      </c>
      <c r="BS138" s="61" t="s">
        <v>4</v>
      </c>
      <c r="CA138" s="64"/>
      <c r="CF138" s="61" t="s">
        <v>3</v>
      </c>
      <c r="CG138" s="61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1" t="s">
        <v>331</v>
      </c>
      <c r="BR139" s="61">
        <v>252896</v>
      </c>
      <c r="BS139" s="61">
        <v>5</v>
      </c>
      <c r="CA139" s="64"/>
      <c r="CD139" s="61" t="s">
        <v>6</v>
      </c>
      <c r="CE139" s="61" t="s">
        <v>454</v>
      </c>
      <c r="CF139" s="61">
        <v>252896</v>
      </c>
      <c r="CG139" s="61">
        <v>5</v>
      </c>
    </row>
    <row r="140" spans="15:85" x14ac:dyDescent="0.25">
      <c r="O140" s="64"/>
      <c r="AB140" s="64"/>
      <c r="AK140" s="64"/>
      <c r="AT140" s="64"/>
      <c r="BD140" s="64"/>
      <c r="BM140" s="64"/>
      <c r="BP140" s="62"/>
      <c r="BQ140" s="61" t="s">
        <v>332</v>
      </c>
      <c r="BR140" s="61">
        <v>4765676</v>
      </c>
      <c r="BS140" s="61">
        <v>94.9</v>
      </c>
      <c r="CA140" s="64"/>
      <c r="CE140" s="61" t="s">
        <v>455</v>
      </c>
      <c r="CF140" s="61">
        <v>1719690</v>
      </c>
      <c r="CG140" s="61">
        <v>34.200000000000003</v>
      </c>
    </row>
    <row r="141" spans="15:85" x14ac:dyDescent="0.25">
      <c r="O141" s="64"/>
      <c r="AB141" s="64"/>
      <c r="AK141" s="64"/>
      <c r="AT141" s="64"/>
      <c r="BD141" s="64"/>
      <c r="BM141" s="64"/>
      <c r="BP141" s="62"/>
      <c r="BQ141" s="61" t="s">
        <v>43</v>
      </c>
      <c r="BR141" s="61">
        <v>5018571</v>
      </c>
      <c r="BS141" s="61">
        <v>99.9</v>
      </c>
      <c r="CA141" s="64"/>
      <c r="CE141" s="61" t="s">
        <v>456</v>
      </c>
      <c r="CF141" s="61">
        <v>1185799</v>
      </c>
      <c r="CG141" s="61">
        <v>23.6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1" t="s">
        <v>70</v>
      </c>
      <c r="BR142" s="61">
        <v>5620</v>
      </c>
      <c r="BS142" s="61">
        <v>0.1</v>
      </c>
      <c r="CA142" s="64"/>
      <c r="CE142" s="61" t="s">
        <v>457</v>
      </c>
      <c r="CF142" s="61">
        <v>1680350</v>
      </c>
      <c r="CG142" s="61">
        <v>33.4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1">
        <v>5024191</v>
      </c>
      <c r="BS143" s="61">
        <v>100</v>
      </c>
      <c r="CA143" s="64"/>
      <c r="CE143" s="61" t="s">
        <v>458</v>
      </c>
      <c r="CF143" s="61">
        <v>89918</v>
      </c>
      <c r="CG143" s="61">
        <v>1.8</v>
      </c>
    </row>
    <row r="144" spans="15:85" x14ac:dyDescent="0.25">
      <c r="O144" s="64"/>
      <c r="AB144" s="64"/>
      <c r="AK144" s="64"/>
      <c r="AT144" s="64"/>
      <c r="BD144" s="64"/>
      <c r="BM144" s="64"/>
      <c r="BP144" s="62"/>
      <c r="CA144" s="64"/>
      <c r="CE144" s="61" t="s">
        <v>43</v>
      </c>
      <c r="CF144" s="61">
        <v>4928653</v>
      </c>
      <c r="CG144" s="61">
        <v>98.1</v>
      </c>
    </row>
    <row r="145" spans="15:85" x14ac:dyDescent="0.25">
      <c r="O145" s="64"/>
      <c r="AB145" s="64"/>
      <c r="AK145" s="64"/>
      <c r="AT145" s="64"/>
      <c r="BD145" s="64"/>
      <c r="BM145" s="64"/>
      <c r="BP145" s="62"/>
      <c r="CA145" s="64"/>
      <c r="CD145" s="61" t="s">
        <v>69</v>
      </c>
      <c r="CE145" s="61" t="s">
        <v>70</v>
      </c>
      <c r="CF145" s="61">
        <v>95538</v>
      </c>
      <c r="CG145" s="61">
        <v>1.9</v>
      </c>
    </row>
    <row r="146" spans="15:85" x14ac:dyDescent="0.25">
      <c r="O146" s="64"/>
      <c r="AB146" s="64"/>
      <c r="AK146" s="64"/>
      <c r="AT146" s="64"/>
      <c r="BD146" s="64"/>
      <c r="BM146" s="64"/>
      <c r="BP146" s="62"/>
      <c r="CA146" s="64"/>
      <c r="CD146" s="61" t="s">
        <v>43</v>
      </c>
      <c r="CF146" s="61">
        <v>5024191</v>
      </c>
      <c r="CG146" s="61">
        <v>100</v>
      </c>
    </row>
    <row r="147" spans="15:85" x14ac:dyDescent="0.25">
      <c r="O147" s="64"/>
      <c r="AB147" s="64"/>
      <c r="AK147" s="64"/>
      <c r="AT147" s="64"/>
      <c r="BD147" s="64"/>
      <c r="BM147" s="64"/>
      <c r="BP147" s="62"/>
      <c r="CA147" s="64"/>
    </row>
    <row r="148" spans="15:85" x14ac:dyDescent="0.25">
      <c r="O148" s="64"/>
      <c r="AB148" s="64"/>
      <c r="AK148" s="64"/>
      <c r="AT148" s="64"/>
      <c r="BD148" s="64"/>
      <c r="BM148" s="64"/>
      <c r="BP148" s="62"/>
      <c r="CA148" s="64"/>
    </row>
    <row r="149" spans="15:85" x14ac:dyDescent="0.25">
      <c r="O149" s="64"/>
      <c r="AB149" s="64"/>
      <c r="AK149" s="64"/>
      <c r="AT149" s="64"/>
      <c r="BD149" s="64"/>
      <c r="BM149" s="64"/>
      <c r="BP149" s="62"/>
      <c r="CA149" s="64"/>
    </row>
    <row r="150" spans="15:85" x14ac:dyDescent="0.25">
      <c r="O150" s="64"/>
      <c r="AB150" s="64"/>
      <c r="AK150" s="64"/>
      <c r="AT150" s="64"/>
      <c r="BD150" s="64"/>
      <c r="BM150" s="64"/>
      <c r="BP150" s="62"/>
      <c r="CA150" s="64"/>
      <c r="CD150" s="61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BP151" s="62"/>
      <c r="CA151" s="64"/>
      <c r="CF151" s="61" t="s">
        <v>3</v>
      </c>
      <c r="CG151" s="61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BP152" s="62"/>
      <c r="CA152" s="64"/>
      <c r="CD152" s="61" t="s">
        <v>6</v>
      </c>
      <c r="CE152" s="61" t="s">
        <v>454</v>
      </c>
      <c r="CF152" s="61">
        <v>157357</v>
      </c>
      <c r="CG152" s="61">
        <v>3.1</v>
      </c>
    </row>
    <row r="153" spans="15:85" x14ac:dyDescent="0.25">
      <c r="O153" s="64"/>
      <c r="AB153" s="64"/>
      <c r="AK153" s="64"/>
      <c r="AT153" s="64"/>
      <c r="BD153" s="64"/>
      <c r="BM153" s="64"/>
      <c r="BP153" s="62"/>
      <c r="CA153" s="64"/>
      <c r="CE153" s="61" t="s">
        <v>455</v>
      </c>
      <c r="CF153" s="61">
        <v>803646</v>
      </c>
      <c r="CG153" s="61">
        <v>16</v>
      </c>
    </row>
    <row r="154" spans="15:85" x14ac:dyDescent="0.25">
      <c r="O154" s="64"/>
      <c r="AB154" s="64"/>
      <c r="AK154" s="64"/>
      <c r="AT154" s="64"/>
      <c r="BD154" s="64"/>
      <c r="BM154" s="64"/>
      <c r="BP154" s="62"/>
      <c r="CA154" s="64"/>
      <c r="CE154" s="61" t="s">
        <v>456</v>
      </c>
      <c r="CF154" s="61">
        <v>337194</v>
      </c>
      <c r="CG154" s="61">
        <v>6.7</v>
      </c>
    </row>
    <row r="155" spans="15:85" x14ac:dyDescent="0.25">
      <c r="O155" s="64"/>
      <c r="AB155" s="64"/>
      <c r="AK155" s="64"/>
      <c r="AT155" s="64"/>
      <c r="BD155" s="64"/>
      <c r="BM155" s="64"/>
      <c r="BP155" s="62"/>
      <c r="CA155" s="64"/>
      <c r="CE155" s="61" t="s">
        <v>457</v>
      </c>
      <c r="CF155" s="61">
        <v>67439</v>
      </c>
      <c r="CG155" s="61">
        <v>1.3</v>
      </c>
    </row>
    <row r="156" spans="15:85" x14ac:dyDescent="0.25">
      <c r="O156" s="64"/>
      <c r="AB156" s="64"/>
      <c r="AK156" s="64"/>
      <c r="AT156" s="64"/>
      <c r="BD156" s="64"/>
      <c r="BM156" s="64"/>
      <c r="BP156" s="62"/>
      <c r="CA156" s="64"/>
      <c r="CE156" s="61" t="s">
        <v>458</v>
      </c>
      <c r="CF156" s="61">
        <v>44959</v>
      </c>
      <c r="CG156" s="61">
        <v>0.9</v>
      </c>
    </row>
    <row r="157" spans="15:85" x14ac:dyDescent="0.25">
      <c r="O157" s="64"/>
      <c r="AB157" s="64"/>
      <c r="AK157" s="64"/>
      <c r="AT157" s="64"/>
      <c r="BD157" s="64"/>
      <c r="BM157" s="64"/>
      <c r="BP157" s="62"/>
      <c r="CA157" s="64"/>
      <c r="CE157" s="61" t="s">
        <v>43</v>
      </c>
      <c r="CF157" s="61">
        <v>1410595</v>
      </c>
      <c r="CG157" s="61">
        <v>28.1</v>
      </c>
    </row>
    <row r="158" spans="15:85" x14ac:dyDescent="0.25">
      <c r="O158" s="64"/>
      <c r="AB158" s="64"/>
      <c r="AK158" s="64"/>
      <c r="AT158" s="64"/>
      <c r="BD158" s="64"/>
      <c r="BM158" s="64"/>
      <c r="BP158" s="62"/>
      <c r="CA158" s="64"/>
      <c r="CD158" s="61" t="s">
        <v>69</v>
      </c>
      <c r="CE158" s="61" t="s">
        <v>70</v>
      </c>
      <c r="CF158" s="61">
        <v>3613596</v>
      </c>
      <c r="CG158" s="61">
        <v>71.900000000000006</v>
      </c>
    </row>
    <row r="159" spans="15:85" x14ac:dyDescent="0.25">
      <c r="O159" s="64"/>
      <c r="AB159" s="64"/>
      <c r="AK159" s="64"/>
      <c r="AT159" s="64"/>
      <c r="BD159" s="64"/>
      <c r="BM159" s="64"/>
      <c r="BP159" s="62"/>
      <c r="CA159" s="64"/>
      <c r="CD159" s="61" t="s">
        <v>43</v>
      </c>
      <c r="CF159" s="61">
        <v>5024191</v>
      </c>
      <c r="CG159" s="61">
        <v>100</v>
      </c>
    </row>
    <row r="160" spans="15:85" x14ac:dyDescent="0.25">
      <c r="O160" s="64"/>
      <c r="AB160" s="64"/>
      <c r="AK160" s="64"/>
      <c r="AT160" s="64"/>
      <c r="BD160" s="64"/>
      <c r="BM160" s="64"/>
      <c r="BP160" s="62"/>
      <c r="CA160" s="64"/>
    </row>
    <row r="161" spans="15:85" x14ac:dyDescent="0.25">
      <c r="O161" s="64"/>
      <c r="AB161" s="64"/>
      <c r="AK161" s="64"/>
      <c r="AT161" s="64"/>
      <c r="BD161" s="64"/>
      <c r="BM161" s="64"/>
      <c r="BP161" s="62"/>
      <c r="CA161" s="64"/>
    </row>
    <row r="162" spans="15:85" x14ac:dyDescent="0.25">
      <c r="O162" s="64"/>
      <c r="AB162" s="64"/>
      <c r="AK162" s="64"/>
      <c r="AT162" s="64"/>
      <c r="BD162" s="64"/>
      <c r="BM162" s="64"/>
      <c r="BP162" s="62"/>
      <c r="CA162" s="64"/>
    </row>
    <row r="163" spans="15:85" x14ac:dyDescent="0.25">
      <c r="O163" s="64"/>
      <c r="AB163" s="64"/>
      <c r="AK163" s="64"/>
      <c r="AT163" s="64"/>
      <c r="BD163" s="64"/>
      <c r="BM163" s="64"/>
      <c r="BP163" s="62"/>
      <c r="CA163" s="64"/>
      <c r="CD163" s="61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BP164" s="62"/>
      <c r="CA164" s="64"/>
      <c r="CF164" s="61" t="s">
        <v>3</v>
      </c>
      <c r="CG164" s="61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BP165" s="62"/>
      <c r="CA165" s="64"/>
      <c r="CD165" s="61" t="s">
        <v>6</v>
      </c>
      <c r="CE165" s="61" t="s">
        <v>454</v>
      </c>
      <c r="CF165" s="61">
        <v>44959</v>
      </c>
      <c r="CG165" s="61">
        <v>0.9</v>
      </c>
    </row>
    <row r="166" spans="15:85" x14ac:dyDescent="0.25">
      <c r="O166" s="64"/>
      <c r="AB166" s="64"/>
      <c r="AK166" s="64"/>
      <c r="AT166" s="64"/>
      <c r="BD166" s="64"/>
      <c r="BM166" s="64"/>
      <c r="BP166" s="62"/>
      <c r="CA166" s="64"/>
      <c r="CE166" s="61" t="s">
        <v>455</v>
      </c>
      <c r="CF166" s="61">
        <v>269755</v>
      </c>
      <c r="CG166" s="61">
        <v>5.4</v>
      </c>
    </row>
    <row r="167" spans="15:85" x14ac:dyDescent="0.25">
      <c r="O167" s="64"/>
      <c r="AB167" s="64"/>
      <c r="AK167" s="64"/>
      <c r="AT167" s="64"/>
      <c r="BD167" s="64"/>
      <c r="BM167" s="64"/>
      <c r="BP167" s="62"/>
      <c r="CA167" s="64"/>
      <c r="CE167" s="61" t="s">
        <v>456</v>
      </c>
      <c r="CF167" s="61">
        <v>168597</v>
      </c>
      <c r="CG167" s="61">
        <v>3.4</v>
      </c>
    </row>
    <row r="168" spans="15:85" x14ac:dyDescent="0.25">
      <c r="O168" s="64"/>
      <c r="AB168" s="64"/>
      <c r="AK168" s="64"/>
      <c r="AT168" s="64"/>
      <c r="BD168" s="64"/>
      <c r="BM168" s="64"/>
      <c r="BP168" s="62"/>
      <c r="CA168" s="64"/>
      <c r="CE168" s="61" t="s">
        <v>457</v>
      </c>
      <c r="CF168" s="61">
        <v>101158</v>
      </c>
      <c r="CG168" s="61">
        <v>2</v>
      </c>
    </row>
    <row r="169" spans="15:85" x14ac:dyDescent="0.25">
      <c r="O169" s="64"/>
      <c r="AB169" s="64"/>
      <c r="AK169" s="64"/>
      <c r="AT169" s="64"/>
      <c r="BD169" s="64"/>
      <c r="BM169" s="64"/>
      <c r="BP169" s="62"/>
      <c r="CA169" s="64"/>
      <c r="CE169" s="61" t="s">
        <v>458</v>
      </c>
      <c r="CF169" s="61">
        <v>11240</v>
      </c>
      <c r="CG169" s="61">
        <v>0.2</v>
      </c>
    </row>
    <row r="170" spans="15:85" x14ac:dyDescent="0.25">
      <c r="O170" s="64"/>
      <c r="AB170" s="64"/>
      <c r="AK170" s="64"/>
      <c r="AT170" s="64"/>
      <c r="BD170" s="64"/>
      <c r="BM170" s="64"/>
      <c r="BP170" s="62"/>
      <c r="CA170" s="64"/>
      <c r="CE170" s="61" t="s">
        <v>43</v>
      </c>
      <c r="CF170" s="61">
        <v>595709</v>
      </c>
      <c r="CG170" s="61">
        <v>11.9</v>
      </c>
    </row>
    <row r="171" spans="15:85" x14ac:dyDescent="0.25">
      <c r="O171" s="64"/>
      <c r="AB171" s="64"/>
      <c r="AK171" s="64"/>
      <c r="AT171" s="64"/>
      <c r="BD171" s="64"/>
      <c r="BM171" s="64"/>
      <c r="BP171" s="62"/>
      <c r="CA171" s="64"/>
      <c r="CD171" s="61" t="s">
        <v>69</v>
      </c>
      <c r="CE171" s="61" t="s">
        <v>70</v>
      </c>
      <c r="CF171" s="61">
        <v>4428482</v>
      </c>
      <c r="CG171" s="61">
        <v>88.1</v>
      </c>
    </row>
    <row r="172" spans="15:85" x14ac:dyDescent="0.25">
      <c r="O172" s="64"/>
      <c r="AB172" s="64"/>
      <c r="AK172" s="64"/>
      <c r="AT172" s="64"/>
      <c r="BD172" s="64"/>
      <c r="BM172" s="64"/>
      <c r="BP172" s="62"/>
      <c r="CA172" s="64"/>
      <c r="CD172" s="61" t="s">
        <v>43</v>
      </c>
      <c r="CF172" s="61">
        <v>5024191</v>
      </c>
      <c r="CG172" s="61">
        <v>100</v>
      </c>
    </row>
    <row r="173" spans="15:85" x14ac:dyDescent="0.25">
      <c r="O173" s="64"/>
      <c r="AB173" s="64"/>
      <c r="AK173" s="64"/>
      <c r="AT173" s="64"/>
      <c r="BD173" s="64"/>
      <c r="BM173" s="64"/>
      <c r="BP173" s="62"/>
      <c r="CA173" s="64"/>
    </row>
    <row r="174" spans="15:85" x14ac:dyDescent="0.25">
      <c r="O174" s="64"/>
      <c r="AB174" s="64"/>
      <c r="AK174" s="64"/>
      <c r="AT174" s="64"/>
      <c r="BD174" s="64"/>
      <c r="BM174" s="64"/>
      <c r="BP174" s="62"/>
      <c r="CA174" s="64"/>
    </row>
    <row r="175" spans="15:85" x14ac:dyDescent="0.25">
      <c r="O175" s="64"/>
      <c r="AB175" s="64"/>
      <c r="AK175" s="64"/>
      <c r="AT175" s="64"/>
      <c r="BD175" s="64"/>
      <c r="BM175" s="64"/>
      <c r="BP175" s="62"/>
      <c r="CA175" s="64"/>
    </row>
    <row r="176" spans="15:85" x14ac:dyDescent="0.25">
      <c r="O176" s="64"/>
      <c r="AB176" s="64"/>
      <c r="AK176" s="64"/>
      <c r="AT176" s="64"/>
      <c r="BD176" s="64"/>
      <c r="BM176" s="64"/>
      <c r="BP176" s="62"/>
      <c r="CA176" s="64"/>
      <c r="CD176" s="61" t="s">
        <v>471</v>
      </c>
    </row>
    <row r="177" spans="15:85" x14ac:dyDescent="0.25">
      <c r="O177" s="64"/>
      <c r="AB177" s="64"/>
      <c r="AK177" s="64"/>
      <c r="AT177" s="64"/>
      <c r="BD177" s="64"/>
      <c r="BM177" s="64"/>
      <c r="BP177" s="62"/>
      <c r="CA177" s="64"/>
      <c r="CF177" s="61" t="s">
        <v>3</v>
      </c>
      <c r="CG177" s="61" t="s">
        <v>4</v>
      </c>
    </row>
    <row r="178" spans="15:85" x14ac:dyDescent="0.25">
      <c r="O178" s="64"/>
      <c r="AB178" s="64"/>
      <c r="AK178" s="64"/>
      <c r="AT178" s="64"/>
      <c r="BD178" s="64"/>
      <c r="BM178" s="64"/>
      <c r="BP178" s="62"/>
      <c r="CA178" s="64"/>
      <c r="CD178" s="61" t="s">
        <v>6</v>
      </c>
      <c r="CE178" s="61" t="s">
        <v>454</v>
      </c>
      <c r="CF178" s="61">
        <v>28100</v>
      </c>
      <c r="CG178" s="61">
        <v>0.6</v>
      </c>
    </row>
    <row r="179" spans="15:85" x14ac:dyDescent="0.25">
      <c r="O179" s="64"/>
      <c r="AB179" s="64"/>
      <c r="AK179" s="64"/>
      <c r="AT179" s="64"/>
      <c r="BD179" s="64"/>
      <c r="BM179" s="64"/>
      <c r="BP179" s="62"/>
      <c r="CA179" s="64"/>
      <c r="CE179" s="61" t="s">
        <v>455</v>
      </c>
      <c r="CF179" s="61">
        <v>146117</v>
      </c>
      <c r="CG179" s="61">
        <v>2.9</v>
      </c>
    </row>
    <row r="180" spans="15:85" x14ac:dyDescent="0.25">
      <c r="O180" s="64"/>
      <c r="AB180" s="64"/>
      <c r="AK180" s="64"/>
      <c r="AT180" s="64"/>
      <c r="BD180" s="64"/>
      <c r="BM180" s="64"/>
      <c r="BP180" s="62"/>
      <c r="CA180" s="64"/>
      <c r="CE180" s="61" t="s">
        <v>456</v>
      </c>
      <c r="CF180" s="61">
        <v>50579</v>
      </c>
      <c r="CG180" s="61">
        <v>1</v>
      </c>
    </row>
    <row r="181" spans="15:85" x14ac:dyDescent="0.25">
      <c r="O181" s="64"/>
      <c r="AB181" s="64"/>
      <c r="AK181" s="64"/>
      <c r="AT181" s="64"/>
      <c r="BD181" s="64"/>
      <c r="BM181" s="64"/>
      <c r="BP181" s="62"/>
      <c r="CA181" s="64"/>
      <c r="CE181" s="61" t="s">
        <v>457</v>
      </c>
      <c r="CF181" s="61">
        <v>22480</v>
      </c>
      <c r="CG181" s="61">
        <v>0.4</v>
      </c>
    </row>
    <row r="182" spans="15:85" x14ac:dyDescent="0.25">
      <c r="O182" s="64"/>
      <c r="AB182" s="64"/>
      <c r="AK182" s="64"/>
      <c r="AT182" s="64"/>
      <c r="BD182" s="64"/>
      <c r="BM182" s="64"/>
      <c r="BP182" s="62"/>
      <c r="CA182" s="64"/>
      <c r="CE182" s="61" t="s">
        <v>458</v>
      </c>
      <c r="CF182" s="61">
        <v>5620</v>
      </c>
      <c r="CG182" s="61">
        <v>0.1</v>
      </c>
    </row>
    <row r="183" spans="15:85" x14ac:dyDescent="0.25">
      <c r="O183" s="64"/>
      <c r="AB183" s="64"/>
      <c r="AK183" s="64"/>
      <c r="AT183" s="64"/>
      <c r="BD183" s="64"/>
      <c r="BM183" s="64"/>
      <c r="BP183" s="62"/>
      <c r="CA183" s="64"/>
      <c r="CE183" s="61" t="s">
        <v>43</v>
      </c>
      <c r="CF183" s="61">
        <v>252896</v>
      </c>
      <c r="CG183" s="61">
        <v>5</v>
      </c>
    </row>
    <row r="184" spans="15:85" x14ac:dyDescent="0.25">
      <c r="O184" s="64"/>
      <c r="AB184" s="64"/>
      <c r="AK184" s="64"/>
      <c r="AT184" s="64"/>
      <c r="BD184" s="64"/>
      <c r="BM184" s="64"/>
      <c r="BP184" s="62"/>
      <c r="CA184" s="64"/>
      <c r="CD184" s="61" t="s">
        <v>69</v>
      </c>
      <c r="CE184" s="61" t="s">
        <v>70</v>
      </c>
      <c r="CF184" s="61">
        <v>4771295</v>
      </c>
      <c r="CG184" s="61">
        <v>95</v>
      </c>
    </row>
    <row r="185" spans="15:85" x14ac:dyDescent="0.25">
      <c r="O185" s="64"/>
      <c r="AB185" s="64"/>
      <c r="AK185" s="64"/>
      <c r="AT185" s="64"/>
      <c r="BD185" s="64"/>
      <c r="BM185" s="64"/>
      <c r="BP185" s="62"/>
      <c r="CA185" s="64"/>
      <c r="CD185" s="61" t="s">
        <v>43</v>
      </c>
      <c r="CF185" s="61">
        <v>5024191</v>
      </c>
      <c r="CG185" s="61">
        <v>100</v>
      </c>
    </row>
    <row r="186" spans="15:85" x14ac:dyDescent="0.25">
      <c r="O186" s="64"/>
      <c r="AB186" s="64"/>
      <c r="AK186" s="64"/>
      <c r="AT186" s="64"/>
      <c r="BD186" s="64"/>
      <c r="BM186" s="64"/>
      <c r="BP186" s="62"/>
      <c r="CA186" s="64"/>
    </row>
    <row r="187" spans="15:85" x14ac:dyDescent="0.25">
      <c r="O187" s="64"/>
      <c r="AB187" s="64"/>
      <c r="AK187" s="64"/>
      <c r="AT187" s="64"/>
      <c r="BD187" s="64"/>
      <c r="BM187" s="64"/>
      <c r="BP187" s="62"/>
      <c r="CA187" s="64"/>
    </row>
    <row r="188" spans="15:85" x14ac:dyDescent="0.25">
      <c r="O188" s="64"/>
      <c r="AB188" s="64"/>
      <c r="AK188" s="64"/>
      <c r="AT188" s="64"/>
      <c r="BD188" s="64"/>
      <c r="BM188" s="64"/>
      <c r="BP188" s="62"/>
      <c r="CA188" s="64"/>
    </row>
    <row r="189" spans="15:85" x14ac:dyDescent="0.25">
      <c r="O189" s="64"/>
      <c r="AB189" s="64"/>
      <c r="AK189" s="64"/>
      <c r="AT189" s="64"/>
      <c r="BD189" s="64"/>
      <c r="BM189" s="64"/>
      <c r="BP189" s="62"/>
      <c r="CA189" s="64"/>
    </row>
    <row r="190" spans="15:85" x14ac:dyDescent="0.25">
      <c r="O190" s="64"/>
      <c r="AB190" s="64"/>
      <c r="AK190" s="64"/>
      <c r="AT190" s="64"/>
      <c r="BD190" s="64"/>
      <c r="BM190" s="64"/>
      <c r="BP190" s="62"/>
      <c r="CA190" s="64"/>
    </row>
    <row r="191" spans="15:85" x14ac:dyDescent="0.25">
      <c r="O191" s="64"/>
      <c r="AB191" s="64"/>
      <c r="AK191" s="64"/>
      <c r="AT191" s="64"/>
      <c r="BD191" s="64"/>
      <c r="BM191" s="64"/>
      <c r="BP191" s="62"/>
      <c r="CA191" s="64"/>
    </row>
    <row r="192" spans="15:85" x14ac:dyDescent="0.25">
      <c r="O192" s="64"/>
      <c r="AB192" s="64"/>
      <c r="AK192" s="64"/>
      <c r="AT192" s="64"/>
      <c r="BD192" s="64"/>
      <c r="BM192" s="64"/>
      <c r="BP192" s="62"/>
      <c r="CA192" s="64"/>
    </row>
    <row r="193" spans="15:79" x14ac:dyDescent="0.25">
      <c r="O193" s="64"/>
      <c r="AB193" s="64"/>
      <c r="AK193" s="64"/>
      <c r="AT193" s="64"/>
      <c r="BD193" s="64"/>
      <c r="BM193" s="64"/>
      <c r="BP193" s="62"/>
      <c r="CA193" s="64"/>
    </row>
    <row r="194" spans="15:79" x14ac:dyDescent="0.25">
      <c r="O194" s="64"/>
      <c r="AB194" s="64"/>
      <c r="AK194" s="64"/>
      <c r="AT194" s="64"/>
      <c r="BD194" s="64"/>
      <c r="BM194" s="64"/>
      <c r="BP194" s="62"/>
      <c r="CA194" s="64"/>
    </row>
    <row r="195" spans="15:79" x14ac:dyDescent="0.25">
      <c r="O195" s="64"/>
      <c r="AB195" s="64"/>
      <c r="AK195" s="64"/>
      <c r="AT195" s="64"/>
      <c r="BD195" s="64"/>
      <c r="BM195" s="64"/>
      <c r="BP195" s="62"/>
      <c r="CA195" s="64"/>
    </row>
    <row r="196" spans="15:79" x14ac:dyDescent="0.25">
      <c r="O196" s="64"/>
      <c r="AB196" s="64"/>
      <c r="AK196" s="64"/>
      <c r="AT196" s="64"/>
      <c r="BD196" s="64"/>
      <c r="BM196" s="64"/>
      <c r="BP196" s="62"/>
      <c r="CA196" s="64"/>
    </row>
    <row r="197" spans="15:79" x14ac:dyDescent="0.25">
      <c r="O197" s="64"/>
      <c r="AB197" s="64"/>
      <c r="AK197" s="64"/>
      <c r="AT197" s="64"/>
      <c r="BD197" s="64"/>
      <c r="BM197" s="64"/>
      <c r="BP197" s="62"/>
      <c r="CA197" s="64"/>
    </row>
    <row r="198" spans="15:79" x14ac:dyDescent="0.25">
      <c r="O198" s="64"/>
      <c r="AB198" s="64"/>
      <c r="AK198" s="64"/>
      <c r="AT198" s="64"/>
      <c r="BD198" s="64"/>
      <c r="BM198" s="64"/>
      <c r="BP198" s="62"/>
      <c r="CA198" s="64"/>
    </row>
    <row r="199" spans="15:79" x14ac:dyDescent="0.25">
      <c r="O199" s="64"/>
      <c r="AB199" s="64"/>
      <c r="AK199" s="64"/>
      <c r="AT199" s="64"/>
      <c r="BD199" s="64"/>
      <c r="BM199" s="64"/>
      <c r="BP199" s="62"/>
      <c r="CA199" s="64"/>
    </row>
    <row r="200" spans="15:79" x14ac:dyDescent="0.25">
      <c r="O200" s="64"/>
      <c r="AB200" s="64"/>
      <c r="AK200" s="64"/>
      <c r="AT200" s="64"/>
      <c r="BD200" s="64"/>
      <c r="BM200" s="64"/>
      <c r="BP200" s="62"/>
      <c r="CA200" s="64"/>
    </row>
    <row r="201" spans="15:79" x14ac:dyDescent="0.25">
      <c r="O201" s="64"/>
      <c r="AB201" s="64"/>
      <c r="AK201" s="64"/>
      <c r="AT201" s="64"/>
      <c r="BD201" s="64"/>
      <c r="BM201" s="64"/>
      <c r="BP201" s="62"/>
      <c r="CA201" s="64"/>
    </row>
    <row r="202" spans="15:79" x14ac:dyDescent="0.25">
      <c r="O202" s="64"/>
      <c r="AB202" s="64"/>
      <c r="AK202" s="64"/>
      <c r="AT202" s="64"/>
      <c r="BD202" s="64"/>
      <c r="BM202" s="64"/>
      <c r="BP202" s="62"/>
      <c r="CA202" s="64"/>
    </row>
    <row r="203" spans="15:79" x14ac:dyDescent="0.25">
      <c r="O203" s="64"/>
      <c r="AB203" s="64"/>
      <c r="AK203" s="64"/>
      <c r="AT203" s="64"/>
      <c r="BD203" s="64"/>
      <c r="BM203" s="64"/>
      <c r="BP203" s="62"/>
      <c r="CA203" s="64"/>
    </row>
    <row r="204" spans="15:79" x14ac:dyDescent="0.25">
      <c r="O204" s="64"/>
      <c r="AB204" s="64"/>
      <c r="AK204" s="64"/>
      <c r="AT204" s="64"/>
      <c r="BD204" s="64"/>
      <c r="BM204" s="64"/>
      <c r="BP204" s="62"/>
      <c r="CA204" s="64"/>
    </row>
    <row r="205" spans="15:79" x14ac:dyDescent="0.25">
      <c r="O205" s="64"/>
      <c r="AB205" s="64"/>
      <c r="AK205" s="64"/>
      <c r="AT205" s="64"/>
      <c r="BD205" s="64"/>
      <c r="BM205" s="64"/>
      <c r="BP205" s="62"/>
      <c r="CA205" s="64"/>
    </row>
    <row r="206" spans="15:79" x14ac:dyDescent="0.25">
      <c r="O206" s="64"/>
      <c r="AB206" s="64"/>
      <c r="AK206" s="64"/>
      <c r="AT206" s="64"/>
      <c r="BD206" s="64"/>
      <c r="BM206" s="64"/>
      <c r="BP206" s="62"/>
      <c r="CA206" s="64"/>
    </row>
    <row r="207" spans="15:79" x14ac:dyDescent="0.25">
      <c r="O207" s="64"/>
      <c r="AB207" s="64"/>
      <c r="AK207" s="64"/>
      <c r="AT207" s="64"/>
      <c r="BD207" s="64"/>
      <c r="BM207" s="64"/>
      <c r="BP207" s="62"/>
      <c r="CA207" s="64"/>
    </row>
    <row r="208" spans="15:79" x14ac:dyDescent="0.25">
      <c r="O208" s="64"/>
      <c r="AB208" s="64"/>
      <c r="AK208" s="64"/>
      <c r="AT208" s="64"/>
      <c r="BD208" s="64"/>
      <c r="BM208" s="64"/>
      <c r="BP208" s="62"/>
      <c r="CA208" s="64"/>
    </row>
    <row r="209" spans="15:79" x14ac:dyDescent="0.25">
      <c r="O209" s="64"/>
      <c r="AB209" s="64"/>
      <c r="AK209" s="64"/>
      <c r="AT209" s="64"/>
      <c r="BD209" s="64"/>
      <c r="BM209" s="64"/>
      <c r="BP209" s="62"/>
      <c r="CA209" s="64"/>
    </row>
    <row r="210" spans="15:79" x14ac:dyDescent="0.25">
      <c r="O210" s="64"/>
      <c r="AB210" s="64"/>
      <c r="AK210" s="64"/>
      <c r="AT210" s="64"/>
      <c r="BD210" s="64"/>
      <c r="BM210" s="64"/>
      <c r="BP210" s="62"/>
      <c r="CA210" s="64"/>
    </row>
    <row r="211" spans="15:79" x14ac:dyDescent="0.25">
      <c r="O211" s="64"/>
      <c r="AB211" s="64"/>
      <c r="AK211" s="64"/>
      <c r="AT211" s="64"/>
      <c r="BD211" s="64"/>
      <c r="BM211" s="64"/>
      <c r="BP211" s="62"/>
      <c r="CA211" s="64"/>
    </row>
    <row r="212" spans="15:79" x14ac:dyDescent="0.25">
      <c r="O212" s="64"/>
      <c r="AB212" s="64"/>
      <c r="AK212" s="64"/>
      <c r="AT212" s="64"/>
      <c r="BD212" s="64"/>
      <c r="BM212" s="64"/>
      <c r="BP212" s="62"/>
      <c r="CA212" s="64"/>
    </row>
    <row r="213" spans="15:79" x14ac:dyDescent="0.25">
      <c r="O213" s="64"/>
      <c r="AB213" s="64"/>
      <c r="AK213" s="64"/>
      <c r="AT213" s="64"/>
      <c r="BD213" s="64"/>
      <c r="BM213" s="64"/>
      <c r="BP213" s="62"/>
      <c r="CA213" s="64"/>
    </row>
    <row r="214" spans="15:79" x14ac:dyDescent="0.25">
      <c r="O214" s="64"/>
      <c r="AB214" s="64"/>
      <c r="AK214" s="64"/>
      <c r="AT214" s="64"/>
      <c r="BD214" s="64"/>
      <c r="BM214" s="64"/>
      <c r="BP214" s="62"/>
      <c r="CA214" s="64"/>
    </row>
    <row r="215" spans="15:79" x14ac:dyDescent="0.25">
      <c r="O215" s="64"/>
      <c r="AB215" s="64"/>
      <c r="AK215" s="64"/>
      <c r="AT215" s="64"/>
      <c r="BD215" s="64"/>
      <c r="BM215" s="64"/>
      <c r="BP215" s="62"/>
      <c r="CA215" s="64"/>
    </row>
    <row r="216" spans="15:79" x14ac:dyDescent="0.25">
      <c r="O216" s="64"/>
      <c r="AB216" s="64"/>
      <c r="AK216" s="64"/>
      <c r="AT216" s="64"/>
      <c r="BD216" s="64"/>
      <c r="BM216" s="64"/>
      <c r="BP216" s="62"/>
      <c r="CA216" s="64"/>
    </row>
    <row r="217" spans="15:79" x14ac:dyDescent="0.25">
      <c r="O217" s="64"/>
      <c r="AB217" s="64"/>
      <c r="AK217" s="64"/>
      <c r="AT217" s="64"/>
      <c r="BD217" s="64"/>
      <c r="BM217" s="64"/>
      <c r="BP217" s="62"/>
      <c r="CA217" s="64"/>
    </row>
    <row r="218" spans="15:79" x14ac:dyDescent="0.25">
      <c r="O218" s="64"/>
      <c r="AB218" s="64"/>
      <c r="AK218" s="64"/>
      <c r="AT218" s="64"/>
      <c r="BD218" s="64"/>
      <c r="BM218" s="64"/>
      <c r="BP218" s="62"/>
      <c r="CA218" s="64"/>
    </row>
    <row r="219" spans="15:79" x14ac:dyDescent="0.25">
      <c r="O219" s="64"/>
      <c r="AB219" s="64"/>
      <c r="AK219" s="64"/>
      <c r="AT219" s="64"/>
      <c r="BD219" s="64"/>
      <c r="BM219" s="64"/>
      <c r="BP219" s="62"/>
      <c r="CA219" s="64"/>
    </row>
    <row r="220" spans="15:79" x14ac:dyDescent="0.25">
      <c r="O220" s="64"/>
      <c r="AB220" s="64"/>
      <c r="AK220" s="64"/>
      <c r="AT220" s="64"/>
      <c r="BD220" s="64"/>
      <c r="BM220" s="64"/>
      <c r="BP220" s="62"/>
      <c r="CA220" s="64"/>
    </row>
    <row r="221" spans="15:79" x14ac:dyDescent="0.25">
      <c r="O221" s="64"/>
      <c r="AB221" s="64"/>
      <c r="AK221" s="64"/>
      <c r="AT221" s="64"/>
      <c r="BD221" s="64"/>
      <c r="BM221" s="64"/>
      <c r="BP221" s="62"/>
      <c r="CA221" s="64"/>
    </row>
    <row r="222" spans="15:79" x14ac:dyDescent="0.25">
      <c r="O222" s="64"/>
      <c r="AB222" s="64"/>
      <c r="AK222" s="64"/>
      <c r="AT222" s="64"/>
      <c r="BD222" s="64"/>
      <c r="BM222" s="64"/>
      <c r="BP222" s="62"/>
      <c r="CA222" s="64"/>
    </row>
    <row r="223" spans="15:79" x14ac:dyDescent="0.25">
      <c r="O223" s="64"/>
      <c r="AB223" s="64"/>
      <c r="AK223" s="64"/>
      <c r="AT223" s="64"/>
      <c r="BD223" s="64"/>
      <c r="BM223" s="64"/>
      <c r="BP223" s="62"/>
      <c r="CA223" s="64"/>
    </row>
    <row r="224" spans="15:79" x14ac:dyDescent="0.25">
      <c r="O224" s="64"/>
      <c r="AB224" s="64"/>
      <c r="AK224" s="64"/>
      <c r="AT224" s="64"/>
      <c r="BD224" s="64"/>
      <c r="BM224" s="64"/>
      <c r="BP224" s="62"/>
      <c r="CA224" s="64"/>
    </row>
    <row r="225" spans="15:79" x14ac:dyDescent="0.25">
      <c r="O225" s="64"/>
      <c r="AB225" s="64"/>
      <c r="AK225" s="64"/>
      <c r="AT225" s="64"/>
      <c r="BD225" s="64"/>
      <c r="BM225" s="64"/>
      <c r="BP225" s="62"/>
      <c r="CA225" s="64"/>
    </row>
    <row r="226" spans="15:79" x14ac:dyDescent="0.25">
      <c r="O226" s="64"/>
      <c r="AB226" s="64"/>
      <c r="AK226" s="64"/>
      <c r="AT226" s="64"/>
      <c r="BD226" s="64"/>
      <c r="BM226" s="64"/>
      <c r="BP226" s="62"/>
      <c r="CA226" s="64"/>
    </row>
    <row r="227" spans="15:79" x14ac:dyDescent="0.25">
      <c r="O227" s="64"/>
      <c r="AB227" s="64"/>
      <c r="AK227" s="64"/>
      <c r="AT227" s="64"/>
      <c r="BD227" s="64"/>
      <c r="BM227" s="64"/>
      <c r="BP227" s="62"/>
      <c r="CA227" s="64"/>
    </row>
    <row r="228" spans="15:79" x14ac:dyDescent="0.25">
      <c r="O228" s="64"/>
      <c r="AB228" s="64"/>
      <c r="AK228" s="64"/>
      <c r="AT228" s="64"/>
      <c r="BD228" s="64"/>
      <c r="BM228" s="64"/>
      <c r="BP228" s="62"/>
      <c r="CA228" s="64"/>
    </row>
    <row r="229" spans="15:79" x14ac:dyDescent="0.25">
      <c r="O229" s="64"/>
      <c r="AB229" s="64"/>
      <c r="AK229" s="64"/>
      <c r="AT229" s="64"/>
      <c r="BD229" s="64"/>
      <c r="BM229" s="64"/>
      <c r="BP229" s="62"/>
      <c r="CA229" s="64"/>
    </row>
    <row r="230" spans="15:79" x14ac:dyDescent="0.25">
      <c r="O230" s="64"/>
      <c r="AB230" s="64"/>
      <c r="AK230" s="64"/>
      <c r="AT230" s="64"/>
      <c r="BD230" s="64"/>
      <c r="BM230" s="64"/>
      <c r="BP230" s="62"/>
      <c r="CA230" s="64"/>
    </row>
    <row r="231" spans="15:79" x14ac:dyDescent="0.25">
      <c r="O231" s="64"/>
      <c r="AB231" s="64"/>
      <c r="AK231" s="64"/>
      <c r="AT231" s="64"/>
      <c r="BD231" s="64"/>
      <c r="BM231" s="64"/>
      <c r="BP231" s="62"/>
      <c r="CA231" s="64"/>
    </row>
    <row r="232" spans="15:79" x14ac:dyDescent="0.25">
      <c r="O232" s="64"/>
      <c r="AB232" s="64"/>
      <c r="AK232" s="64"/>
      <c r="AT232" s="64"/>
      <c r="BD232" s="64"/>
      <c r="BM232" s="64"/>
      <c r="BP232" s="62"/>
      <c r="CA232" s="64"/>
    </row>
    <row r="233" spans="15:79" x14ac:dyDescent="0.25">
      <c r="O233" s="64"/>
      <c r="AB233" s="64"/>
      <c r="AK233" s="64"/>
      <c r="AT233" s="64"/>
      <c r="BD233" s="64"/>
      <c r="BM233" s="64"/>
      <c r="BP233" s="62"/>
      <c r="CA233" s="64"/>
    </row>
    <row r="234" spans="15:79" x14ac:dyDescent="0.25">
      <c r="O234" s="64"/>
      <c r="AB234" s="64"/>
      <c r="AK234" s="64"/>
      <c r="AT234" s="64"/>
      <c r="BD234" s="64"/>
      <c r="BM234" s="64"/>
      <c r="BP234" s="62"/>
      <c r="CA234" s="64"/>
    </row>
    <row r="235" spans="15:79" x14ac:dyDescent="0.25">
      <c r="O235" s="64"/>
      <c r="AB235" s="64"/>
      <c r="AK235" s="64"/>
      <c r="AT235" s="64"/>
      <c r="BD235" s="64"/>
      <c r="BM235" s="64"/>
      <c r="BP235" s="62"/>
      <c r="CA235" s="64"/>
    </row>
    <row r="236" spans="15:79" x14ac:dyDescent="0.25">
      <c r="O236" s="64"/>
      <c r="AB236" s="64"/>
      <c r="AK236" s="64"/>
      <c r="AT236" s="64"/>
      <c r="BD236" s="64"/>
      <c r="BM236" s="64"/>
      <c r="BP236" s="62"/>
      <c r="CA236" s="64"/>
    </row>
    <row r="237" spans="15:79" x14ac:dyDescent="0.25">
      <c r="O237" s="64"/>
      <c r="AB237" s="64"/>
      <c r="AK237" s="64"/>
      <c r="AT237" s="64"/>
      <c r="BD237" s="64"/>
      <c r="BM237" s="64"/>
      <c r="BP237" s="62"/>
      <c r="CA237" s="64"/>
    </row>
    <row r="238" spans="15:79" x14ac:dyDescent="0.25">
      <c r="O238" s="64"/>
      <c r="AB238" s="64"/>
      <c r="AK238" s="64"/>
      <c r="AT238" s="64"/>
      <c r="BD238" s="64"/>
      <c r="BM238" s="64"/>
      <c r="BP238" s="62"/>
      <c r="CA238" s="64"/>
    </row>
    <row r="239" spans="15:79" x14ac:dyDescent="0.25">
      <c r="O239" s="64"/>
      <c r="AB239" s="64"/>
      <c r="AK239" s="64"/>
      <c r="AT239" s="64"/>
      <c r="BD239" s="64"/>
      <c r="BM239" s="64"/>
      <c r="BP239" s="62"/>
      <c r="CA239" s="64"/>
    </row>
    <row r="240" spans="15:79" x14ac:dyDescent="0.25">
      <c r="O240" s="64"/>
      <c r="AB240" s="64"/>
      <c r="AK240" s="64"/>
      <c r="AT240" s="64"/>
      <c r="BD240" s="64"/>
      <c r="BM240" s="64"/>
      <c r="BP240" s="62"/>
      <c r="CA240" s="64"/>
    </row>
    <row r="241" spans="15:79" x14ac:dyDescent="0.25">
      <c r="O241" s="64"/>
      <c r="AB241" s="64"/>
      <c r="AK241" s="64"/>
      <c r="AT241" s="64"/>
      <c r="BD241" s="64"/>
      <c r="BM241" s="64"/>
      <c r="BP241" s="62"/>
      <c r="CA241" s="64"/>
    </row>
    <row r="242" spans="15:79" x14ac:dyDescent="0.25">
      <c r="O242" s="64"/>
      <c r="AB242" s="64"/>
      <c r="AK242" s="64"/>
      <c r="AT242" s="64"/>
      <c r="BD242" s="64"/>
      <c r="BM242" s="64"/>
      <c r="BP242" s="62"/>
      <c r="CA242" s="64"/>
    </row>
    <row r="243" spans="15:79" x14ac:dyDescent="0.25">
      <c r="O243" s="64"/>
      <c r="AB243" s="64"/>
      <c r="AK243" s="64"/>
      <c r="AT243" s="64"/>
      <c r="BD243" s="64"/>
      <c r="BM243" s="64"/>
      <c r="BP243" s="62"/>
      <c r="CA243" s="64"/>
    </row>
    <row r="244" spans="15:79" x14ac:dyDescent="0.25">
      <c r="O244" s="64"/>
      <c r="AB244" s="64"/>
      <c r="AK244" s="64"/>
      <c r="AT244" s="64"/>
      <c r="BD244" s="64"/>
      <c r="BM244" s="64"/>
      <c r="BP244" s="62"/>
      <c r="CA244" s="64"/>
    </row>
    <row r="245" spans="15:79" x14ac:dyDescent="0.25">
      <c r="O245" s="64"/>
      <c r="AB245" s="64"/>
      <c r="AK245" s="64"/>
      <c r="AT245" s="64"/>
      <c r="BD245" s="64"/>
      <c r="BM245" s="64"/>
      <c r="BP245" s="62"/>
      <c r="CA245" s="64"/>
    </row>
    <row r="246" spans="15:79" x14ac:dyDescent="0.25">
      <c r="O246" s="64"/>
      <c r="AB246" s="64"/>
      <c r="AK246" s="64"/>
      <c r="AT246" s="64"/>
      <c r="BD246" s="64"/>
      <c r="BM246" s="64"/>
      <c r="BP246" s="62"/>
      <c r="CA246" s="64"/>
    </row>
    <row r="247" spans="15:79" x14ac:dyDescent="0.25">
      <c r="O247" s="64"/>
      <c r="AB247" s="64"/>
      <c r="AK247" s="64"/>
      <c r="AT247" s="64"/>
      <c r="BD247" s="64"/>
      <c r="BM247" s="64"/>
      <c r="BP247" s="62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I201"/>
  <sheetViews>
    <sheetView zoomScale="50" zoomScaleNormal="50" workbookViewId="0">
      <selection activeCell="A24" sqref="A24"/>
    </sheetView>
  </sheetViews>
  <sheetFormatPr defaultColWidth="8.75" defaultRowHeight="15.75" x14ac:dyDescent="0.25"/>
  <cols>
    <col min="1" max="1" width="8.75" style="62"/>
    <col min="2" max="2" width="17.75" style="1" customWidth="1"/>
    <col min="3" max="3" width="11.625" style="1" customWidth="1"/>
    <col min="4" max="7" width="11.625" style="62" customWidth="1"/>
    <col min="8" max="8" width="11.625" style="1" customWidth="1"/>
    <col min="9" max="9" width="8.75" style="1"/>
    <col min="10" max="10" width="13.75" style="1" customWidth="1"/>
    <col min="11" max="16" width="8.75" style="1"/>
    <col min="17" max="17" width="8.75" style="1" customWidth="1"/>
    <col min="18" max="27" width="8.75" style="1"/>
    <col min="28" max="28" width="16.75" style="1" customWidth="1"/>
    <col min="29" max="33" width="8.75" style="1"/>
    <col min="34" max="34" width="14.375" style="1" customWidth="1"/>
    <col min="35" max="35" width="13.75" style="1" customWidth="1"/>
    <col min="36" max="37" width="8.75" style="1"/>
    <col min="38" max="38" width="8.75" style="62"/>
    <col min="39" max="39" width="22.625" style="62" customWidth="1"/>
    <col min="40" max="40" width="8.75" style="62"/>
    <col min="41" max="41" width="8.75" style="1"/>
    <col min="42" max="42" width="8.75" style="33"/>
    <col min="43" max="43" width="8.75" style="1"/>
    <col min="44" max="44" width="19.25" style="1" customWidth="1"/>
    <col min="45" max="45" width="18.25" style="1" customWidth="1"/>
    <col min="46" max="54" width="8.75" style="1"/>
    <col min="55" max="55" width="8.75" style="33"/>
    <col min="56" max="58" width="8.75" style="1"/>
    <col min="59" max="59" width="12.125" style="1" customWidth="1"/>
    <col min="60" max="63" width="8.75" style="1"/>
    <col min="64" max="64" width="8.75" style="33"/>
    <col min="65" max="65" width="13" style="33" customWidth="1"/>
    <col min="66" max="66" width="8.75" style="33"/>
    <col min="67" max="67" width="12.25" style="33" customWidth="1"/>
    <col min="68" max="68" width="13.75" style="33" customWidth="1"/>
    <col min="69" max="69" width="18.75" style="33" customWidth="1"/>
    <col min="70" max="74" width="8.75" style="33"/>
    <col min="75" max="76" width="8.75" style="1"/>
    <col min="77" max="77" width="8.75" style="33"/>
    <col min="78" max="80" width="8.75" style="1"/>
    <col min="81" max="81" width="30.75" style="1" customWidth="1"/>
    <col min="82" max="83" width="8.75" style="1"/>
    <col min="84" max="84" width="11.625" style="1" customWidth="1"/>
    <col min="85" max="85" width="12.375" style="33" customWidth="1"/>
    <col min="86" max="87" width="8.75" style="33"/>
    <col min="88" max="96" width="8.75" style="1"/>
    <col min="97" max="97" width="8.75" style="33"/>
    <col min="98" max="99" width="8.75" style="1"/>
    <col min="100" max="100" width="11.25" style="1" customWidth="1"/>
    <col min="101" max="104" width="8.75" style="1"/>
    <col min="105" max="105" width="8.75" style="33"/>
    <col min="106" max="106" width="8.75" style="1"/>
    <col min="107" max="107" width="15" style="1" customWidth="1"/>
    <col min="108" max="109" width="8.75" style="1"/>
    <col min="110" max="110" width="8.75" style="33"/>
    <col min="111" max="112" width="8.75" style="1"/>
    <col min="113" max="113" width="13.375" style="1" customWidth="1"/>
    <col min="114" max="117" width="8.75" style="33"/>
    <col min="118" max="118" width="8.75" style="1"/>
    <col min="119" max="119" width="8.75" style="33"/>
    <col min="120" max="122" width="8.75" style="1"/>
    <col min="123" max="123" width="10.625" style="1" customWidth="1"/>
    <col min="124" max="126" width="8.75" style="1"/>
    <col min="127" max="131" width="8.75" style="33"/>
    <col min="132" max="133" width="8.75" style="1"/>
    <col min="134" max="134" width="8.75" style="33"/>
    <col min="135" max="135" width="8.75" style="62"/>
    <col min="136" max="136" width="8.75" style="33"/>
    <col min="137" max="137" width="8.75" style="1"/>
    <col min="138" max="138" width="16.75" style="33" customWidth="1"/>
    <col min="139" max="141" width="8.75" style="33"/>
    <col min="142" max="142" width="8.75" style="1"/>
    <col min="143" max="143" width="8.75" style="33"/>
    <col min="144" max="144" width="9" style="1" customWidth="1"/>
    <col min="145" max="145" width="8.75" style="33"/>
    <col min="146" max="149" width="8.75" style="1"/>
    <col min="150" max="153" width="8.75" style="62"/>
    <col min="154" max="155" width="8.75" style="1"/>
    <col min="156" max="156" width="12.375" style="1" customWidth="1"/>
    <col min="157" max="158" width="8.75" style="1"/>
    <col min="159" max="160" width="8.75" style="62"/>
    <col min="161" max="161" width="8.75" style="1"/>
    <col min="162" max="162" width="15.25" style="62" customWidth="1"/>
    <col min="163" max="16384" width="8.75" style="1"/>
  </cols>
  <sheetData>
    <row r="1" spans="2:165" ht="18.75" x14ac:dyDescent="0.3">
      <c r="B1" s="60" t="s">
        <v>114</v>
      </c>
      <c r="C1" s="62" t="s">
        <v>2</v>
      </c>
      <c r="D1" s="62" t="s">
        <v>402</v>
      </c>
      <c r="H1" s="12"/>
      <c r="J1" s="2" t="s">
        <v>192</v>
      </c>
      <c r="AP1" s="12"/>
      <c r="AR1" s="34" t="s">
        <v>193</v>
      </c>
      <c r="BC1" s="12"/>
      <c r="BE1" s="34" t="s">
        <v>207</v>
      </c>
      <c r="BM1" s="12"/>
      <c r="BO1" s="34" t="s">
        <v>312</v>
      </c>
      <c r="BY1" s="12"/>
      <c r="CA1" s="34" t="s">
        <v>222</v>
      </c>
      <c r="CK1" s="12"/>
      <c r="CM1" s="34" t="s">
        <v>234</v>
      </c>
      <c r="DF1" s="12"/>
      <c r="DH1" s="34" t="s">
        <v>251</v>
      </c>
      <c r="DO1" s="12"/>
      <c r="DR1" s="34" t="s">
        <v>329</v>
      </c>
      <c r="EO1" s="12"/>
      <c r="EQ1" s="34" t="s">
        <v>452</v>
      </c>
    </row>
    <row r="2" spans="2:165" x14ac:dyDescent="0.25">
      <c r="B2" s="1" t="s">
        <v>405</v>
      </c>
      <c r="C2" s="1" t="s">
        <v>406</v>
      </c>
      <c r="H2" s="12"/>
      <c r="J2" s="5" t="s">
        <v>91</v>
      </c>
      <c r="K2" s="6">
        <v>900</v>
      </c>
      <c r="AP2" s="12"/>
      <c r="AR2" s="5" t="s">
        <v>205</v>
      </c>
      <c r="AS2" s="6">
        <v>136</v>
      </c>
      <c r="BC2" s="12"/>
      <c r="BE2" s="5" t="s">
        <v>205</v>
      </c>
      <c r="BF2" s="6">
        <v>136</v>
      </c>
      <c r="BM2" s="12"/>
      <c r="BO2" s="5" t="s">
        <v>91</v>
      </c>
      <c r="BP2" s="6">
        <v>900</v>
      </c>
      <c r="BY2" s="12"/>
      <c r="CA2" s="5" t="s">
        <v>205</v>
      </c>
      <c r="CB2" s="6">
        <v>136</v>
      </c>
      <c r="CK2" s="12"/>
      <c r="CM2" s="5" t="s">
        <v>205</v>
      </c>
      <c r="CN2" s="6">
        <v>900</v>
      </c>
      <c r="CU2" s="5" t="s">
        <v>206</v>
      </c>
      <c r="CV2" s="6">
        <v>3616382</v>
      </c>
      <c r="DF2" s="12"/>
      <c r="DH2" s="5" t="s">
        <v>205</v>
      </c>
      <c r="DI2" s="6">
        <v>900</v>
      </c>
      <c r="DO2" s="12"/>
      <c r="DR2" s="5" t="s">
        <v>91</v>
      </c>
      <c r="DS2" s="6">
        <v>900</v>
      </c>
      <c r="EA2" s="5" t="s">
        <v>327</v>
      </c>
      <c r="EB2" s="6">
        <v>3616382</v>
      </c>
      <c r="EO2" s="12"/>
      <c r="EQ2" s="5" t="s">
        <v>91</v>
      </c>
      <c r="ER2" s="6">
        <v>900</v>
      </c>
      <c r="EY2" s="5" t="s">
        <v>327</v>
      </c>
      <c r="EZ2" s="6">
        <v>3616382</v>
      </c>
    </row>
    <row r="3" spans="2:165" x14ac:dyDescent="0.25">
      <c r="B3" s="1" t="s">
        <v>0</v>
      </c>
      <c r="C3" s="1">
        <v>900</v>
      </c>
      <c r="H3" s="12"/>
      <c r="J3" s="7" t="s">
        <v>64</v>
      </c>
      <c r="K3" s="6" t="s">
        <v>65</v>
      </c>
      <c r="AP3" s="12"/>
      <c r="AR3" s="7" t="s">
        <v>64</v>
      </c>
      <c r="AS3" s="6" t="s">
        <v>204</v>
      </c>
      <c r="BC3" s="12"/>
      <c r="BE3" s="7" t="s">
        <v>64</v>
      </c>
      <c r="BF3" s="6" t="s">
        <v>204</v>
      </c>
      <c r="BM3" s="12"/>
      <c r="BO3" s="7" t="s">
        <v>64</v>
      </c>
      <c r="BP3" s="6" t="s">
        <v>65</v>
      </c>
      <c r="BY3" s="12"/>
      <c r="CA3" s="7" t="s">
        <v>64</v>
      </c>
      <c r="CB3" s="6" t="s">
        <v>204</v>
      </c>
      <c r="CK3" s="12"/>
      <c r="CM3" s="7" t="s">
        <v>64</v>
      </c>
      <c r="CN3" s="6" t="s">
        <v>65</v>
      </c>
      <c r="CU3" s="7" t="s">
        <v>64</v>
      </c>
      <c r="CV3" s="6" t="s">
        <v>65</v>
      </c>
      <c r="DF3" s="12"/>
      <c r="DH3" s="7" t="s">
        <v>64</v>
      </c>
      <c r="DI3" s="6" t="s">
        <v>65</v>
      </c>
      <c r="DO3" s="12"/>
      <c r="DR3" s="7" t="s">
        <v>64</v>
      </c>
      <c r="DS3" s="6" t="s">
        <v>65</v>
      </c>
      <c r="EA3" s="7" t="s">
        <v>64</v>
      </c>
      <c r="EB3" s="6" t="s">
        <v>65</v>
      </c>
      <c r="EO3" s="12"/>
      <c r="EQ3" s="7" t="s">
        <v>64</v>
      </c>
      <c r="ER3" s="6" t="s">
        <v>65</v>
      </c>
      <c r="EY3" s="7" t="s">
        <v>64</v>
      </c>
      <c r="EZ3" s="6" t="s">
        <v>65</v>
      </c>
    </row>
    <row r="4" spans="2:165" x14ac:dyDescent="0.25">
      <c r="B4" s="1" t="s">
        <v>416</v>
      </c>
      <c r="C4" s="1">
        <v>3616382</v>
      </c>
      <c r="H4" s="12"/>
      <c r="AP4" s="12"/>
      <c r="BC4" s="12"/>
      <c r="BM4" s="12"/>
      <c r="BY4" s="12"/>
      <c r="CK4" s="12"/>
      <c r="DF4" s="12"/>
      <c r="DO4" s="12"/>
      <c r="EO4" s="12"/>
    </row>
    <row r="5" spans="2:165" x14ac:dyDescent="0.25">
      <c r="B5" s="70" t="s">
        <v>410</v>
      </c>
      <c r="C5" s="29">
        <v>0.80800000000000005</v>
      </c>
      <c r="H5" s="12"/>
      <c r="J5" s="235" t="s">
        <v>67</v>
      </c>
      <c r="K5" s="235"/>
      <c r="L5" s="235"/>
      <c r="M5" s="235"/>
      <c r="N5" s="235"/>
      <c r="O5" s="8"/>
      <c r="P5" s="8"/>
      <c r="Q5" s="8"/>
      <c r="R5" s="13"/>
      <c r="T5" s="235" t="s">
        <v>66</v>
      </c>
      <c r="U5" s="235"/>
      <c r="V5" s="235"/>
      <c r="W5" s="235"/>
      <c r="X5" s="235"/>
      <c r="AB5" s="8"/>
      <c r="AC5" s="234" t="s">
        <v>92</v>
      </c>
      <c r="AD5" s="234"/>
      <c r="AH5" s="33" t="s">
        <v>190</v>
      </c>
      <c r="AI5" s="33" t="s">
        <v>2</v>
      </c>
      <c r="AJ5" s="33" t="s">
        <v>189</v>
      </c>
      <c r="AK5" s="62" t="s">
        <v>402</v>
      </c>
      <c r="AN5" s="74" t="s">
        <v>120</v>
      </c>
      <c r="AP5" s="12"/>
      <c r="BC5" s="12"/>
      <c r="BM5" s="12"/>
      <c r="BY5" s="12"/>
      <c r="CK5" s="12"/>
      <c r="DF5" s="12"/>
      <c r="DO5" s="12"/>
      <c r="EO5" s="12"/>
    </row>
    <row r="6" spans="2:165" x14ac:dyDescent="0.25">
      <c r="B6" s="78" t="s">
        <v>409</v>
      </c>
      <c r="C6" s="79">
        <f>1-C5</f>
        <v>0.19199999999999995</v>
      </c>
      <c r="H6" s="12"/>
      <c r="J6" s="4" t="s">
        <v>113</v>
      </c>
      <c r="T6" s="4" t="s">
        <v>89</v>
      </c>
      <c r="AC6" s="1" t="s">
        <v>93</v>
      </c>
      <c r="AD6" s="1" t="s">
        <v>94</v>
      </c>
      <c r="AH6" s="30" t="s">
        <v>63</v>
      </c>
      <c r="AI6" s="28">
        <v>9.6777560129732501E-2</v>
      </c>
      <c r="AJ6" s="33">
        <v>1.9316102907074976E-2</v>
      </c>
      <c r="AM6" s="30" t="s">
        <v>45</v>
      </c>
      <c r="AN6" s="41">
        <v>0.4636029800014988</v>
      </c>
      <c r="AP6" s="12"/>
      <c r="AS6" s="4" t="s">
        <v>220</v>
      </c>
      <c r="BC6" s="12"/>
      <c r="BF6" s="4" t="s">
        <v>221</v>
      </c>
      <c r="BM6" s="12"/>
      <c r="BP6" s="4" t="s">
        <v>326</v>
      </c>
      <c r="BY6" s="12"/>
      <c r="CB6" s="4" t="s">
        <v>233</v>
      </c>
      <c r="CK6" s="12"/>
      <c r="CN6" s="4" t="s">
        <v>244</v>
      </c>
      <c r="CV6" s="4" t="s">
        <v>244</v>
      </c>
      <c r="DF6" s="12"/>
      <c r="DI6" s="4" t="s">
        <v>255</v>
      </c>
      <c r="DO6" s="12"/>
      <c r="DS6" s="4" t="s">
        <v>346</v>
      </c>
      <c r="EA6" s="4" t="s">
        <v>346</v>
      </c>
      <c r="EH6" s="24" t="s">
        <v>347</v>
      </c>
      <c r="EI6" s="33">
        <v>11.4</v>
      </c>
      <c r="EJ6" s="35">
        <f>EI6/100</f>
        <v>0.114</v>
      </c>
      <c r="EO6" s="12"/>
      <c r="ER6" s="4" t="s">
        <v>482</v>
      </c>
      <c r="EY6" s="4" t="s">
        <v>482</v>
      </c>
    </row>
    <row r="7" spans="2:165" x14ac:dyDescent="0.25">
      <c r="B7" s="1" t="s">
        <v>404</v>
      </c>
      <c r="C7" s="35">
        <v>0.443</v>
      </c>
      <c r="D7" s="76">
        <v>0.52200000000000002</v>
      </c>
      <c r="H7" s="12"/>
      <c r="J7" s="3" t="s">
        <v>68</v>
      </c>
      <c r="T7" s="3" t="s">
        <v>95</v>
      </c>
      <c r="AB7" s="1" t="s">
        <v>45</v>
      </c>
      <c r="AC7" s="11">
        <v>59</v>
      </c>
      <c r="AD7" s="11">
        <v>134</v>
      </c>
      <c r="AH7" s="30" t="s">
        <v>54</v>
      </c>
      <c r="AI7" s="23">
        <v>0.10869547575573138</v>
      </c>
      <c r="AJ7" s="33">
        <v>2.0335441512727401E-2</v>
      </c>
      <c r="AM7" s="30" t="s">
        <v>47</v>
      </c>
      <c r="AN7" s="41">
        <v>0.3145452263411691</v>
      </c>
      <c r="AP7" s="12"/>
      <c r="AS7" s="24" t="s">
        <v>219</v>
      </c>
      <c r="AT7" s="33"/>
      <c r="AU7" s="33"/>
      <c r="AV7" s="33"/>
      <c r="AW7" s="33"/>
      <c r="AX7" s="33"/>
      <c r="BC7" s="12"/>
      <c r="BF7" s="24" t="s">
        <v>363</v>
      </c>
      <c r="BG7" s="33"/>
      <c r="BH7" s="33"/>
      <c r="BI7" s="33"/>
      <c r="BJ7" s="33"/>
      <c r="BK7" s="33"/>
      <c r="BM7" s="12"/>
      <c r="BP7" s="24" t="s">
        <v>247</v>
      </c>
      <c r="BY7" s="12"/>
      <c r="CB7" s="24" t="s">
        <v>224</v>
      </c>
      <c r="CC7" s="33"/>
      <c r="CD7" s="33"/>
      <c r="CE7" s="33"/>
      <c r="CF7" s="33"/>
      <c r="CJ7" s="33"/>
      <c r="CK7" s="12"/>
      <c r="CN7" s="24" t="s">
        <v>247</v>
      </c>
      <c r="CO7" s="33"/>
      <c r="CP7" s="33"/>
      <c r="CQ7" s="33"/>
      <c r="CR7" s="33"/>
      <c r="CV7" s="24" t="s">
        <v>362</v>
      </c>
      <c r="CW7" s="33"/>
      <c r="CX7" s="33"/>
      <c r="CY7" s="33"/>
      <c r="CZ7" s="33"/>
      <c r="DB7" s="33"/>
      <c r="DF7" s="12"/>
      <c r="DI7" s="24" t="s">
        <v>256</v>
      </c>
      <c r="DN7" s="33"/>
      <c r="DO7" s="12"/>
      <c r="DS7" s="24" t="s">
        <v>330</v>
      </c>
      <c r="DT7" s="33"/>
      <c r="DU7" s="33"/>
      <c r="DV7" s="33"/>
      <c r="EA7" s="24" t="s">
        <v>347</v>
      </c>
      <c r="EB7" s="33"/>
      <c r="EC7" s="33"/>
      <c r="EG7" s="33"/>
      <c r="EH7" s="24" t="s">
        <v>348</v>
      </c>
      <c r="EI7" s="33">
        <v>18.2</v>
      </c>
      <c r="EJ7" s="35">
        <f t="shared" ref="EJ7:EJ19" si="0">EI7/100</f>
        <v>0.182</v>
      </c>
      <c r="EO7" s="12"/>
      <c r="ER7" s="24" t="s">
        <v>453</v>
      </c>
      <c r="ES7" s="62"/>
      <c r="EY7" s="24" t="s">
        <v>453</v>
      </c>
      <c r="EZ7" s="62"/>
      <c r="FA7" s="62"/>
      <c r="FB7" s="62"/>
      <c r="FE7" s="62"/>
      <c r="FG7" s="62"/>
    </row>
    <row r="8" spans="2:165" x14ac:dyDescent="0.25">
      <c r="B8" s="1" t="s">
        <v>191</v>
      </c>
      <c r="C8" s="35">
        <v>0.35799999999999998</v>
      </c>
      <c r="D8" s="76">
        <v>0.32300000000000001</v>
      </c>
      <c r="H8" s="12"/>
      <c r="L8" s="1" t="s">
        <v>3</v>
      </c>
      <c r="M8" s="1" t="s">
        <v>4</v>
      </c>
      <c r="N8" s="1" t="s">
        <v>5</v>
      </c>
      <c r="V8" s="1" t="s">
        <v>3</v>
      </c>
      <c r="W8" s="1" t="s">
        <v>4</v>
      </c>
      <c r="AB8" s="1" t="s">
        <v>47</v>
      </c>
      <c r="AC8" s="1">
        <v>3</v>
      </c>
      <c r="AD8" s="1">
        <v>18</v>
      </c>
      <c r="AH8" s="30" t="s">
        <v>53</v>
      </c>
      <c r="AI8" s="23">
        <v>0.11340137415782803</v>
      </c>
      <c r="AJ8" s="33">
        <v>2.0716076312110341E-2</v>
      </c>
      <c r="AM8" s="30" t="s">
        <v>48</v>
      </c>
      <c r="AN8" s="41">
        <v>0.33041787413096407</v>
      </c>
      <c r="AP8" s="12"/>
      <c r="AS8" s="33"/>
      <c r="AT8" s="33"/>
      <c r="AU8" s="33" t="s">
        <v>3</v>
      </c>
      <c r="AV8" s="33" t="s">
        <v>4</v>
      </c>
      <c r="AW8" s="33"/>
      <c r="AX8" s="33"/>
      <c r="BC8" s="12"/>
      <c r="BF8" s="33"/>
      <c r="BG8" s="33"/>
      <c r="BH8" s="33" t="s">
        <v>3</v>
      </c>
      <c r="BI8" s="33" t="s">
        <v>4</v>
      </c>
      <c r="BJ8" s="33"/>
      <c r="BK8" s="33"/>
      <c r="BM8" s="12"/>
      <c r="BR8" s="33" t="s">
        <v>3</v>
      </c>
      <c r="BS8" s="33" t="s">
        <v>4</v>
      </c>
      <c r="BY8" s="12"/>
      <c r="CB8" s="33"/>
      <c r="CC8" s="33"/>
      <c r="CD8" s="33" t="s">
        <v>3</v>
      </c>
      <c r="CE8" s="33" t="s">
        <v>4</v>
      </c>
      <c r="CF8" s="33"/>
      <c r="CJ8" s="33"/>
      <c r="CK8" s="12"/>
      <c r="CN8" s="33"/>
      <c r="CO8" s="33"/>
      <c r="CP8" s="33" t="s">
        <v>3</v>
      </c>
      <c r="CQ8" s="33" t="s">
        <v>4</v>
      </c>
      <c r="CR8" s="33"/>
      <c r="CV8" s="33"/>
      <c r="CW8" s="33"/>
      <c r="CX8" s="33" t="s">
        <v>3</v>
      </c>
      <c r="CY8" s="33" t="s">
        <v>4</v>
      </c>
      <c r="CZ8" s="33"/>
      <c r="DB8" s="33"/>
      <c r="DC8" s="1" t="s">
        <v>250</v>
      </c>
      <c r="DF8" s="12"/>
      <c r="DI8" s="33"/>
      <c r="DK8" s="33" t="s">
        <v>3</v>
      </c>
      <c r="DL8" s="33" t="s">
        <v>4</v>
      </c>
      <c r="DN8" s="33"/>
      <c r="DO8" s="12"/>
      <c r="DS8" s="33"/>
      <c r="DT8" s="33"/>
      <c r="DU8" s="33" t="s">
        <v>3</v>
      </c>
      <c r="DV8" s="33" t="s">
        <v>4</v>
      </c>
      <c r="EB8" s="33"/>
      <c r="EC8" s="33" t="s">
        <v>3</v>
      </c>
      <c r="ED8" s="33" t="s">
        <v>4</v>
      </c>
      <c r="EG8" s="33"/>
      <c r="EH8" s="24" t="s">
        <v>349</v>
      </c>
      <c r="EI8" s="33">
        <v>21.6</v>
      </c>
      <c r="EJ8" s="35">
        <f t="shared" si="0"/>
        <v>0.21600000000000003</v>
      </c>
      <c r="EO8" s="12"/>
      <c r="ER8" s="62"/>
      <c r="ES8" s="62"/>
      <c r="ET8" s="62" t="s">
        <v>3</v>
      </c>
      <c r="EU8" s="62" t="s">
        <v>4</v>
      </c>
      <c r="EY8" s="62"/>
      <c r="EZ8" s="62"/>
      <c r="FA8" s="62" t="s">
        <v>3</v>
      </c>
      <c r="FB8" s="62" t="s">
        <v>4</v>
      </c>
      <c r="FE8" s="62"/>
      <c r="FG8" s="62" t="s">
        <v>483</v>
      </c>
      <c r="FH8" s="1" t="s">
        <v>484</v>
      </c>
      <c r="FI8" s="1" t="s">
        <v>475</v>
      </c>
    </row>
    <row r="9" spans="2:165" x14ac:dyDescent="0.25">
      <c r="B9" s="62" t="s">
        <v>444</v>
      </c>
      <c r="C9" s="77">
        <v>3.95</v>
      </c>
      <c r="D9" s="77">
        <v>5.77</v>
      </c>
      <c r="H9" s="12"/>
      <c r="J9" s="1" t="s">
        <v>6</v>
      </c>
      <c r="K9" s="1">
        <v>1</v>
      </c>
      <c r="L9" s="1">
        <v>59</v>
      </c>
      <c r="M9" s="1">
        <v>6.6</v>
      </c>
      <c r="N9" s="1">
        <v>100</v>
      </c>
      <c r="T9" s="1" t="s">
        <v>6</v>
      </c>
      <c r="U9" s="1" t="s">
        <v>46</v>
      </c>
      <c r="V9" s="1">
        <v>134</v>
      </c>
      <c r="W9" s="1">
        <v>14.9</v>
      </c>
      <c r="AB9" s="1" t="s">
        <v>48</v>
      </c>
      <c r="AC9" s="1">
        <v>2</v>
      </c>
      <c r="AD9" s="1">
        <v>5</v>
      </c>
      <c r="AH9" s="30" t="s">
        <v>60</v>
      </c>
      <c r="AI9" s="23">
        <v>0.142862221800858</v>
      </c>
      <c r="AJ9" s="33">
        <v>2.2862242927841087E-2</v>
      </c>
      <c r="AM9" s="30" t="s">
        <v>119</v>
      </c>
      <c r="AN9" s="61"/>
      <c r="AP9" s="12"/>
      <c r="AS9" s="33" t="s">
        <v>6</v>
      </c>
      <c r="AT9" s="33" t="s">
        <v>195</v>
      </c>
      <c r="AU9" s="11">
        <v>36</v>
      </c>
      <c r="AV9" s="33">
        <v>26.5</v>
      </c>
      <c r="AW9" s="33"/>
      <c r="AX9" s="33"/>
      <c r="BC9" s="12"/>
      <c r="BF9" s="33" t="s">
        <v>6</v>
      </c>
      <c r="BG9" s="33" t="s">
        <v>208</v>
      </c>
      <c r="BH9" s="33">
        <v>4</v>
      </c>
      <c r="BI9" s="33">
        <v>2.9</v>
      </c>
      <c r="BJ9" s="33"/>
      <c r="BK9" s="33"/>
      <c r="BM9" s="12"/>
      <c r="BP9" s="33" t="s">
        <v>6</v>
      </c>
      <c r="BQ9" s="33" t="s">
        <v>313</v>
      </c>
      <c r="BR9" s="11">
        <v>20</v>
      </c>
      <c r="BS9" s="33">
        <v>2.2000000000000002</v>
      </c>
      <c r="BY9" s="12"/>
      <c r="CB9" s="33" t="s">
        <v>6</v>
      </c>
      <c r="CC9" s="33" t="s">
        <v>225</v>
      </c>
      <c r="CD9" s="11">
        <v>30</v>
      </c>
      <c r="CE9" s="33">
        <v>22.1</v>
      </c>
      <c r="CF9" s="33"/>
      <c r="CJ9" s="33"/>
      <c r="CK9" s="12"/>
      <c r="CN9" s="33" t="s">
        <v>6</v>
      </c>
      <c r="CO9" s="33" t="s">
        <v>235</v>
      </c>
      <c r="CP9" s="11">
        <v>214</v>
      </c>
      <c r="CQ9" s="33">
        <v>23.8</v>
      </c>
      <c r="CV9" s="33" t="s">
        <v>6</v>
      </c>
      <c r="CW9" s="33" t="s">
        <v>235</v>
      </c>
      <c r="CX9" s="33">
        <v>859895</v>
      </c>
      <c r="CY9" s="33">
        <v>23.8</v>
      </c>
      <c r="CZ9" s="23">
        <f>CX9/$CX$21</f>
        <v>0.23777770158130418</v>
      </c>
      <c r="DB9" s="33"/>
      <c r="DC9" s="1">
        <f>CX9+CX27+CX45</f>
        <v>1096969</v>
      </c>
      <c r="DD9" s="1">
        <f t="shared" ref="DD9:DD19" si="1">DC9/$DC$21</f>
        <v>0.10111109206199272</v>
      </c>
      <c r="DF9" s="12"/>
      <c r="DI9" s="33" t="s">
        <v>6</v>
      </c>
      <c r="DJ9" s="33" t="s">
        <v>252</v>
      </c>
      <c r="DK9" s="45">
        <v>784</v>
      </c>
      <c r="DL9" s="33">
        <v>87.1</v>
      </c>
      <c r="DN9" s="33"/>
      <c r="DO9" s="12"/>
      <c r="DS9" s="33" t="s">
        <v>6</v>
      </c>
      <c r="DT9" s="33" t="s">
        <v>331</v>
      </c>
      <c r="DU9" s="33">
        <v>103</v>
      </c>
      <c r="DV9" s="33">
        <v>11.4</v>
      </c>
      <c r="EA9" s="33" t="s">
        <v>6</v>
      </c>
      <c r="EB9" s="33" t="s">
        <v>331</v>
      </c>
      <c r="EC9" s="33">
        <v>413875</v>
      </c>
      <c r="ED9" s="33">
        <v>11.4</v>
      </c>
      <c r="EG9" s="33"/>
      <c r="EH9" s="24" t="s">
        <v>350</v>
      </c>
      <c r="EI9" s="33">
        <v>68.400000000000006</v>
      </c>
      <c r="EJ9" s="35">
        <f t="shared" si="0"/>
        <v>0.68400000000000005</v>
      </c>
      <c r="EO9" s="12"/>
      <c r="ER9" s="62" t="s">
        <v>6</v>
      </c>
      <c r="ES9" s="62" t="s">
        <v>454</v>
      </c>
      <c r="ET9" s="62">
        <v>1</v>
      </c>
      <c r="EU9" s="62">
        <v>0.1</v>
      </c>
      <c r="EY9" s="62" t="s">
        <v>6</v>
      </c>
      <c r="EZ9" s="62" t="s">
        <v>454</v>
      </c>
      <c r="FA9" s="62">
        <v>4018</v>
      </c>
      <c r="FB9" s="62">
        <v>0.1</v>
      </c>
      <c r="FE9" s="62" t="s">
        <v>472</v>
      </c>
      <c r="FF9" s="24" t="s">
        <v>347</v>
      </c>
      <c r="FG9" s="35">
        <f>(FA9+FA10)/FA14</f>
        <v>0.22329930534581696</v>
      </c>
      <c r="FH9" s="35">
        <f>FG9*(-1)</f>
        <v>-0.22329930534581696</v>
      </c>
      <c r="FI9" s="35">
        <v>0.114</v>
      </c>
    </row>
    <row r="10" spans="2:165" x14ac:dyDescent="0.25">
      <c r="B10" s="62" t="s">
        <v>693</v>
      </c>
      <c r="C10" s="77">
        <v>0.59699999999999998</v>
      </c>
      <c r="D10" s="77">
        <v>0.93</v>
      </c>
      <c r="H10" s="12"/>
      <c r="J10" s="1" t="s">
        <v>69</v>
      </c>
      <c r="K10" s="1" t="s">
        <v>70</v>
      </c>
      <c r="L10" s="1">
        <v>841</v>
      </c>
      <c r="M10" s="1">
        <v>93.4</v>
      </c>
      <c r="U10" s="1" t="s">
        <v>49</v>
      </c>
      <c r="V10" s="1">
        <v>765</v>
      </c>
      <c r="W10" s="1">
        <v>85</v>
      </c>
      <c r="AB10" s="1" t="s">
        <v>50</v>
      </c>
      <c r="AC10" s="1">
        <v>8</v>
      </c>
      <c r="AD10" s="11">
        <v>32</v>
      </c>
      <c r="AH10" s="30" t="s">
        <v>55</v>
      </c>
      <c r="AI10" s="28">
        <v>0.17699099452271411</v>
      </c>
      <c r="AJ10" s="33">
        <v>2.4935190764887899E-2</v>
      </c>
      <c r="AK10" s="76">
        <f>AN16</f>
        <v>0.11694161191872102</v>
      </c>
      <c r="AM10" s="30" t="s">
        <v>50</v>
      </c>
      <c r="AN10" s="41">
        <v>0.27268793526705104</v>
      </c>
      <c r="AP10" s="12"/>
      <c r="AS10" s="33"/>
      <c r="AT10" s="33" t="s">
        <v>196</v>
      </c>
      <c r="AU10" s="33">
        <v>13</v>
      </c>
      <c r="AV10" s="33">
        <v>9.6</v>
      </c>
      <c r="AW10" s="33"/>
      <c r="AX10" s="33"/>
      <c r="BC10" s="12"/>
      <c r="BF10" s="33"/>
      <c r="BG10" s="33" t="s">
        <v>209</v>
      </c>
      <c r="BH10" s="33">
        <v>10</v>
      </c>
      <c r="BI10" s="33">
        <v>7.4</v>
      </c>
      <c r="BJ10" s="33"/>
      <c r="BK10" s="33"/>
      <c r="BM10" s="12"/>
      <c r="BQ10" s="33" t="s">
        <v>314</v>
      </c>
      <c r="BR10" s="11">
        <v>71</v>
      </c>
      <c r="BS10" s="33">
        <v>7.9</v>
      </c>
      <c r="BY10" s="12"/>
      <c r="CB10" s="33"/>
      <c r="CC10" s="33" t="s">
        <v>226</v>
      </c>
      <c r="CD10" s="11">
        <v>41</v>
      </c>
      <c r="CE10" s="33">
        <v>30.1</v>
      </c>
      <c r="CF10" s="33"/>
      <c r="CJ10" s="33"/>
      <c r="CK10" s="12"/>
      <c r="CN10" s="33"/>
      <c r="CO10" s="33" t="s">
        <v>236</v>
      </c>
      <c r="CP10" s="11">
        <v>203</v>
      </c>
      <c r="CQ10" s="33">
        <v>22.6</v>
      </c>
      <c r="CV10" s="33"/>
      <c r="CW10" s="33" t="s">
        <v>236</v>
      </c>
      <c r="CX10" s="33">
        <v>815695</v>
      </c>
      <c r="CY10" s="33">
        <v>22.6</v>
      </c>
      <c r="CZ10" s="23">
        <f t="shared" ref="CZ10:CZ18" si="2">CX10/$CX$21</f>
        <v>0.22555554142233869</v>
      </c>
      <c r="DB10" s="33"/>
      <c r="DC10" s="33">
        <f t="shared" ref="DC10:DC21" si="3">CX10+CX28+CX46</f>
        <v>2033210</v>
      </c>
      <c r="DD10" s="33">
        <f t="shared" si="1"/>
        <v>0.18740737750233982</v>
      </c>
      <c r="DF10" s="12"/>
      <c r="DI10" s="33"/>
      <c r="DJ10" s="33" t="s">
        <v>253</v>
      </c>
      <c r="DK10" s="45">
        <v>60</v>
      </c>
      <c r="DL10" s="33">
        <v>6.7</v>
      </c>
      <c r="DN10" s="33"/>
      <c r="DO10" s="12"/>
      <c r="DS10" s="33"/>
      <c r="DT10" s="33" t="s">
        <v>332</v>
      </c>
      <c r="DU10" s="33">
        <v>796</v>
      </c>
      <c r="DV10" s="33">
        <v>88.4</v>
      </c>
      <c r="EB10" s="33" t="s">
        <v>332</v>
      </c>
      <c r="EC10" s="33">
        <v>3198489</v>
      </c>
      <c r="ED10" s="33">
        <v>88.4</v>
      </c>
      <c r="EG10" s="33"/>
      <c r="EH10" s="24" t="s">
        <v>351</v>
      </c>
      <c r="EI10" s="33">
        <v>56.3</v>
      </c>
      <c r="EJ10" s="35">
        <f t="shared" si="0"/>
        <v>0.56299999999999994</v>
      </c>
      <c r="EO10" s="12"/>
      <c r="ER10" s="62"/>
      <c r="ES10" s="62" t="s">
        <v>455</v>
      </c>
      <c r="ET10" s="62">
        <v>22</v>
      </c>
      <c r="EU10" s="62">
        <v>2.4</v>
      </c>
      <c r="EY10" s="62"/>
      <c r="EZ10" s="62" t="s">
        <v>455</v>
      </c>
      <c r="FA10" s="62">
        <v>88400</v>
      </c>
      <c r="FB10" s="62">
        <v>2.4</v>
      </c>
      <c r="FE10" s="62" t="s">
        <v>473</v>
      </c>
      <c r="FF10" s="24" t="s">
        <v>348</v>
      </c>
      <c r="FG10" s="35">
        <f>(FA22+FA23)/FA27</f>
        <v>0.24999962062869413</v>
      </c>
      <c r="FH10" s="35">
        <f t="shared" ref="FH10:FH22" si="4">FG10*(-1)</f>
        <v>-0.24999962062869413</v>
      </c>
      <c r="FI10" s="35">
        <v>0.182</v>
      </c>
    </row>
    <row r="11" spans="2:165" x14ac:dyDescent="0.25">
      <c r="B11" s="62" t="s">
        <v>413</v>
      </c>
      <c r="C11" s="35">
        <v>0.91900000000000004</v>
      </c>
      <c r="H11" s="12"/>
      <c r="J11" s="1" t="s">
        <v>43</v>
      </c>
      <c r="L11" s="1">
        <v>900</v>
      </c>
      <c r="M11" s="1">
        <v>100</v>
      </c>
      <c r="U11" s="1" t="s">
        <v>43</v>
      </c>
      <c r="V11" s="1">
        <v>899</v>
      </c>
      <c r="W11" s="1">
        <v>99.9</v>
      </c>
      <c r="AB11" s="1" t="s">
        <v>51</v>
      </c>
      <c r="AC11" s="1">
        <v>5</v>
      </c>
      <c r="AD11" s="1">
        <v>6</v>
      </c>
      <c r="AH11" s="30" t="s">
        <v>50</v>
      </c>
      <c r="AI11" s="23">
        <v>0.21874756964427369</v>
      </c>
      <c r="AJ11" s="33">
        <v>2.7008603273805182E-2</v>
      </c>
      <c r="AK11" s="76">
        <f>AN10</f>
        <v>0.27268793526705104</v>
      </c>
      <c r="AM11" s="30" t="s">
        <v>51</v>
      </c>
      <c r="AN11" s="41">
        <v>0.26481777328727685</v>
      </c>
      <c r="AP11" s="12"/>
      <c r="AS11" s="33"/>
      <c r="AT11" s="33" t="s">
        <v>197</v>
      </c>
      <c r="AU11" s="11">
        <v>32</v>
      </c>
      <c r="AV11" s="33">
        <v>23.5</v>
      </c>
      <c r="AW11" s="33"/>
      <c r="AX11" s="33"/>
      <c r="BC11" s="12"/>
      <c r="BF11" s="33"/>
      <c r="BG11" s="33" t="s">
        <v>210</v>
      </c>
      <c r="BH11" s="33">
        <v>19</v>
      </c>
      <c r="BI11" s="33">
        <v>14</v>
      </c>
      <c r="BJ11" s="33"/>
      <c r="BK11" s="33"/>
      <c r="BM11" s="12"/>
      <c r="BQ11" s="33" t="s">
        <v>315</v>
      </c>
      <c r="BR11" s="11">
        <v>33</v>
      </c>
      <c r="BS11" s="33">
        <v>3.7</v>
      </c>
      <c r="BY11" s="12"/>
      <c r="CB11" s="33"/>
      <c r="CC11" s="33" t="s">
        <v>227</v>
      </c>
      <c r="CD11" s="33">
        <v>8</v>
      </c>
      <c r="CE11" s="33">
        <v>5.9</v>
      </c>
      <c r="CF11" s="33"/>
      <c r="CJ11" s="33"/>
      <c r="CK11" s="12"/>
      <c r="CN11" s="33"/>
      <c r="CO11" s="33" t="s">
        <v>237</v>
      </c>
      <c r="CP11" s="11">
        <v>127</v>
      </c>
      <c r="CQ11" s="33">
        <v>14.1</v>
      </c>
      <c r="CV11" s="33"/>
      <c r="CW11" s="33" t="s">
        <v>237</v>
      </c>
      <c r="CX11" s="33">
        <v>510312</v>
      </c>
      <c r="CY11" s="33">
        <v>14.1</v>
      </c>
      <c r="CZ11" s="23">
        <f t="shared" si="2"/>
        <v>0.14111119898285082</v>
      </c>
      <c r="DB11" s="33"/>
      <c r="DC11" s="33">
        <f t="shared" si="3"/>
        <v>1796136</v>
      </c>
      <c r="DD11" s="33">
        <f t="shared" si="1"/>
        <v>0.16555551930078183</v>
      </c>
      <c r="DF11" s="12"/>
      <c r="DI11" s="33"/>
      <c r="DJ11" s="33" t="s">
        <v>254</v>
      </c>
      <c r="DK11" s="45">
        <v>55</v>
      </c>
      <c r="DL11" s="33">
        <v>6.1</v>
      </c>
      <c r="DN11" s="33"/>
      <c r="DO11" s="12"/>
      <c r="DS11" s="33"/>
      <c r="DT11" s="33" t="s">
        <v>43</v>
      </c>
      <c r="DU11" s="33">
        <v>899</v>
      </c>
      <c r="DV11" s="33">
        <v>99.9</v>
      </c>
      <c r="EB11" s="33" t="s">
        <v>43</v>
      </c>
      <c r="EC11" s="33">
        <v>3612364</v>
      </c>
      <c r="ED11" s="33">
        <v>99.9</v>
      </c>
      <c r="EG11" s="33"/>
      <c r="EH11" s="24" t="s">
        <v>352</v>
      </c>
      <c r="EI11" s="33">
        <v>42.1</v>
      </c>
      <c r="EJ11" s="35">
        <f t="shared" si="0"/>
        <v>0.42100000000000004</v>
      </c>
      <c r="EO11" s="12"/>
      <c r="ER11" s="62"/>
      <c r="ES11" s="62" t="s">
        <v>456</v>
      </c>
      <c r="ET11" s="62">
        <v>33</v>
      </c>
      <c r="EU11" s="62">
        <v>3.7</v>
      </c>
      <c r="EY11" s="62"/>
      <c r="EZ11" s="62" t="s">
        <v>456</v>
      </c>
      <c r="FA11" s="62">
        <v>132601</v>
      </c>
      <c r="FB11" s="62">
        <v>3.7</v>
      </c>
      <c r="FE11" s="62" t="s">
        <v>474</v>
      </c>
      <c r="FF11" s="24" t="s">
        <v>349</v>
      </c>
      <c r="FG11" s="35">
        <f>(FA35+FA36)/FA40</f>
        <v>0.3247426978529398</v>
      </c>
      <c r="FH11" s="35">
        <f t="shared" si="4"/>
        <v>-0.3247426978529398</v>
      </c>
      <c r="FI11" s="35">
        <v>0.21600000000000003</v>
      </c>
    </row>
    <row r="12" spans="2:165" x14ac:dyDescent="0.25">
      <c r="B12" s="62" t="s">
        <v>411</v>
      </c>
      <c r="C12" s="62">
        <v>4600</v>
      </c>
      <c r="D12" s="62">
        <v>5300</v>
      </c>
      <c r="H12" s="12"/>
      <c r="T12" s="1" t="s">
        <v>69</v>
      </c>
      <c r="U12" s="1" t="s">
        <v>70</v>
      </c>
      <c r="V12" s="1">
        <v>1</v>
      </c>
      <c r="W12" s="1">
        <v>0.1</v>
      </c>
      <c r="AB12" s="1" t="s">
        <v>52</v>
      </c>
      <c r="AC12" s="11">
        <v>51</v>
      </c>
      <c r="AD12" s="11">
        <v>190</v>
      </c>
      <c r="AH12" s="30" t="s">
        <v>52</v>
      </c>
      <c r="AI12" s="23">
        <v>0.24210500119194506</v>
      </c>
      <c r="AJ12" s="33">
        <v>2.7986024994552591E-2</v>
      </c>
      <c r="AK12" s="76">
        <f>AN12</f>
        <v>0.22435422164453778</v>
      </c>
      <c r="AM12" s="30" t="s">
        <v>52</v>
      </c>
      <c r="AN12" s="41">
        <v>0.22435422164453778</v>
      </c>
      <c r="AP12" s="12"/>
      <c r="AS12" s="33"/>
      <c r="AT12" s="33" t="s">
        <v>198</v>
      </c>
      <c r="AU12" s="33">
        <v>2</v>
      </c>
      <c r="AV12" s="33">
        <v>1.5</v>
      </c>
      <c r="AW12" s="33"/>
      <c r="AX12" s="33"/>
      <c r="BC12" s="12"/>
      <c r="BF12" s="33"/>
      <c r="BG12" s="33" t="s">
        <v>211</v>
      </c>
      <c r="BH12" s="33">
        <v>9</v>
      </c>
      <c r="BI12" s="33">
        <v>6.6</v>
      </c>
      <c r="BJ12" s="33"/>
      <c r="BK12" s="33"/>
      <c r="BM12" s="12"/>
      <c r="BQ12" s="33" t="s">
        <v>316</v>
      </c>
      <c r="BR12" s="11">
        <v>31</v>
      </c>
      <c r="BS12" s="33">
        <v>3.4</v>
      </c>
      <c r="BY12" s="12"/>
      <c r="CB12" s="33"/>
      <c r="CC12" s="33" t="s">
        <v>228</v>
      </c>
      <c r="CD12" s="33">
        <v>9</v>
      </c>
      <c r="CE12" s="33">
        <v>6.6</v>
      </c>
      <c r="CF12" s="33"/>
      <c r="CJ12" s="33"/>
      <c r="CK12" s="12"/>
      <c r="CN12" s="33"/>
      <c r="CO12" s="33" t="s">
        <v>238</v>
      </c>
      <c r="CP12" s="43">
        <v>17</v>
      </c>
      <c r="CQ12" s="43">
        <v>1.9</v>
      </c>
      <c r="CR12" s="43"/>
      <c r="CS12" s="43"/>
      <c r="CT12" s="43"/>
      <c r="CU12" s="43"/>
      <c r="CV12" s="43"/>
      <c r="CW12" s="43" t="s">
        <v>238</v>
      </c>
      <c r="CX12" s="43">
        <v>68309</v>
      </c>
      <c r="CY12" s="43">
        <v>1.9</v>
      </c>
      <c r="CZ12" s="44">
        <f t="shared" si="2"/>
        <v>1.888876783481391E-2</v>
      </c>
      <c r="DB12" s="33"/>
      <c r="DC12" s="33">
        <f t="shared" si="3"/>
        <v>526384</v>
      </c>
      <c r="DD12" s="33">
        <f t="shared" si="1"/>
        <v>4.8518473251258673E-2</v>
      </c>
      <c r="DF12" s="12"/>
      <c r="DI12" s="33"/>
      <c r="DJ12" s="33" t="s">
        <v>43</v>
      </c>
      <c r="DK12" s="33">
        <v>899</v>
      </c>
      <c r="DL12" s="33">
        <v>99.9</v>
      </c>
      <c r="DN12" s="33"/>
      <c r="DO12" s="12"/>
      <c r="DS12" s="33" t="s">
        <v>69</v>
      </c>
      <c r="DT12" s="33" t="s">
        <v>70</v>
      </c>
      <c r="DU12" s="33">
        <v>1</v>
      </c>
      <c r="DV12" s="33">
        <v>0.1</v>
      </c>
      <c r="EA12" s="33" t="s">
        <v>69</v>
      </c>
      <c r="EB12" s="33" t="s">
        <v>70</v>
      </c>
      <c r="EC12" s="33">
        <v>4018</v>
      </c>
      <c r="ED12" s="33">
        <v>0.1</v>
      </c>
      <c r="EG12" s="33"/>
      <c r="EH12" s="24" t="s">
        <v>353</v>
      </c>
      <c r="EI12" s="33">
        <v>21.3</v>
      </c>
      <c r="EJ12" s="35">
        <f t="shared" si="0"/>
        <v>0.21299999999999999</v>
      </c>
      <c r="EO12" s="12"/>
      <c r="ER12" s="62"/>
      <c r="ES12" s="62" t="s">
        <v>457</v>
      </c>
      <c r="ET12" s="62">
        <v>16</v>
      </c>
      <c r="EU12" s="62">
        <v>1.8</v>
      </c>
      <c r="EY12" s="62"/>
      <c r="EZ12" s="62" t="s">
        <v>457</v>
      </c>
      <c r="FA12" s="62">
        <v>64291</v>
      </c>
      <c r="FB12" s="62">
        <v>1.8</v>
      </c>
      <c r="FE12" s="65" t="s">
        <v>450</v>
      </c>
      <c r="FF12" s="24" t="s">
        <v>350</v>
      </c>
      <c r="FG12" s="35">
        <f>(FA48+FA49)/FA53</f>
        <v>0.50649338056967219</v>
      </c>
      <c r="FH12" s="35">
        <f t="shared" si="4"/>
        <v>-0.50649338056967219</v>
      </c>
      <c r="FI12" s="23">
        <v>0.68400000000000005</v>
      </c>
    </row>
    <row r="13" spans="2:165" x14ac:dyDescent="0.25">
      <c r="B13" s="62" t="s">
        <v>412</v>
      </c>
      <c r="C13" s="88">
        <v>53</v>
      </c>
      <c r="D13" s="62">
        <v>61</v>
      </c>
      <c r="H13" s="12"/>
      <c r="T13" s="1" t="s">
        <v>43</v>
      </c>
      <c r="V13" s="1">
        <v>900</v>
      </c>
      <c r="W13" s="1">
        <v>100</v>
      </c>
      <c r="AB13" s="1" t="s">
        <v>53</v>
      </c>
      <c r="AC13" s="1">
        <v>11</v>
      </c>
      <c r="AD13" s="11">
        <v>97</v>
      </c>
      <c r="AH13" s="30" t="s">
        <v>513</v>
      </c>
      <c r="AI13" s="23">
        <v>0.24999740763399939</v>
      </c>
      <c r="AJ13" s="33">
        <v>2.829006540500607E-2</v>
      </c>
      <c r="AK13" s="76">
        <f>AN17</f>
        <v>0.28533999859497072</v>
      </c>
      <c r="AM13" s="30" t="s">
        <v>53</v>
      </c>
      <c r="AN13" s="41">
        <v>7.0136527242600152E-2</v>
      </c>
      <c r="AP13" s="12"/>
      <c r="AS13" s="33"/>
      <c r="AT13" s="33" t="s">
        <v>199</v>
      </c>
      <c r="AU13" s="33">
        <v>14</v>
      </c>
      <c r="AV13" s="33">
        <v>10.3</v>
      </c>
      <c r="AW13" s="33"/>
      <c r="AX13" s="33"/>
      <c r="BC13" s="12"/>
      <c r="BF13" s="33"/>
      <c r="BG13" s="33" t="s">
        <v>212</v>
      </c>
      <c r="BH13" s="33">
        <v>1</v>
      </c>
      <c r="BI13" s="33">
        <v>0.7</v>
      </c>
      <c r="BJ13" s="33"/>
      <c r="BK13" s="33"/>
      <c r="BM13" s="12"/>
      <c r="BQ13" s="33" t="s">
        <v>317</v>
      </c>
      <c r="BR13" s="11">
        <v>54</v>
      </c>
      <c r="BS13" s="33">
        <v>6</v>
      </c>
      <c r="BY13" s="12"/>
      <c r="CB13" s="33"/>
      <c r="CC13" s="33" t="s">
        <v>229</v>
      </c>
      <c r="CD13" s="33">
        <v>6</v>
      </c>
      <c r="CE13" s="33">
        <v>4.4000000000000004</v>
      </c>
      <c r="CF13" s="33"/>
      <c r="CJ13" s="33"/>
      <c r="CK13" s="12"/>
      <c r="CN13" s="33"/>
      <c r="CO13" s="33" t="s">
        <v>239</v>
      </c>
      <c r="CP13" s="43">
        <v>19</v>
      </c>
      <c r="CQ13" s="43">
        <v>2.1</v>
      </c>
      <c r="CR13" s="43"/>
      <c r="CS13" s="43"/>
      <c r="CT13" s="43"/>
      <c r="CU13" s="43"/>
      <c r="CV13" s="43"/>
      <c r="CW13" s="43" t="s">
        <v>239</v>
      </c>
      <c r="CX13" s="43">
        <v>76346</v>
      </c>
      <c r="CY13" s="43">
        <v>2.1</v>
      </c>
      <c r="CZ13" s="44">
        <f t="shared" si="2"/>
        <v>2.1111154739737119E-2</v>
      </c>
      <c r="DB13" s="33"/>
      <c r="DC13" s="33">
        <f t="shared" si="3"/>
        <v>755423</v>
      </c>
      <c r="DD13" s="33">
        <f t="shared" si="1"/>
        <v>6.9629720164149325E-2</v>
      </c>
      <c r="DF13" s="12"/>
      <c r="DI13" s="33" t="s">
        <v>69</v>
      </c>
      <c r="DJ13" s="33" t="s">
        <v>70</v>
      </c>
      <c r="DK13" s="33">
        <v>1</v>
      </c>
      <c r="DL13" s="33">
        <v>0.1</v>
      </c>
      <c r="DN13" s="33"/>
      <c r="DO13" s="12"/>
      <c r="DS13" s="33" t="s">
        <v>43</v>
      </c>
      <c r="DT13" s="33"/>
      <c r="DU13" s="33">
        <v>900</v>
      </c>
      <c r="DV13" s="33">
        <v>100</v>
      </c>
      <c r="EA13" s="33" t="s">
        <v>43</v>
      </c>
      <c r="EB13" s="33"/>
      <c r="EC13" s="33">
        <v>3616382</v>
      </c>
      <c r="ED13" s="33">
        <v>100</v>
      </c>
      <c r="EG13" s="33"/>
      <c r="EH13" s="24" t="s">
        <v>354</v>
      </c>
      <c r="EI13" s="33">
        <v>25.2</v>
      </c>
      <c r="EJ13" s="35">
        <f t="shared" si="0"/>
        <v>0.252</v>
      </c>
      <c r="EO13" s="12"/>
      <c r="ER13" s="62"/>
      <c r="ES13" s="62" t="s">
        <v>458</v>
      </c>
      <c r="ET13" s="62">
        <v>31</v>
      </c>
      <c r="EU13" s="62">
        <v>3.4</v>
      </c>
      <c r="EY13" s="62"/>
      <c r="EZ13" s="62" t="s">
        <v>458</v>
      </c>
      <c r="FA13" s="62">
        <v>124564</v>
      </c>
      <c r="FB13" s="62">
        <v>3.4</v>
      </c>
      <c r="FE13" s="65" t="s">
        <v>449</v>
      </c>
      <c r="FF13" s="24" t="s">
        <v>351</v>
      </c>
      <c r="FG13" s="35">
        <f>(FA61+FA62)/FA66</f>
        <v>0.44575963024266307</v>
      </c>
      <c r="FH13" s="35">
        <f t="shared" si="4"/>
        <v>-0.44575963024266307</v>
      </c>
      <c r="FI13" s="23">
        <v>0.56299999999999994</v>
      </c>
    </row>
    <row r="14" spans="2:165" x14ac:dyDescent="0.25">
      <c r="B14" s="62" t="s">
        <v>843</v>
      </c>
      <c r="C14" s="35">
        <v>5.1469875108650899E-2</v>
      </c>
      <c r="D14" s="35">
        <v>3.6999999999999998E-2</v>
      </c>
      <c r="H14" s="12"/>
      <c r="AB14" s="1" t="s">
        <v>54</v>
      </c>
      <c r="AC14" s="1">
        <v>10</v>
      </c>
      <c r="AD14" s="11">
        <v>92</v>
      </c>
      <c r="AH14" s="30" t="s">
        <v>45</v>
      </c>
      <c r="AI14" s="23">
        <v>0.4402987153605144</v>
      </c>
      <c r="AJ14" s="33">
        <v>3.2432966811943693E-2</v>
      </c>
      <c r="AK14" s="76">
        <f>AN6</f>
        <v>0.4636029800014988</v>
      </c>
      <c r="AM14" s="30" t="s">
        <v>54</v>
      </c>
      <c r="AN14" s="41">
        <v>5.0069729986300791E-2</v>
      </c>
      <c r="AP14" s="12"/>
      <c r="AS14" s="33"/>
      <c r="AT14" s="33" t="s">
        <v>200</v>
      </c>
      <c r="AU14" s="33">
        <v>1</v>
      </c>
      <c r="AV14" s="33">
        <v>0.7</v>
      </c>
      <c r="AW14" s="33"/>
      <c r="AX14" s="33"/>
      <c r="BC14" s="12"/>
      <c r="BF14" s="33"/>
      <c r="BG14" s="33" t="s">
        <v>213</v>
      </c>
      <c r="BH14" s="33">
        <v>2</v>
      </c>
      <c r="BI14" s="33">
        <v>1.5</v>
      </c>
      <c r="BJ14" s="33"/>
      <c r="BK14" s="33"/>
      <c r="BM14" s="12"/>
      <c r="BQ14" s="33" t="s">
        <v>318</v>
      </c>
      <c r="BR14" s="11">
        <v>61</v>
      </c>
      <c r="BS14" s="33">
        <v>6.8</v>
      </c>
      <c r="BY14" s="12"/>
      <c r="CB14" s="33"/>
      <c r="CC14" s="33" t="s">
        <v>230</v>
      </c>
      <c r="CD14" s="33">
        <v>15</v>
      </c>
      <c r="CE14" s="33">
        <v>11</v>
      </c>
      <c r="CF14" s="33"/>
      <c r="CJ14" s="33"/>
      <c r="CK14" s="12"/>
      <c r="CN14" s="33"/>
      <c r="CO14" s="33" t="s">
        <v>240</v>
      </c>
      <c r="CP14" s="43">
        <v>11</v>
      </c>
      <c r="CQ14" s="43">
        <v>1.2</v>
      </c>
      <c r="CR14" s="43"/>
      <c r="CS14" s="43"/>
      <c r="CT14" s="43"/>
      <c r="CU14" s="43"/>
      <c r="CV14" s="43"/>
      <c r="CW14" s="43" t="s">
        <v>240</v>
      </c>
      <c r="CX14" s="43">
        <v>44200</v>
      </c>
      <c r="CY14" s="43">
        <v>1.2</v>
      </c>
      <c r="CZ14" s="44">
        <f t="shared" si="2"/>
        <v>1.2222160158965507E-2</v>
      </c>
      <c r="DB14" s="33"/>
      <c r="DC14" s="33">
        <f t="shared" si="3"/>
        <v>602730</v>
      </c>
      <c r="DD14" s="33">
        <f t="shared" si="1"/>
        <v>5.5555524831171044E-2</v>
      </c>
      <c r="DF14" s="12"/>
      <c r="DI14" s="33" t="s">
        <v>43</v>
      </c>
      <c r="DK14" s="33">
        <v>900</v>
      </c>
      <c r="DL14" s="33">
        <v>100</v>
      </c>
      <c r="DN14" s="33"/>
      <c r="DO14" s="12"/>
      <c r="DS14" s="33"/>
      <c r="DT14" s="33"/>
      <c r="DU14" s="33"/>
      <c r="DV14" s="33"/>
      <c r="EB14" s="33"/>
      <c r="EC14" s="33"/>
      <c r="EG14" s="33"/>
      <c r="EH14" s="24" t="s">
        <v>355</v>
      </c>
      <c r="EI14" s="33">
        <v>5.9</v>
      </c>
      <c r="EJ14" s="35">
        <f t="shared" si="0"/>
        <v>5.9000000000000004E-2</v>
      </c>
      <c r="EO14" s="12"/>
      <c r="ER14" s="62"/>
      <c r="ES14" s="62" t="s">
        <v>43</v>
      </c>
      <c r="ET14" s="62">
        <v>103</v>
      </c>
      <c r="EU14" s="62">
        <v>11.4</v>
      </c>
      <c r="EY14" s="62"/>
      <c r="EZ14" s="62" t="s">
        <v>43</v>
      </c>
      <c r="FA14" s="62">
        <v>413875</v>
      </c>
      <c r="FB14" s="62">
        <v>11.4</v>
      </c>
      <c r="FE14" s="65" t="s">
        <v>448</v>
      </c>
      <c r="FF14" s="24" t="s">
        <v>352</v>
      </c>
      <c r="FG14" s="35">
        <f>(FA74+FA75)/FA79</f>
        <v>0.44063329216185709</v>
      </c>
      <c r="FH14" s="35">
        <f t="shared" si="4"/>
        <v>-0.44063329216185709</v>
      </c>
      <c r="FI14" s="23">
        <v>0.42100000000000004</v>
      </c>
    </row>
    <row r="15" spans="2:165" x14ac:dyDescent="0.25">
      <c r="B15" s="62"/>
      <c r="C15" s="35">
        <v>0.93400000000000005</v>
      </c>
      <c r="D15" s="35">
        <v>0.92900000000000005</v>
      </c>
      <c r="H15" s="12"/>
      <c r="J15" s="3" t="s">
        <v>71</v>
      </c>
      <c r="AB15" s="1" t="s">
        <v>55</v>
      </c>
      <c r="AC15" s="9">
        <v>21</v>
      </c>
      <c r="AD15" s="11">
        <v>113</v>
      </c>
      <c r="AH15" s="34" t="s">
        <v>403</v>
      </c>
      <c r="AI15" s="38">
        <v>0.35799999999999998</v>
      </c>
      <c r="AJ15" s="33">
        <v>3.1329244158029602E-2</v>
      </c>
      <c r="AK15" s="76">
        <f>AN27</f>
        <v>0.32300000000000001</v>
      </c>
      <c r="AM15" s="30" t="s">
        <v>164</v>
      </c>
      <c r="AN15" s="14"/>
      <c r="AP15" s="12"/>
      <c r="AS15" s="33"/>
      <c r="AT15" s="33" t="s">
        <v>201</v>
      </c>
      <c r="AU15" s="11">
        <v>22</v>
      </c>
      <c r="AV15" s="33">
        <v>16.2</v>
      </c>
      <c r="AW15" s="33"/>
      <c r="AX15" s="33"/>
      <c r="BC15" s="12"/>
      <c r="BF15" s="33"/>
      <c r="BG15" s="33" t="s">
        <v>214</v>
      </c>
      <c r="BH15" s="11">
        <v>30</v>
      </c>
      <c r="BI15" s="33">
        <v>22.1</v>
      </c>
      <c r="BJ15" s="33"/>
      <c r="BK15" s="33"/>
      <c r="BM15" s="12"/>
      <c r="BQ15" s="33" t="s">
        <v>319</v>
      </c>
      <c r="BR15" s="11">
        <v>220</v>
      </c>
      <c r="BS15" s="33">
        <v>24.4</v>
      </c>
      <c r="BY15" s="12"/>
      <c r="CB15" s="33"/>
      <c r="CC15" s="33" t="s">
        <v>231</v>
      </c>
      <c r="CD15" s="33">
        <v>11</v>
      </c>
      <c r="CE15" s="33">
        <v>8.1</v>
      </c>
      <c r="CF15" s="33"/>
      <c r="CJ15" s="33"/>
      <c r="CK15" s="12"/>
      <c r="CN15" s="33"/>
      <c r="CO15" s="33" t="s">
        <v>241</v>
      </c>
      <c r="CP15" s="11">
        <v>210</v>
      </c>
      <c r="CQ15" s="33">
        <v>23.3</v>
      </c>
      <c r="CV15" s="33"/>
      <c r="CW15" s="33" t="s">
        <v>241</v>
      </c>
      <c r="CX15" s="33">
        <v>843822</v>
      </c>
      <c r="CY15" s="33">
        <v>23.3</v>
      </c>
      <c r="CZ15" s="23">
        <f t="shared" si="2"/>
        <v>0.23333320429091839</v>
      </c>
      <c r="DB15" s="33"/>
      <c r="DC15" s="33">
        <f t="shared" si="3"/>
        <v>1852390</v>
      </c>
      <c r="DD15" s="33">
        <f t="shared" si="1"/>
        <v>0.17074062787983496</v>
      </c>
      <c r="DF15" s="12"/>
      <c r="DI15" s="33"/>
      <c r="DN15" s="33"/>
      <c r="DO15" s="12"/>
      <c r="DS15" s="33"/>
      <c r="DT15" s="33"/>
      <c r="DU15" s="33"/>
      <c r="DV15" s="33"/>
      <c r="EB15" s="33"/>
      <c r="EC15" s="33"/>
      <c r="EG15" s="33"/>
      <c r="EH15" s="24" t="s">
        <v>356</v>
      </c>
      <c r="EI15" s="33">
        <v>7.8</v>
      </c>
      <c r="EJ15" s="35">
        <f t="shared" si="0"/>
        <v>7.8E-2</v>
      </c>
      <c r="EO15" s="12"/>
      <c r="ER15" s="62" t="s">
        <v>69</v>
      </c>
      <c r="ES15" s="62" t="s">
        <v>70</v>
      </c>
      <c r="ET15" s="62">
        <v>797</v>
      </c>
      <c r="EU15" s="62">
        <v>88.6</v>
      </c>
      <c r="EY15" s="62" t="s">
        <v>69</v>
      </c>
      <c r="EZ15" s="62" t="s">
        <v>70</v>
      </c>
      <c r="FA15" s="62">
        <v>3202507</v>
      </c>
      <c r="FB15" s="62">
        <v>88.6</v>
      </c>
      <c r="FE15" s="62" t="s">
        <v>476</v>
      </c>
      <c r="FF15" s="24" t="s">
        <v>353</v>
      </c>
      <c r="FG15" s="35">
        <f>(FA87+FA88)/FA92</f>
        <v>0.48437514177019941</v>
      </c>
      <c r="FH15" s="35">
        <f t="shared" si="4"/>
        <v>-0.48437514177019941</v>
      </c>
      <c r="FI15" s="35">
        <v>0.21299999999999999</v>
      </c>
    </row>
    <row r="16" spans="2:165" x14ac:dyDescent="0.25">
      <c r="B16" s="62"/>
      <c r="H16" s="12"/>
      <c r="L16" s="1" t="s">
        <v>3</v>
      </c>
      <c r="M16" s="1" t="s">
        <v>4</v>
      </c>
      <c r="N16" s="1" t="s">
        <v>5</v>
      </c>
      <c r="AB16" s="1" t="s">
        <v>56</v>
      </c>
      <c r="AC16" s="1">
        <v>6</v>
      </c>
      <c r="AD16" s="9">
        <v>24</v>
      </c>
      <c r="AH16" s="30" t="s">
        <v>88</v>
      </c>
      <c r="AI16" s="29">
        <v>0</v>
      </c>
      <c r="AJ16" s="33">
        <v>0</v>
      </c>
      <c r="AM16" s="30" t="s">
        <v>55</v>
      </c>
      <c r="AN16" s="41">
        <v>0.11694161191872102</v>
      </c>
      <c r="AP16" s="12"/>
      <c r="AS16" s="33"/>
      <c r="AT16" s="33" t="s">
        <v>202</v>
      </c>
      <c r="AU16" s="33">
        <v>7</v>
      </c>
      <c r="AV16" s="33">
        <v>5.0999999999999996</v>
      </c>
      <c r="AW16" s="33"/>
      <c r="AX16" s="33"/>
      <c r="BC16" s="12"/>
      <c r="BF16" s="33"/>
      <c r="BG16" s="33" t="s">
        <v>215</v>
      </c>
      <c r="BH16" s="33">
        <v>1</v>
      </c>
      <c r="BI16" s="33">
        <v>0.7</v>
      </c>
      <c r="BJ16" s="33"/>
      <c r="BK16" s="33"/>
      <c r="BM16" s="12"/>
      <c r="BQ16" s="33" t="s">
        <v>320</v>
      </c>
      <c r="BR16" s="11">
        <v>31</v>
      </c>
      <c r="BS16" s="33">
        <v>3.4</v>
      </c>
      <c r="BY16" s="12"/>
      <c r="CB16" s="33"/>
      <c r="CC16" s="33" t="s">
        <v>232</v>
      </c>
      <c r="CD16" s="33">
        <v>4</v>
      </c>
      <c r="CE16" s="33">
        <v>2.9</v>
      </c>
      <c r="CF16" s="33"/>
      <c r="CJ16" s="33"/>
      <c r="CK16" s="12"/>
      <c r="CN16" s="33"/>
      <c r="CO16" s="33" t="s">
        <v>242</v>
      </c>
      <c r="CP16" s="43">
        <v>11</v>
      </c>
      <c r="CQ16" s="43">
        <v>1.2</v>
      </c>
      <c r="CR16" s="43"/>
      <c r="CS16" s="43"/>
      <c r="CT16" s="43"/>
      <c r="CU16" s="43"/>
      <c r="CV16" s="43"/>
      <c r="CW16" s="43" t="s">
        <v>242</v>
      </c>
      <c r="CX16" s="43">
        <v>44200</v>
      </c>
      <c r="CY16" s="43">
        <v>1.2</v>
      </c>
      <c r="CZ16" s="44">
        <f t="shared" si="2"/>
        <v>1.2222160158965507E-2</v>
      </c>
      <c r="DB16" s="33"/>
      <c r="DC16" s="33">
        <f t="shared" si="3"/>
        <v>691131</v>
      </c>
      <c r="DD16" s="33">
        <f t="shared" si="1"/>
        <v>6.3703723776968257E-2</v>
      </c>
      <c r="DF16" s="12"/>
      <c r="DI16" s="33"/>
      <c r="DN16" s="33"/>
      <c r="DO16" s="12"/>
      <c r="DS16" s="33"/>
      <c r="DT16" s="33"/>
      <c r="DU16" s="33"/>
      <c r="DV16" s="33"/>
      <c r="EB16" s="33"/>
      <c r="EC16" s="33"/>
      <c r="EG16" s="33"/>
      <c r="EH16" s="24" t="s">
        <v>357</v>
      </c>
      <c r="EI16" s="33">
        <v>91</v>
      </c>
      <c r="EJ16" s="35">
        <f t="shared" si="0"/>
        <v>0.91</v>
      </c>
      <c r="EO16" s="12"/>
      <c r="ER16" s="62" t="s">
        <v>43</v>
      </c>
      <c r="ES16" s="62"/>
      <c r="ET16" s="62">
        <v>900</v>
      </c>
      <c r="EU16" s="62">
        <v>100</v>
      </c>
      <c r="EY16" s="62" t="s">
        <v>43</v>
      </c>
      <c r="EZ16" s="62"/>
      <c r="FA16" s="62">
        <v>3616382</v>
      </c>
      <c r="FB16" s="62">
        <v>100</v>
      </c>
      <c r="FE16" s="65" t="s">
        <v>447</v>
      </c>
      <c r="FF16" s="24" t="s">
        <v>354</v>
      </c>
      <c r="FG16" s="35">
        <f>(FA100+FA101)/FA105</f>
        <v>0.51101375678081684</v>
      </c>
      <c r="FH16" s="35">
        <f t="shared" si="4"/>
        <v>-0.51101375678081684</v>
      </c>
      <c r="FI16" s="23">
        <v>0.252</v>
      </c>
    </row>
    <row r="17" spans="2:165" x14ac:dyDescent="0.25">
      <c r="B17" s="62"/>
      <c r="C17" s="62"/>
      <c r="H17" s="12"/>
      <c r="J17" s="1" t="s">
        <v>6</v>
      </c>
      <c r="K17" s="1">
        <v>1</v>
      </c>
      <c r="L17" s="10">
        <v>3</v>
      </c>
      <c r="M17" s="1">
        <v>0.3</v>
      </c>
      <c r="N17" s="1">
        <v>100</v>
      </c>
      <c r="T17" s="3" t="s">
        <v>96</v>
      </c>
      <c r="AB17" s="1" t="s">
        <v>57</v>
      </c>
      <c r="AC17" s="1">
        <v>4</v>
      </c>
      <c r="AD17" s="1">
        <v>18</v>
      </c>
      <c r="AH17" s="36" t="s">
        <v>164</v>
      </c>
      <c r="AI17" s="35">
        <v>0.14062566834522583</v>
      </c>
      <c r="AJ17" s="33">
        <v>2.2712153006575926E-2</v>
      </c>
      <c r="AM17" s="30" t="s">
        <v>56</v>
      </c>
      <c r="AN17" s="41">
        <v>0.28533999859497072</v>
      </c>
      <c r="AP17" s="12"/>
      <c r="AS17" s="33"/>
      <c r="AT17" s="33" t="s">
        <v>203</v>
      </c>
      <c r="AU17" s="33">
        <v>8</v>
      </c>
      <c r="AV17" s="33">
        <v>5.9</v>
      </c>
      <c r="AW17" s="33"/>
      <c r="AX17" s="33"/>
      <c r="BC17" s="12"/>
      <c r="BF17" s="33"/>
      <c r="BG17" s="33" t="s">
        <v>216</v>
      </c>
      <c r="BH17" s="33">
        <v>2</v>
      </c>
      <c r="BI17" s="33">
        <v>1.5</v>
      </c>
      <c r="BJ17" s="33"/>
      <c r="BK17" s="33"/>
      <c r="BM17" s="12"/>
      <c r="BQ17" s="33" t="s">
        <v>321</v>
      </c>
      <c r="BR17" s="11">
        <v>148</v>
      </c>
      <c r="BS17" s="33">
        <v>16.399999999999999</v>
      </c>
      <c r="BY17" s="12"/>
      <c r="CB17" s="33"/>
      <c r="CC17" s="33" t="s">
        <v>218</v>
      </c>
      <c r="CD17" s="33">
        <v>2</v>
      </c>
      <c r="CE17" s="33">
        <v>1.5</v>
      </c>
      <c r="CF17" s="33"/>
      <c r="CJ17" s="33"/>
      <c r="CK17" s="12"/>
      <c r="CN17" s="33"/>
      <c r="CO17" s="33" t="s">
        <v>243</v>
      </c>
      <c r="CP17" s="11">
        <v>73</v>
      </c>
      <c r="CQ17" s="33">
        <v>8.1</v>
      </c>
      <c r="CV17" s="33"/>
      <c r="CW17" s="33" t="s">
        <v>243</v>
      </c>
      <c r="CX17" s="33">
        <v>293329</v>
      </c>
      <c r="CY17" s="33">
        <v>8.1</v>
      </c>
      <c r="CZ17" s="23">
        <f t="shared" si="2"/>
        <v>8.1111176861293974E-2</v>
      </c>
      <c r="DB17" s="33"/>
      <c r="DC17" s="33">
        <f t="shared" si="3"/>
        <v>490221</v>
      </c>
      <c r="DD17" s="33">
        <f t="shared" si="1"/>
        <v>4.5185215499911238E-2</v>
      </c>
      <c r="DF17" s="12"/>
      <c r="DI17" s="33"/>
      <c r="DN17" s="33"/>
      <c r="DO17" s="12"/>
      <c r="DS17" s="24" t="s">
        <v>333</v>
      </c>
      <c r="DT17" s="33"/>
      <c r="DU17" s="33"/>
      <c r="DV17" s="33"/>
      <c r="EA17" s="24" t="s">
        <v>348</v>
      </c>
      <c r="EB17" s="33"/>
      <c r="EC17" s="33"/>
      <c r="EG17" s="33"/>
      <c r="EH17" s="24" t="s">
        <v>358</v>
      </c>
      <c r="EI17" s="33">
        <v>18.3</v>
      </c>
      <c r="EJ17" s="35">
        <f t="shared" si="0"/>
        <v>0.183</v>
      </c>
      <c r="EO17" s="12"/>
      <c r="ER17" s="62"/>
      <c r="ES17" s="62"/>
      <c r="EY17" s="62"/>
      <c r="EZ17" s="62"/>
      <c r="FA17" s="62"/>
      <c r="FB17" s="62"/>
      <c r="FE17" s="62" t="s">
        <v>477</v>
      </c>
      <c r="FF17" s="24" t="s">
        <v>355</v>
      </c>
      <c r="FG17" s="35">
        <f>(FA113+FA114)/FA118</f>
        <v>0.28301833634634799</v>
      </c>
      <c r="FH17" s="35">
        <f t="shared" si="4"/>
        <v>-0.28301833634634799</v>
      </c>
      <c r="FI17" s="35">
        <v>5.9000000000000004E-2</v>
      </c>
    </row>
    <row r="18" spans="2:165" x14ac:dyDescent="0.25">
      <c r="B18" s="62"/>
      <c r="C18" s="62"/>
      <c r="H18" s="12"/>
      <c r="J18" s="1" t="s">
        <v>69</v>
      </c>
      <c r="K18" s="1" t="s">
        <v>70</v>
      </c>
      <c r="L18" s="1">
        <v>897</v>
      </c>
      <c r="M18" s="1">
        <v>99.7</v>
      </c>
      <c r="V18" s="1" t="s">
        <v>3</v>
      </c>
      <c r="W18" s="1" t="s">
        <v>4</v>
      </c>
      <c r="AB18" s="1" t="s">
        <v>58</v>
      </c>
      <c r="AC18" s="1">
        <v>2</v>
      </c>
      <c r="AD18" s="1">
        <v>3</v>
      </c>
      <c r="AH18" s="30" t="s">
        <v>47</v>
      </c>
      <c r="AI18" s="35">
        <v>0.16667127530140471</v>
      </c>
      <c r="AJ18" s="33">
        <v>2.4348565061410549E-2</v>
      </c>
      <c r="AM18" s="30" t="s">
        <v>57</v>
      </c>
      <c r="AN18" s="41">
        <v>0.25457267048150523</v>
      </c>
      <c r="AP18" s="12"/>
      <c r="AS18" s="33"/>
      <c r="AT18" s="33" t="s">
        <v>43</v>
      </c>
      <c r="AU18" s="33">
        <v>135</v>
      </c>
      <c r="AV18" s="33">
        <v>99.3</v>
      </c>
      <c r="AW18" s="33"/>
      <c r="AX18" s="33"/>
      <c r="BC18" s="12"/>
      <c r="BF18" s="33"/>
      <c r="BG18" s="33" t="s">
        <v>217</v>
      </c>
      <c r="BH18" s="11">
        <v>56</v>
      </c>
      <c r="BI18" s="33">
        <v>41.2</v>
      </c>
      <c r="BJ18" s="33"/>
      <c r="BK18" s="33"/>
      <c r="BM18" s="12"/>
      <c r="BQ18" s="33" t="s">
        <v>322</v>
      </c>
      <c r="BR18" s="11">
        <v>78</v>
      </c>
      <c r="BS18" s="33">
        <v>8.6999999999999993</v>
      </c>
      <c r="BY18" s="12"/>
      <c r="CB18" s="33"/>
      <c r="CC18" s="33" t="s">
        <v>43</v>
      </c>
      <c r="CD18" s="33">
        <v>126</v>
      </c>
      <c r="CE18" s="33">
        <v>92.6</v>
      </c>
      <c r="CF18" s="33"/>
      <c r="CJ18" s="33"/>
      <c r="CK18" s="12"/>
      <c r="CN18" s="33"/>
      <c r="CO18" s="33" t="s">
        <v>218</v>
      </c>
      <c r="CP18" s="33">
        <v>14</v>
      </c>
      <c r="CQ18" s="33">
        <v>1.6</v>
      </c>
      <c r="CV18" s="33"/>
      <c r="CW18" s="33" t="s">
        <v>218</v>
      </c>
      <c r="CX18" s="33">
        <v>56255</v>
      </c>
      <c r="CY18" s="33">
        <v>1.6</v>
      </c>
      <c r="CZ18" s="44">
        <f t="shared" si="2"/>
        <v>1.5555602256620013E-2</v>
      </c>
      <c r="DB18" s="33"/>
      <c r="DC18" s="33">
        <f t="shared" si="3"/>
        <v>168764</v>
      </c>
      <c r="DD18" s="33">
        <f t="shared" si="1"/>
        <v>1.5555510083466477E-2</v>
      </c>
      <c r="DF18" s="12"/>
      <c r="DO18" s="12"/>
      <c r="DS18" s="33"/>
      <c r="DT18" s="33"/>
      <c r="DU18" s="33" t="s">
        <v>3</v>
      </c>
      <c r="DV18" s="33" t="s">
        <v>4</v>
      </c>
      <c r="EB18" s="33"/>
      <c r="EC18" s="33" t="s">
        <v>3</v>
      </c>
      <c r="ED18" s="33" t="s">
        <v>4</v>
      </c>
      <c r="EG18" s="33"/>
      <c r="EH18" s="24" t="s">
        <v>359</v>
      </c>
      <c r="EI18" s="33">
        <v>7.3</v>
      </c>
      <c r="EJ18" s="35">
        <f t="shared" si="0"/>
        <v>7.2999999999999995E-2</v>
      </c>
      <c r="EO18" s="12"/>
      <c r="ER18" s="62"/>
      <c r="ES18" s="62"/>
      <c r="EY18" s="62"/>
      <c r="EZ18" s="62"/>
      <c r="FA18" s="62"/>
      <c r="FB18" s="62"/>
      <c r="FE18" s="62" t="s">
        <v>478</v>
      </c>
      <c r="FF18" s="24" t="s">
        <v>356</v>
      </c>
      <c r="FG18" s="35">
        <f>(FA126+FA127)/FA131</f>
        <v>0.31428429218484466</v>
      </c>
      <c r="FH18" s="35">
        <f t="shared" si="4"/>
        <v>-0.31428429218484466</v>
      </c>
      <c r="FI18" s="35">
        <v>7.8E-2</v>
      </c>
    </row>
    <row r="19" spans="2:165" x14ac:dyDescent="0.25">
      <c r="B19" s="62"/>
      <c r="C19" s="62"/>
      <c r="H19" s="12"/>
      <c r="J19" s="1" t="s">
        <v>43</v>
      </c>
      <c r="L19" s="1">
        <v>900</v>
      </c>
      <c r="M19" s="1">
        <v>100</v>
      </c>
      <c r="T19" s="1" t="s">
        <v>6</v>
      </c>
      <c r="U19" s="1" t="s">
        <v>46</v>
      </c>
      <c r="V19" s="1">
        <v>18</v>
      </c>
      <c r="W19" s="1">
        <v>2</v>
      </c>
      <c r="AB19" s="1" t="s">
        <v>59</v>
      </c>
      <c r="AC19" s="1">
        <v>2</v>
      </c>
      <c r="AD19" s="1">
        <v>4</v>
      </c>
      <c r="AH19" s="30" t="s">
        <v>62</v>
      </c>
      <c r="AI19" s="29">
        <v>0.1999900452939127</v>
      </c>
      <c r="AJ19" s="33">
        <v>2.6132845540089735E-2</v>
      </c>
      <c r="AM19" s="30" t="s">
        <v>58</v>
      </c>
      <c r="AN19" s="41">
        <v>0.19291913224158527</v>
      </c>
      <c r="AP19" s="12"/>
      <c r="AS19" s="33" t="s">
        <v>69</v>
      </c>
      <c r="AT19" s="33" t="s">
        <v>70</v>
      </c>
      <c r="AU19" s="33">
        <v>1</v>
      </c>
      <c r="AV19" s="33">
        <v>0.7</v>
      </c>
      <c r="AW19" s="33"/>
      <c r="AX19" s="33"/>
      <c r="BC19" s="12"/>
      <c r="BF19" s="33"/>
      <c r="BG19" s="33" t="s">
        <v>218</v>
      </c>
      <c r="BH19" s="33">
        <v>1</v>
      </c>
      <c r="BI19" s="33">
        <v>0.7</v>
      </c>
      <c r="BJ19" s="33"/>
      <c r="BK19" s="33"/>
      <c r="BM19" s="12"/>
      <c r="BQ19" s="33" t="s">
        <v>323</v>
      </c>
      <c r="BR19" s="11">
        <v>148</v>
      </c>
      <c r="BS19" s="33">
        <v>16.399999999999999</v>
      </c>
      <c r="BY19" s="12"/>
      <c r="CB19" s="33" t="s">
        <v>69</v>
      </c>
      <c r="CC19" s="33" t="s">
        <v>70</v>
      </c>
      <c r="CD19" s="33">
        <v>10</v>
      </c>
      <c r="CE19" s="33">
        <v>7.4</v>
      </c>
      <c r="CF19" s="33"/>
      <c r="CJ19" s="33"/>
      <c r="CK19" s="12"/>
      <c r="CN19" s="33"/>
      <c r="CO19" s="33" t="s">
        <v>43</v>
      </c>
      <c r="CP19" s="33">
        <v>899</v>
      </c>
      <c r="CQ19" s="33">
        <v>99.9</v>
      </c>
      <c r="CR19" s="33"/>
      <c r="CV19" s="33"/>
      <c r="CW19" s="33" t="s">
        <v>43</v>
      </c>
      <c r="CX19" s="33">
        <v>3612364</v>
      </c>
      <c r="CY19" s="33">
        <v>99.9</v>
      </c>
      <c r="CZ19" s="33"/>
      <c r="DB19" s="33"/>
      <c r="DC19" s="33">
        <f t="shared" si="3"/>
        <v>10013360</v>
      </c>
      <c r="DD19" s="33">
        <f t="shared" si="1"/>
        <v>0.9229629686981814</v>
      </c>
      <c r="DF19" s="12"/>
      <c r="DO19" s="12"/>
      <c r="DS19" s="33" t="s">
        <v>6</v>
      </c>
      <c r="DT19" s="33" t="s">
        <v>331</v>
      </c>
      <c r="DU19" s="33">
        <v>164</v>
      </c>
      <c r="DV19" s="33">
        <v>18.2</v>
      </c>
      <c r="EA19" s="33" t="s">
        <v>6</v>
      </c>
      <c r="EB19" s="33" t="s">
        <v>331</v>
      </c>
      <c r="EC19" s="33">
        <v>658985</v>
      </c>
      <c r="ED19" s="33">
        <v>18.2</v>
      </c>
      <c r="EG19" s="33"/>
      <c r="EH19" s="24" t="s">
        <v>360</v>
      </c>
      <c r="EI19" s="33">
        <v>5.8</v>
      </c>
      <c r="EJ19" s="35">
        <f t="shared" si="0"/>
        <v>5.7999999999999996E-2</v>
      </c>
      <c r="EO19" s="12"/>
      <c r="ER19" s="62"/>
      <c r="ES19" s="62"/>
      <c r="EY19" s="62"/>
      <c r="EZ19" s="62"/>
      <c r="FA19" s="62"/>
      <c r="FB19" s="62"/>
      <c r="FE19" s="65" t="s">
        <v>451</v>
      </c>
      <c r="FF19" s="24" t="s">
        <v>357</v>
      </c>
      <c r="FG19" s="35">
        <f>(FA139+FA140)/FA144</f>
        <v>0.33577511130666671</v>
      </c>
      <c r="FH19" s="35">
        <f t="shared" si="4"/>
        <v>-0.33577511130666671</v>
      </c>
      <c r="FI19" s="23">
        <v>0.91</v>
      </c>
    </row>
    <row r="20" spans="2:165" x14ac:dyDescent="0.25">
      <c r="B20" s="62"/>
      <c r="C20" s="62"/>
      <c r="H20" s="12"/>
      <c r="U20" s="1" t="s">
        <v>49</v>
      </c>
      <c r="V20" s="1">
        <v>853</v>
      </c>
      <c r="W20" s="1">
        <v>94.8</v>
      </c>
      <c r="AB20" s="1" t="s">
        <v>60</v>
      </c>
      <c r="AC20" s="1">
        <v>3</v>
      </c>
      <c r="AD20" s="9">
        <v>21</v>
      </c>
      <c r="AH20" s="31" t="s">
        <v>119</v>
      </c>
      <c r="AI20" s="35">
        <v>0.21739036345340243</v>
      </c>
      <c r="AJ20" s="33">
        <v>1.8834036484049174E-2</v>
      </c>
      <c r="AM20" s="30" t="s">
        <v>59</v>
      </c>
      <c r="AN20" s="41">
        <v>0.20858742293958196</v>
      </c>
      <c r="AP20" s="12"/>
      <c r="AS20" s="33" t="s">
        <v>43</v>
      </c>
      <c r="AT20" s="33"/>
      <c r="AU20" s="33">
        <v>136</v>
      </c>
      <c r="AV20" s="33">
        <v>100</v>
      </c>
      <c r="AW20" s="33"/>
      <c r="AX20" s="33"/>
      <c r="BC20" s="12"/>
      <c r="BF20" s="33"/>
      <c r="BG20" s="33" t="s">
        <v>43</v>
      </c>
      <c r="BH20" s="33">
        <v>135</v>
      </c>
      <c r="BI20" s="33">
        <v>99.3</v>
      </c>
      <c r="BJ20" s="33"/>
      <c r="BK20" s="33"/>
      <c r="BM20" s="12"/>
      <c r="BQ20" s="33" t="s">
        <v>324</v>
      </c>
      <c r="BR20" s="33">
        <v>2</v>
      </c>
      <c r="BS20" s="33">
        <v>0.2</v>
      </c>
      <c r="BY20" s="12"/>
      <c r="CB20" s="33" t="s">
        <v>43</v>
      </c>
      <c r="CC20" s="33"/>
      <c r="CD20" s="33">
        <v>136</v>
      </c>
      <c r="CE20" s="33">
        <v>100</v>
      </c>
      <c r="CF20" s="33"/>
      <c r="CJ20" s="33"/>
      <c r="CK20" s="12"/>
      <c r="CN20" s="33" t="s">
        <v>69</v>
      </c>
      <c r="CO20" s="33" t="s">
        <v>70</v>
      </c>
      <c r="CP20" s="33">
        <v>1</v>
      </c>
      <c r="CQ20" s="33">
        <v>0.1</v>
      </c>
      <c r="CR20" s="33"/>
      <c r="CV20" s="33" t="s">
        <v>69</v>
      </c>
      <c r="CW20" s="33" t="s">
        <v>70</v>
      </c>
      <c r="CX20" s="33">
        <v>4018</v>
      </c>
      <c r="CY20" s="33">
        <v>0.1</v>
      </c>
      <c r="CZ20" s="33"/>
      <c r="DB20" s="33"/>
      <c r="DC20" s="33"/>
      <c r="DD20" s="33"/>
      <c r="DF20" s="12"/>
      <c r="DO20" s="12"/>
      <c r="DS20" s="33"/>
      <c r="DT20" s="33" t="s">
        <v>332</v>
      </c>
      <c r="DU20" s="33">
        <v>709</v>
      </c>
      <c r="DV20" s="33">
        <v>78.8</v>
      </c>
      <c r="EB20" s="33" t="s">
        <v>332</v>
      </c>
      <c r="EC20" s="33">
        <v>2848905</v>
      </c>
      <c r="ED20" s="33">
        <v>78.8</v>
      </c>
      <c r="EG20" s="33"/>
      <c r="EO20" s="12"/>
      <c r="ER20" s="24" t="s">
        <v>459</v>
      </c>
      <c r="ES20" s="62"/>
      <c r="EY20" s="24" t="s">
        <v>459</v>
      </c>
      <c r="EZ20" s="62"/>
      <c r="FA20" s="62"/>
      <c r="FB20" s="62"/>
      <c r="FE20" s="62" t="s">
        <v>479</v>
      </c>
      <c r="FF20" s="24" t="s">
        <v>358</v>
      </c>
      <c r="FG20" s="35">
        <f>(FA152+FA153)/FA157</f>
        <v>0.35757605923351782</v>
      </c>
      <c r="FH20" s="35">
        <f t="shared" si="4"/>
        <v>-0.35757605923351782</v>
      </c>
      <c r="FI20" s="35">
        <v>0.183</v>
      </c>
    </row>
    <row r="21" spans="2:165" x14ac:dyDescent="0.25">
      <c r="B21" s="62"/>
      <c r="C21" s="62"/>
      <c r="H21" s="12"/>
      <c r="U21" s="1" t="s">
        <v>43</v>
      </c>
      <c r="V21" s="1">
        <v>871</v>
      </c>
      <c r="W21" s="1">
        <v>96.8</v>
      </c>
      <c r="AB21" s="1" t="s">
        <v>88</v>
      </c>
      <c r="AC21" s="1">
        <v>0</v>
      </c>
      <c r="AD21" s="1">
        <v>3</v>
      </c>
      <c r="AH21" s="30" t="s">
        <v>57</v>
      </c>
      <c r="AI21" s="35">
        <v>0.22222375843380157</v>
      </c>
      <c r="AJ21" s="33">
        <v>2.7161728089382699E-2</v>
      </c>
      <c r="AM21" s="30" t="s">
        <v>60</v>
      </c>
      <c r="AN21" s="23">
        <v>7.8862295762369611E-2</v>
      </c>
      <c r="AP21" s="12"/>
      <c r="AS21" s="33"/>
      <c r="AT21" s="33"/>
      <c r="AU21" s="33"/>
      <c r="AV21" s="33"/>
      <c r="AW21" s="33"/>
      <c r="AX21" s="33"/>
      <c r="BC21" s="12"/>
      <c r="BF21" s="33" t="s">
        <v>69</v>
      </c>
      <c r="BG21" s="33" t="s">
        <v>70</v>
      </c>
      <c r="BH21" s="33">
        <v>1</v>
      </c>
      <c r="BI21" s="33">
        <v>0.7</v>
      </c>
      <c r="BJ21" s="33"/>
      <c r="BK21" s="33"/>
      <c r="BM21" s="12"/>
      <c r="BQ21" s="33" t="s">
        <v>325</v>
      </c>
      <c r="BR21" s="33">
        <v>2</v>
      </c>
      <c r="BS21" s="33">
        <v>0.2</v>
      </c>
      <c r="BY21" s="12"/>
      <c r="CB21" s="33"/>
      <c r="CC21" s="33"/>
      <c r="CD21" s="33"/>
      <c r="CE21" s="33"/>
      <c r="CF21" s="33"/>
      <c r="CJ21" s="33"/>
      <c r="CK21" s="12"/>
      <c r="CN21" s="33" t="s">
        <v>43</v>
      </c>
      <c r="CO21" s="33"/>
      <c r="CP21" s="33">
        <v>900</v>
      </c>
      <c r="CQ21" s="33">
        <v>100</v>
      </c>
      <c r="CR21" s="33"/>
      <c r="CV21" s="33" t="s">
        <v>43</v>
      </c>
      <c r="CW21" s="33"/>
      <c r="CX21" s="33">
        <v>3616382</v>
      </c>
      <c r="CY21" s="33">
        <v>100</v>
      </c>
      <c r="CZ21" s="33"/>
      <c r="DB21" s="33"/>
      <c r="DC21" s="33">
        <f t="shared" si="3"/>
        <v>10849146</v>
      </c>
      <c r="DD21" s="33"/>
      <c r="DF21" s="12"/>
      <c r="DO21" s="12"/>
      <c r="DS21" s="33"/>
      <c r="DT21" s="33" t="s">
        <v>43</v>
      </c>
      <c r="DU21" s="33">
        <v>873</v>
      </c>
      <c r="DV21" s="33">
        <v>97</v>
      </c>
      <c r="EB21" s="33" t="s">
        <v>43</v>
      </c>
      <c r="EC21" s="33">
        <v>3507890</v>
      </c>
      <c r="ED21" s="33">
        <v>97</v>
      </c>
      <c r="EG21" s="33"/>
      <c r="EO21" s="12"/>
      <c r="ER21" s="62"/>
      <c r="ES21" s="62"/>
      <c r="ET21" s="62" t="s">
        <v>3</v>
      </c>
      <c r="EU21" s="62" t="s">
        <v>4</v>
      </c>
      <c r="EY21" s="62"/>
      <c r="EZ21" s="62"/>
      <c r="FA21" s="62" t="s">
        <v>3</v>
      </c>
      <c r="FB21" s="62" t="s">
        <v>4</v>
      </c>
      <c r="FE21" s="62" t="s">
        <v>480</v>
      </c>
      <c r="FF21" s="24" t="s">
        <v>359</v>
      </c>
      <c r="FG21" s="35">
        <f>(FA165+FA166)/FA170</f>
        <v>0.25757444353528081</v>
      </c>
      <c r="FH21" s="35">
        <f t="shared" si="4"/>
        <v>-0.25757444353528081</v>
      </c>
      <c r="FI21" s="35">
        <v>7.2999999999999995E-2</v>
      </c>
    </row>
    <row r="22" spans="2:165" x14ac:dyDescent="0.25">
      <c r="B22" s="62"/>
      <c r="C22" s="62"/>
      <c r="H22" s="12"/>
      <c r="T22" s="1" t="s">
        <v>69</v>
      </c>
      <c r="U22" s="1" t="s">
        <v>70</v>
      </c>
      <c r="V22" s="1">
        <v>29</v>
      </c>
      <c r="W22" s="1">
        <v>3.2</v>
      </c>
      <c r="AB22" s="1" t="s">
        <v>61</v>
      </c>
      <c r="AC22" s="1">
        <v>1</v>
      </c>
      <c r="AD22" s="1">
        <v>3</v>
      </c>
      <c r="AH22" s="30" t="s">
        <v>61</v>
      </c>
      <c r="AI22" s="35">
        <v>0.33330568228950641</v>
      </c>
      <c r="AJ22" s="33">
        <v>3.0797789925547794E-2</v>
      </c>
      <c r="AM22" s="30" t="s">
        <v>88</v>
      </c>
      <c r="AN22" s="41">
        <v>8.8901423056172532E-2</v>
      </c>
      <c r="AP22" s="12"/>
      <c r="AS22" s="33"/>
      <c r="AT22" s="33"/>
      <c r="AU22" s="33"/>
      <c r="AV22" s="33"/>
      <c r="AW22" s="33"/>
      <c r="AX22" s="33"/>
      <c r="BC22" s="12"/>
      <c r="BF22" s="33" t="s">
        <v>43</v>
      </c>
      <c r="BG22" s="33"/>
      <c r="BH22" s="33">
        <v>136</v>
      </c>
      <c r="BI22" s="33">
        <v>100</v>
      </c>
      <c r="BJ22" s="33"/>
      <c r="BK22" s="33"/>
      <c r="BM22" s="12"/>
      <c r="BQ22" s="33" t="s">
        <v>43</v>
      </c>
      <c r="BR22" s="33">
        <v>899</v>
      </c>
      <c r="BS22" s="33">
        <v>99.9</v>
      </c>
      <c r="BY22" s="12"/>
      <c r="CB22" s="33"/>
      <c r="CC22" s="33"/>
      <c r="CD22" s="33"/>
      <c r="CE22" s="33"/>
      <c r="CF22" s="33"/>
      <c r="CJ22" s="33"/>
      <c r="CK22" s="12"/>
      <c r="CN22" s="33"/>
      <c r="CO22" s="33"/>
      <c r="CP22" s="33"/>
      <c r="CQ22" s="33"/>
      <c r="CR22" s="33"/>
      <c r="CV22" s="33"/>
      <c r="CW22" s="33"/>
      <c r="CX22" s="33"/>
      <c r="CY22" s="33"/>
      <c r="CZ22" s="33"/>
      <c r="DB22" s="33"/>
      <c r="DF22" s="12"/>
      <c r="DO22" s="12"/>
      <c r="DS22" s="33" t="s">
        <v>69</v>
      </c>
      <c r="DT22" s="33" t="s">
        <v>70</v>
      </c>
      <c r="DU22" s="33">
        <v>27</v>
      </c>
      <c r="DV22" s="33">
        <v>3</v>
      </c>
      <c r="EA22" s="33" t="s">
        <v>69</v>
      </c>
      <c r="EB22" s="33" t="s">
        <v>70</v>
      </c>
      <c r="EC22" s="33">
        <v>108491</v>
      </c>
      <c r="ED22" s="33">
        <v>3</v>
      </c>
      <c r="EG22" s="33"/>
      <c r="EO22" s="12"/>
      <c r="ER22" s="62" t="s">
        <v>6</v>
      </c>
      <c r="ES22" s="62" t="s">
        <v>454</v>
      </c>
      <c r="ET22" s="62">
        <v>4</v>
      </c>
      <c r="EU22" s="62">
        <v>0.4</v>
      </c>
      <c r="EY22" s="62" t="s">
        <v>6</v>
      </c>
      <c r="EZ22" s="62" t="s">
        <v>454</v>
      </c>
      <c r="FA22" s="62">
        <v>16073</v>
      </c>
      <c r="FB22" s="62">
        <v>0.4</v>
      </c>
      <c r="FE22" s="62" t="s">
        <v>481</v>
      </c>
      <c r="FF22" s="24" t="s">
        <v>360</v>
      </c>
      <c r="FG22" s="35">
        <f>(FA178+FA179)/FA183</f>
        <v>0.28301833634634799</v>
      </c>
      <c r="FH22" s="35">
        <f t="shared" si="4"/>
        <v>-0.28301833634634799</v>
      </c>
      <c r="FI22" s="35">
        <v>5.7999999999999996E-2</v>
      </c>
    </row>
    <row r="23" spans="2:165" x14ac:dyDescent="0.25">
      <c r="B23" s="62"/>
      <c r="C23" s="62"/>
      <c r="H23" s="12"/>
      <c r="J23" s="3" t="s">
        <v>72</v>
      </c>
      <c r="T23" s="1" t="s">
        <v>43</v>
      </c>
      <c r="V23" s="1">
        <v>900</v>
      </c>
      <c r="W23" s="1">
        <v>100</v>
      </c>
      <c r="AB23" s="1" t="s">
        <v>62</v>
      </c>
      <c r="AC23" s="1">
        <v>1</v>
      </c>
      <c r="AD23" s="1">
        <v>5</v>
      </c>
      <c r="AH23" s="30" t="s">
        <v>48</v>
      </c>
      <c r="AI23" s="29">
        <v>0.39998009058782541</v>
      </c>
      <c r="AJ23" s="33">
        <v>3.2006400430707023E-2</v>
      </c>
      <c r="AM23" s="30" t="s">
        <v>259</v>
      </c>
      <c r="AN23" s="61"/>
      <c r="AP23" s="12"/>
      <c r="AS23" s="33"/>
      <c r="AT23" s="33"/>
      <c r="AU23" s="33"/>
      <c r="AV23" s="33"/>
      <c r="AW23" s="33"/>
      <c r="AX23" s="33"/>
      <c r="BC23" s="12"/>
      <c r="BF23" s="33"/>
      <c r="BG23" s="33"/>
      <c r="BH23" s="33"/>
      <c r="BI23" s="33"/>
      <c r="BJ23" s="33"/>
      <c r="BK23" s="33"/>
      <c r="BM23" s="12"/>
      <c r="BP23" s="33" t="s">
        <v>69</v>
      </c>
      <c r="BQ23" s="33" t="s">
        <v>70</v>
      </c>
      <c r="BR23" s="33">
        <v>1</v>
      </c>
      <c r="BS23" s="33">
        <v>0.1</v>
      </c>
      <c r="BY23" s="12"/>
      <c r="CB23" s="33"/>
      <c r="CC23" s="33"/>
      <c r="CD23" s="33"/>
      <c r="CE23" s="33"/>
      <c r="CF23" s="33"/>
      <c r="CJ23" s="33"/>
      <c r="CK23" s="12"/>
      <c r="CN23" s="33"/>
      <c r="CO23" s="33"/>
      <c r="CP23" s="33"/>
      <c r="CQ23" s="33"/>
      <c r="CR23" s="33"/>
      <c r="CV23" s="33"/>
      <c r="CW23" s="33"/>
      <c r="CX23" s="33"/>
      <c r="CY23" s="33"/>
      <c r="CZ23" s="33"/>
      <c r="DB23" s="33"/>
      <c r="DF23" s="12"/>
      <c r="DH23" s="5" t="s">
        <v>206</v>
      </c>
      <c r="DI23" s="6">
        <v>3616382</v>
      </c>
      <c r="DO23" s="12"/>
      <c r="DS23" s="33" t="s">
        <v>43</v>
      </c>
      <c r="DT23" s="33"/>
      <c r="DU23" s="33">
        <v>900</v>
      </c>
      <c r="DV23" s="33">
        <v>100</v>
      </c>
      <c r="EA23" s="33" t="s">
        <v>43</v>
      </c>
      <c r="EB23" s="33"/>
      <c r="EC23" s="33">
        <v>3616382</v>
      </c>
      <c r="ED23" s="33">
        <v>100</v>
      </c>
      <c r="EG23" s="33"/>
      <c r="EO23" s="12"/>
      <c r="ER23" s="62"/>
      <c r="ES23" s="62" t="s">
        <v>455</v>
      </c>
      <c r="ET23" s="62">
        <v>37</v>
      </c>
      <c r="EU23" s="62">
        <v>4.0999999999999996</v>
      </c>
      <c r="EY23" s="62"/>
      <c r="EZ23" s="62" t="s">
        <v>455</v>
      </c>
      <c r="FA23" s="62">
        <v>148673</v>
      </c>
      <c r="FB23" s="62">
        <v>4.0999999999999996</v>
      </c>
      <c r="FE23" s="62"/>
      <c r="FG23" s="62"/>
    </row>
    <row r="24" spans="2:165" x14ac:dyDescent="0.25">
      <c r="B24" s="62"/>
      <c r="C24" s="62"/>
      <c r="H24" s="12"/>
      <c r="L24" s="1" t="s">
        <v>3</v>
      </c>
      <c r="M24" s="1" t="s">
        <v>4</v>
      </c>
      <c r="N24" s="1" t="s">
        <v>5</v>
      </c>
      <c r="AB24" s="1" t="s">
        <v>63</v>
      </c>
      <c r="AC24" s="1">
        <v>3</v>
      </c>
      <c r="AD24" s="11">
        <v>31</v>
      </c>
      <c r="AH24" s="30" t="s">
        <v>59</v>
      </c>
      <c r="AI24" s="35">
        <v>0.49996889193056682</v>
      </c>
      <c r="AJ24" s="33">
        <v>3.266666660344282E-2</v>
      </c>
      <c r="AM24" s="30" t="s">
        <v>61</v>
      </c>
      <c r="AN24" s="41">
        <v>0.30681236094856507</v>
      </c>
      <c r="AP24" s="12"/>
      <c r="BC24" s="12"/>
      <c r="BF24" s="33"/>
      <c r="BG24" s="33"/>
      <c r="BH24" s="33"/>
      <c r="BI24" s="33"/>
      <c r="BJ24" s="33"/>
      <c r="BK24" s="33"/>
      <c r="BM24" s="12"/>
      <c r="BP24" s="33" t="s">
        <v>43</v>
      </c>
      <c r="BR24" s="33">
        <v>900</v>
      </c>
      <c r="BS24" s="33">
        <v>100</v>
      </c>
      <c r="BY24" s="12"/>
      <c r="CK24" s="12"/>
      <c r="CN24" s="4" t="s">
        <v>245</v>
      </c>
      <c r="CO24" s="33"/>
      <c r="CP24" s="33"/>
      <c r="CQ24" s="33"/>
      <c r="CR24" s="33"/>
      <c r="CV24" s="4" t="s">
        <v>245</v>
      </c>
      <c r="CW24" s="33"/>
      <c r="CX24" s="33"/>
      <c r="CY24" s="33"/>
      <c r="CZ24" s="33"/>
      <c r="DB24" s="33"/>
      <c r="DF24" s="12"/>
      <c r="DH24" s="7" t="s">
        <v>64</v>
      </c>
      <c r="DI24" s="6" t="s">
        <v>65</v>
      </c>
      <c r="DO24" s="12"/>
      <c r="DS24" s="33"/>
      <c r="DT24" s="33"/>
      <c r="DU24" s="33"/>
      <c r="DV24" s="33"/>
      <c r="EB24" s="33"/>
      <c r="EC24" s="33"/>
      <c r="EG24" s="33"/>
      <c r="EH24" s="33" t="s">
        <v>328</v>
      </c>
      <c r="EI24" s="33" t="s">
        <v>475</v>
      </c>
      <c r="EO24" s="12"/>
      <c r="ER24" s="62"/>
      <c r="ES24" s="62" t="s">
        <v>456</v>
      </c>
      <c r="ET24" s="62">
        <v>58</v>
      </c>
      <c r="EU24" s="62">
        <v>6.4</v>
      </c>
      <c r="EY24" s="62"/>
      <c r="EZ24" s="62" t="s">
        <v>456</v>
      </c>
      <c r="FA24" s="62">
        <v>233056</v>
      </c>
      <c r="FB24" s="62">
        <v>6.4</v>
      </c>
      <c r="FE24" s="62"/>
      <c r="FG24" s="62"/>
    </row>
    <row r="25" spans="2:165" x14ac:dyDescent="0.25">
      <c r="B25" s="62"/>
      <c r="C25" s="62"/>
      <c r="H25" s="12"/>
      <c r="J25" s="1" t="s">
        <v>6</v>
      </c>
      <c r="K25" s="1">
        <v>1</v>
      </c>
      <c r="L25" s="1">
        <v>2</v>
      </c>
      <c r="M25" s="1">
        <v>0.2</v>
      </c>
      <c r="N25" s="1">
        <v>100</v>
      </c>
      <c r="AB25" s="25" t="s">
        <v>119</v>
      </c>
      <c r="AC25" s="1">
        <v>19</v>
      </c>
      <c r="AH25" s="30" t="s">
        <v>58</v>
      </c>
      <c r="AI25" s="35">
        <v>0.66661136457901282</v>
      </c>
      <c r="AJ25" s="33">
        <v>3.0799705866320776E-2</v>
      </c>
      <c r="AM25" s="30" t="s">
        <v>62</v>
      </c>
      <c r="AN25" s="41">
        <v>0.16441678188154343</v>
      </c>
      <c r="AP25" s="12"/>
      <c r="BC25" s="12"/>
      <c r="BF25" s="33"/>
      <c r="BG25" s="33"/>
      <c r="BH25" s="33"/>
      <c r="BI25" s="33"/>
      <c r="BJ25" s="33"/>
      <c r="BK25" s="33"/>
      <c r="BM25" s="12"/>
      <c r="BY25" s="12"/>
      <c r="CK25" s="12"/>
      <c r="CN25" s="24" t="s">
        <v>248</v>
      </c>
      <c r="CO25" s="33"/>
      <c r="CP25" s="33"/>
      <c r="CQ25" s="33"/>
      <c r="CR25" s="33"/>
      <c r="CV25" s="24" t="s">
        <v>248</v>
      </c>
      <c r="CW25" s="33"/>
      <c r="CX25" s="33"/>
      <c r="CY25" s="33"/>
      <c r="CZ25" s="33"/>
      <c r="DB25" s="33"/>
      <c r="DF25" s="12"/>
      <c r="DO25" s="12"/>
      <c r="DS25" s="33"/>
      <c r="DT25" s="33"/>
      <c r="DU25" s="33"/>
      <c r="DV25" s="33"/>
      <c r="EB25" s="33"/>
      <c r="EC25" s="33"/>
      <c r="EG25" s="33"/>
      <c r="EH25" s="24" t="s">
        <v>360</v>
      </c>
      <c r="EI25" s="35">
        <v>5.7999999999999996E-2</v>
      </c>
      <c r="EJ25" s="35"/>
      <c r="EO25" s="12"/>
      <c r="ER25" s="62"/>
      <c r="ES25" s="62" t="s">
        <v>457</v>
      </c>
      <c r="ET25" s="62">
        <v>20</v>
      </c>
      <c r="EU25" s="62">
        <v>2.2000000000000002</v>
      </c>
      <c r="EY25" s="62"/>
      <c r="EZ25" s="62" t="s">
        <v>457</v>
      </c>
      <c r="FA25" s="62">
        <v>80364</v>
      </c>
      <c r="FB25" s="62">
        <v>2.2000000000000002</v>
      </c>
      <c r="FE25" s="62"/>
      <c r="FG25" s="62"/>
    </row>
    <row r="26" spans="2:165" x14ac:dyDescent="0.25">
      <c r="B26" s="62"/>
      <c r="C26" s="62"/>
      <c r="H26" s="12"/>
      <c r="J26" s="1" t="s">
        <v>69</v>
      </c>
      <c r="K26" s="1" t="s">
        <v>70</v>
      </c>
      <c r="L26" s="1">
        <v>898</v>
      </c>
      <c r="M26" s="1">
        <v>99.8</v>
      </c>
      <c r="AB26" s="1" t="s">
        <v>164</v>
      </c>
      <c r="AC26" s="1">
        <v>128</v>
      </c>
      <c r="AH26" s="30" t="s">
        <v>51</v>
      </c>
      <c r="AI26" s="35">
        <v>0.83334024638101956</v>
      </c>
      <c r="AJ26" s="33">
        <v>2.4347891777226269E-2</v>
      </c>
      <c r="AM26" s="30" t="s">
        <v>63</v>
      </c>
      <c r="AN26" s="41">
        <v>8.9827356531953367E-2</v>
      </c>
      <c r="AP26" s="12"/>
      <c r="BC26" s="12"/>
      <c r="BM26" s="12"/>
      <c r="BY26" s="12"/>
      <c r="CK26" s="12"/>
      <c r="CN26" s="33"/>
      <c r="CO26" s="33"/>
      <c r="CP26" s="33" t="s">
        <v>3</v>
      </c>
      <c r="CQ26" s="33" t="s">
        <v>4</v>
      </c>
      <c r="CR26" s="33"/>
      <c r="CV26" s="33"/>
      <c r="CW26" s="33"/>
      <c r="CX26" s="33" t="s">
        <v>3</v>
      </c>
      <c r="CY26" s="33" t="s">
        <v>4</v>
      </c>
      <c r="CZ26" s="33"/>
      <c r="DB26" s="33"/>
      <c r="DF26" s="12"/>
      <c r="DO26" s="12"/>
      <c r="DR26" s="33"/>
      <c r="DS26" s="33"/>
      <c r="DT26" s="33"/>
      <c r="DU26" s="33"/>
      <c r="DV26" s="33"/>
      <c r="EB26" s="33"/>
      <c r="EC26" s="33"/>
      <c r="EG26" s="33"/>
      <c r="EH26" s="24" t="s">
        <v>355</v>
      </c>
      <c r="EI26" s="35">
        <v>5.9000000000000004E-2</v>
      </c>
      <c r="EJ26" s="35"/>
      <c r="EO26" s="12"/>
      <c r="ER26" s="62"/>
      <c r="ES26" s="62" t="s">
        <v>458</v>
      </c>
      <c r="ET26" s="62">
        <v>45</v>
      </c>
      <c r="EU26" s="62">
        <v>5</v>
      </c>
      <c r="EY26" s="62"/>
      <c r="EZ26" s="62" t="s">
        <v>458</v>
      </c>
      <c r="FA26" s="62">
        <v>180819</v>
      </c>
      <c r="FB26" s="62">
        <v>5</v>
      </c>
      <c r="FE26" s="62"/>
      <c r="FG26" s="62"/>
    </row>
    <row r="27" spans="2:165" x14ac:dyDescent="0.25">
      <c r="B27" s="62"/>
      <c r="C27" s="62"/>
      <c r="H27" s="12"/>
      <c r="J27" s="1" t="s">
        <v>43</v>
      </c>
      <c r="L27" s="1">
        <v>900</v>
      </c>
      <c r="M27" s="1">
        <v>100</v>
      </c>
      <c r="T27" s="3" t="s">
        <v>97</v>
      </c>
      <c r="AM27" s="50" t="s">
        <v>188</v>
      </c>
      <c r="AN27" s="75">
        <v>0.32300000000000001</v>
      </c>
      <c r="AP27" s="12"/>
      <c r="AR27" s="5" t="s">
        <v>206</v>
      </c>
      <c r="AS27" s="6">
        <v>546475</v>
      </c>
      <c r="BC27" s="12"/>
      <c r="BE27" s="5" t="s">
        <v>206</v>
      </c>
      <c r="BF27" s="6">
        <v>546475</v>
      </c>
      <c r="BM27" s="12"/>
      <c r="BO27" s="5" t="s">
        <v>327</v>
      </c>
      <c r="BP27" s="6">
        <v>3616382</v>
      </c>
      <c r="BY27" s="12"/>
      <c r="CA27" s="5" t="s">
        <v>206</v>
      </c>
      <c r="CB27" s="6">
        <v>546475</v>
      </c>
      <c r="CK27" s="12"/>
      <c r="CN27" s="33" t="s">
        <v>6</v>
      </c>
      <c r="CO27" s="33" t="s">
        <v>235</v>
      </c>
      <c r="CP27" s="33">
        <v>30</v>
      </c>
      <c r="CQ27" s="33">
        <v>3.3</v>
      </c>
      <c r="CR27" s="33"/>
      <c r="CV27" s="33" t="s">
        <v>6</v>
      </c>
      <c r="CW27" s="33" t="s">
        <v>235</v>
      </c>
      <c r="CX27" s="33">
        <v>120546</v>
      </c>
      <c r="CY27" s="33">
        <v>3.3</v>
      </c>
      <c r="CZ27" s="33"/>
      <c r="DB27" s="33"/>
      <c r="DF27" s="12"/>
      <c r="DI27" s="4" t="s">
        <v>255</v>
      </c>
      <c r="DO27" s="12"/>
      <c r="DR27" s="33"/>
      <c r="DS27" s="24" t="s">
        <v>334</v>
      </c>
      <c r="DT27" s="33"/>
      <c r="DU27" s="33"/>
      <c r="DV27" s="33"/>
      <c r="EA27" s="24" t="s">
        <v>349</v>
      </c>
      <c r="EB27" s="33"/>
      <c r="EC27" s="33"/>
      <c r="EG27" s="33"/>
      <c r="EH27" s="24" t="s">
        <v>359</v>
      </c>
      <c r="EI27" s="35">
        <v>7.2999999999999995E-2</v>
      </c>
      <c r="EJ27" s="35"/>
      <c r="EO27" s="12"/>
      <c r="ER27" s="62"/>
      <c r="ES27" s="62" t="s">
        <v>43</v>
      </c>
      <c r="ET27" s="62">
        <v>164</v>
      </c>
      <c r="EU27" s="62">
        <v>18.2</v>
      </c>
      <c r="EY27" s="62"/>
      <c r="EZ27" s="62" t="s">
        <v>43</v>
      </c>
      <c r="FA27" s="62">
        <v>658985</v>
      </c>
      <c r="FB27" s="62">
        <v>18.2</v>
      </c>
      <c r="FE27" s="62"/>
      <c r="FG27" s="62"/>
    </row>
    <row r="28" spans="2:165" x14ac:dyDescent="0.25">
      <c r="B28" s="62"/>
      <c r="C28" s="62"/>
      <c r="H28" s="12"/>
      <c r="V28" s="1" t="s">
        <v>3</v>
      </c>
      <c r="W28" s="1" t="s">
        <v>4</v>
      </c>
      <c r="AP28" s="12"/>
      <c r="AR28" s="7" t="s">
        <v>64</v>
      </c>
      <c r="AS28" s="6" t="s">
        <v>204</v>
      </c>
      <c r="BC28" s="12"/>
      <c r="BE28" s="7" t="s">
        <v>64</v>
      </c>
      <c r="BF28" s="6" t="s">
        <v>204</v>
      </c>
      <c r="BM28" s="12"/>
      <c r="BO28" s="7" t="s">
        <v>64</v>
      </c>
      <c r="BP28" s="6" t="s">
        <v>65</v>
      </c>
      <c r="BY28" s="12"/>
      <c r="CA28" s="7" t="s">
        <v>64</v>
      </c>
      <c r="CB28" s="6" t="s">
        <v>204</v>
      </c>
      <c r="CK28" s="12"/>
      <c r="CN28" s="33"/>
      <c r="CO28" s="33" t="s">
        <v>236</v>
      </c>
      <c r="CP28" s="33">
        <v>208</v>
      </c>
      <c r="CQ28" s="33">
        <v>23.1</v>
      </c>
      <c r="CR28" s="33"/>
      <c r="CV28" s="33"/>
      <c r="CW28" s="33" t="s">
        <v>236</v>
      </c>
      <c r="CX28" s="33">
        <v>835786</v>
      </c>
      <c r="CY28" s="33">
        <v>23.1</v>
      </c>
      <c r="CZ28" s="33"/>
      <c r="DB28" s="33"/>
      <c r="DF28" s="12"/>
      <c r="DI28" s="24" t="s">
        <v>256</v>
      </c>
      <c r="DO28" s="12"/>
      <c r="DR28" s="33"/>
      <c r="DS28" s="33"/>
      <c r="DT28" s="33"/>
      <c r="DU28" s="33" t="s">
        <v>3</v>
      </c>
      <c r="DV28" s="33" t="s">
        <v>4</v>
      </c>
      <c r="EB28" s="33"/>
      <c r="EC28" s="33" t="s">
        <v>3</v>
      </c>
      <c r="ED28" s="33" t="s">
        <v>4</v>
      </c>
      <c r="EG28" s="33"/>
      <c r="EH28" s="24" t="s">
        <v>356</v>
      </c>
      <c r="EI28" s="35">
        <v>7.8E-2</v>
      </c>
      <c r="EJ28" s="35"/>
      <c r="EO28" s="12"/>
      <c r="ER28" s="62" t="s">
        <v>69</v>
      </c>
      <c r="ES28" s="62" t="s">
        <v>70</v>
      </c>
      <c r="ET28" s="62">
        <v>736</v>
      </c>
      <c r="EU28" s="62">
        <v>81.8</v>
      </c>
      <c r="EY28" s="62" t="s">
        <v>69</v>
      </c>
      <c r="EZ28" s="62" t="s">
        <v>70</v>
      </c>
      <c r="FA28" s="62">
        <v>2957397</v>
      </c>
      <c r="FB28" s="62">
        <v>81.8</v>
      </c>
      <c r="FE28" s="62"/>
      <c r="FG28" s="62"/>
    </row>
    <row r="29" spans="2:165" x14ac:dyDescent="0.25">
      <c r="B29" s="62"/>
      <c r="C29" s="62"/>
      <c r="H29" s="12"/>
      <c r="T29" s="1" t="s">
        <v>6</v>
      </c>
      <c r="U29" s="1" t="s">
        <v>46</v>
      </c>
      <c r="V29" s="1">
        <v>5</v>
      </c>
      <c r="W29" s="1">
        <v>0.6</v>
      </c>
      <c r="AP29" s="12"/>
      <c r="BC29" s="12"/>
      <c r="BM29" s="12"/>
      <c r="BY29" s="12"/>
      <c r="CK29" s="12"/>
      <c r="CN29" s="33"/>
      <c r="CO29" s="33" t="s">
        <v>237</v>
      </c>
      <c r="CP29" s="33">
        <v>185</v>
      </c>
      <c r="CQ29" s="33">
        <v>20.6</v>
      </c>
      <c r="CR29" s="33"/>
      <c r="CV29" s="33"/>
      <c r="CW29" s="33" t="s">
        <v>237</v>
      </c>
      <c r="CX29" s="33">
        <v>743367</v>
      </c>
      <c r="CY29" s="33">
        <v>20.6</v>
      </c>
      <c r="CZ29" s="33"/>
      <c r="DB29" s="33"/>
      <c r="DF29" s="12"/>
      <c r="DI29" s="33"/>
      <c r="DK29" s="33" t="s">
        <v>3</v>
      </c>
      <c r="DL29" s="33" t="s">
        <v>4</v>
      </c>
      <c r="DO29" s="12"/>
      <c r="DR29" s="33"/>
      <c r="DS29" s="33" t="s">
        <v>6</v>
      </c>
      <c r="DT29" s="33" t="s">
        <v>331</v>
      </c>
      <c r="DU29" s="33">
        <v>194</v>
      </c>
      <c r="DV29" s="33">
        <v>21.6</v>
      </c>
      <c r="EA29" s="33" t="s">
        <v>6</v>
      </c>
      <c r="EB29" s="33" t="s">
        <v>331</v>
      </c>
      <c r="EC29" s="33">
        <v>779531</v>
      </c>
      <c r="ED29" s="33">
        <v>21.6</v>
      </c>
      <c r="EG29" s="33"/>
      <c r="EH29" s="24" t="s">
        <v>347</v>
      </c>
      <c r="EI29" s="35">
        <v>0.114</v>
      </c>
      <c r="EJ29" s="35"/>
      <c r="EO29" s="12"/>
      <c r="ER29" s="62" t="s">
        <v>43</v>
      </c>
      <c r="ES29" s="62"/>
      <c r="ET29" s="62">
        <v>900</v>
      </c>
      <c r="EU29" s="62">
        <v>100</v>
      </c>
      <c r="EY29" s="62" t="s">
        <v>43</v>
      </c>
      <c r="EZ29" s="62"/>
      <c r="FA29" s="62">
        <v>3616382</v>
      </c>
      <c r="FB29" s="62">
        <v>100</v>
      </c>
      <c r="FE29" s="62"/>
      <c r="FG29" s="62"/>
    </row>
    <row r="30" spans="2:165" x14ac:dyDescent="0.25">
      <c r="B30" s="62"/>
      <c r="C30" s="62"/>
      <c r="H30" s="12"/>
      <c r="U30" s="1" t="s">
        <v>49</v>
      </c>
      <c r="V30" s="1">
        <v>866</v>
      </c>
      <c r="W30" s="1">
        <v>96.2</v>
      </c>
      <c r="AP30" s="12"/>
      <c r="BC30" s="12"/>
      <c r="BM30" s="12"/>
      <c r="BY30" s="12"/>
      <c r="CK30" s="12"/>
      <c r="CN30" s="33"/>
      <c r="CO30" s="33" t="s">
        <v>238</v>
      </c>
      <c r="CP30" s="33">
        <v>51</v>
      </c>
      <c r="CQ30" s="33">
        <v>5.7</v>
      </c>
      <c r="CR30" s="33"/>
      <c r="CV30" s="33"/>
      <c r="CW30" s="33" t="s">
        <v>238</v>
      </c>
      <c r="CX30" s="33">
        <v>204928</v>
      </c>
      <c r="CY30" s="33">
        <v>5.7</v>
      </c>
      <c r="CZ30" s="33"/>
      <c r="DB30" s="33"/>
      <c r="DF30" s="12"/>
      <c r="DI30" s="33" t="s">
        <v>6</v>
      </c>
      <c r="DJ30" s="33" t="s">
        <v>252</v>
      </c>
      <c r="DK30" s="33">
        <v>3150270</v>
      </c>
      <c r="DL30" s="33">
        <v>87.1</v>
      </c>
      <c r="DO30" s="12"/>
      <c r="DS30" s="33"/>
      <c r="DT30" s="33" t="s">
        <v>332</v>
      </c>
      <c r="DU30" s="33">
        <v>679</v>
      </c>
      <c r="DV30" s="33">
        <v>75.400000000000006</v>
      </c>
      <c r="EB30" s="33" t="s">
        <v>332</v>
      </c>
      <c r="EC30" s="33">
        <v>2728359</v>
      </c>
      <c r="ED30" s="33">
        <v>75.400000000000006</v>
      </c>
      <c r="EG30" s="33"/>
      <c r="EH30" s="24" t="s">
        <v>348</v>
      </c>
      <c r="EI30" s="35">
        <v>0.182</v>
      </c>
      <c r="EJ30" s="35"/>
      <c r="EO30" s="12"/>
      <c r="ER30" s="62"/>
      <c r="ES30" s="62"/>
      <c r="EY30" s="62"/>
      <c r="EZ30" s="62"/>
      <c r="FA30" s="62"/>
      <c r="FB30" s="62"/>
      <c r="FE30" s="62"/>
      <c r="FG30" s="62"/>
    </row>
    <row r="31" spans="2:165" x14ac:dyDescent="0.25">
      <c r="B31" s="62"/>
      <c r="C31" s="62"/>
      <c r="H31" s="12"/>
      <c r="J31" s="3" t="s">
        <v>73</v>
      </c>
      <c r="U31" s="1" t="s">
        <v>43</v>
      </c>
      <c r="V31" s="1">
        <v>871</v>
      </c>
      <c r="W31" s="1">
        <v>96.8</v>
      </c>
      <c r="AP31" s="12"/>
      <c r="AS31" s="4"/>
      <c r="BC31" s="12"/>
      <c r="BF31" s="4" t="s">
        <v>221</v>
      </c>
      <c r="BK31" s="33"/>
      <c r="BM31" s="12"/>
      <c r="BP31" s="4" t="s">
        <v>326</v>
      </c>
      <c r="BY31" s="12"/>
      <c r="CB31" s="4" t="s">
        <v>233</v>
      </c>
      <c r="CK31" s="12"/>
      <c r="CN31" s="33"/>
      <c r="CO31" s="33" t="s">
        <v>239</v>
      </c>
      <c r="CP31" s="33">
        <v>62</v>
      </c>
      <c r="CQ31" s="33">
        <v>6.9</v>
      </c>
      <c r="CR31" s="33"/>
      <c r="CV31" s="33"/>
      <c r="CW31" s="33" t="s">
        <v>239</v>
      </c>
      <c r="CX31" s="33">
        <v>249129</v>
      </c>
      <c r="CY31" s="33">
        <v>6.9</v>
      </c>
      <c r="CZ31" s="33"/>
      <c r="DB31" s="33"/>
      <c r="DF31" s="12"/>
      <c r="DI31" s="33"/>
      <c r="DJ31" s="33" t="s">
        <v>253</v>
      </c>
      <c r="DK31" s="33">
        <v>241092</v>
      </c>
      <c r="DL31" s="33">
        <v>6.7</v>
      </c>
      <c r="DO31" s="12"/>
      <c r="DS31" s="33"/>
      <c r="DT31" s="33" t="s">
        <v>43</v>
      </c>
      <c r="DU31" s="33">
        <v>873</v>
      </c>
      <c r="DV31" s="33">
        <v>97</v>
      </c>
      <c r="EB31" s="33" t="s">
        <v>43</v>
      </c>
      <c r="EC31" s="33">
        <v>3507890</v>
      </c>
      <c r="ED31" s="33">
        <v>97</v>
      </c>
      <c r="EG31" s="33"/>
      <c r="EH31" s="24" t="s">
        <v>358</v>
      </c>
      <c r="EI31" s="35">
        <v>0.183</v>
      </c>
      <c r="EJ31" s="35"/>
      <c r="EO31" s="12"/>
      <c r="ER31" s="62"/>
      <c r="ES31" s="62"/>
      <c r="EY31" s="62"/>
      <c r="EZ31" s="62"/>
      <c r="FA31" s="62"/>
      <c r="FB31" s="62"/>
      <c r="FE31" s="62"/>
      <c r="FG31" s="62"/>
    </row>
    <row r="32" spans="2:165" x14ac:dyDescent="0.25">
      <c r="B32" s="62"/>
      <c r="C32" s="62"/>
      <c r="H32" s="12"/>
      <c r="L32" s="1" t="s">
        <v>3</v>
      </c>
      <c r="M32" s="1" t="s">
        <v>4</v>
      </c>
      <c r="N32" s="1" t="s">
        <v>5</v>
      </c>
      <c r="T32" s="1" t="s">
        <v>69</v>
      </c>
      <c r="U32" s="1" t="s">
        <v>70</v>
      </c>
      <c r="V32" s="1">
        <v>29</v>
      </c>
      <c r="W32" s="1">
        <v>3.2</v>
      </c>
      <c r="AP32" s="12"/>
      <c r="AS32" s="24" t="s">
        <v>194</v>
      </c>
      <c r="AT32" s="33"/>
      <c r="AU32" s="33"/>
      <c r="AV32" s="33"/>
      <c r="AW32" s="33"/>
      <c r="AX32" s="33"/>
      <c r="BC32" s="12"/>
      <c r="BF32" s="24" t="s">
        <v>363</v>
      </c>
      <c r="BG32" s="33"/>
      <c r="BH32" s="33"/>
      <c r="BI32" s="33"/>
      <c r="BJ32" s="33"/>
      <c r="BK32" s="33"/>
      <c r="BM32" s="12"/>
      <c r="BP32" s="24" t="s">
        <v>247</v>
      </c>
      <c r="BY32" s="12"/>
      <c r="CB32" s="24" t="s">
        <v>224</v>
      </c>
      <c r="CC32" s="33"/>
      <c r="CD32" s="33"/>
      <c r="CE32" s="33"/>
      <c r="CF32" s="33"/>
      <c r="CJ32" s="33"/>
      <c r="CK32" s="12"/>
      <c r="CN32" s="33"/>
      <c r="CO32" s="33" t="s">
        <v>240</v>
      </c>
      <c r="CP32" s="33">
        <v>55</v>
      </c>
      <c r="CQ32" s="33">
        <v>6.1</v>
      </c>
      <c r="CR32" s="33"/>
      <c r="CV32" s="33"/>
      <c r="CW32" s="33" t="s">
        <v>240</v>
      </c>
      <c r="CX32" s="33">
        <v>221001</v>
      </c>
      <c r="CY32" s="33">
        <v>6.1</v>
      </c>
      <c r="CZ32" s="33"/>
      <c r="DB32" s="33"/>
      <c r="DF32" s="12"/>
      <c r="DI32" s="33"/>
      <c r="DJ32" s="33" t="s">
        <v>254</v>
      </c>
      <c r="DK32" s="33">
        <v>221001</v>
      </c>
      <c r="DL32" s="33">
        <v>6.1</v>
      </c>
      <c r="DO32" s="12"/>
      <c r="DS32" s="33" t="s">
        <v>69</v>
      </c>
      <c r="DT32" s="33" t="s">
        <v>70</v>
      </c>
      <c r="DU32" s="33">
        <v>27</v>
      </c>
      <c r="DV32" s="33">
        <v>3</v>
      </c>
      <c r="EA32" s="33" t="s">
        <v>69</v>
      </c>
      <c r="EB32" s="33" t="s">
        <v>70</v>
      </c>
      <c r="EC32" s="33">
        <v>108491</v>
      </c>
      <c r="ED32" s="33">
        <v>3</v>
      </c>
      <c r="EG32" s="33"/>
      <c r="EH32" s="24" t="s">
        <v>353</v>
      </c>
      <c r="EI32" s="35">
        <v>0.21299999999999999</v>
      </c>
      <c r="EJ32" s="35"/>
      <c r="EO32" s="12"/>
      <c r="ER32" s="62"/>
      <c r="ES32" s="62"/>
      <c r="EY32" s="62"/>
      <c r="EZ32" s="62"/>
      <c r="FA32" s="62"/>
      <c r="FB32" s="62"/>
      <c r="FE32" s="62"/>
      <c r="FG32" s="62"/>
    </row>
    <row r="33" spans="2:163" x14ac:dyDescent="0.25">
      <c r="B33" s="62"/>
      <c r="C33" s="62"/>
      <c r="H33" s="12"/>
      <c r="J33" s="1" t="s">
        <v>6</v>
      </c>
      <c r="K33" s="1">
        <v>1</v>
      </c>
      <c r="L33" s="1">
        <v>8</v>
      </c>
      <c r="M33" s="1">
        <v>0.9</v>
      </c>
      <c r="N33" s="1">
        <v>100</v>
      </c>
      <c r="T33" s="1" t="s">
        <v>43</v>
      </c>
      <c r="V33" s="1">
        <v>900</v>
      </c>
      <c r="W33" s="1">
        <v>100</v>
      </c>
      <c r="AP33" s="12"/>
      <c r="AS33" s="33"/>
      <c r="AT33" s="33"/>
      <c r="AU33" s="33" t="s">
        <v>3</v>
      </c>
      <c r="AV33" s="33" t="s">
        <v>4</v>
      </c>
      <c r="AW33" s="33"/>
      <c r="AX33" s="33"/>
      <c r="BC33" s="12"/>
      <c r="BF33" s="33"/>
      <c r="BG33" s="33"/>
      <c r="BH33" s="33" t="s">
        <v>3</v>
      </c>
      <c r="BI33" s="33" t="s">
        <v>4</v>
      </c>
      <c r="BJ33" s="33"/>
      <c r="BK33" s="33"/>
      <c r="BM33" s="12"/>
      <c r="BR33" s="33" t="s">
        <v>3</v>
      </c>
      <c r="BS33" s="33" t="s">
        <v>4</v>
      </c>
      <c r="BY33" s="12"/>
      <c r="CB33" s="33"/>
      <c r="CC33" s="33"/>
      <c r="CD33" s="33" t="s">
        <v>3</v>
      </c>
      <c r="CE33" s="33" t="s">
        <v>4</v>
      </c>
      <c r="CF33" s="33"/>
      <c r="CJ33" s="33"/>
      <c r="CK33" s="12"/>
      <c r="CN33" s="33"/>
      <c r="CO33" s="33" t="s">
        <v>241</v>
      </c>
      <c r="CP33" s="33">
        <v>135</v>
      </c>
      <c r="CQ33" s="33">
        <v>15</v>
      </c>
      <c r="CR33" s="33"/>
      <c r="CV33" s="33"/>
      <c r="CW33" s="33" t="s">
        <v>241</v>
      </c>
      <c r="CX33" s="33">
        <v>542457</v>
      </c>
      <c r="CY33" s="33">
        <v>15</v>
      </c>
      <c r="CZ33" s="33"/>
      <c r="DB33" s="33"/>
      <c r="DF33" s="12"/>
      <c r="DI33" s="33"/>
      <c r="DJ33" s="33" t="s">
        <v>43</v>
      </c>
      <c r="DK33" s="33">
        <v>3612364</v>
      </c>
      <c r="DL33" s="33">
        <v>99.9</v>
      </c>
      <c r="DO33" s="12"/>
      <c r="DS33" s="33" t="s">
        <v>43</v>
      </c>
      <c r="DT33" s="33"/>
      <c r="DU33" s="33">
        <v>900</v>
      </c>
      <c r="DV33" s="33">
        <v>100</v>
      </c>
      <c r="EA33" s="33" t="s">
        <v>43</v>
      </c>
      <c r="EB33" s="33"/>
      <c r="EC33" s="33">
        <v>3616382</v>
      </c>
      <c r="ED33" s="33">
        <v>100</v>
      </c>
      <c r="EG33" s="33"/>
      <c r="EH33" s="24" t="s">
        <v>349</v>
      </c>
      <c r="EI33" s="35">
        <v>0.21600000000000003</v>
      </c>
      <c r="EJ33" s="35"/>
      <c r="EO33" s="12"/>
      <c r="ER33" s="24" t="s">
        <v>460</v>
      </c>
      <c r="ES33" s="62"/>
      <c r="EY33" s="24" t="s">
        <v>460</v>
      </c>
      <c r="EZ33" s="62"/>
      <c r="FA33" s="62"/>
      <c r="FB33" s="62"/>
      <c r="FE33" s="62"/>
      <c r="FG33" s="62"/>
    </row>
    <row r="34" spans="2:163" x14ac:dyDescent="0.25">
      <c r="B34" s="62"/>
      <c r="C34" s="62"/>
      <c r="H34" s="12"/>
      <c r="J34" s="1" t="s">
        <v>69</v>
      </c>
      <c r="K34" s="1" t="s">
        <v>70</v>
      </c>
      <c r="L34" s="1">
        <v>892</v>
      </c>
      <c r="M34" s="1">
        <v>99.1</v>
      </c>
      <c r="AP34" s="12"/>
      <c r="AS34" s="33" t="s">
        <v>6</v>
      </c>
      <c r="AT34" s="33" t="s">
        <v>195</v>
      </c>
      <c r="AU34" s="11">
        <v>144655</v>
      </c>
      <c r="AV34" s="33">
        <v>26.5</v>
      </c>
      <c r="AW34" s="33"/>
      <c r="AX34" s="23">
        <f>AU34/$AU$45</f>
        <v>0.26470561324854752</v>
      </c>
      <c r="BC34" s="12"/>
      <c r="BF34" s="33" t="s">
        <v>6</v>
      </c>
      <c r="BG34" s="33" t="s">
        <v>208</v>
      </c>
      <c r="BH34" s="33">
        <v>16073</v>
      </c>
      <c r="BI34" s="33">
        <v>2.9</v>
      </c>
      <c r="BJ34" s="33"/>
      <c r="BK34" s="35">
        <f>BH34/$BH$47</f>
        <v>2.9412141452033486E-2</v>
      </c>
      <c r="BL34" s="35"/>
      <c r="BM34" s="12"/>
      <c r="BN34" s="35"/>
      <c r="BO34" s="35"/>
      <c r="BP34" s="35" t="s">
        <v>6</v>
      </c>
      <c r="BQ34" s="35" t="s">
        <v>313</v>
      </c>
      <c r="BR34" s="33">
        <v>80364</v>
      </c>
      <c r="BS34" s="33">
        <v>2.2000000000000002</v>
      </c>
      <c r="BT34" s="23">
        <f>BR34/$BR$49</f>
        <v>2.2222209932468418E-2</v>
      </c>
      <c r="BV34" s="35"/>
      <c r="BY34" s="12"/>
      <c r="CB34" s="33" t="s">
        <v>6</v>
      </c>
      <c r="CC34" s="33" t="s">
        <v>225</v>
      </c>
      <c r="CD34" s="33">
        <v>120546</v>
      </c>
      <c r="CE34" s="33">
        <v>22.1</v>
      </c>
      <c r="CF34" s="33"/>
      <c r="CG34" s="33" t="s">
        <v>226</v>
      </c>
      <c r="CH34" s="35">
        <f>CD35/$CD$45</f>
        <v>0.30147033258612016</v>
      </c>
      <c r="CJ34" s="33"/>
      <c r="CK34" s="12"/>
      <c r="CN34" s="33"/>
      <c r="CO34" s="33" t="s">
        <v>242</v>
      </c>
      <c r="CP34" s="33">
        <v>54</v>
      </c>
      <c r="CQ34" s="33">
        <v>6</v>
      </c>
      <c r="CR34" s="33"/>
      <c r="CV34" s="33"/>
      <c r="CW34" s="33" t="s">
        <v>242</v>
      </c>
      <c r="CX34" s="33">
        <v>216983</v>
      </c>
      <c r="CY34" s="33">
        <v>6</v>
      </c>
      <c r="CZ34" s="33"/>
      <c r="DB34" s="33"/>
      <c r="DF34" s="12"/>
      <c r="DI34" s="33" t="s">
        <v>69</v>
      </c>
      <c r="DJ34" s="33" t="s">
        <v>70</v>
      </c>
      <c r="DK34" s="33">
        <v>4018</v>
      </c>
      <c r="DL34" s="33">
        <v>0.1</v>
      </c>
      <c r="DO34" s="12"/>
      <c r="DS34" s="33"/>
      <c r="DT34" s="33"/>
      <c r="DU34" s="33"/>
      <c r="DV34" s="33"/>
      <c r="EB34" s="33"/>
      <c r="EC34" s="33"/>
      <c r="EG34" s="35" t="s">
        <v>447</v>
      </c>
      <c r="EH34" s="24" t="s">
        <v>354</v>
      </c>
      <c r="EI34" s="35">
        <v>0.252</v>
      </c>
      <c r="EO34" s="12"/>
      <c r="ER34" s="62"/>
      <c r="ES34" s="62"/>
      <c r="ET34" s="62" t="s">
        <v>3</v>
      </c>
      <c r="EU34" s="62" t="s">
        <v>4</v>
      </c>
      <c r="EY34" s="62"/>
      <c r="EZ34" s="62"/>
      <c r="FA34" s="62" t="s">
        <v>3</v>
      </c>
      <c r="FB34" s="62" t="s">
        <v>4</v>
      </c>
      <c r="FE34" s="62"/>
      <c r="FG34" s="62"/>
    </row>
    <row r="35" spans="2:163" x14ac:dyDescent="0.25">
      <c r="B35" s="62"/>
      <c r="C35" s="62"/>
      <c r="H35" s="12"/>
      <c r="J35" s="1" t="s">
        <v>43</v>
      </c>
      <c r="L35" s="1">
        <v>900</v>
      </c>
      <c r="M35" s="1">
        <v>100</v>
      </c>
      <c r="AP35" s="12"/>
      <c r="AS35" s="33"/>
      <c r="AT35" s="33" t="s">
        <v>196</v>
      </c>
      <c r="AU35" s="33">
        <v>52237</v>
      </c>
      <c r="AV35" s="33">
        <v>9.6</v>
      </c>
      <c r="AW35" s="33"/>
      <c r="AX35" s="35">
        <f t="shared" ref="AX35:AX42" si="5">AU35/$AU$45</f>
        <v>9.5589002241639603E-2</v>
      </c>
      <c r="BC35" s="12"/>
      <c r="BF35" s="33"/>
      <c r="BG35" s="33" t="s">
        <v>209</v>
      </c>
      <c r="BH35" s="33">
        <v>40182</v>
      </c>
      <c r="BI35" s="33">
        <v>7.4</v>
      </c>
      <c r="BJ35" s="33"/>
      <c r="BK35" s="35">
        <f t="shared" ref="BK35:BK43" si="6">BH35/$BH$47</f>
        <v>7.3529438675145248E-2</v>
      </c>
      <c r="BL35" s="35"/>
      <c r="BM35" s="12"/>
      <c r="BN35" s="35"/>
      <c r="BO35" s="35"/>
      <c r="BP35" s="35"/>
      <c r="BQ35" s="35" t="s">
        <v>314</v>
      </c>
      <c r="BR35" s="33">
        <v>285292</v>
      </c>
      <c r="BS35" s="33">
        <v>7.9</v>
      </c>
      <c r="BT35" s="23">
        <f t="shared" ref="BT35:BT46" si="7">BR35/$BR$49</f>
        <v>7.8888789956370761E-2</v>
      </c>
      <c r="BV35" s="35"/>
      <c r="BY35" s="12"/>
      <c r="CB35" s="33"/>
      <c r="CC35" s="33" t="s">
        <v>226</v>
      </c>
      <c r="CD35" s="33">
        <v>164746</v>
      </c>
      <c r="CE35" s="33">
        <v>30.1</v>
      </c>
      <c r="CF35" s="33"/>
      <c r="CG35" s="33" t="s">
        <v>225</v>
      </c>
      <c r="CH35" s="35">
        <f>CD34/$CD$45</f>
        <v>0.22058831602543574</v>
      </c>
      <c r="CJ35" s="33"/>
      <c r="CK35" s="12"/>
      <c r="CN35" s="33"/>
      <c r="CO35" s="33" t="s">
        <v>243</v>
      </c>
      <c r="CP35" s="33">
        <v>21</v>
      </c>
      <c r="CQ35" s="33">
        <v>2.2999999999999998</v>
      </c>
      <c r="CR35" s="33"/>
      <c r="CV35" s="33"/>
      <c r="CW35" s="33" t="s">
        <v>243</v>
      </c>
      <c r="CX35" s="33">
        <v>84382</v>
      </c>
      <c r="CY35" s="33">
        <v>2.2999999999999998</v>
      </c>
      <c r="CZ35" s="33"/>
      <c r="DB35" s="33"/>
      <c r="DF35" s="12"/>
      <c r="DI35" s="33" t="s">
        <v>43</v>
      </c>
      <c r="DK35" s="33">
        <v>3616382</v>
      </c>
      <c r="DL35" s="33">
        <v>100</v>
      </c>
      <c r="DO35" s="12"/>
      <c r="DS35" s="33"/>
      <c r="DT35" s="33"/>
      <c r="DU35" s="33"/>
      <c r="DV35" s="33"/>
      <c r="EB35" s="33"/>
      <c r="EC35" s="33"/>
      <c r="EG35" s="35" t="s">
        <v>448</v>
      </c>
      <c r="EH35" s="24" t="s">
        <v>352</v>
      </c>
      <c r="EI35" s="35">
        <v>0.42100000000000004</v>
      </c>
      <c r="EO35" s="12"/>
      <c r="ER35" s="62" t="s">
        <v>6</v>
      </c>
      <c r="ES35" s="62" t="s">
        <v>454</v>
      </c>
      <c r="ET35" s="62">
        <v>14</v>
      </c>
      <c r="EU35" s="62">
        <v>1.6</v>
      </c>
      <c r="EY35" s="62" t="s">
        <v>6</v>
      </c>
      <c r="EZ35" s="62" t="s">
        <v>454</v>
      </c>
      <c r="FA35" s="62">
        <v>56255</v>
      </c>
      <c r="FB35" s="62">
        <v>1.6</v>
      </c>
      <c r="FE35" s="62"/>
      <c r="FG35" s="62"/>
    </row>
    <row r="36" spans="2:163" x14ac:dyDescent="0.25">
      <c r="B36" s="62"/>
      <c r="C36" s="62"/>
      <c r="H36" s="12"/>
      <c r="AP36" s="12"/>
      <c r="AS36" s="33"/>
      <c r="AT36" s="33" t="s">
        <v>197</v>
      </c>
      <c r="AU36" s="11">
        <v>128582</v>
      </c>
      <c r="AV36" s="33">
        <v>23.5</v>
      </c>
      <c r="AW36" s="33"/>
      <c r="AX36" s="23">
        <f t="shared" si="5"/>
        <v>0.23529347179651403</v>
      </c>
      <c r="BC36" s="12"/>
      <c r="BF36" s="33"/>
      <c r="BG36" s="33" t="s">
        <v>210</v>
      </c>
      <c r="BH36" s="33">
        <v>76346</v>
      </c>
      <c r="BI36" s="33">
        <v>14</v>
      </c>
      <c r="BJ36" s="33"/>
      <c r="BK36" s="35">
        <f t="shared" si="6"/>
        <v>0.13970629946475135</v>
      </c>
      <c r="BL36" s="35"/>
      <c r="BM36" s="12"/>
      <c r="BN36" s="35"/>
      <c r="BO36" s="35"/>
      <c r="BP36" s="35"/>
      <c r="BQ36" s="35" t="s">
        <v>315</v>
      </c>
      <c r="BR36" s="33">
        <v>132601</v>
      </c>
      <c r="BS36" s="33">
        <v>3.7</v>
      </c>
      <c r="BT36" s="23">
        <f t="shared" si="7"/>
        <v>3.666675699635713E-2</v>
      </c>
      <c r="BV36" s="35"/>
      <c r="BY36" s="12"/>
      <c r="CB36" s="33"/>
      <c r="CC36" s="33" t="s">
        <v>227</v>
      </c>
      <c r="CD36" s="33">
        <v>32146</v>
      </c>
      <c r="CE36" s="33">
        <v>5.9</v>
      </c>
      <c r="CF36" s="33"/>
      <c r="CG36" s="33" t="s">
        <v>361</v>
      </c>
      <c r="CH36" s="35">
        <f>(CD38+CD39)/$CD$45</f>
        <v>0.15441145523582964</v>
      </c>
      <c r="CJ36" s="33"/>
      <c r="CK36" s="12"/>
      <c r="CN36" s="33"/>
      <c r="CO36" s="33" t="s">
        <v>218</v>
      </c>
      <c r="CP36" s="33">
        <v>12</v>
      </c>
      <c r="CQ36" s="33">
        <v>1.3</v>
      </c>
      <c r="CR36" s="33"/>
      <c r="CV36" s="33"/>
      <c r="CW36" s="33" t="s">
        <v>218</v>
      </c>
      <c r="CX36" s="33">
        <v>48218</v>
      </c>
      <c r="CY36" s="33">
        <v>1.3</v>
      </c>
      <c r="CZ36" s="33"/>
      <c r="DB36" s="33"/>
      <c r="DF36" s="12"/>
      <c r="DO36" s="12"/>
      <c r="DS36" s="33"/>
      <c r="DT36" s="33"/>
      <c r="DU36" s="33"/>
      <c r="DV36" s="33"/>
      <c r="EB36" s="33"/>
      <c r="EC36" s="33"/>
      <c r="EG36" s="35" t="s">
        <v>449</v>
      </c>
      <c r="EH36" s="24" t="s">
        <v>351</v>
      </c>
      <c r="EI36" s="35">
        <v>0.56299999999999994</v>
      </c>
      <c r="EO36" s="12"/>
      <c r="ER36" s="62"/>
      <c r="ES36" s="62" t="s">
        <v>455</v>
      </c>
      <c r="ET36" s="62">
        <v>49</v>
      </c>
      <c r="EU36" s="62">
        <v>5.4</v>
      </c>
      <c r="EY36" s="62"/>
      <c r="EZ36" s="62" t="s">
        <v>455</v>
      </c>
      <c r="FA36" s="62">
        <v>196892</v>
      </c>
      <c r="FB36" s="62">
        <v>5.4</v>
      </c>
      <c r="FE36" s="62"/>
      <c r="FG36" s="62"/>
    </row>
    <row r="37" spans="2:163" x14ac:dyDescent="0.25">
      <c r="B37" s="62"/>
      <c r="C37" s="62"/>
      <c r="H37" s="12"/>
      <c r="T37" s="3" t="s">
        <v>98</v>
      </c>
      <c r="AP37" s="12"/>
      <c r="AS37" s="33"/>
      <c r="AT37" s="33" t="s">
        <v>394</v>
      </c>
      <c r="AU37" s="33">
        <v>8036</v>
      </c>
      <c r="AV37" s="33">
        <v>1.5</v>
      </c>
      <c r="AW37" s="33"/>
      <c r="AX37" s="35">
        <f t="shared" si="5"/>
        <v>1.4705155771078275E-2</v>
      </c>
      <c r="BC37" s="12"/>
      <c r="BF37" s="33"/>
      <c r="BG37" s="33" t="s">
        <v>211</v>
      </c>
      <c r="BH37" s="33">
        <v>36164</v>
      </c>
      <c r="BI37" s="33">
        <v>6.6</v>
      </c>
      <c r="BJ37" s="33"/>
      <c r="BK37" s="35">
        <f t="shared" si="6"/>
        <v>6.6176860789606107E-2</v>
      </c>
      <c r="BL37" s="44"/>
      <c r="BM37" s="12"/>
      <c r="BN37" s="44"/>
      <c r="BO37" s="44"/>
      <c r="BP37" s="44"/>
      <c r="BQ37" s="44" t="s">
        <v>316</v>
      </c>
      <c r="BR37" s="33">
        <v>124564</v>
      </c>
      <c r="BS37" s="33">
        <v>3.4</v>
      </c>
      <c r="BT37" s="23">
        <f t="shared" si="7"/>
        <v>3.4444370091433925E-2</v>
      </c>
      <c r="BV37" s="44"/>
      <c r="BW37" s="43"/>
      <c r="BY37" s="12"/>
      <c r="CB37" s="33"/>
      <c r="CC37" s="33" t="s">
        <v>228</v>
      </c>
      <c r="CD37" s="33">
        <v>36164</v>
      </c>
      <c r="CE37" s="33">
        <v>6.6</v>
      </c>
      <c r="CF37" s="33"/>
      <c r="CG37" s="62" t="s">
        <v>228</v>
      </c>
      <c r="CH37" s="35">
        <f>CD37/CD45</f>
        <v>6.6176860789606107E-2</v>
      </c>
      <c r="CJ37" s="33"/>
      <c r="CK37" s="12"/>
      <c r="CN37" s="33"/>
      <c r="CO37" s="33" t="s">
        <v>43</v>
      </c>
      <c r="CP37" s="33">
        <v>813</v>
      </c>
      <c r="CQ37" s="33">
        <v>90.3</v>
      </c>
      <c r="CR37" s="33"/>
      <c r="CV37" s="33"/>
      <c r="CW37" s="33" t="s">
        <v>43</v>
      </c>
      <c r="CX37" s="33">
        <v>3266798</v>
      </c>
      <c r="CY37" s="33">
        <v>90.3</v>
      </c>
      <c r="CZ37" s="33"/>
      <c r="DB37" s="33"/>
      <c r="DF37" s="12"/>
      <c r="DN37" s="33"/>
      <c r="DO37" s="12"/>
      <c r="DS37" s="24" t="s">
        <v>335</v>
      </c>
      <c r="DT37" s="33"/>
      <c r="DU37" s="33"/>
      <c r="DV37" s="33"/>
      <c r="EA37" s="24" t="s">
        <v>350</v>
      </c>
      <c r="EB37" s="33"/>
      <c r="EC37" s="33"/>
      <c r="EG37" s="35" t="s">
        <v>450</v>
      </c>
      <c r="EH37" s="24" t="s">
        <v>350</v>
      </c>
      <c r="EI37" s="35">
        <v>0.68400000000000005</v>
      </c>
      <c r="EO37" s="12"/>
      <c r="ER37" s="62"/>
      <c r="ES37" s="62" t="s">
        <v>456</v>
      </c>
      <c r="ET37" s="62">
        <v>69</v>
      </c>
      <c r="EU37" s="62">
        <v>7.7</v>
      </c>
      <c r="EY37" s="62"/>
      <c r="EZ37" s="62" t="s">
        <v>456</v>
      </c>
      <c r="FA37" s="62">
        <v>277256</v>
      </c>
      <c r="FB37" s="62">
        <v>7.7</v>
      </c>
      <c r="FE37" s="62"/>
      <c r="FG37" s="62"/>
    </row>
    <row r="38" spans="2:163" x14ac:dyDescent="0.25">
      <c r="B38" s="62"/>
      <c r="C38" s="62"/>
      <c r="H38" s="12"/>
      <c r="V38" s="1" t="s">
        <v>3</v>
      </c>
      <c r="W38" s="1" t="s">
        <v>4</v>
      </c>
      <c r="AP38" s="12"/>
      <c r="AS38" s="33"/>
      <c r="AT38" s="33" t="s">
        <v>199</v>
      </c>
      <c r="AU38" s="33">
        <v>56255</v>
      </c>
      <c r="AV38" s="33">
        <v>10.3</v>
      </c>
      <c r="AW38" s="33"/>
      <c r="AX38" s="35">
        <f t="shared" si="5"/>
        <v>0.10294158012717873</v>
      </c>
      <c r="BC38" s="12"/>
      <c r="BF38" s="33"/>
      <c r="BG38" s="33" t="s">
        <v>212</v>
      </c>
      <c r="BH38" s="33">
        <v>4018</v>
      </c>
      <c r="BI38" s="33">
        <v>0.7</v>
      </c>
      <c r="BJ38" s="33"/>
      <c r="BK38" s="35">
        <f t="shared" si="6"/>
        <v>7.3525778855391376E-3</v>
      </c>
      <c r="BL38" s="44"/>
      <c r="BM38" s="12"/>
      <c r="BN38" s="44"/>
      <c r="BO38" s="44"/>
      <c r="BP38" s="44"/>
      <c r="BQ38" s="44" t="s">
        <v>317</v>
      </c>
      <c r="BR38" s="33">
        <v>216983</v>
      </c>
      <c r="BS38" s="33">
        <v>6</v>
      </c>
      <c r="BT38" s="23">
        <f t="shared" si="7"/>
        <v>6.0000022121556848E-2</v>
      </c>
      <c r="BV38" s="44"/>
      <c r="BW38" s="43"/>
      <c r="BY38" s="12"/>
      <c r="CB38" s="33"/>
      <c r="CC38" s="33" t="s">
        <v>229</v>
      </c>
      <c r="CD38" s="33">
        <v>24109</v>
      </c>
      <c r="CE38" s="33">
        <v>4.4000000000000004</v>
      </c>
      <c r="CF38" s="33"/>
      <c r="CG38" s="33" t="s">
        <v>445</v>
      </c>
      <c r="CH38" s="76">
        <f>1-SUM(CH34:CH37)</f>
        <v>0.25735303536300824</v>
      </c>
      <c r="CJ38" s="33"/>
      <c r="CK38" s="12"/>
      <c r="CN38" s="33" t="s">
        <v>69</v>
      </c>
      <c r="CO38" s="33" t="s">
        <v>70</v>
      </c>
      <c r="CP38" s="33">
        <v>87</v>
      </c>
      <c r="CQ38" s="33">
        <v>9.6999999999999993</v>
      </c>
      <c r="CR38" s="33"/>
      <c r="CV38" s="33" t="s">
        <v>69</v>
      </c>
      <c r="CW38" s="33" t="s">
        <v>70</v>
      </c>
      <c r="CX38" s="33">
        <v>349584</v>
      </c>
      <c r="CY38" s="33">
        <v>9.6999999999999993</v>
      </c>
      <c r="CZ38" s="33"/>
      <c r="DB38" s="33"/>
      <c r="DF38" s="12"/>
      <c r="DN38" s="33"/>
      <c r="DO38" s="12"/>
      <c r="DS38" s="33"/>
      <c r="DT38" s="33"/>
      <c r="DU38" s="33" t="s">
        <v>3</v>
      </c>
      <c r="DV38" s="33" t="s">
        <v>4</v>
      </c>
      <c r="EB38" s="33"/>
      <c r="EC38" s="33" t="s">
        <v>3</v>
      </c>
      <c r="ED38" s="33" t="s">
        <v>4</v>
      </c>
      <c r="EG38" s="35" t="s">
        <v>451</v>
      </c>
      <c r="EH38" s="24" t="s">
        <v>357</v>
      </c>
      <c r="EI38" s="35">
        <v>0.91</v>
      </c>
      <c r="EO38" s="12"/>
      <c r="ER38" s="62"/>
      <c r="ES38" s="62" t="s">
        <v>457</v>
      </c>
      <c r="ET38" s="62">
        <v>25</v>
      </c>
      <c r="EU38" s="62">
        <v>2.8</v>
      </c>
      <c r="EY38" s="62"/>
      <c r="EZ38" s="62" t="s">
        <v>457</v>
      </c>
      <c r="FA38" s="62">
        <v>100455</v>
      </c>
      <c r="FB38" s="62">
        <v>2.8</v>
      </c>
      <c r="FE38" s="62"/>
      <c r="FG38" s="62"/>
    </row>
    <row r="39" spans="2:163" x14ac:dyDescent="0.25">
      <c r="B39" s="62"/>
      <c r="C39" s="62"/>
      <c r="H39" s="12"/>
      <c r="J39" s="3" t="s">
        <v>74</v>
      </c>
      <c r="T39" s="1" t="s">
        <v>6</v>
      </c>
      <c r="U39" s="1" t="s">
        <v>46</v>
      </c>
      <c r="V39" s="1">
        <v>32</v>
      </c>
      <c r="W39" s="1">
        <v>3.6</v>
      </c>
      <c r="AP39" s="12"/>
      <c r="AS39" s="33"/>
      <c r="AT39" s="33" t="s">
        <v>200</v>
      </c>
      <c r="AU39" s="33">
        <v>4018</v>
      </c>
      <c r="AV39" s="33">
        <v>0.7</v>
      </c>
      <c r="AW39" s="33"/>
      <c r="AX39" s="35">
        <f t="shared" si="5"/>
        <v>7.3525778855391376E-3</v>
      </c>
      <c r="BC39" s="12"/>
      <c r="BF39" s="33"/>
      <c r="BG39" s="33" t="s">
        <v>213</v>
      </c>
      <c r="BH39" s="33">
        <v>8036</v>
      </c>
      <c r="BI39" s="33">
        <v>1.5</v>
      </c>
      <c r="BJ39" s="33"/>
      <c r="BK39" s="35">
        <f t="shared" si="6"/>
        <v>1.4705155771078275E-2</v>
      </c>
      <c r="BL39" s="44"/>
      <c r="BM39" s="12"/>
      <c r="BN39" s="44"/>
      <c r="BO39" s="44"/>
      <c r="BP39" s="44"/>
      <c r="BQ39" s="44" t="s">
        <v>318</v>
      </c>
      <c r="BR39" s="33">
        <v>245110</v>
      </c>
      <c r="BS39" s="33">
        <v>6.8</v>
      </c>
      <c r="BT39" s="23">
        <f t="shared" si="7"/>
        <v>6.7777684990136547E-2</v>
      </c>
      <c r="BV39" s="44"/>
      <c r="BW39" s="43"/>
      <c r="BY39" s="12"/>
      <c r="CB39" s="33"/>
      <c r="CC39" s="33" t="s">
        <v>230</v>
      </c>
      <c r="CD39" s="33">
        <v>60273</v>
      </c>
      <c r="CE39" s="33">
        <v>11</v>
      </c>
      <c r="CF39" s="33"/>
      <c r="CJ39" s="33"/>
      <c r="CK39" s="12"/>
      <c r="CN39" s="33" t="s">
        <v>43</v>
      </c>
      <c r="CO39" s="33"/>
      <c r="CP39" s="33">
        <v>900</v>
      </c>
      <c r="CQ39" s="33">
        <v>100</v>
      </c>
      <c r="CR39" s="33"/>
      <c r="CV39" s="33" t="s">
        <v>43</v>
      </c>
      <c r="CW39" s="33"/>
      <c r="CX39" s="33">
        <v>3616382</v>
      </c>
      <c r="CY39" s="33">
        <v>100</v>
      </c>
      <c r="CZ39" s="33"/>
      <c r="DB39" s="33"/>
      <c r="DF39" s="12"/>
      <c r="DN39" s="33"/>
      <c r="DO39" s="12"/>
      <c r="DS39" s="33" t="s">
        <v>6</v>
      </c>
      <c r="DT39" s="33" t="s">
        <v>331</v>
      </c>
      <c r="DU39" s="33">
        <v>616</v>
      </c>
      <c r="DV39" s="33">
        <v>68.400000000000006</v>
      </c>
      <c r="EA39" s="33" t="s">
        <v>6</v>
      </c>
      <c r="EB39" s="33" t="s">
        <v>331</v>
      </c>
      <c r="EC39" s="33">
        <v>2475213</v>
      </c>
      <c r="ED39" s="33">
        <v>68.400000000000006</v>
      </c>
      <c r="EG39" s="33"/>
      <c r="EO39" s="12"/>
      <c r="ER39" s="62"/>
      <c r="ES39" s="62" t="s">
        <v>458</v>
      </c>
      <c r="ET39" s="62">
        <v>37</v>
      </c>
      <c r="EU39" s="62">
        <v>4.0999999999999996</v>
      </c>
      <c r="EY39" s="62"/>
      <c r="EZ39" s="62" t="s">
        <v>458</v>
      </c>
      <c r="FA39" s="62">
        <v>148673</v>
      </c>
      <c r="FB39" s="62">
        <v>4.0999999999999996</v>
      </c>
      <c r="FE39" s="62"/>
      <c r="FG39" s="62"/>
    </row>
    <row r="40" spans="2:163" x14ac:dyDescent="0.25">
      <c r="B40" s="62"/>
      <c r="C40" s="62"/>
      <c r="H40" s="12"/>
      <c r="L40" s="1" t="s">
        <v>3</v>
      </c>
      <c r="M40" s="1" t="s">
        <v>4</v>
      </c>
      <c r="N40" s="1" t="s">
        <v>5</v>
      </c>
      <c r="U40" s="1" t="s">
        <v>49</v>
      </c>
      <c r="V40" s="1">
        <v>839</v>
      </c>
      <c r="W40" s="1">
        <v>93.2</v>
      </c>
      <c r="AP40" s="12"/>
      <c r="AS40" s="33"/>
      <c r="AT40" s="33" t="s">
        <v>201</v>
      </c>
      <c r="AU40" s="11">
        <v>88400</v>
      </c>
      <c r="AV40" s="33">
        <v>16.2</v>
      </c>
      <c r="AW40" s="33"/>
      <c r="AX40" s="23">
        <f t="shared" si="5"/>
        <v>0.16176403312136878</v>
      </c>
      <c r="BC40" s="12"/>
      <c r="BF40" s="33"/>
      <c r="BG40" s="33" t="s">
        <v>214</v>
      </c>
      <c r="BH40" s="11">
        <v>120546</v>
      </c>
      <c r="BI40" s="33">
        <v>22.1</v>
      </c>
      <c r="BJ40" s="33"/>
      <c r="BK40" s="23">
        <f t="shared" si="6"/>
        <v>0.22058831602543574</v>
      </c>
      <c r="BL40" s="44"/>
      <c r="BM40" s="12"/>
      <c r="BN40" s="44"/>
      <c r="BO40" s="44"/>
      <c r="BP40" s="44"/>
      <c r="BQ40" s="44" t="s">
        <v>319</v>
      </c>
      <c r="BR40" s="33">
        <v>884004</v>
      </c>
      <c r="BS40" s="33">
        <v>24.4</v>
      </c>
      <c r="BT40" s="23">
        <f t="shared" si="7"/>
        <v>0.2444443092571526</v>
      </c>
      <c r="BV40" s="44"/>
      <c r="BW40" s="43"/>
      <c r="BY40" s="12"/>
      <c r="CB40" s="33"/>
      <c r="CC40" s="33" t="s">
        <v>231</v>
      </c>
      <c r="CD40" s="33">
        <v>44200</v>
      </c>
      <c r="CE40" s="33">
        <v>8.1</v>
      </c>
      <c r="CF40" s="33"/>
      <c r="CJ40" s="33"/>
      <c r="CK40" s="12"/>
      <c r="CN40" s="33"/>
      <c r="CO40" s="33"/>
      <c r="CP40" s="33"/>
      <c r="CQ40" s="33"/>
      <c r="CR40" s="33"/>
      <c r="CV40" s="33"/>
      <c r="CW40" s="33"/>
      <c r="CX40" s="33"/>
      <c r="CY40" s="33"/>
      <c r="CZ40" s="33"/>
      <c r="DF40" s="12"/>
      <c r="DN40" s="33"/>
      <c r="DO40" s="12"/>
      <c r="DS40" s="33"/>
      <c r="DT40" s="33" t="s">
        <v>332</v>
      </c>
      <c r="DU40" s="33">
        <v>257</v>
      </c>
      <c r="DV40" s="33">
        <v>28.6</v>
      </c>
      <c r="EB40" s="33" t="s">
        <v>332</v>
      </c>
      <c r="EC40" s="33">
        <v>1032678</v>
      </c>
      <c r="ED40" s="33">
        <v>28.6</v>
      </c>
      <c r="EG40" s="33"/>
      <c r="EO40" s="12"/>
      <c r="ER40" s="62"/>
      <c r="ES40" s="62" t="s">
        <v>43</v>
      </c>
      <c r="ET40" s="62">
        <v>194</v>
      </c>
      <c r="EU40" s="62">
        <v>21.6</v>
      </c>
      <c r="EY40" s="62"/>
      <c r="EZ40" s="62" t="s">
        <v>43</v>
      </c>
      <c r="FA40" s="62">
        <v>779531</v>
      </c>
      <c r="FB40" s="62">
        <v>21.6</v>
      </c>
      <c r="FE40" s="62"/>
      <c r="FG40" s="62"/>
    </row>
    <row r="41" spans="2:163" x14ac:dyDescent="0.25">
      <c r="B41" s="62"/>
      <c r="C41" s="62"/>
      <c r="H41" s="12"/>
      <c r="J41" s="1" t="s">
        <v>6</v>
      </c>
      <c r="K41" s="1">
        <v>1</v>
      </c>
      <c r="L41" s="1">
        <v>5</v>
      </c>
      <c r="M41" s="1">
        <v>0.6</v>
      </c>
      <c r="N41" s="1">
        <v>100</v>
      </c>
      <c r="U41" s="1" t="s">
        <v>43</v>
      </c>
      <c r="V41" s="1">
        <v>871</v>
      </c>
      <c r="W41" s="1">
        <v>96.8</v>
      </c>
      <c r="AP41" s="12"/>
      <c r="AS41" s="33"/>
      <c r="AT41" s="33" t="s">
        <v>202</v>
      </c>
      <c r="AU41" s="33">
        <v>28127</v>
      </c>
      <c r="AV41" s="33">
        <v>5.0999999999999996</v>
      </c>
      <c r="AW41" s="33"/>
      <c r="AX41" s="35">
        <f t="shared" si="5"/>
        <v>5.1469875108650899E-2</v>
      </c>
      <c r="BC41" s="12"/>
      <c r="BF41" s="33"/>
      <c r="BG41" s="33" t="s">
        <v>215</v>
      </c>
      <c r="BH41" s="33">
        <v>4018</v>
      </c>
      <c r="BI41" s="33">
        <v>0.7</v>
      </c>
      <c r="BJ41" s="33"/>
      <c r="BK41" s="35">
        <f t="shared" si="6"/>
        <v>7.3525778855391376E-3</v>
      </c>
      <c r="BL41" s="44"/>
      <c r="BM41" s="12"/>
      <c r="BN41" s="44"/>
      <c r="BO41" s="44"/>
      <c r="BP41" s="44"/>
      <c r="BQ41" s="44" t="s">
        <v>320</v>
      </c>
      <c r="BR41" s="33">
        <v>124564</v>
      </c>
      <c r="BS41" s="33">
        <v>3.4</v>
      </c>
      <c r="BT41" s="23">
        <f t="shared" si="7"/>
        <v>3.4444370091433925E-2</v>
      </c>
      <c r="BV41" s="44"/>
      <c r="BW41" s="43"/>
      <c r="BY41" s="12"/>
      <c r="CB41" s="33"/>
      <c r="CC41" s="33" t="s">
        <v>232</v>
      </c>
      <c r="CD41" s="33">
        <v>16073</v>
      </c>
      <c r="CE41" s="33">
        <v>2.9</v>
      </c>
      <c r="CF41" s="33"/>
      <c r="CJ41" s="33"/>
      <c r="CK41" s="12"/>
      <c r="CN41" s="33"/>
      <c r="CO41" s="33"/>
      <c r="CP41" s="33"/>
      <c r="CQ41" s="33"/>
      <c r="CR41" s="33"/>
      <c r="CV41" s="33"/>
      <c r="CW41" s="33"/>
      <c r="CX41" s="33"/>
      <c r="CY41" s="33"/>
      <c r="CZ41" s="33"/>
      <c r="DB41" s="33" t="str">
        <f>CW9</f>
        <v>Supervisor to the official</v>
      </c>
      <c r="DC41" s="76">
        <f>CZ9</f>
        <v>0.23777770158130418</v>
      </c>
      <c r="DF41" s="12"/>
      <c r="DN41" s="33"/>
      <c r="DO41" s="12"/>
      <c r="DS41" s="33"/>
      <c r="DT41" s="33" t="s">
        <v>43</v>
      </c>
      <c r="DU41" s="33">
        <v>873</v>
      </c>
      <c r="DV41" s="33">
        <v>97</v>
      </c>
      <c r="EB41" s="33" t="s">
        <v>43</v>
      </c>
      <c r="EC41" s="33">
        <v>3507890</v>
      </c>
      <c r="ED41" s="33">
        <v>97</v>
      </c>
      <c r="EG41" s="33"/>
      <c r="EO41" s="12"/>
      <c r="ER41" s="62" t="s">
        <v>69</v>
      </c>
      <c r="ES41" s="62" t="s">
        <v>70</v>
      </c>
      <c r="ET41" s="62">
        <v>706</v>
      </c>
      <c r="EU41" s="62">
        <v>78.400000000000006</v>
      </c>
      <c r="EY41" s="62" t="s">
        <v>69</v>
      </c>
      <c r="EZ41" s="62" t="s">
        <v>70</v>
      </c>
      <c r="FA41" s="62">
        <v>2836851</v>
      </c>
      <c r="FB41" s="62">
        <v>78.400000000000006</v>
      </c>
      <c r="FE41" s="62"/>
      <c r="FG41" s="62"/>
    </row>
    <row r="42" spans="2:163" x14ac:dyDescent="0.25">
      <c r="H42" s="12"/>
      <c r="J42" s="1" t="s">
        <v>69</v>
      </c>
      <c r="K42" s="1" t="s">
        <v>70</v>
      </c>
      <c r="L42" s="1">
        <v>895</v>
      </c>
      <c r="M42" s="1">
        <v>99.4</v>
      </c>
      <c r="T42" s="1" t="s">
        <v>69</v>
      </c>
      <c r="U42" s="1" t="s">
        <v>70</v>
      </c>
      <c r="V42" s="1">
        <v>29</v>
      </c>
      <c r="W42" s="1">
        <v>3.2</v>
      </c>
      <c r="AP42" s="12"/>
      <c r="AS42" s="33"/>
      <c r="AT42" s="33" t="s">
        <v>203</v>
      </c>
      <c r="AU42" s="33">
        <v>32146</v>
      </c>
      <c r="AV42" s="33">
        <v>5.9</v>
      </c>
      <c r="AW42" s="33"/>
      <c r="AX42" s="35">
        <f t="shared" si="5"/>
        <v>5.8824282904066973E-2</v>
      </c>
      <c r="BC42" s="12"/>
      <c r="BF42" s="33"/>
      <c r="BG42" s="33" t="s">
        <v>216</v>
      </c>
      <c r="BH42" s="33">
        <v>8036</v>
      </c>
      <c r="BI42" s="33">
        <v>1.5</v>
      </c>
      <c r="BJ42" s="33"/>
      <c r="BK42" s="35">
        <f t="shared" si="6"/>
        <v>1.4705155771078275E-2</v>
      </c>
      <c r="BL42" s="44"/>
      <c r="BM42" s="12"/>
      <c r="BN42" s="44"/>
      <c r="BO42" s="44"/>
      <c r="BP42" s="44"/>
      <c r="BQ42" s="44" t="s">
        <v>321</v>
      </c>
      <c r="BR42" s="33">
        <v>594694</v>
      </c>
      <c r="BS42" s="33">
        <v>16.399999999999999</v>
      </c>
      <c r="BT42" s="23">
        <f t="shared" si="7"/>
        <v>0.16444446410805053</v>
      </c>
      <c r="BV42" s="44"/>
      <c r="BW42" s="43"/>
      <c r="BY42" s="12"/>
      <c r="CB42" s="33"/>
      <c r="CC42" s="33" t="s">
        <v>218</v>
      </c>
      <c r="CD42" s="33">
        <v>8036</v>
      </c>
      <c r="CE42" s="33">
        <v>1.5</v>
      </c>
      <c r="CF42" s="33"/>
      <c r="CJ42" s="33"/>
      <c r="CK42" s="12"/>
      <c r="CN42" s="4" t="s">
        <v>246</v>
      </c>
      <c r="CO42" s="33"/>
      <c r="CP42" s="33"/>
      <c r="CQ42" s="33"/>
      <c r="CR42" s="33"/>
      <c r="CV42" s="4" t="s">
        <v>246</v>
      </c>
      <c r="CW42" s="33"/>
      <c r="CX42" s="33"/>
      <c r="CY42" s="33"/>
      <c r="CZ42" s="33"/>
      <c r="DB42" s="33" t="s">
        <v>446</v>
      </c>
      <c r="DC42" s="76">
        <f>CZ15</f>
        <v>0.23333320429091839</v>
      </c>
      <c r="DF42" s="12"/>
      <c r="DN42" s="33"/>
      <c r="DO42" s="12"/>
      <c r="DS42" s="33" t="s">
        <v>69</v>
      </c>
      <c r="DT42" s="33" t="s">
        <v>70</v>
      </c>
      <c r="DU42" s="33">
        <v>27</v>
      </c>
      <c r="DV42" s="33">
        <v>3</v>
      </c>
      <c r="EA42" s="33" t="s">
        <v>69</v>
      </c>
      <c r="EB42" s="33" t="s">
        <v>70</v>
      </c>
      <c r="EC42" s="33">
        <v>108491</v>
      </c>
      <c r="ED42" s="33">
        <v>3</v>
      </c>
      <c r="EG42" s="33"/>
      <c r="EO42" s="12"/>
      <c r="ER42" s="62" t="s">
        <v>43</v>
      </c>
      <c r="ES42" s="62"/>
      <c r="ET42" s="62">
        <v>900</v>
      </c>
      <c r="EU42" s="62">
        <v>100</v>
      </c>
      <c r="EY42" s="62" t="s">
        <v>43</v>
      </c>
      <c r="EZ42" s="62"/>
      <c r="FA42" s="62">
        <v>3616382</v>
      </c>
      <c r="FB42" s="62">
        <v>100</v>
      </c>
      <c r="FE42" s="62"/>
      <c r="FG42" s="62"/>
    </row>
    <row r="43" spans="2:163" x14ac:dyDescent="0.25">
      <c r="H43" s="12"/>
      <c r="J43" s="1" t="s">
        <v>43</v>
      </c>
      <c r="L43" s="1">
        <v>900</v>
      </c>
      <c r="M43" s="1">
        <v>100</v>
      </c>
      <c r="T43" s="1" t="s">
        <v>43</v>
      </c>
      <c r="V43" s="1">
        <v>900</v>
      </c>
      <c r="W43" s="1">
        <v>100</v>
      </c>
      <c r="AP43" s="12"/>
      <c r="AS43" s="33"/>
      <c r="AT43" s="33" t="s">
        <v>43</v>
      </c>
      <c r="AU43" s="33">
        <v>542457</v>
      </c>
      <c r="AV43" s="33">
        <v>99.3</v>
      </c>
      <c r="AW43" s="33"/>
      <c r="AX43" s="39"/>
      <c r="BC43" s="12"/>
      <c r="BF43" s="33"/>
      <c r="BG43" s="33" t="s">
        <v>217</v>
      </c>
      <c r="BH43" s="11">
        <v>225019</v>
      </c>
      <c r="BI43" s="33">
        <v>41.2</v>
      </c>
      <c r="BJ43" s="33"/>
      <c r="BK43" s="23">
        <f t="shared" si="6"/>
        <v>0.41176449059883802</v>
      </c>
      <c r="BL43" s="44"/>
      <c r="BM43" s="12"/>
      <c r="BN43" s="44"/>
      <c r="BO43" s="44"/>
      <c r="BP43" s="44"/>
      <c r="BQ43" s="44" t="s">
        <v>322</v>
      </c>
      <c r="BR43" s="33">
        <v>313420</v>
      </c>
      <c r="BS43" s="33">
        <v>8.6999999999999993</v>
      </c>
      <c r="BT43" s="23">
        <f t="shared" si="7"/>
        <v>8.6666729344411067E-2</v>
      </c>
      <c r="BV43" s="44"/>
      <c r="BW43" s="43"/>
      <c r="BY43" s="12"/>
      <c r="CB43" s="33"/>
      <c r="CC43" s="33" t="s">
        <v>43</v>
      </c>
      <c r="CD43" s="33">
        <v>506293</v>
      </c>
      <c r="CE43" s="33">
        <v>92.6</v>
      </c>
      <c r="CF43" s="33"/>
      <c r="CJ43" s="33"/>
      <c r="CK43" s="12"/>
      <c r="CN43" s="24" t="s">
        <v>249</v>
      </c>
      <c r="CO43" s="33"/>
      <c r="CP43" s="33"/>
      <c r="CQ43" s="33"/>
      <c r="CR43" s="33"/>
      <c r="CV43" s="24" t="s">
        <v>249</v>
      </c>
      <c r="CW43" s="33"/>
      <c r="CX43" s="33"/>
      <c r="CY43" s="33"/>
      <c r="CZ43" s="33"/>
      <c r="DB43" s="33" t="str">
        <f>CW10</f>
        <v>Police</v>
      </c>
      <c r="DC43" s="76">
        <f>CZ11</f>
        <v>0.14111119898285082</v>
      </c>
      <c r="DF43" s="12"/>
      <c r="DN43" s="33"/>
      <c r="DO43" s="12"/>
      <c r="DS43" s="33" t="s">
        <v>43</v>
      </c>
      <c r="DT43" s="33"/>
      <c r="DU43" s="33">
        <v>900</v>
      </c>
      <c r="DV43" s="33">
        <v>100</v>
      </c>
      <c r="EA43" s="33" t="s">
        <v>43</v>
      </c>
      <c r="EB43" s="33"/>
      <c r="EC43" s="33">
        <v>3616382</v>
      </c>
      <c r="ED43" s="33">
        <v>100</v>
      </c>
      <c r="EG43" s="33"/>
      <c r="EO43" s="12"/>
      <c r="ER43" s="62"/>
      <c r="ES43" s="62"/>
      <c r="EY43" s="62"/>
      <c r="EZ43" s="62"/>
      <c r="FA43" s="62"/>
      <c r="FB43" s="62"/>
      <c r="FE43" s="62"/>
      <c r="FG43" s="62"/>
    </row>
    <row r="44" spans="2:163" x14ac:dyDescent="0.25">
      <c r="H44" s="12"/>
      <c r="AP44" s="12"/>
      <c r="AS44" s="33" t="s">
        <v>69</v>
      </c>
      <c r="AT44" s="33" t="s">
        <v>70</v>
      </c>
      <c r="AU44" s="33">
        <v>4018</v>
      </c>
      <c r="AV44" s="33">
        <v>0.7</v>
      </c>
      <c r="AW44" s="33"/>
      <c r="AX44" s="33"/>
      <c r="BC44" s="12"/>
      <c r="BF44" s="33"/>
      <c r="BG44" s="33" t="s">
        <v>218</v>
      </c>
      <c r="BH44" s="33">
        <v>4018</v>
      </c>
      <c r="BI44" s="33">
        <v>0.7</v>
      </c>
      <c r="BJ44" s="33"/>
      <c r="BK44" s="33"/>
      <c r="BL44" s="43"/>
      <c r="BM44" s="12"/>
      <c r="BN44" s="43"/>
      <c r="BO44" s="43"/>
      <c r="BP44" s="43"/>
      <c r="BQ44" s="43" t="s">
        <v>323</v>
      </c>
      <c r="BR44" s="33">
        <v>594694</v>
      </c>
      <c r="BS44" s="33">
        <v>16.399999999999999</v>
      </c>
      <c r="BT44" s="23">
        <f t="shared" si="7"/>
        <v>0.16444446410805053</v>
      </c>
      <c r="BV44" s="43"/>
      <c r="BW44" s="43"/>
      <c r="BY44" s="12"/>
      <c r="CB44" s="33" t="s">
        <v>69</v>
      </c>
      <c r="CC44" s="33" t="s">
        <v>70</v>
      </c>
      <c r="CD44" s="33">
        <v>40182</v>
      </c>
      <c r="CE44" s="33">
        <v>7.4</v>
      </c>
      <c r="CF44" s="33"/>
      <c r="CJ44" s="33"/>
      <c r="CK44" s="12"/>
      <c r="CN44" s="33"/>
      <c r="CO44" s="33"/>
      <c r="CP44" s="33" t="s">
        <v>3</v>
      </c>
      <c r="CQ44" s="33" t="s">
        <v>4</v>
      </c>
      <c r="CR44" s="33"/>
      <c r="CV44" s="33"/>
      <c r="CW44" s="33"/>
      <c r="CX44" s="33" t="s">
        <v>3</v>
      </c>
      <c r="CY44" s="33" t="s">
        <v>4</v>
      </c>
      <c r="CZ44" s="33"/>
      <c r="DB44" s="33" t="str">
        <f>CW17</f>
        <v>I would not report it</v>
      </c>
      <c r="DC44" s="76">
        <f>CZ17</f>
        <v>8.1111176861293974E-2</v>
      </c>
      <c r="DF44" s="12"/>
      <c r="DN44" s="33"/>
      <c r="DO44" s="12"/>
      <c r="DS44" s="33"/>
      <c r="DT44" s="33"/>
      <c r="DU44" s="33"/>
      <c r="DV44" s="33"/>
      <c r="EB44" s="33"/>
      <c r="EC44" s="33"/>
      <c r="EG44" s="33"/>
      <c r="EO44" s="12"/>
      <c r="ER44" s="62"/>
      <c r="ES44" s="62"/>
      <c r="EY44" s="62"/>
      <c r="EZ44" s="62"/>
      <c r="FA44" s="62"/>
      <c r="FB44" s="62"/>
      <c r="FE44" s="62"/>
      <c r="FG44" s="62"/>
    </row>
    <row r="45" spans="2:163" x14ac:dyDescent="0.25">
      <c r="H45" s="12"/>
      <c r="AP45" s="12"/>
      <c r="AS45" s="33" t="s">
        <v>43</v>
      </c>
      <c r="AT45" s="33"/>
      <c r="AU45" s="33">
        <v>546475</v>
      </c>
      <c r="AV45" s="33">
        <v>100</v>
      </c>
      <c r="AW45" s="33"/>
      <c r="AX45" s="33"/>
      <c r="BC45" s="12"/>
      <c r="BF45" s="33"/>
      <c r="BG45" s="33" t="s">
        <v>43</v>
      </c>
      <c r="BH45" s="33">
        <v>542457</v>
      </c>
      <c r="BI45" s="33">
        <v>99.3</v>
      </c>
      <c r="BJ45" s="33"/>
      <c r="BK45" s="33"/>
      <c r="BL45" s="43"/>
      <c r="BM45" s="12"/>
      <c r="BN45" s="43"/>
      <c r="BO45" s="43"/>
      <c r="BP45" s="43"/>
      <c r="BQ45" s="43" t="s">
        <v>324</v>
      </c>
      <c r="BR45" s="33">
        <v>8036</v>
      </c>
      <c r="BS45" s="33">
        <v>0.2</v>
      </c>
      <c r="BT45" s="35">
        <f t="shared" si="7"/>
        <v>2.2221103854625978E-3</v>
      </c>
      <c r="BV45" s="43"/>
      <c r="BW45" s="43"/>
      <c r="BY45" s="12"/>
      <c r="CB45" s="33" t="s">
        <v>43</v>
      </c>
      <c r="CC45" s="33"/>
      <c r="CD45" s="33">
        <v>546475</v>
      </c>
      <c r="CE45" s="33">
        <v>100</v>
      </c>
      <c r="CF45" s="33"/>
      <c r="CJ45" s="33"/>
      <c r="CK45" s="12"/>
      <c r="CN45" s="33" t="s">
        <v>6</v>
      </c>
      <c r="CO45" s="33" t="s">
        <v>235</v>
      </c>
      <c r="CP45" s="33">
        <v>29</v>
      </c>
      <c r="CQ45" s="33">
        <v>3.2</v>
      </c>
      <c r="CR45" s="33"/>
      <c r="CV45" s="33" t="s">
        <v>6</v>
      </c>
      <c r="CW45" s="33" t="s">
        <v>235</v>
      </c>
      <c r="CX45" s="33">
        <v>116528</v>
      </c>
      <c r="CY45" s="33">
        <v>3.2</v>
      </c>
      <c r="CZ45" s="33"/>
      <c r="DB45" s="33" t="s">
        <v>217</v>
      </c>
      <c r="DC45" s="76">
        <f>1-SUM(DC41:DC44)</f>
        <v>0.30666671828363257</v>
      </c>
      <c r="DF45" s="12"/>
      <c r="DI45" s="33"/>
      <c r="DN45" s="33"/>
      <c r="DO45" s="12"/>
      <c r="DS45" s="33"/>
      <c r="DT45" s="33"/>
      <c r="DU45" s="33"/>
      <c r="DV45" s="33"/>
      <c r="EB45" s="33"/>
      <c r="EC45" s="33"/>
      <c r="EG45" s="33"/>
      <c r="EO45" s="12"/>
      <c r="ER45" s="62"/>
      <c r="ES45" s="62"/>
      <c r="EY45" s="62"/>
      <c r="EZ45" s="62"/>
      <c r="FA45" s="62"/>
      <c r="FB45" s="62"/>
      <c r="FE45" s="62"/>
      <c r="FG45" s="62"/>
    </row>
    <row r="46" spans="2:163" x14ac:dyDescent="0.25">
      <c r="H46" s="12"/>
      <c r="AP46" s="12"/>
      <c r="AS46" s="33"/>
      <c r="AT46" s="33"/>
      <c r="AU46" s="33"/>
      <c r="AV46" s="33"/>
      <c r="AW46" s="33"/>
      <c r="AX46" s="33"/>
      <c r="BC46" s="12"/>
      <c r="BF46" s="33" t="s">
        <v>69</v>
      </c>
      <c r="BG46" s="33" t="s">
        <v>70</v>
      </c>
      <c r="BH46" s="33">
        <v>4018</v>
      </c>
      <c r="BI46" s="33">
        <v>0.7</v>
      </c>
      <c r="BJ46" s="33"/>
      <c r="BK46" s="33"/>
      <c r="BL46" s="43"/>
      <c r="BM46" s="12"/>
      <c r="BN46" s="43"/>
      <c r="BO46" s="43"/>
      <c r="BP46" s="43"/>
      <c r="BQ46" s="43" t="s">
        <v>325</v>
      </c>
      <c r="BR46" s="33">
        <v>8036</v>
      </c>
      <c r="BS46" s="33">
        <v>0.2</v>
      </c>
      <c r="BT46" s="35">
        <f t="shared" si="7"/>
        <v>2.2221103854625978E-3</v>
      </c>
      <c r="BV46" s="43"/>
      <c r="BW46" s="43"/>
      <c r="BY46" s="12"/>
      <c r="CB46" s="33"/>
      <c r="CC46" s="33"/>
      <c r="CD46" s="33"/>
      <c r="CE46" s="33"/>
      <c r="CF46" s="33"/>
      <c r="CJ46" s="33"/>
      <c r="CK46" s="12"/>
      <c r="CN46" s="33"/>
      <c r="CO46" s="33" t="s">
        <v>236</v>
      </c>
      <c r="CP46" s="33">
        <v>95</v>
      </c>
      <c r="CQ46" s="33">
        <v>10.6</v>
      </c>
      <c r="CR46" s="33"/>
      <c r="CV46" s="33"/>
      <c r="CW46" s="33" t="s">
        <v>236</v>
      </c>
      <c r="CX46" s="33">
        <v>381729</v>
      </c>
      <c r="CY46" s="33">
        <v>10.6</v>
      </c>
      <c r="CZ46" s="33"/>
      <c r="DB46" s="33"/>
      <c r="DF46" s="12"/>
      <c r="DI46" s="33"/>
      <c r="DN46" s="33"/>
      <c r="DO46" s="12"/>
      <c r="DS46" s="33"/>
      <c r="DT46" s="33"/>
      <c r="DU46" s="33"/>
      <c r="DV46" s="33"/>
      <c r="EB46" s="33"/>
      <c r="EC46" s="33"/>
      <c r="EG46" s="33"/>
      <c r="EO46" s="12"/>
      <c r="ER46" s="24" t="s">
        <v>461</v>
      </c>
      <c r="ES46" s="62"/>
      <c r="EY46" s="24" t="s">
        <v>461</v>
      </c>
      <c r="EZ46" s="62"/>
      <c r="FA46" s="62"/>
      <c r="FB46" s="62"/>
      <c r="FE46" s="62"/>
      <c r="FG46" s="62"/>
    </row>
    <row r="47" spans="2:163" x14ac:dyDescent="0.25">
      <c r="H47" s="12"/>
      <c r="J47" s="3" t="s">
        <v>75</v>
      </c>
      <c r="T47" s="3" t="s">
        <v>99</v>
      </c>
      <c r="AP47" s="12"/>
      <c r="AS47" s="33"/>
      <c r="AT47" s="33"/>
      <c r="AU47" s="33"/>
      <c r="AV47" s="33"/>
      <c r="AW47" s="33"/>
      <c r="AX47" s="33"/>
      <c r="BC47" s="12"/>
      <c r="BF47" s="33" t="s">
        <v>43</v>
      </c>
      <c r="BG47" s="33"/>
      <c r="BH47" s="33">
        <v>546475</v>
      </c>
      <c r="BI47" s="33">
        <v>100</v>
      </c>
      <c r="BJ47" s="33"/>
      <c r="BK47" s="33"/>
      <c r="BL47" s="43"/>
      <c r="BM47" s="12"/>
      <c r="BN47" s="43"/>
      <c r="BO47" s="43"/>
      <c r="BP47" s="43"/>
      <c r="BQ47" s="43" t="s">
        <v>43</v>
      </c>
      <c r="BR47" s="33">
        <v>3612364</v>
      </c>
      <c r="BS47" s="33">
        <v>99.9</v>
      </c>
      <c r="BT47" s="35"/>
      <c r="BV47" s="43"/>
      <c r="BW47" s="43"/>
      <c r="BY47" s="12"/>
      <c r="CB47" s="33"/>
      <c r="CC47" s="33"/>
      <c r="CD47" s="33"/>
      <c r="CE47" s="33"/>
      <c r="CF47" s="33"/>
      <c r="CJ47" s="33"/>
      <c r="CK47" s="12"/>
      <c r="CN47" s="33"/>
      <c r="CO47" s="33" t="s">
        <v>237</v>
      </c>
      <c r="CP47" s="33">
        <v>135</v>
      </c>
      <c r="CQ47" s="33">
        <v>15</v>
      </c>
      <c r="CR47" s="33"/>
      <c r="CV47" s="33"/>
      <c r="CW47" s="33" t="s">
        <v>237</v>
      </c>
      <c r="CX47" s="33">
        <v>542457</v>
      </c>
      <c r="CY47" s="33">
        <v>15</v>
      </c>
      <c r="CZ47" s="33"/>
      <c r="DB47" s="33"/>
      <c r="DF47" s="12"/>
      <c r="DI47" s="33"/>
      <c r="DN47" s="33"/>
      <c r="DO47" s="12"/>
      <c r="DS47" s="24" t="s">
        <v>336</v>
      </c>
      <c r="DT47" s="33"/>
      <c r="DU47" s="33"/>
      <c r="DV47" s="33"/>
      <c r="EA47" s="24" t="s">
        <v>351</v>
      </c>
      <c r="EB47" s="33"/>
      <c r="EC47" s="33"/>
      <c r="EG47" s="33"/>
      <c r="EO47" s="12"/>
      <c r="ER47" s="62"/>
      <c r="ES47" s="62"/>
      <c r="ET47" s="62" t="s">
        <v>3</v>
      </c>
      <c r="EU47" s="62" t="s">
        <v>4</v>
      </c>
      <c r="EY47" s="62"/>
      <c r="EZ47" s="62"/>
      <c r="FA47" s="62" t="s">
        <v>3</v>
      </c>
      <c r="FB47" s="62" t="s">
        <v>4</v>
      </c>
      <c r="FE47" s="62"/>
      <c r="FG47" s="62"/>
    </row>
    <row r="48" spans="2:163" x14ac:dyDescent="0.25">
      <c r="H48" s="12"/>
      <c r="L48" s="1" t="s">
        <v>3</v>
      </c>
      <c r="M48" s="1" t="s">
        <v>4</v>
      </c>
      <c r="N48" s="1" t="s">
        <v>5</v>
      </c>
      <c r="V48" s="1" t="s">
        <v>3</v>
      </c>
      <c r="W48" s="1" t="s">
        <v>4</v>
      </c>
      <c r="AP48" s="12"/>
      <c r="AS48" s="33"/>
      <c r="AT48" s="33"/>
      <c r="AU48" s="33"/>
      <c r="AV48" s="33"/>
      <c r="AW48" s="33"/>
      <c r="AX48" s="33"/>
      <c r="BC48" s="12"/>
      <c r="BF48" s="33"/>
      <c r="BG48" s="33"/>
      <c r="BH48" s="33"/>
      <c r="BI48" s="33"/>
      <c r="BJ48" s="33"/>
      <c r="BM48" s="12"/>
      <c r="BN48" s="43"/>
      <c r="BO48" s="43"/>
      <c r="BP48" s="43" t="s">
        <v>69</v>
      </c>
      <c r="BQ48" s="43" t="s">
        <v>70</v>
      </c>
      <c r="BR48" s="33">
        <v>4018</v>
      </c>
      <c r="BS48" s="33">
        <v>0.1</v>
      </c>
      <c r="BV48" s="43"/>
      <c r="BW48" s="43"/>
      <c r="BY48" s="12"/>
      <c r="CK48" s="12"/>
      <c r="CN48" s="33"/>
      <c r="CO48" s="33" t="s">
        <v>238</v>
      </c>
      <c r="CP48" s="33">
        <v>63</v>
      </c>
      <c r="CQ48" s="33">
        <v>7</v>
      </c>
      <c r="CR48" s="33"/>
      <c r="CV48" s="33"/>
      <c r="CW48" s="33" t="s">
        <v>238</v>
      </c>
      <c r="CX48" s="33">
        <v>253147</v>
      </c>
      <c r="CY48" s="33">
        <v>7</v>
      </c>
      <c r="CZ48" s="33"/>
      <c r="DB48" s="33"/>
      <c r="DF48" s="12"/>
      <c r="DO48" s="12"/>
      <c r="DS48" s="33"/>
      <c r="DT48" s="33"/>
      <c r="DU48" s="33" t="s">
        <v>3</v>
      </c>
      <c r="DV48" s="33" t="s">
        <v>4</v>
      </c>
      <c r="EB48" s="33"/>
      <c r="EC48" s="33" t="s">
        <v>3</v>
      </c>
      <c r="ED48" s="33" t="s">
        <v>4</v>
      </c>
      <c r="EG48" s="33"/>
      <c r="EO48" s="12"/>
      <c r="ER48" s="62" t="s">
        <v>6</v>
      </c>
      <c r="ES48" s="62" t="s">
        <v>454</v>
      </c>
      <c r="ET48" s="62">
        <v>54</v>
      </c>
      <c r="EU48" s="62">
        <v>6</v>
      </c>
      <c r="EY48" s="62" t="s">
        <v>6</v>
      </c>
      <c r="EZ48" s="62" t="s">
        <v>454</v>
      </c>
      <c r="FA48" s="62">
        <v>216983</v>
      </c>
      <c r="FB48" s="62">
        <v>6</v>
      </c>
      <c r="FE48" s="62"/>
      <c r="FG48" s="62"/>
    </row>
    <row r="49" spans="8:163" x14ac:dyDescent="0.25">
      <c r="H49" s="12"/>
      <c r="J49" s="1" t="s">
        <v>6</v>
      </c>
      <c r="K49" s="1">
        <v>1</v>
      </c>
      <c r="L49" s="1">
        <v>51</v>
      </c>
      <c r="M49" s="1">
        <v>5.7</v>
      </c>
      <c r="N49" s="1">
        <v>100</v>
      </c>
      <c r="T49" s="1" t="s">
        <v>6</v>
      </c>
      <c r="U49" s="1" t="s">
        <v>46</v>
      </c>
      <c r="V49" s="1">
        <v>6</v>
      </c>
      <c r="W49" s="1">
        <v>0.7</v>
      </c>
      <c r="AP49" s="12"/>
      <c r="BC49" s="12"/>
      <c r="BM49" s="12"/>
      <c r="BN49" s="43"/>
      <c r="BO49" s="43"/>
      <c r="BP49" s="43" t="s">
        <v>43</v>
      </c>
      <c r="BQ49" s="43"/>
      <c r="BR49" s="33">
        <v>3616382</v>
      </c>
      <c r="BS49" s="33">
        <v>100</v>
      </c>
      <c r="BV49" s="43"/>
      <c r="BW49" s="43"/>
      <c r="BY49" s="12"/>
      <c r="CK49" s="12"/>
      <c r="CN49" s="33"/>
      <c r="CO49" s="33" t="s">
        <v>239</v>
      </c>
      <c r="CP49" s="33">
        <v>107</v>
      </c>
      <c r="CQ49" s="33">
        <v>11.9</v>
      </c>
      <c r="CR49" s="33"/>
      <c r="CV49" s="33"/>
      <c r="CW49" s="33" t="s">
        <v>239</v>
      </c>
      <c r="CX49" s="33">
        <v>429948</v>
      </c>
      <c r="CY49" s="33">
        <v>11.9</v>
      </c>
      <c r="CZ49" s="33"/>
      <c r="DB49" s="33"/>
      <c r="DF49" s="12"/>
      <c r="DO49" s="12"/>
      <c r="DS49" s="33" t="s">
        <v>6</v>
      </c>
      <c r="DT49" s="33" t="s">
        <v>331</v>
      </c>
      <c r="DU49" s="33">
        <v>507</v>
      </c>
      <c r="DV49" s="33">
        <v>56.3</v>
      </c>
      <c r="EA49" s="33" t="s">
        <v>6</v>
      </c>
      <c r="EB49" s="33" t="s">
        <v>331</v>
      </c>
      <c r="EC49" s="33">
        <v>2037228</v>
      </c>
      <c r="ED49" s="33">
        <v>56.3</v>
      </c>
      <c r="EG49" s="33"/>
      <c r="EO49" s="12"/>
      <c r="ER49" s="62"/>
      <c r="ES49" s="62" t="s">
        <v>455</v>
      </c>
      <c r="ET49" s="62">
        <v>258</v>
      </c>
      <c r="EU49" s="62">
        <v>28.7</v>
      </c>
      <c r="EY49" s="62"/>
      <c r="EZ49" s="62" t="s">
        <v>455</v>
      </c>
      <c r="FA49" s="62">
        <v>1036696</v>
      </c>
      <c r="FB49" s="62">
        <v>28.7</v>
      </c>
      <c r="FE49" s="62"/>
      <c r="FG49" s="62"/>
    </row>
    <row r="50" spans="8:163" x14ac:dyDescent="0.25">
      <c r="H50" s="12"/>
      <c r="J50" s="1" t="s">
        <v>69</v>
      </c>
      <c r="K50" s="1" t="s">
        <v>70</v>
      </c>
      <c r="L50" s="1">
        <v>849</v>
      </c>
      <c r="M50" s="1">
        <v>94.3</v>
      </c>
      <c r="U50" s="1" t="s">
        <v>49</v>
      </c>
      <c r="V50" s="1">
        <v>865</v>
      </c>
      <c r="W50" s="1">
        <v>96.1</v>
      </c>
      <c r="AP50" s="12"/>
      <c r="BC50" s="12"/>
      <c r="BM50" s="12"/>
      <c r="BY50" s="12"/>
      <c r="CK50" s="12"/>
      <c r="CN50" s="33"/>
      <c r="CO50" s="33" t="s">
        <v>240</v>
      </c>
      <c r="CP50" s="33">
        <v>84</v>
      </c>
      <c r="CQ50" s="33">
        <v>9.3000000000000007</v>
      </c>
      <c r="CR50" s="33"/>
      <c r="CV50" s="33"/>
      <c r="CW50" s="33" t="s">
        <v>240</v>
      </c>
      <c r="CX50" s="33">
        <v>337529</v>
      </c>
      <c r="CY50" s="33">
        <v>9.3000000000000007</v>
      </c>
      <c r="CZ50" s="33"/>
      <c r="DB50" s="33"/>
      <c r="DF50" s="12"/>
      <c r="DO50" s="12"/>
      <c r="DS50" s="33"/>
      <c r="DT50" s="33" t="s">
        <v>332</v>
      </c>
      <c r="DU50" s="33">
        <v>366</v>
      </c>
      <c r="DV50" s="33">
        <v>40.700000000000003</v>
      </c>
      <c r="EB50" s="33" t="s">
        <v>332</v>
      </c>
      <c r="EC50" s="33">
        <v>1470662</v>
      </c>
      <c r="ED50" s="33">
        <v>40.700000000000003</v>
      </c>
      <c r="EG50" s="33"/>
      <c r="EO50" s="12"/>
      <c r="ER50" s="62"/>
      <c r="ES50" s="62" t="s">
        <v>456</v>
      </c>
      <c r="ET50" s="62">
        <v>169</v>
      </c>
      <c r="EU50" s="62">
        <v>18.8</v>
      </c>
      <c r="EY50" s="62"/>
      <c r="EZ50" s="62" t="s">
        <v>456</v>
      </c>
      <c r="FA50" s="62">
        <v>679076</v>
      </c>
      <c r="FB50" s="62">
        <v>18.8</v>
      </c>
      <c r="FE50" s="62"/>
      <c r="FG50" s="62"/>
    </row>
    <row r="51" spans="8:163" x14ac:dyDescent="0.25">
      <c r="H51" s="12"/>
      <c r="J51" s="1" t="s">
        <v>43</v>
      </c>
      <c r="L51" s="1">
        <v>900</v>
      </c>
      <c r="M51" s="1">
        <v>100</v>
      </c>
      <c r="U51" s="1" t="s">
        <v>43</v>
      </c>
      <c r="V51" s="1">
        <v>871</v>
      </c>
      <c r="W51" s="1">
        <v>96.8</v>
      </c>
      <c r="AP51" s="12"/>
      <c r="BC51" s="12"/>
      <c r="BM51" s="12"/>
      <c r="BY51" s="12"/>
      <c r="CK51" s="12"/>
      <c r="CN51" s="33"/>
      <c r="CO51" s="33" t="s">
        <v>241</v>
      </c>
      <c r="CP51" s="33">
        <v>116</v>
      </c>
      <c r="CQ51" s="33">
        <v>12.9</v>
      </c>
      <c r="CR51" s="33"/>
      <c r="CV51" s="33"/>
      <c r="CW51" s="33" t="s">
        <v>241</v>
      </c>
      <c r="CX51" s="33">
        <v>466111</v>
      </c>
      <c r="CY51" s="33">
        <v>12.9</v>
      </c>
      <c r="CZ51" s="33"/>
      <c r="DB51" s="33"/>
      <c r="DF51" s="12"/>
      <c r="DO51" s="12"/>
      <c r="DS51" s="33"/>
      <c r="DT51" s="33" t="s">
        <v>43</v>
      </c>
      <c r="DU51" s="33">
        <v>873</v>
      </c>
      <c r="DV51" s="33">
        <v>97</v>
      </c>
      <c r="EB51" s="33" t="s">
        <v>43</v>
      </c>
      <c r="EC51" s="33">
        <v>3507890</v>
      </c>
      <c r="ED51" s="33">
        <v>97</v>
      </c>
      <c r="EG51" s="33"/>
      <c r="EO51" s="12"/>
      <c r="ER51" s="62"/>
      <c r="ES51" s="62" t="s">
        <v>457</v>
      </c>
      <c r="ET51" s="62">
        <v>65</v>
      </c>
      <c r="EU51" s="62">
        <v>7.2</v>
      </c>
      <c r="EY51" s="62"/>
      <c r="EZ51" s="62" t="s">
        <v>457</v>
      </c>
      <c r="FA51" s="62">
        <v>261183</v>
      </c>
      <c r="FB51" s="62">
        <v>7.2</v>
      </c>
      <c r="FE51" s="62"/>
      <c r="FG51" s="62"/>
    </row>
    <row r="52" spans="8:163" x14ac:dyDescent="0.25">
      <c r="H52" s="12"/>
      <c r="T52" s="1" t="s">
        <v>69</v>
      </c>
      <c r="U52" s="1" t="s">
        <v>70</v>
      </c>
      <c r="V52" s="1">
        <v>29</v>
      </c>
      <c r="W52" s="1">
        <v>3.2</v>
      </c>
      <c r="AP52" s="12"/>
      <c r="BC52" s="12"/>
      <c r="BM52" s="12"/>
      <c r="BY52" s="12"/>
      <c r="CK52" s="12"/>
      <c r="CN52" s="33"/>
      <c r="CO52" s="33" t="s">
        <v>242</v>
      </c>
      <c r="CP52" s="33">
        <v>107</v>
      </c>
      <c r="CQ52" s="33">
        <v>11.9</v>
      </c>
      <c r="CR52" s="33"/>
      <c r="CV52" s="33"/>
      <c r="CW52" s="33" t="s">
        <v>242</v>
      </c>
      <c r="CX52" s="33">
        <v>429948</v>
      </c>
      <c r="CY52" s="33">
        <v>11.9</v>
      </c>
      <c r="CZ52" s="33"/>
      <c r="DB52" s="33"/>
      <c r="DF52" s="12"/>
      <c r="DO52" s="12"/>
      <c r="DS52" s="33" t="s">
        <v>69</v>
      </c>
      <c r="DT52" s="33" t="s">
        <v>70</v>
      </c>
      <c r="DU52" s="33">
        <v>27</v>
      </c>
      <c r="DV52" s="33">
        <v>3</v>
      </c>
      <c r="EA52" s="33" t="s">
        <v>69</v>
      </c>
      <c r="EB52" s="33" t="s">
        <v>70</v>
      </c>
      <c r="EC52" s="33">
        <v>108491</v>
      </c>
      <c r="ED52" s="33">
        <v>3</v>
      </c>
      <c r="EG52" s="33"/>
      <c r="EO52" s="12"/>
      <c r="ER52" s="62"/>
      <c r="ES52" s="62" t="s">
        <v>458</v>
      </c>
      <c r="ET52" s="62">
        <v>70</v>
      </c>
      <c r="EU52" s="62">
        <v>7.8</v>
      </c>
      <c r="EY52" s="62"/>
      <c r="EZ52" s="62" t="s">
        <v>458</v>
      </c>
      <c r="FA52" s="62">
        <v>281274</v>
      </c>
      <c r="FB52" s="62">
        <v>7.8</v>
      </c>
      <c r="FE52" s="62"/>
      <c r="FG52" s="62"/>
    </row>
    <row r="53" spans="8:163" x14ac:dyDescent="0.25">
      <c r="H53" s="12"/>
      <c r="T53" s="1" t="s">
        <v>43</v>
      </c>
      <c r="V53" s="1">
        <v>900</v>
      </c>
      <c r="W53" s="1">
        <v>100</v>
      </c>
      <c r="AP53" s="12"/>
      <c r="BC53" s="12"/>
      <c r="BM53" s="12"/>
      <c r="BY53" s="12"/>
      <c r="CK53" s="12"/>
      <c r="CN53" s="33"/>
      <c r="CO53" s="33" t="s">
        <v>243</v>
      </c>
      <c r="CP53" s="33">
        <v>28</v>
      </c>
      <c r="CQ53" s="33">
        <v>3.1</v>
      </c>
      <c r="CR53" s="33"/>
      <c r="CV53" s="33"/>
      <c r="CW53" s="33" t="s">
        <v>243</v>
      </c>
      <c r="CX53" s="33">
        <v>112510</v>
      </c>
      <c r="CY53" s="33">
        <v>3.1</v>
      </c>
      <c r="CZ53" s="33"/>
      <c r="DB53" s="33"/>
      <c r="DF53" s="12"/>
      <c r="DO53" s="12"/>
      <c r="DS53" s="33" t="s">
        <v>43</v>
      </c>
      <c r="DT53" s="33"/>
      <c r="DU53" s="33">
        <v>900</v>
      </c>
      <c r="DV53" s="33">
        <v>100</v>
      </c>
      <c r="EA53" s="33" t="s">
        <v>43</v>
      </c>
      <c r="EB53" s="33"/>
      <c r="EC53" s="33">
        <v>3616382</v>
      </c>
      <c r="ED53" s="33">
        <v>100</v>
      </c>
      <c r="EG53" s="33"/>
      <c r="EO53" s="12"/>
      <c r="ER53" s="62"/>
      <c r="ES53" s="62" t="s">
        <v>43</v>
      </c>
      <c r="ET53" s="62">
        <v>616</v>
      </c>
      <c r="EU53" s="62">
        <v>68.400000000000006</v>
      </c>
      <c r="EY53" s="62"/>
      <c r="EZ53" s="62" t="s">
        <v>43</v>
      </c>
      <c r="FA53" s="62">
        <v>2475213</v>
      </c>
      <c r="FB53" s="62">
        <v>68.400000000000006</v>
      </c>
      <c r="FE53" s="62"/>
      <c r="FG53" s="62"/>
    </row>
    <row r="54" spans="8:163" x14ac:dyDescent="0.25">
      <c r="H54" s="12"/>
      <c r="AP54" s="12"/>
      <c r="BC54" s="12"/>
      <c r="BM54" s="12"/>
      <c r="BS54" s="33" t="s">
        <v>328</v>
      </c>
      <c r="BY54" s="12"/>
      <c r="CK54" s="12"/>
      <c r="CN54" s="33"/>
      <c r="CO54" s="33" t="s">
        <v>218</v>
      </c>
      <c r="CP54" s="33">
        <v>16</v>
      </c>
      <c r="CQ54" s="33">
        <v>1.8</v>
      </c>
      <c r="CR54" s="33"/>
      <c r="CV54" s="33"/>
      <c r="CW54" s="33" t="s">
        <v>218</v>
      </c>
      <c r="CX54" s="33">
        <v>64291</v>
      </c>
      <c r="CY54" s="33">
        <v>1.8</v>
      </c>
      <c r="CZ54" s="33"/>
      <c r="DB54" s="33"/>
      <c r="DF54" s="12"/>
      <c r="DO54" s="12"/>
      <c r="DS54" s="33"/>
      <c r="DT54" s="33"/>
      <c r="DU54" s="33"/>
      <c r="DV54" s="33"/>
      <c r="EB54" s="33"/>
      <c r="EC54" s="33"/>
      <c r="EG54" s="33"/>
      <c r="EO54" s="12"/>
      <c r="ER54" s="62" t="s">
        <v>69</v>
      </c>
      <c r="ES54" s="62" t="s">
        <v>70</v>
      </c>
      <c r="ET54" s="62">
        <v>284</v>
      </c>
      <c r="EU54" s="62">
        <v>31.6</v>
      </c>
      <c r="EY54" s="62" t="s">
        <v>69</v>
      </c>
      <c r="EZ54" s="62" t="s">
        <v>70</v>
      </c>
      <c r="FA54" s="62">
        <v>1141169</v>
      </c>
      <c r="FB54" s="62">
        <v>31.6</v>
      </c>
      <c r="FE54" s="62"/>
      <c r="FG54" s="62"/>
    </row>
    <row r="55" spans="8:163" x14ac:dyDescent="0.25">
      <c r="H55" s="12"/>
      <c r="J55" s="3" t="s">
        <v>76</v>
      </c>
      <c r="AP55" s="12"/>
      <c r="BC55" s="12"/>
      <c r="BM55" s="12"/>
      <c r="BS55" s="35" t="s">
        <v>313</v>
      </c>
      <c r="BT55" s="23">
        <v>2.2222209932468418E-2</v>
      </c>
      <c r="BY55" s="12"/>
      <c r="CK55" s="12"/>
      <c r="CN55" s="33"/>
      <c r="CO55" s="33" t="s">
        <v>43</v>
      </c>
      <c r="CP55" s="33">
        <v>780</v>
      </c>
      <c r="CQ55" s="33">
        <v>86.7</v>
      </c>
      <c r="CR55" s="33"/>
      <c r="CV55" s="33"/>
      <c r="CW55" s="33" t="s">
        <v>43</v>
      </c>
      <c r="CX55" s="33">
        <v>3134198</v>
      </c>
      <c r="CY55" s="33">
        <v>86.7</v>
      </c>
      <c r="CZ55" s="33"/>
      <c r="DB55" s="33"/>
      <c r="DF55" s="12"/>
      <c r="DO55" s="12"/>
      <c r="DS55" s="33"/>
      <c r="DT55" s="33"/>
      <c r="DU55" s="33"/>
      <c r="DV55" s="33"/>
      <c r="EB55" s="33"/>
      <c r="EC55" s="33"/>
      <c r="EG55" s="33"/>
      <c r="EO55" s="12"/>
      <c r="ER55" s="62" t="s">
        <v>43</v>
      </c>
      <c r="ES55" s="62"/>
      <c r="ET55" s="62">
        <v>900</v>
      </c>
      <c r="EU55" s="62">
        <v>100</v>
      </c>
      <c r="EY55" s="62" t="s">
        <v>43</v>
      </c>
      <c r="EZ55" s="62"/>
      <c r="FA55" s="62">
        <v>3616382</v>
      </c>
      <c r="FB55" s="62">
        <v>100</v>
      </c>
      <c r="FE55" s="62"/>
      <c r="FG55" s="62"/>
    </row>
    <row r="56" spans="8:163" x14ac:dyDescent="0.25">
      <c r="H56" s="12"/>
      <c r="L56" s="1" t="s">
        <v>3</v>
      </c>
      <c r="M56" s="1" t="s">
        <v>4</v>
      </c>
      <c r="N56" s="1" t="s">
        <v>5</v>
      </c>
      <c r="AP56" s="12"/>
      <c r="BC56" s="12"/>
      <c r="BM56" s="12"/>
      <c r="BS56" s="44" t="s">
        <v>316</v>
      </c>
      <c r="BT56" s="23">
        <v>3.4444370091433925E-2</v>
      </c>
      <c r="BY56" s="12"/>
      <c r="CK56" s="12"/>
      <c r="CN56" s="33" t="s">
        <v>69</v>
      </c>
      <c r="CO56" s="33" t="s">
        <v>70</v>
      </c>
      <c r="CP56" s="33">
        <v>120</v>
      </c>
      <c r="CQ56" s="33">
        <v>13.3</v>
      </c>
      <c r="CR56" s="33"/>
      <c r="CV56" s="33" t="s">
        <v>69</v>
      </c>
      <c r="CW56" s="33" t="s">
        <v>70</v>
      </c>
      <c r="CX56" s="33">
        <v>482184</v>
      </c>
      <c r="CY56" s="33">
        <v>13.3</v>
      </c>
      <c r="CZ56" s="33"/>
      <c r="DB56" s="33"/>
      <c r="DF56" s="12"/>
      <c r="DO56" s="12"/>
      <c r="DS56" s="33"/>
      <c r="DT56" s="33"/>
      <c r="DU56" s="33"/>
      <c r="DV56" s="33"/>
      <c r="EB56" s="33"/>
      <c r="EC56" s="33"/>
      <c r="EG56" s="33"/>
      <c r="EO56" s="12"/>
      <c r="ER56" s="62"/>
      <c r="ES56" s="62"/>
      <c r="EY56" s="62"/>
      <c r="EZ56" s="62"/>
      <c r="FA56" s="62"/>
      <c r="FB56" s="62"/>
      <c r="FE56" s="62"/>
      <c r="FG56" s="62"/>
    </row>
    <row r="57" spans="8:163" x14ac:dyDescent="0.25">
      <c r="H57" s="12"/>
      <c r="J57" s="1" t="s">
        <v>6</v>
      </c>
      <c r="K57" s="1">
        <v>1</v>
      </c>
      <c r="L57" s="1">
        <v>11</v>
      </c>
      <c r="M57" s="1">
        <v>1.2</v>
      </c>
      <c r="N57" s="1">
        <v>100</v>
      </c>
      <c r="T57" s="3" t="s">
        <v>100</v>
      </c>
      <c r="AP57" s="12"/>
      <c r="BC57" s="12"/>
      <c r="BM57" s="12"/>
      <c r="BS57" s="44" t="s">
        <v>320</v>
      </c>
      <c r="BT57" s="23">
        <v>3.4444370091433925E-2</v>
      </c>
      <c r="BY57" s="12"/>
      <c r="CK57" s="12"/>
      <c r="CN57" s="33" t="s">
        <v>43</v>
      </c>
      <c r="CO57" s="33"/>
      <c r="CP57" s="33">
        <v>900</v>
      </c>
      <c r="CQ57" s="33">
        <v>100</v>
      </c>
      <c r="CR57" s="33"/>
      <c r="CV57" s="33" t="s">
        <v>43</v>
      </c>
      <c r="CW57" s="33"/>
      <c r="CX57" s="33">
        <v>3616382</v>
      </c>
      <c r="CY57" s="33">
        <v>100</v>
      </c>
      <c r="CZ57" s="33"/>
      <c r="DB57" s="33"/>
      <c r="DF57" s="12"/>
      <c r="DO57" s="12"/>
      <c r="DS57" s="24" t="s">
        <v>337</v>
      </c>
      <c r="DT57" s="33"/>
      <c r="DU57" s="33"/>
      <c r="DV57" s="33"/>
      <c r="EA57" s="24" t="s">
        <v>352</v>
      </c>
      <c r="EB57" s="33"/>
      <c r="EC57" s="33"/>
      <c r="EG57" s="33"/>
      <c r="EO57" s="12"/>
      <c r="ER57" s="62"/>
      <c r="ES57" s="62"/>
      <c r="EY57" s="62"/>
      <c r="EZ57" s="62"/>
      <c r="FA57" s="62"/>
      <c r="FB57" s="62"/>
      <c r="FE57" s="62"/>
      <c r="FG57" s="62"/>
    </row>
    <row r="58" spans="8:163" x14ac:dyDescent="0.25">
      <c r="H58" s="12"/>
      <c r="J58" s="1" t="s">
        <v>69</v>
      </c>
      <c r="K58" s="1" t="s">
        <v>70</v>
      </c>
      <c r="L58" s="1">
        <v>889</v>
      </c>
      <c r="M58" s="1">
        <v>98.8</v>
      </c>
      <c r="V58" s="1" t="s">
        <v>3</v>
      </c>
      <c r="W58" s="1" t="s">
        <v>4</v>
      </c>
      <c r="AP58" s="12"/>
      <c r="BC58" s="12"/>
      <c r="BM58" s="12"/>
      <c r="BS58" s="35" t="s">
        <v>315</v>
      </c>
      <c r="BT58" s="23">
        <v>3.666675699635713E-2</v>
      </c>
      <c r="BY58" s="12"/>
      <c r="CK58" s="12"/>
      <c r="CP58" s="33"/>
      <c r="CQ58" s="33"/>
      <c r="CR58" s="33"/>
      <c r="CV58" s="33"/>
      <c r="CW58" s="33"/>
      <c r="CX58" s="33"/>
      <c r="CY58" s="33"/>
      <c r="CZ58" s="33"/>
      <c r="DB58" s="33"/>
      <c r="DF58" s="12"/>
      <c r="DO58" s="12"/>
      <c r="DS58" s="33"/>
      <c r="DT58" s="33"/>
      <c r="DU58" s="33" t="s">
        <v>3</v>
      </c>
      <c r="DV58" s="33" t="s">
        <v>4</v>
      </c>
      <c r="EB58" s="33"/>
      <c r="EC58" s="33" t="s">
        <v>3</v>
      </c>
      <c r="ED58" s="33" t="s">
        <v>4</v>
      </c>
      <c r="EG58" s="33"/>
      <c r="EO58" s="12"/>
      <c r="ER58" s="62"/>
      <c r="ES58" s="62"/>
      <c r="EY58" s="62"/>
      <c r="EZ58" s="62"/>
      <c r="FA58" s="62"/>
      <c r="FB58" s="62"/>
      <c r="FE58" s="62"/>
      <c r="FG58" s="62"/>
    </row>
    <row r="59" spans="8:163" x14ac:dyDescent="0.25">
      <c r="H59" s="12"/>
      <c r="J59" s="1" t="s">
        <v>43</v>
      </c>
      <c r="L59" s="1">
        <v>900</v>
      </c>
      <c r="M59" s="1">
        <v>100</v>
      </c>
      <c r="T59" s="1" t="s">
        <v>6</v>
      </c>
      <c r="U59" s="1" t="s">
        <v>46</v>
      </c>
      <c r="V59" s="1">
        <v>190</v>
      </c>
      <c r="W59" s="1">
        <v>21.1</v>
      </c>
      <c r="AD59" s="62"/>
      <c r="AP59" s="12"/>
      <c r="BC59" s="12"/>
      <c r="BM59" s="12"/>
      <c r="BS59" s="44" t="s">
        <v>317</v>
      </c>
      <c r="BT59" s="23">
        <v>6.0000022121556848E-2</v>
      </c>
      <c r="BY59" s="12"/>
      <c r="CK59" s="12"/>
      <c r="CP59" s="33"/>
      <c r="CQ59" s="33"/>
      <c r="CR59" s="33"/>
      <c r="CV59" s="33"/>
      <c r="CW59" s="33"/>
      <c r="CX59" s="33"/>
      <c r="CY59" s="33"/>
      <c r="CZ59" s="33"/>
      <c r="DB59" s="33"/>
      <c r="DF59" s="12"/>
      <c r="DO59" s="12"/>
      <c r="DS59" s="33" t="s">
        <v>6</v>
      </c>
      <c r="DT59" s="33" t="s">
        <v>331</v>
      </c>
      <c r="DU59" s="33">
        <v>379</v>
      </c>
      <c r="DV59" s="33">
        <v>42.1</v>
      </c>
      <c r="EA59" s="33" t="s">
        <v>6</v>
      </c>
      <c r="EB59" s="33" t="s">
        <v>331</v>
      </c>
      <c r="EC59" s="33">
        <v>1522899</v>
      </c>
      <c r="ED59" s="33">
        <v>42.1</v>
      </c>
      <c r="EG59" s="33"/>
      <c r="EO59" s="12"/>
      <c r="ER59" s="24" t="s">
        <v>462</v>
      </c>
      <c r="ES59" s="62"/>
      <c r="EY59" s="24" t="s">
        <v>462</v>
      </c>
      <c r="EZ59" s="62"/>
      <c r="FA59" s="62"/>
      <c r="FB59" s="62"/>
      <c r="FE59" s="62"/>
      <c r="FG59" s="62"/>
    </row>
    <row r="60" spans="8:163" x14ac:dyDescent="0.25">
      <c r="H60" s="12"/>
      <c r="U60" s="1" t="s">
        <v>49</v>
      </c>
      <c r="V60" s="1">
        <v>681</v>
      </c>
      <c r="W60" s="1">
        <v>75.7</v>
      </c>
      <c r="AD60" s="62"/>
      <c r="AP60" s="12"/>
      <c r="BC60" s="12"/>
      <c r="BM60" s="12"/>
      <c r="BS60" s="44" t="s">
        <v>318</v>
      </c>
      <c r="BT60" s="23">
        <v>6.7777684990136547E-2</v>
      </c>
      <c r="BY60" s="12"/>
      <c r="CK60" s="12"/>
      <c r="CP60" s="33"/>
      <c r="CQ60" s="33"/>
      <c r="CR60" s="33"/>
      <c r="CV60" s="33"/>
      <c r="CW60" s="33"/>
      <c r="CX60" s="33"/>
      <c r="CY60" s="33"/>
      <c r="CZ60" s="33"/>
      <c r="DB60" s="33"/>
      <c r="DF60" s="12"/>
      <c r="DO60" s="12"/>
      <c r="DS60" s="33"/>
      <c r="DT60" s="33" t="s">
        <v>332</v>
      </c>
      <c r="DU60" s="33">
        <v>494</v>
      </c>
      <c r="DV60" s="33">
        <v>54.9</v>
      </c>
      <c r="EB60" s="33" t="s">
        <v>332</v>
      </c>
      <c r="EC60" s="33">
        <v>1984992</v>
      </c>
      <c r="ED60" s="33">
        <v>54.9</v>
      </c>
      <c r="EG60" s="33"/>
      <c r="EO60" s="12"/>
      <c r="ER60" s="62"/>
      <c r="ES60" s="62"/>
      <c r="ET60" s="62" t="s">
        <v>3</v>
      </c>
      <c r="EU60" s="62" t="s">
        <v>4</v>
      </c>
      <c r="EY60" s="62"/>
      <c r="EZ60" s="62"/>
      <c r="FA60" s="62" t="s">
        <v>3</v>
      </c>
      <c r="FB60" s="62" t="s">
        <v>4</v>
      </c>
      <c r="FE60" s="62"/>
      <c r="FG60" s="62"/>
    </row>
    <row r="61" spans="8:163" x14ac:dyDescent="0.25">
      <c r="H61" s="12"/>
      <c r="U61" s="1" t="s">
        <v>43</v>
      </c>
      <c r="V61" s="1">
        <v>871</v>
      </c>
      <c r="W61" s="1">
        <v>96.8</v>
      </c>
      <c r="AD61" s="62"/>
      <c r="AP61" s="12"/>
      <c r="BC61" s="12"/>
      <c r="BM61" s="12"/>
      <c r="BS61" s="35" t="s">
        <v>314</v>
      </c>
      <c r="BT61" s="23">
        <v>7.8888789956370761E-2</v>
      </c>
      <c r="BY61" s="12"/>
      <c r="CK61" s="12"/>
      <c r="DF61" s="12"/>
      <c r="DO61" s="12"/>
      <c r="DS61" s="33"/>
      <c r="DT61" s="33" t="s">
        <v>43</v>
      </c>
      <c r="DU61" s="33">
        <v>873</v>
      </c>
      <c r="DV61" s="33">
        <v>97</v>
      </c>
      <c r="EB61" s="33" t="s">
        <v>43</v>
      </c>
      <c r="EC61" s="33">
        <v>3507890</v>
      </c>
      <c r="ED61" s="33">
        <v>97</v>
      </c>
      <c r="EG61" s="33"/>
      <c r="EO61" s="12"/>
      <c r="ER61" s="62" t="s">
        <v>6</v>
      </c>
      <c r="ES61" s="62" t="s">
        <v>454</v>
      </c>
      <c r="ET61" s="62">
        <v>53</v>
      </c>
      <c r="EU61" s="62">
        <v>5.9</v>
      </c>
      <c r="EY61" s="62" t="s">
        <v>6</v>
      </c>
      <c r="EZ61" s="62" t="s">
        <v>454</v>
      </c>
      <c r="FA61" s="62">
        <v>212965</v>
      </c>
      <c r="FB61" s="62">
        <v>5.9</v>
      </c>
      <c r="FE61" s="62"/>
      <c r="FG61" s="62"/>
    </row>
    <row r="62" spans="8:163" x14ac:dyDescent="0.25">
      <c r="H62" s="12"/>
      <c r="T62" s="1" t="s">
        <v>69</v>
      </c>
      <c r="U62" s="1" t="s">
        <v>70</v>
      </c>
      <c r="V62" s="1">
        <v>29</v>
      </c>
      <c r="W62" s="1">
        <v>3.2</v>
      </c>
      <c r="AD62" s="62"/>
      <c r="AP62" s="12"/>
      <c r="BC62" s="12"/>
      <c r="BM62" s="12"/>
      <c r="BS62" s="44" t="s">
        <v>322</v>
      </c>
      <c r="BT62" s="23">
        <v>8.6666729344411067E-2</v>
      </c>
      <c r="BY62" s="12"/>
      <c r="CK62" s="12"/>
      <c r="DF62" s="12"/>
      <c r="DO62" s="12"/>
      <c r="DS62" s="33" t="s">
        <v>69</v>
      </c>
      <c r="DT62" s="33" t="s">
        <v>70</v>
      </c>
      <c r="DU62" s="33">
        <v>27</v>
      </c>
      <c r="DV62" s="33">
        <v>3</v>
      </c>
      <c r="EA62" s="33" t="s">
        <v>69</v>
      </c>
      <c r="EB62" s="33" t="s">
        <v>70</v>
      </c>
      <c r="EC62" s="33">
        <v>108491</v>
      </c>
      <c r="ED62" s="33">
        <v>3</v>
      </c>
      <c r="EG62" s="33"/>
      <c r="EO62" s="12"/>
      <c r="ER62" s="62"/>
      <c r="ES62" s="62" t="s">
        <v>455</v>
      </c>
      <c r="ET62" s="62">
        <v>173</v>
      </c>
      <c r="EU62" s="62">
        <v>19.2</v>
      </c>
      <c r="EY62" s="62"/>
      <c r="EZ62" s="62" t="s">
        <v>455</v>
      </c>
      <c r="FA62" s="62">
        <v>695149</v>
      </c>
      <c r="FB62" s="62">
        <v>19.2</v>
      </c>
      <c r="FE62" s="62"/>
      <c r="FG62" s="62"/>
    </row>
    <row r="63" spans="8:163" x14ac:dyDescent="0.25">
      <c r="H63" s="12"/>
      <c r="J63" s="3" t="s">
        <v>77</v>
      </c>
      <c r="T63" s="1" t="s">
        <v>43</v>
      </c>
      <c r="V63" s="1">
        <v>900</v>
      </c>
      <c r="W63" s="1">
        <v>100</v>
      </c>
      <c r="AD63" s="62"/>
      <c r="AP63" s="12"/>
      <c r="BC63" s="12"/>
      <c r="BM63" s="12"/>
      <c r="BS63" s="44" t="s">
        <v>321</v>
      </c>
      <c r="BT63" s="23">
        <v>0.16444446410805053</v>
      </c>
      <c r="BY63" s="12"/>
      <c r="CK63" s="12"/>
      <c r="DF63" s="12"/>
      <c r="DO63" s="12"/>
      <c r="DS63" s="33" t="s">
        <v>43</v>
      </c>
      <c r="DT63" s="33"/>
      <c r="DU63" s="33">
        <v>900</v>
      </c>
      <c r="DV63" s="33">
        <v>100</v>
      </c>
      <c r="EA63" s="33" t="s">
        <v>43</v>
      </c>
      <c r="EB63" s="33"/>
      <c r="EC63" s="33">
        <v>3616382</v>
      </c>
      <c r="ED63" s="33">
        <v>100</v>
      </c>
      <c r="EG63" s="33"/>
      <c r="EO63" s="12"/>
      <c r="ER63" s="62"/>
      <c r="ES63" s="62" t="s">
        <v>456</v>
      </c>
      <c r="ET63" s="62">
        <v>149</v>
      </c>
      <c r="EU63" s="62">
        <v>16.600000000000001</v>
      </c>
      <c r="EY63" s="62"/>
      <c r="EZ63" s="62" t="s">
        <v>456</v>
      </c>
      <c r="FA63" s="62">
        <v>598712</v>
      </c>
      <c r="FB63" s="62">
        <v>16.600000000000001</v>
      </c>
      <c r="FE63" s="62"/>
      <c r="FG63" s="62"/>
    </row>
    <row r="64" spans="8:163" x14ac:dyDescent="0.25">
      <c r="H64" s="12"/>
      <c r="L64" s="1" t="s">
        <v>3</v>
      </c>
      <c r="M64" s="1" t="s">
        <v>4</v>
      </c>
      <c r="N64" s="1" t="s">
        <v>5</v>
      </c>
      <c r="AD64" s="62"/>
      <c r="AP64" s="12"/>
      <c r="BC64" s="12"/>
      <c r="BM64" s="12"/>
      <c r="BS64" s="43" t="s">
        <v>323</v>
      </c>
      <c r="BT64" s="23">
        <v>0.16444446410805053</v>
      </c>
      <c r="BY64" s="12"/>
      <c r="CK64" s="12"/>
      <c r="DF64" s="12"/>
      <c r="DO64" s="12"/>
      <c r="DS64" s="33"/>
      <c r="DT64" s="33"/>
      <c r="DU64" s="33"/>
      <c r="DV64" s="33"/>
      <c r="EB64" s="33"/>
      <c r="EC64" s="33"/>
      <c r="EG64" s="33"/>
      <c r="EO64" s="12"/>
      <c r="ER64" s="62"/>
      <c r="ES64" s="62" t="s">
        <v>457</v>
      </c>
      <c r="ET64" s="62">
        <v>82</v>
      </c>
      <c r="EU64" s="62">
        <v>9.1</v>
      </c>
      <c r="EY64" s="62"/>
      <c r="EZ64" s="62" t="s">
        <v>457</v>
      </c>
      <c r="FA64" s="62">
        <v>329493</v>
      </c>
      <c r="FB64" s="62">
        <v>9.1</v>
      </c>
      <c r="FE64" s="62"/>
      <c r="FG64" s="62"/>
    </row>
    <row r="65" spans="8:163" x14ac:dyDescent="0.25">
      <c r="H65" s="12"/>
      <c r="J65" s="1" t="s">
        <v>6</v>
      </c>
      <c r="K65" s="1">
        <v>1</v>
      </c>
      <c r="L65" s="1">
        <v>10</v>
      </c>
      <c r="M65" s="1">
        <v>1.1000000000000001</v>
      </c>
      <c r="N65" s="1">
        <v>100</v>
      </c>
      <c r="AD65" s="62"/>
      <c r="AP65" s="12"/>
      <c r="BC65" s="12"/>
      <c r="BM65" s="12"/>
      <c r="BS65" s="44" t="s">
        <v>319</v>
      </c>
      <c r="BT65" s="23">
        <v>0.2444443092571526</v>
      </c>
      <c r="BY65" s="12"/>
      <c r="CK65" s="12"/>
      <c r="DF65" s="12"/>
      <c r="DO65" s="12"/>
      <c r="DS65" s="33"/>
      <c r="DT65" s="33"/>
      <c r="DU65" s="33"/>
      <c r="DV65" s="33"/>
      <c r="EB65" s="33"/>
      <c r="EC65" s="33"/>
      <c r="EG65" s="33"/>
      <c r="EO65" s="12"/>
      <c r="ER65" s="62"/>
      <c r="ES65" s="62" t="s">
        <v>458</v>
      </c>
      <c r="ET65" s="62">
        <v>50</v>
      </c>
      <c r="EU65" s="62">
        <v>5.6</v>
      </c>
      <c r="EY65" s="62"/>
      <c r="EZ65" s="62" t="s">
        <v>458</v>
      </c>
      <c r="FA65" s="62">
        <v>200910</v>
      </c>
      <c r="FB65" s="62">
        <v>5.6</v>
      </c>
      <c r="FE65" s="62"/>
      <c r="FG65" s="62"/>
    </row>
    <row r="66" spans="8:163" x14ac:dyDescent="0.25">
      <c r="H66" s="12"/>
      <c r="J66" s="1" t="s">
        <v>69</v>
      </c>
      <c r="K66" s="1" t="s">
        <v>70</v>
      </c>
      <c r="L66" s="1">
        <v>890</v>
      </c>
      <c r="M66" s="1">
        <v>98.9</v>
      </c>
      <c r="AD66" s="62"/>
      <c r="AP66" s="12"/>
      <c r="BC66" s="12"/>
      <c r="BM66" s="12"/>
      <c r="BS66" s="43"/>
      <c r="BT66" s="35"/>
      <c r="BY66" s="12"/>
      <c r="CK66" s="12"/>
      <c r="DF66" s="12"/>
      <c r="DO66" s="12"/>
      <c r="DS66" s="33"/>
      <c r="DT66" s="33"/>
      <c r="DU66" s="33"/>
      <c r="DV66" s="33"/>
      <c r="EB66" s="33"/>
      <c r="EC66" s="33"/>
      <c r="EG66" s="33"/>
      <c r="EO66" s="12"/>
      <c r="ER66" s="62"/>
      <c r="ES66" s="62" t="s">
        <v>43</v>
      </c>
      <c r="ET66" s="62">
        <v>507</v>
      </c>
      <c r="EU66" s="62">
        <v>56.3</v>
      </c>
      <c r="EY66" s="62"/>
      <c r="EZ66" s="62" t="s">
        <v>43</v>
      </c>
      <c r="FA66" s="62">
        <v>2037228</v>
      </c>
      <c r="FB66" s="62">
        <v>56.3</v>
      </c>
      <c r="FE66" s="62"/>
      <c r="FG66" s="62"/>
    </row>
    <row r="67" spans="8:163" x14ac:dyDescent="0.25">
      <c r="H67" s="12"/>
      <c r="J67" s="1" t="s">
        <v>43</v>
      </c>
      <c r="L67" s="1">
        <v>900</v>
      </c>
      <c r="M67" s="1">
        <v>100</v>
      </c>
      <c r="T67" s="3" t="s">
        <v>101</v>
      </c>
      <c r="AD67" s="62"/>
      <c r="AP67" s="12"/>
      <c r="BC67" s="12"/>
      <c r="BM67" s="12"/>
      <c r="BQ67" s="43"/>
      <c r="BT67" s="35"/>
      <c r="BY67" s="12"/>
      <c r="CK67" s="12"/>
      <c r="DF67" s="12"/>
      <c r="DO67" s="12"/>
      <c r="DS67" s="24" t="s">
        <v>338</v>
      </c>
      <c r="DT67" s="33"/>
      <c r="DU67" s="33"/>
      <c r="DV67" s="33"/>
      <c r="EA67" s="24" t="s">
        <v>353</v>
      </c>
      <c r="EB67" s="33"/>
      <c r="EC67" s="33"/>
      <c r="EG67" s="33"/>
      <c r="EO67" s="12"/>
      <c r="ER67" s="62" t="s">
        <v>69</v>
      </c>
      <c r="ES67" s="62" t="s">
        <v>70</v>
      </c>
      <c r="ET67" s="62">
        <v>393</v>
      </c>
      <c r="EU67" s="62">
        <v>43.7</v>
      </c>
      <c r="EY67" s="62" t="s">
        <v>69</v>
      </c>
      <c r="EZ67" s="62" t="s">
        <v>70</v>
      </c>
      <c r="FA67" s="62">
        <v>1579153</v>
      </c>
      <c r="FB67" s="62">
        <v>43.7</v>
      </c>
      <c r="FE67" s="62"/>
      <c r="FG67" s="62"/>
    </row>
    <row r="68" spans="8:163" x14ac:dyDescent="0.25">
      <c r="H68" s="12"/>
      <c r="V68" s="1" t="s">
        <v>3</v>
      </c>
      <c r="W68" s="1" t="s">
        <v>4</v>
      </c>
      <c r="AD68" s="62"/>
      <c r="AP68" s="12"/>
      <c r="BC68" s="12"/>
      <c r="BM68" s="12"/>
      <c r="BQ68" s="43"/>
      <c r="BT68" s="35"/>
      <c r="BY68" s="12"/>
      <c r="CK68" s="12"/>
      <c r="DF68" s="12"/>
      <c r="DO68" s="12"/>
      <c r="DS68" s="33"/>
      <c r="DT68" s="33"/>
      <c r="DU68" s="33" t="s">
        <v>3</v>
      </c>
      <c r="DV68" s="33" t="s">
        <v>4</v>
      </c>
      <c r="EB68" s="33"/>
      <c r="EC68" s="33" t="s">
        <v>3</v>
      </c>
      <c r="ED68" s="33" t="s">
        <v>4</v>
      </c>
      <c r="EG68" s="33"/>
      <c r="EO68" s="12"/>
      <c r="ER68" s="62" t="s">
        <v>43</v>
      </c>
      <c r="ES68" s="62"/>
      <c r="ET68" s="62">
        <v>900</v>
      </c>
      <c r="EU68" s="62">
        <v>100</v>
      </c>
      <c r="EY68" s="62" t="s">
        <v>43</v>
      </c>
      <c r="EZ68" s="62"/>
      <c r="FA68" s="62">
        <v>3616382</v>
      </c>
      <c r="FB68" s="62">
        <v>100</v>
      </c>
      <c r="FE68" s="62"/>
      <c r="FG68" s="62"/>
    </row>
    <row r="69" spans="8:163" x14ac:dyDescent="0.25">
      <c r="H69" s="12"/>
      <c r="T69" s="1" t="s">
        <v>6</v>
      </c>
      <c r="U69" s="1" t="s">
        <v>46</v>
      </c>
      <c r="V69" s="1">
        <v>97</v>
      </c>
      <c r="W69" s="1">
        <v>10.8</v>
      </c>
      <c r="AD69" s="62"/>
      <c r="AP69" s="12"/>
      <c r="BC69" s="12"/>
      <c r="BM69" s="12"/>
      <c r="BQ69" s="43"/>
      <c r="BY69" s="12"/>
      <c r="CK69" s="12"/>
      <c r="DF69" s="12"/>
      <c r="DO69" s="12"/>
      <c r="DS69" s="33" t="s">
        <v>6</v>
      </c>
      <c r="DT69" s="33" t="s">
        <v>331</v>
      </c>
      <c r="DU69" s="33">
        <v>192</v>
      </c>
      <c r="DV69" s="33">
        <v>21.3</v>
      </c>
      <c r="EA69" s="33" t="s">
        <v>6</v>
      </c>
      <c r="EB69" s="33" t="s">
        <v>331</v>
      </c>
      <c r="EC69" s="33">
        <v>771495</v>
      </c>
      <c r="ED69" s="33">
        <v>21.3</v>
      </c>
      <c r="EG69" s="33"/>
      <c r="EO69" s="12"/>
      <c r="ER69" s="62"/>
      <c r="ES69" s="62"/>
      <c r="EY69" s="62"/>
      <c r="EZ69" s="62"/>
      <c r="FA69" s="62"/>
      <c r="FB69" s="62"/>
      <c r="FE69" s="62"/>
      <c r="FG69" s="62"/>
    </row>
    <row r="70" spans="8:163" x14ac:dyDescent="0.25">
      <c r="H70" s="12"/>
      <c r="U70" s="1" t="s">
        <v>49</v>
      </c>
      <c r="V70" s="1">
        <v>774</v>
      </c>
      <c r="W70" s="1">
        <v>86</v>
      </c>
      <c r="AD70" s="62"/>
      <c r="AP70" s="12"/>
      <c r="BC70" s="12"/>
      <c r="BM70" s="12"/>
      <c r="BQ70" s="43"/>
      <c r="BY70" s="12"/>
      <c r="CK70" s="12"/>
      <c r="DF70" s="12"/>
      <c r="DO70" s="12"/>
      <c r="DS70" s="33"/>
      <c r="DT70" s="33" t="s">
        <v>332</v>
      </c>
      <c r="DU70" s="33">
        <v>681</v>
      </c>
      <c r="DV70" s="33">
        <v>75.7</v>
      </c>
      <c r="EB70" s="33" t="s">
        <v>332</v>
      </c>
      <c r="EC70" s="33">
        <v>2736396</v>
      </c>
      <c r="ED70" s="33">
        <v>75.7</v>
      </c>
      <c r="EG70" s="33"/>
      <c r="EO70" s="12"/>
      <c r="ER70" s="62"/>
      <c r="ES70" s="62"/>
      <c r="EY70" s="62"/>
      <c r="EZ70" s="62"/>
      <c r="FA70" s="62"/>
      <c r="FB70" s="62"/>
      <c r="FE70" s="62"/>
      <c r="FG70" s="62"/>
    </row>
    <row r="71" spans="8:163" x14ac:dyDescent="0.25">
      <c r="H71" s="12"/>
      <c r="J71" s="3" t="s">
        <v>78</v>
      </c>
      <c r="U71" s="1" t="s">
        <v>43</v>
      </c>
      <c r="V71" s="1">
        <v>871</v>
      </c>
      <c r="W71" s="1">
        <v>96.8</v>
      </c>
      <c r="AD71" s="62"/>
      <c r="AP71" s="12"/>
      <c r="BC71" s="12"/>
      <c r="BM71" s="12"/>
      <c r="BY71" s="12"/>
      <c r="CK71" s="12"/>
      <c r="DF71" s="12"/>
      <c r="DO71" s="12"/>
      <c r="DS71" s="33"/>
      <c r="DT71" s="33" t="s">
        <v>43</v>
      </c>
      <c r="DU71" s="33">
        <v>873</v>
      </c>
      <c r="DV71" s="33">
        <v>97</v>
      </c>
      <c r="EB71" s="33" t="s">
        <v>43</v>
      </c>
      <c r="EC71" s="33">
        <v>3507890</v>
      </c>
      <c r="ED71" s="33">
        <v>97</v>
      </c>
      <c r="EG71" s="33"/>
      <c r="EO71" s="12"/>
      <c r="ER71" s="62"/>
      <c r="ES71" s="62"/>
      <c r="EY71" s="62"/>
      <c r="EZ71" s="62"/>
      <c r="FA71" s="62"/>
      <c r="FB71" s="62"/>
      <c r="FE71" s="62"/>
      <c r="FG71" s="62"/>
    </row>
    <row r="72" spans="8:163" x14ac:dyDescent="0.25">
      <c r="H72" s="12"/>
      <c r="L72" s="1" t="s">
        <v>3</v>
      </c>
      <c r="M72" s="1" t="s">
        <v>4</v>
      </c>
      <c r="N72" s="1" t="s">
        <v>5</v>
      </c>
      <c r="T72" s="1" t="s">
        <v>69</v>
      </c>
      <c r="U72" s="1" t="s">
        <v>70</v>
      </c>
      <c r="V72" s="1">
        <v>29</v>
      </c>
      <c r="W72" s="1">
        <v>3.2</v>
      </c>
      <c r="AD72" s="62"/>
      <c r="AP72" s="12"/>
      <c r="BC72" s="12"/>
      <c r="BM72" s="12"/>
      <c r="BY72" s="12"/>
      <c r="CK72" s="12"/>
      <c r="DF72" s="12"/>
      <c r="DO72" s="12"/>
      <c r="DS72" s="33" t="s">
        <v>69</v>
      </c>
      <c r="DT72" s="33" t="s">
        <v>70</v>
      </c>
      <c r="DU72" s="33">
        <v>27</v>
      </c>
      <c r="DV72" s="33">
        <v>3</v>
      </c>
      <c r="EA72" s="33" t="s">
        <v>69</v>
      </c>
      <c r="EB72" s="33" t="s">
        <v>70</v>
      </c>
      <c r="EC72" s="33">
        <v>108491</v>
      </c>
      <c r="ED72" s="33">
        <v>3</v>
      </c>
      <c r="EG72" s="33"/>
      <c r="EO72" s="12"/>
      <c r="ER72" s="24" t="s">
        <v>463</v>
      </c>
      <c r="ES72" s="62"/>
      <c r="EY72" s="24" t="s">
        <v>463</v>
      </c>
      <c r="EZ72" s="62"/>
      <c r="FA72" s="62"/>
      <c r="FB72" s="62"/>
      <c r="FE72" s="62"/>
      <c r="FG72" s="62"/>
    </row>
    <row r="73" spans="8:163" x14ac:dyDescent="0.25">
      <c r="H73" s="12"/>
      <c r="J73" s="1" t="s">
        <v>6</v>
      </c>
      <c r="K73" s="1">
        <v>1</v>
      </c>
      <c r="L73" s="1">
        <v>21</v>
      </c>
      <c r="M73" s="1">
        <v>2.2999999999999998</v>
      </c>
      <c r="N73" s="1">
        <v>100</v>
      </c>
      <c r="T73" s="1" t="s">
        <v>43</v>
      </c>
      <c r="V73" s="1">
        <v>900</v>
      </c>
      <c r="W73" s="1">
        <v>100</v>
      </c>
      <c r="AD73" s="62"/>
      <c r="AP73" s="12"/>
      <c r="BC73" s="12"/>
      <c r="BM73" s="12"/>
      <c r="BY73" s="12"/>
      <c r="CK73" s="12"/>
      <c r="DF73" s="12"/>
      <c r="DO73" s="12"/>
      <c r="DS73" s="33" t="s">
        <v>43</v>
      </c>
      <c r="DT73" s="33"/>
      <c r="DU73" s="33">
        <v>900</v>
      </c>
      <c r="DV73" s="33">
        <v>100</v>
      </c>
      <c r="EA73" s="33" t="s">
        <v>43</v>
      </c>
      <c r="EB73" s="33"/>
      <c r="EC73" s="33">
        <v>3616382</v>
      </c>
      <c r="ED73" s="33">
        <v>100</v>
      </c>
      <c r="EG73" s="33"/>
      <c r="EO73" s="12"/>
      <c r="ER73" s="62"/>
      <c r="ES73" s="62"/>
      <c r="ET73" s="62" t="s">
        <v>3</v>
      </c>
      <c r="EU73" s="62" t="s">
        <v>4</v>
      </c>
      <c r="EY73" s="62"/>
      <c r="EZ73" s="62"/>
      <c r="FA73" s="62" t="s">
        <v>3</v>
      </c>
      <c r="FB73" s="62" t="s">
        <v>4</v>
      </c>
      <c r="FE73" s="62"/>
      <c r="FG73" s="62"/>
    </row>
    <row r="74" spans="8:163" x14ac:dyDescent="0.25">
      <c r="H74" s="12"/>
      <c r="J74" s="1" t="s">
        <v>69</v>
      </c>
      <c r="K74" s="1" t="s">
        <v>70</v>
      </c>
      <c r="L74" s="1">
        <v>879</v>
      </c>
      <c r="M74" s="1">
        <v>97.7</v>
      </c>
      <c r="AD74" s="62"/>
      <c r="AP74" s="12"/>
      <c r="BC74" s="12"/>
      <c r="BM74" s="12"/>
      <c r="BY74" s="12"/>
      <c r="CK74" s="12"/>
      <c r="DF74" s="12"/>
      <c r="DO74" s="12"/>
      <c r="DS74" s="33"/>
      <c r="DT74" s="33"/>
      <c r="DU74" s="33"/>
      <c r="DV74" s="33"/>
      <c r="EB74" s="33"/>
      <c r="EC74" s="33"/>
      <c r="EG74" s="33"/>
      <c r="EO74" s="12"/>
      <c r="ER74" s="62" t="s">
        <v>6</v>
      </c>
      <c r="ES74" s="62" t="s">
        <v>454</v>
      </c>
      <c r="ET74" s="62">
        <v>40</v>
      </c>
      <c r="EU74" s="62">
        <v>4.4000000000000004</v>
      </c>
      <c r="EY74" s="62" t="s">
        <v>6</v>
      </c>
      <c r="EZ74" s="62" t="s">
        <v>454</v>
      </c>
      <c r="FA74" s="62">
        <v>160728</v>
      </c>
      <c r="FB74" s="62">
        <v>4.4000000000000004</v>
      </c>
      <c r="FE74" s="62"/>
      <c r="FG74" s="62"/>
    </row>
    <row r="75" spans="8:163" x14ac:dyDescent="0.25">
      <c r="H75" s="12"/>
      <c r="J75" s="1" t="s">
        <v>43</v>
      </c>
      <c r="L75" s="1">
        <v>900</v>
      </c>
      <c r="M75" s="1">
        <v>100</v>
      </c>
      <c r="AD75" s="62"/>
      <c r="AP75" s="12"/>
      <c r="BC75" s="12"/>
      <c r="BM75" s="12"/>
      <c r="BY75" s="12"/>
      <c r="CK75" s="12"/>
      <c r="DF75" s="12"/>
      <c r="DO75" s="12"/>
      <c r="DS75" s="33"/>
      <c r="DT75" s="33"/>
      <c r="DU75" s="33"/>
      <c r="DV75" s="33"/>
      <c r="EB75" s="33"/>
      <c r="EC75" s="33"/>
      <c r="EG75" s="33"/>
      <c r="EO75" s="12"/>
      <c r="ER75" s="62"/>
      <c r="ES75" s="62" t="s">
        <v>455</v>
      </c>
      <c r="ET75" s="62">
        <v>127</v>
      </c>
      <c r="EU75" s="62">
        <v>14.1</v>
      </c>
      <c r="EY75" s="62"/>
      <c r="EZ75" s="62" t="s">
        <v>455</v>
      </c>
      <c r="FA75" s="62">
        <v>510312</v>
      </c>
      <c r="FB75" s="62">
        <v>14.1</v>
      </c>
      <c r="FE75" s="62"/>
      <c r="FG75" s="62"/>
    </row>
    <row r="76" spans="8:163" x14ac:dyDescent="0.25">
      <c r="H76" s="12"/>
      <c r="AD76" s="62"/>
      <c r="AP76" s="12"/>
      <c r="BC76" s="12"/>
      <c r="BM76" s="12"/>
      <c r="BY76" s="12"/>
      <c r="CK76" s="12"/>
      <c r="DF76" s="12"/>
      <c r="DO76" s="12"/>
      <c r="DS76" s="33"/>
      <c r="DT76" s="33"/>
      <c r="DU76" s="33"/>
      <c r="DV76" s="33"/>
      <c r="EB76" s="33"/>
      <c r="EC76" s="33"/>
      <c r="EG76" s="33"/>
      <c r="EO76" s="12"/>
      <c r="ER76" s="62"/>
      <c r="ES76" s="62" t="s">
        <v>456</v>
      </c>
      <c r="ET76" s="62">
        <v>110</v>
      </c>
      <c r="EU76" s="62">
        <v>12.2</v>
      </c>
      <c r="EY76" s="62"/>
      <c r="EZ76" s="62" t="s">
        <v>456</v>
      </c>
      <c r="FA76" s="62">
        <v>442002</v>
      </c>
      <c r="FB76" s="62">
        <v>12.2</v>
      </c>
      <c r="FE76" s="62"/>
      <c r="FG76" s="62"/>
    </row>
    <row r="77" spans="8:163" x14ac:dyDescent="0.25">
      <c r="H77" s="12"/>
      <c r="T77" s="3" t="s">
        <v>102</v>
      </c>
      <c r="AD77" s="62"/>
      <c r="AP77" s="12"/>
      <c r="BC77" s="12"/>
      <c r="BM77" s="12"/>
      <c r="BY77" s="12"/>
      <c r="CK77" s="12"/>
      <c r="DF77" s="12"/>
      <c r="DO77" s="12"/>
      <c r="DS77" s="24" t="s">
        <v>339</v>
      </c>
      <c r="DT77" s="33"/>
      <c r="DU77" s="33"/>
      <c r="DV77" s="33"/>
      <c r="EA77" s="24" t="s">
        <v>354</v>
      </c>
      <c r="EB77" s="33"/>
      <c r="EC77" s="33"/>
      <c r="EG77" s="33"/>
      <c r="EO77" s="12"/>
      <c r="ER77" s="62"/>
      <c r="ES77" s="62" t="s">
        <v>457</v>
      </c>
      <c r="ET77" s="62">
        <v>56</v>
      </c>
      <c r="EU77" s="62">
        <v>6.2</v>
      </c>
      <c r="EY77" s="62"/>
      <c r="EZ77" s="62" t="s">
        <v>457</v>
      </c>
      <c r="FA77" s="62">
        <v>225019</v>
      </c>
      <c r="FB77" s="62">
        <v>6.2</v>
      </c>
      <c r="FE77" s="62"/>
      <c r="FG77" s="62"/>
    </row>
    <row r="78" spans="8:163" x14ac:dyDescent="0.25">
      <c r="H78" s="12"/>
      <c r="V78" s="1" t="s">
        <v>3</v>
      </c>
      <c r="W78" s="1" t="s">
        <v>4</v>
      </c>
      <c r="AD78" s="62"/>
      <c r="AP78" s="12"/>
      <c r="BC78" s="12"/>
      <c r="BM78" s="12"/>
      <c r="BY78" s="12"/>
      <c r="CK78" s="12"/>
      <c r="DF78" s="12"/>
      <c r="DO78" s="12"/>
      <c r="DS78" s="33"/>
      <c r="DT78" s="33"/>
      <c r="DU78" s="33" t="s">
        <v>3</v>
      </c>
      <c r="DV78" s="33" t="s">
        <v>4</v>
      </c>
      <c r="EB78" s="33"/>
      <c r="EC78" s="33" t="s">
        <v>3</v>
      </c>
      <c r="ED78" s="33" t="s">
        <v>4</v>
      </c>
      <c r="EG78" s="33"/>
      <c r="EO78" s="12"/>
      <c r="ER78" s="62"/>
      <c r="ES78" s="62" t="s">
        <v>458</v>
      </c>
      <c r="ET78" s="62">
        <v>46</v>
      </c>
      <c r="EU78" s="62">
        <v>5.0999999999999996</v>
      </c>
      <c r="EY78" s="62"/>
      <c r="EZ78" s="62" t="s">
        <v>458</v>
      </c>
      <c r="FA78" s="62">
        <v>184837</v>
      </c>
      <c r="FB78" s="62">
        <v>5.0999999999999996</v>
      </c>
      <c r="FE78" s="62"/>
      <c r="FG78" s="62"/>
    </row>
    <row r="79" spans="8:163" x14ac:dyDescent="0.25">
      <c r="H79" s="12"/>
      <c r="J79" s="3" t="s">
        <v>79</v>
      </c>
      <c r="T79" s="1" t="s">
        <v>6</v>
      </c>
      <c r="U79" s="1" t="s">
        <v>46</v>
      </c>
      <c r="V79" s="1">
        <v>92</v>
      </c>
      <c r="W79" s="1">
        <v>10.199999999999999</v>
      </c>
      <c r="AD79" s="62"/>
      <c r="AP79" s="12"/>
      <c r="BC79" s="12"/>
      <c r="BM79" s="12"/>
      <c r="BY79" s="12"/>
      <c r="CK79" s="12"/>
      <c r="DF79" s="12"/>
      <c r="DO79" s="12"/>
      <c r="DS79" s="33" t="s">
        <v>6</v>
      </c>
      <c r="DT79" s="33" t="s">
        <v>331</v>
      </c>
      <c r="DU79" s="33">
        <v>227</v>
      </c>
      <c r="DV79" s="33">
        <v>25.2</v>
      </c>
      <c r="EA79" s="33" t="s">
        <v>6</v>
      </c>
      <c r="EB79" s="33" t="s">
        <v>331</v>
      </c>
      <c r="EC79" s="33">
        <v>912132</v>
      </c>
      <c r="ED79" s="33">
        <v>25.2</v>
      </c>
      <c r="EG79" s="33"/>
      <c r="EO79" s="12"/>
      <c r="ER79" s="62"/>
      <c r="ES79" s="62" t="s">
        <v>43</v>
      </c>
      <c r="ET79" s="62">
        <v>379</v>
      </c>
      <c r="EU79" s="62">
        <v>42.1</v>
      </c>
      <c r="EY79" s="62"/>
      <c r="EZ79" s="62" t="s">
        <v>43</v>
      </c>
      <c r="FA79" s="62">
        <v>1522899</v>
      </c>
      <c r="FB79" s="62">
        <v>42.1</v>
      </c>
      <c r="FE79" s="62"/>
      <c r="FG79" s="62"/>
    </row>
    <row r="80" spans="8:163" x14ac:dyDescent="0.25">
      <c r="H80" s="12"/>
      <c r="L80" s="1" t="s">
        <v>3</v>
      </c>
      <c r="M80" s="1" t="s">
        <v>4</v>
      </c>
      <c r="N80" s="1" t="s">
        <v>5</v>
      </c>
      <c r="U80" s="1" t="s">
        <v>49</v>
      </c>
      <c r="V80" s="1">
        <v>779</v>
      </c>
      <c r="W80" s="1">
        <v>86.6</v>
      </c>
      <c r="AD80" s="62"/>
      <c r="AP80" s="12"/>
      <c r="BC80" s="12"/>
      <c r="BM80" s="12"/>
      <c r="BY80" s="12"/>
      <c r="CK80" s="12"/>
      <c r="DF80" s="12"/>
      <c r="DO80" s="12"/>
      <c r="DS80" s="33"/>
      <c r="DT80" s="33" t="s">
        <v>332</v>
      </c>
      <c r="DU80" s="33">
        <v>646</v>
      </c>
      <c r="DV80" s="33">
        <v>71.8</v>
      </c>
      <c r="EB80" s="33" t="s">
        <v>332</v>
      </c>
      <c r="EC80" s="33">
        <v>2595759</v>
      </c>
      <c r="ED80" s="33">
        <v>71.8</v>
      </c>
      <c r="EG80" s="33"/>
      <c r="EO80" s="12"/>
      <c r="ER80" s="62" t="s">
        <v>69</v>
      </c>
      <c r="ES80" s="62" t="s">
        <v>70</v>
      </c>
      <c r="ET80" s="62">
        <v>521</v>
      </c>
      <c r="EU80" s="62">
        <v>57.9</v>
      </c>
      <c r="EY80" s="62" t="s">
        <v>69</v>
      </c>
      <c r="EZ80" s="62" t="s">
        <v>70</v>
      </c>
      <c r="FA80" s="62">
        <v>2093483</v>
      </c>
      <c r="FB80" s="62">
        <v>57.9</v>
      </c>
      <c r="FE80" s="62"/>
      <c r="FG80" s="62"/>
    </row>
    <row r="81" spans="8:163" x14ac:dyDescent="0.25">
      <c r="H81" s="12"/>
      <c r="J81" s="1" t="s">
        <v>6</v>
      </c>
      <c r="K81" s="1">
        <v>1</v>
      </c>
      <c r="L81" s="1">
        <v>6</v>
      </c>
      <c r="M81" s="1">
        <v>0.7</v>
      </c>
      <c r="N81" s="1">
        <v>100</v>
      </c>
      <c r="U81" s="1" t="s">
        <v>43</v>
      </c>
      <c r="V81" s="1">
        <v>871</v>
      </c>
      <c r="W81" s="1">
        <v>96.8</v>
      </c>
      <c r="AD81" s="62"/>
      <c r="AP81" s="12"/>
      <c r="BC81" s="12"/>
      <c r="BM81" s="12"/>
      <c r="BY81" s="12"/>
      <c r="CK81" s="12"/>
      <c r="DF81" s="12"/>
      <c r="DO81" s="12"/>
      <c r="DS81" s="33"/>
      <c r="DT81" s="33" t="s">
        <v>43</v>
      </c>
      <c r="DU81" s="33">
        <v>873</v>
      </c>
      <c r="DV81" s="33">
        <v>97</v>
      </c>
      <c r="EB81" s="33" t="s">
        <v>43</v>
      </c>
      <c r="EC81" s="33">
        <v>3507890</v>
      </c>
      <c r="ED81" s="33">
        <v>97</v>
      </c>
      <c r="EG81" s="33"/>
      <c r="EO81" s="12"/>
      <c r="ER81" s="62" t="s">
        <v>43</v>
      </c>
      <c r="ES81" s="62"/>
      <c r="ET81" s="62">
        <v>900</v>
      </c>
      <c r="EU81" s="62">
        <v>100</v>
      </c>
      <c r="EY81" s="62" t="s">
        <v>43</v>
      </c>
      <c r="EZ81" s="62"/>
      <c r="FA81" s="62">
        <v>3616382</v>
      </c>
      <c r="FB81" s="62">
        <v>100</v>
      </c>
      <c r="FE81" s="62"/>
      <c r="FG81" s="62"/>
    </row>
    <row r="82" spans="8:163" x14ac:dyDescent="0.25">
      <c r="H82" s="12"/>
      <c r="J82" s="1" t="s">
        <v>69</v>
      </c>
      <c r="K82" s="1" t="s">
        <v>70</v>
      </c>
      <c r="L82" s="1">
        <v>894</v>
      </c>
      <c r="M82" s="1">
        <v>99.3</v>
      </c>
      <c r="T82" s="1" t="s">
        <v>69</v>
      </c>
      <c r="U82" s="1" t="s">
        <v>70</v>
      </c>
      <c r="V82" s="1">
        <v>29</v>
      </c>
      <c r="W82" s="1">
        <v>3.2</v>
      </c>
      <c r="AP82" s="12"/>
      <c r="BC82" s="12"/>
      <c r="BM82" s="12"/>
      <c r="BY82" s="12"/>
      <c r="CK82" s="12"/>
      <c r="DF82" s="12"/>
      <c r="DO82" s="12"/>
      <c r="DS82" s="33" t="s">
        <v>69</v>
      </c>
      <c r="DT82" s="33" t="s">
        <v>70</v>
      </c>
      <c r="DU82" s="33">
        <v>27</v>
      </c>
      <c r="DV82" s="33">
        <v>3</v>
      </c>
      <c r="EA82" s="33" t="s">
        <v>69</v>
      </c>
      <c r="EB82" s="33" t="s">
        <v>70</v>
      </c>
      <c r="EC82" s="33">
        <v>108491</v>
      </c>
      <c r="ED82" s="33">
        <v>3</v>
      </c>
      <c r="EG82" s="33"/>
      <c r="EO82" s="12"/>
      <c r="ER82" s="62"/>
      <c r="ES82" s="62"/>
      <c r="EY82" s="62"/>
      <c r="EZ82" s="62"/>
      <c r="FA82" s="62"/>
      <c r="FB82" s="62"/>
      <c r="FE82" s="62"/>
      <c r="FG82" s="62"/>
    </row>
    <row r="83" spans="8:163" x14ac:dyDescent="0.25">
      <c r="H83" s="12"/>
      <c r="J83" s="1" t="s">
        <v>43</v>
      </c>
      <c r="L83" s="1">
        <v>900</v>
      </c>
      <c r="M83" s="1">
        <v>100</v>
      </c>
      <c r="T83" s="1" t="s">
        <v>43</v>
      </c>
      <c r="V83" s="1">
        <v>900</v>
      </c>
      <c r="W83" s="1">
        <v>100</v>
      </c>
      <c r="AP83" s="12"/>
      <c r="BC83" s="12"/>
      <c r="BM83" s="12"/>
      <c r="BY83" s="12"/>
      <c r="CK83" s="12"/>
      <c r="DF83" s="12"/>
      <c r="DO83" s="12"/>
      <c r="DS83" s="33" t="s">
        <v>43</v>
      </c>
      <c r="DT83" s="33"/>
      <c r="DU83" s="33">
        <v>900</v>
      </c>
      <c r="DV83" s="33">
        <v>100</v>
      </c>
      <c r="EA83" s="33" t="s">
        <v>43</v>
      </c>
      <c r="EB83" s="33"/>
      <c r="EC83" s="33">
        <v>3616382</v>
      </c>
      <c r="ED83" s="33">
        <v>100</v>
      </c>
      <c r="EG83" s="33"/>
      <c r="EO83" s="12"/>
      <c r="ER83" s="62"/>
      <c r="ES83" s="62"/>
      <c r="EY83" s="62"/>
      <c r="EZ83" s="62"/>
      <c r="FA83" s="62"/>
      <c r="FB83" s="62"/>
      <c r="FE83" s="62"/>
      <c r="FG83" s="62"/>
    </row>
    <row r="84" spans="8:163" x14ac:dyDescent="0.25">
      <c r="H84" s="12"/>
      <c r="AP84" s="12"/>
      <c r="BC84" s="12"/>
      <c r="BM84" s="12"/>
      <c r="BY84" s="12"/>
      <c r="CK84" s="12"/>
      <c r="DF84" s="12"/>
      <c r="DO84" s="12"/>
      <c r="DS84" s="33"/>
      <c r="DT84" s="33"/>
      <c r="DU84" s="33"/>
      <c r="DV84" s="33"/>
      <c r="EB84" s="33"/>
      <c r="EC84" s="33"/>
      <c r="EG84" s="33"/>
      <c r="EO84" s="12"/>
      <c r="ER84" s="62"/>
      <c r="ES84" s="62"/>
      <c r="EY84" s="62"/>
      <c r="EZ84" s="62"/>
      <c r="FA84" s="62"/>
      <c r="FB84" s="62"/>
      <c r="FE84" s="62"/>
      <c r="FG84" s="62"/>
    </row>
    <row r="85" spans="8:163" x14ac:dyDescent="0.25">
      <c r="H85" s="12"/>
      <c r="AP85" s="12"/>
      <c r="BC85" s="12"/>
      <c r="BM85" s="12"/>
      <c r="BY85" s="12"/>
      <c r="CK85" s="12"/>
      <c r="DF85" s="12"/>
      <c r="DO85" s="12"/>
      <c r="DS85" s="33"/>
      <c r="DT85" s="33"/>
      <c r="DU85" s="33"/>
      <c r="DV85" s="33"/>
      <c r="EB85" s="33"/>
      <c r="EC85" s="33"/>
      <c r="EG85" s="33"/>
      <c r="EO85" s="12"/>
      <c r="ER85" s="24" t="s">
        <v>464</v>
      </c>
      <c r="ES85" s="62"/>
      <c r="EY85" s="24" t="s">
        <v>464</v>
      </c>
      <c r="EZ85" s="62"/>
      <c r="FA85" s="62"/>
      <c r="FB85" s="62"/>
      <c r="FE85" s="62"/>
      <c r="FG85" s="62"/>
    </row>
    <row r="86" spans="8:163" x14ac:dyDescent="0.25">
      <c r="H86" s="12"/>
      <c r="AP86" s="12"/>
      <c r="BC86" s="12"/>
      <c r="BM86" s="12"/>
      <c r="BY86" s="12"/>
      <c r="CK86" s="12"/>
      <c r="DF86" s="12"/>
      <c r="DO86" s="12"/>
      <c r="DS86" s="33"/>
      <c r="DT86" s="33"/>
      <c r="DU86" s="33"/>
      <c r="DV86" s="33"/>
      <c r="EB86" s="33"/>
      <c r="EC86" s="33"/>
      <c r="EG86" s="33"/>
      <c r="EO86" s="12"/>
      <c r="ER86" s="62"/>
      <c r="ES86" s="62"/>
      <c r="ET86" s="62" t="s">
        <v>3</v>
      </c>
      <c r="EU86" s="62" t="s">
        <v>4</v>
      </c>
      <c r="EY86" s="62"/>
      <c r="EZ86" s="62"/>
      <c r="FA86" s="62" t="s">
        <v>3</v>
      </c>
      <c r="FB86" s="62" t="s">
        <v>4</v>
      </c>
      <c r="FE86" s="62"/>
      <c r="FG86" s="62"/>
    </row>
    <row r="87" spans="8:163" x14ac:dyDescent="0.25">
      <c r="H87" s="12"/>
      <c r="J87" s="3" t="s">
        <v>80</v>
      </c>
      <c r="T87" s="3" t="s">
        <v>103</v>
      </c>
      <c r="AP87" s="12"/>
      <c r="BC87" s="12"/>
      <c r="BM87" s="12"/>
      <c r="BY87" s="12"/>
      <c r="CK87" s="12"/>
      <c r="DF87" s="12"/>
      <c r="DO87" s="12"/>
      <c r="DS87" s="24" t="s">
        <v>340</v>
      </c>
      <c r="DT87" s="33"/>
      <c r="DU87" s="33"/>
      <c r="DV87" s="33"/>
      <c r="EA87" s="24" t="s">
        <v>355</v>
      </c>
      <c r="EB87" s="33"/>
      <c r="EC87" s="33"/>
      <c r="EG87" s="33"/>
      <c r="EO87" s="12"/>
      <c r="ER87" s="62" t="s">
        <v>6</v>
      </c>
      <c r="ES87" s="62" t="s">
        <v>454</v>
      </c>
      <c r="ET87" s="62">
        <v>28</v>
      </c>
      <c r="EU87" s="62">
        <v>3.1</v>
      </c>
      <c r="EY87" s="62" t="s">
        <v>6</v>
      </c>
      <c r="EZ87" s="62" t="s">
        <v>454</v>
      </c>
      <c r="FA87" s="62">
        <v>112510</v>
      </c>
      <c r="FB87" s="62">
        <v>3.1</v>
      </c>
      <c r="FE87" s="62"/>
      <c r="FG87" s="62"/>
    </row>
    <row r="88" spans="8:163" x14ac:dyDescent="0.25">
      <c r="H88" s="12"/>
      <c r="L88" s="1" t="s">
        <v>3</v>
      </c>
      <c r="M88" s="1" t="s">
        <v>4</v>
      </c>
      <c r="N88" s="1" t="s">
        <v>5</v>
      </c>
      <c r="V88" s="1" t="s">
        <v>3</v>
      </c>
      <c r="W88" s="1" t="s">
        <v>4</v>
      </c>
      <c r="AP88" s="12"/>
      <c r="BC88" s="12"/>
      <c r="BM88" s="12"/>
      <c r="BY88" s="12"/>
      <c r="CK88" s="12"/>
      <c r="DF88" s="12"/>
      <c r="DO88" s="12"/>
      <c r="DS88" s="33"/>
      <c r="DT88" s="33"/>
      <c r="DU88" s="33" t="s">
        <v>3</v>
      </c>
      <c r="DV88" s="33" t="s">
        <v>4</v>
      </c>
      <c r="EB88" s="33"/>
      <c r="EC88" s="33" t="s">
        <v>3</v>
      </c>
      <c r="ED88" s="33" t="s">
        <v>4</v>
      </c>
      <c r="EG88" s="33"/>
      <c r="EO88" s="12"/>
      <c r="ER88" s="62"/>
      <c r="ES88" s="62" t="s">
        <v>455</v>
      </c>
      <c r="ET88" s="62">
        <v>65</v>
      </c>
      <c r="EU88" s="62">
        <v>7.2</v>
      </c>
      <c r="EY88" s="62"/>
      <c r="EZ88" s="62" t="s">
        <v>455</v>
      </c>
      <c r="FA88" s="62">
        <v>261183</v>
      </c>
      <c r="FB88" s="62">
        <v>7.2</v>
      </c>
      <c r="FE88" s="62"/>
      <c r="FG88" s="62"/>
    </row>
    <row r="89" spans="8:163" x14ac:dyDescent="0.25">
      <c r="H89" s="12"/>
      <c r="J89" s="1" t="s">
        <v>6</v>
      </c>
      <c r="K89" s="1">
        <v>1</v>
      </c>
      <c r="L89" s="1">
        <v>4</v>
      </c>
      <c r="M89" s="1">
        <v>0.4</v>
      </c>
      <c r="N89" s="1">
        <v>100</v>
      </c>
      <c r="T89" s="1" t="s">
        <v>6</v>
      </c>
      <c r="U89" s="1" t="s">
        <v>46</v>
      </c>
      <c r="V89" s="1">
        <v>113</v>
      </c>
      <c r="W89" s="1">
        <v>12.6</v>
      </c>
      <c r="AP89" s="12"/>
      <c r="BC89" s="12"/>
      <c r="BM89" s="12"/>
      <c r="BY89" s="12"/>
      <c r="CK89" s="12"/>
      <c r="DF89" s="12"/>
      <c r="DO89" s="12"/>
      <c r="DS89" s="33" t="s">
        <v>6</v>
      </c>
      <c r="DT89" s="33" t="s">
        <v>331</v>
      </c>
      <c r="DU89" s="33">
        <v>53</v>
      </c>
      <c r="DV89" s="33">
        <v>5.9</v>
      </c>
      <c r="EA89" s="33" t="s">
        <v>6</v>
      </c>
      <c r="EB89" s="33" t="s">
        <v>331</v>
      </c>
      <c r="EC89" s="33">
        <v>212965</v>
      </c>
      <c r="ED89" s="33">
        <v>5.9</v>
      </c>
      <c r="EG89" s="33"/>
      <c r="EO89" s="12"/>
      <c r="ER89" s="62"/>
      <c r="ES89" s="62" t="s">
        <v>456</v>
      </c>
      <c r="ET89" s="62">
        <v>48</v>
      </c>
      <c r="EU89" s="62">
        <v>5.3</v>
      </c>
      <c r="EY89" s="62"/>
      <c r="EZ89" s="62" t="s">
        <v>456</v>
      </c>
      <c r="FA89" s="62">
        <v>192874</v>
      </c>
      <c r="FB89" s="62">
        <v>5.3</v>
      </c>
      <c r="FE89" s="62"/>
      <c r="FG89" s="62"/>
    </row>
    <row r="90" spans="8:163" x14ac:dyDescent="0.25">
      <c r="H90" s="12"/>
      <c r="J90" s="1" t="s">
        <v>69</v>
      </c>
      <c r="K90" s="1" t="s">
        <v>70</v>
      </c>
      <c r="L90" s="1">
        <v>896</v>
      </c>
      <c r="M90" s="1">
        <v>99.6</v>
      </c>
      <c r="U90" s="1" t="s">
        <v>49</v>
      </c>
      <c r="V90" s="1">
        <v>758</v>
      </c>
      <c r="W90" s="1">
        <v>84.2</v>
      </c>
      <c r="AP90" s="12"/>
      <c r="BC90" s="12"/>
      <c r="BM90" s="12"/>
      <c r="BY90" s="12"/>
      <c r="CK90" s="12"/>
      <c r="DF90" s="12"/>
      <c r="DO90" s="12"/>
      <c r="DS90" s="33"/>
      <c r="DT90" s="33" t="s">
        <v>332</v>
      </c>
      <c r="DU90" s="33">
        <v>820</v>
      </c>
      <c r="DV90" s="33">
        <v>91.1</v>
      </c>
      <c r="EB90" s="33" t="s">
        <v>332</v>
      </c>
      <c r="EC90" s="33">
        <v>3294926</v>
      </c>
      <c r="ED90" s="33">
        <v>91.1</v>
      </c>
      <c r="EG90" s="33"/>
      <c r="EO90" s="12"/>
      <c r="ER90" s="62"/>
      <c r="ES90" s="62" t="s">
        <v>457</v>
      </c>
      <c r="ET90" s="62">
        <v>24</v>
      </c>
      <c r="EU90" s="62">
        <v>2.7</v>
      </c>
      <c r="EY90" s="62"/>
      <c r="EZ90" s="62" t="s">
        <v>457</v>
      </c>
      <c r="FA90" s="62">
        <v>96437</v>
      </c>
      <c r="FB90" s="62">
        <v>2.7</v>
      </c>
      <c r="FE90" s="62"/>
      <c r="FG90" s="62"/>
    </row>
    <row r="91" spans="8:163" x14ac:dyDescent="0.25">
      <c r="H91" s="12"/>
      <c r="J91" s="1" t="s">
        <v>43</v>
      </c>
      <c r="L91" s="1">
        <v>900</v>
      </c>
      <c r="M91" s="1">
        <v>100</v>
      </c>
      <c r="U91" s="1" t="s">
        <v>43</v>
      </c>
      <c r="V91" s="1">
        <v>871</v>
      </c>
      <c r="W91" s="1">
        <v>96.8</v>
      </c>
      <c r="AP91" s="12"/>
      <c r="BC91" s="12"/>
      <c r="BM91" s="12"/>
      <c r="BY91" s="12"/>
      <c r="CK91" s="12"/>
      <c r="DF91" s="12"/>
      <c r="DO91" s="12"/>
      <c r="DS91" s="33"/>
      <c r="DT91" s="33" t="s">
        <v>43</v>
      </c>
      <c r="DU91" s="33">
        <v>873</v>
      </c>
      <c r="DV91" s="33">
        <v>97</v>
      </c>
      <c r="EB91" s="33" t="s">
        <v>43</v>
      </c>
      <c r="EC91" s="33">
        <v>3507890</v>
      </c>
      <c r="ED91" s="33">
        <v>97</v>
      </c>
      <c r="EG91" s="33"/>
      <c r="EO91" s="12"/>
      <c r="ER91" s="62"/>
      <c r="ES91" s="62" t="s">
        <v>458</v>
      </c>
      <c r="ET91" s="62">
        <v>27</v>
      </c>
      <c r="EU91" s="62">
        <v>3</v>
      </c>
      <c r="EY91" s="62"/>
      <c r="EZ91" s="62" t="s">
        <v>458</v>
      </c>
      <c r="FA91" s="62">
        <v>108491</v>
      </c>
      <c r="FB91" s="62">
        <v>3</v>
      </c>
      <c r="FE91" s="62"/>
      <c r="FG91" s="62"/>
    </row>
    <row r="92" spans="8:163" x14ac:dyDescent="0.25">
      <c r="H92" s="12"/>
      <c r="T92" s="1" t="s">
        <v>69</v>
      </c>
      <c r="U92" s="1" t="s">
        <v>70</v>
      </c>
      <c r="V92" s="1">
        <v>29</v>
      </c>
      <c r="W92" s="1">
        <v>3.2</v>
      </c>
      <c r="AP92" s="12"/>
      <c r="BC92" s="12"/>
      <c r="BM92" s="12"/>
      <c r="BY92" s="12"/>
      <c r="CK92" s="12"/>
      <c r="DF92" s="12"/>
      <c r="DO92" s="12"/>
      <c r="DS92" s="33" t="s">
        <v>69</v>
      </c>
      <c r="DT92" s="33" t="s">
        <v>70</v>
      </c>
      <c r="DU92" s="33">
        <v>27</v>
      </c>
      <c r="DV92" s="33">
        <v>3</v>
      </c>
      <c r="EA92" s="33" t="s">
        <v>69</v>
      </c>
      <c r="EB92" s="33" t="s">
        <v>70</v>
      </c>
      <c r="EC92" s="33">
        <v>108491</v>
      </c>
      <c r="ED92" s="33">
        <v>3</v>
      </c>
      <c r="EG92" s="33"/>
      <c r="EO92" s="12"/>
      <c r="ER92" s="62"/>
      <c r="ES92" s="62" t="s">
        <v>43</v>
      </c>
      <c r="ET92" s="62">
        <v>192</v>
      </c>
      <c r="EU92" s="62">
        <v>21.3</v>
      </c>
      <c r="EY92" s="62"/>
      <c r="EZ92" s="62" t="s">
        <v>43</v>
      </c>
      <c r="FA92" s="62">
        <v>771495</v>
      </c>
      <c r="FB92" s="62">
        <v>21.3</v>
      </c>
      <c r="FE92" s="62"/>
      <c r="FG92" s="62"/>
    </row>
    <row r="93" spans="8:163" x14ac:dyDescent="0.25">
      <c r="H93" s="12"/>
      <c r="T93" s="1" t="s">
        <v>43</v>
      </c>
      <c r="V93" s="1">
        <v>900</v>
      </c>
      <c r="W93" s="1">
        <v>100</v>
      </c>
      <c r="AP93" s="12"/>
      <c r="BC93" s="12"/>
      <c r="BM93" s="12"/>
      <c r="BY93" s="12"/>
      <c r="CK93" s="12"/>
      <c r="DF93" s="12"/>
      <c r="DO93" s="12"/>
      <c r="DS93" s="33" t="s">
        <v>43</v>
      </c>
      <c r="DT93" s="33"/>
      <c r="DU93" s="33">
        <v>900</v>
      </c>
      <c r="DV93" s="33">
        <v>100</v>
      </c>
      <c r="EA93" s="33" t="s">
        <v>43</v>
      </c>
      <c r="EB93" s="33"/>
      <c r="EC93" s="33">
        <v>3616382</v>
      </c>
      <c r="ED93" s="33">
        <v>100</v>
      </c>
      <c r="EG93" s="33"/>
      <c r="EO93" s="12"/>
      <c r="ER93" s="62" t="s">
        <v>69</v>
      </c>
      <c r="ES93" s="62" t="s">
        <v>70</v>
      </c>
      <c r="ET93" s="62">
        <v>708</v>
      </c>
      <c r="EU93" s="62">
        <v>78.7</v>
      </c>
      <c r="EY93" s="62" t="s">
        <v>69</v>
      </c>
      <c r="EZ93" s="62" t="s">
        <v>70</v>
      </c>
      <c r="FA93" s="62">
        <v>2844887</v>
      </c>
      <c r="FB93" s="62">
        <v>78.7</v>
      </c>
      <c r="FE93" s="62"/>
      <c r="FG93" s="62"/>
    </row>
    <row r="94" spans="8:163" x14ac:dyDescent="0.25">
      <c r="H94" s="12"/>
      <c r="AP94" s="12"/>
      <c r="BC94" s="12"/>
      <c r="BM94" s="12"/>
      <c r="BY94" s="12"/>
      <c r="CK94" s="12"/>
      <c r="DF94" s="12"/>
      <c r="DO94" s="12"/>
      <c r="DS94" s="33"/>
      <c r="DT94" s="33"/>
      <c r="DU94" s="33"/>
      <c r="DV94" s="33"/>
      <c r="EB94" s="33"/>
      <c r="EC94" s="33"/>
      <c r="EG94" s="33"/>
      <c r="EO94" s="12"/>
      <c r="ER94" s="62" t="s">
        <v>43</v>
      </c>
      <c r="ES94" s="62"/>
      <c r="ET94" s="62">
        <v>900</v>
      </c>
      <c r="EU94" s="62">
        <v>100</v>
      </c>
      <c r="EY94" s="62" t="s">
        <v>43</v>
      </c>
      <c r="EZ94" s="62"/>
      <c r="FA94" s="62">
        <v>3616382</v>
      </c>
      <c r="FB94" s="62">
        <v>100</v>
      </c>
      <c r="FE94" s="62"/>
      <c r="FG94" s="62"/>
    </row>
    <row r="95" spans="8:163" x14ac:dyDescent="0.25">
      <c r="H95" s="12"/>
      <c r="J95" s="3" t="s">
        <v>81</v>
      </c>
      <c r="AP95" s="12"/>
      <c r="BC95" s="12"/>
      <c r="BM95" s="12"/>
      <c r="BY95" s="12"/>
      <c r="CK95" s="12"/>
      <c r="DF95" s="12"/>
      <c r="DO95" s="12"/>
      <c r="DS95" s="33"/>
      <c r="DT95" s="33"/>
      <c r="DU95" s="33"/>
      <c r="DV95" s="33"/>
      <c r="EB95" s="33"/>
      <c r="EC95" s="33"/>
      <c r="EG95" s="33"/>
      <c r="EO95" s="12"/>
      <c r="ER95" s="62"/>
      <c r="ES95" s="62"/>
      <c r="EY95" s="62"/>
      <c r="EZ95" s="62"/>
      <c r="FA95" s="62"/>
      <c r="FB95" s="62"/>
      <c r="FE95" s="62"/>
      <c r="FG95" s="62"/>
    </row>
    <row r="96" spans="8:163" x14ac:dyDescent="0.25">
      <c r="H96" s="12"/>
      <c r="L96" s="1" t="s">
        <v>3</v>
      </c>
      <c r="M96" s="1" t="s">
        <v>4</v>
      </c>
      <c r="N96" s="1" t="s">
        <v>5</v>
      </c>
      <c r="AP96" s="12"/>
      <c r="BC96" s="12"/>
      <c r="BM96" s="12"/>
      <c r="BY96" s="12"/>
      <c r="CK96" s="12"/>
      <c r="DF96" s="12"/>
      <c r="DO96" s="12"/>
      <c r="DS96" s="33"/>
      <c r="DT96" s="33"/>
      <c r="DU96" s="33"/>
      <c r="DV96" s="33"/>
      <c r="EB96" s="33"/>
      <c r="EC96" s="33"/>
      <c r="EG96" s="33"/>
      <c r="EO96" s="12"/>
      <c r="ER96" s="62"/>
      <c r="ES96" s="62"/>
      <c r="EY96" s="62"/>
      <c r="EZ96" s="62"/>
      <c r="FA96" s="62"/>
      <c r="FB96" s="62"/>
      <c r="FE96" s="62"/>
      <c r="FG96" s="62"/>
    </row>
    <row r="97" spans="8:163" x14ac:dyDescent="0.25">
      <c r="H97" s="12"/>
      <c r="J97" s="1" t="s">
        <v>6</v>
      </c>
      <c r="K97" s="1">
        <v>1</v>
      </c>
      <c r="L97" s="1">
        <v>2</v>
      </c>
      <c r="M97" s="1">
        <v>0.2</v>
      </c>
      <c r="N97" s="1">
        <v>100</v>
      </c>
      <c r="T97" s="3" t="s">
        <v>104</v>
      </c>
      <c r="AP97" s="12"/>
      <c r="BC97" s="12"/>
      <c r="BM97" s="12"/>
      <c r="BY97" s="12"/>
      <c r="CK97" s="12"/>
      <c r="DF97" s="12"/>
      <c r="DO97" s="12"/>
      <c r="DS97" s="24" t="s">
        <v>341</v>
      </c>
      <c r="DT97" s="33"/>
      <c r="DU97" s="33"/>
      <c r="DV97" s="33"/>
      <c r="EA97" s="24" t="s">
        <v>356</v>
      </c>
      <c r="EB97" s="33"/>
      <c r="EC97" s="33"/>
      <c r="EG97" s="33"/>
      <c r="EO97" s="12"/>
      <c r="ER97" s="62"/>
      <c r="ES97" s="62"/>
      <c r="EY97" s="62"/>
      <c r="EZ97" s="62"/>
      <c r="FA97" s="62"/>
      <c r="FB97" s="62"/>
      <c r="FE97" s="62"/>
      <c r="FG97" s="62"/>
    </row>
    <row r="98" spans="8:163" x14ac:dyDescent="0.25">
      <c r="H98" s="12"/>
      <c r="J98" s="1" t="s">
        <v>69</v>
      </c>
      <c r="K98" s="1" t="s">
        <v>70</v>
      </c>
      <c r="L98" s="1">
        <v>898</v>
      </c>
      <c r="M98" s="1">
        <v>99.8</v>
      </c>
      <c r="V98" s="1" t="s">
        <v>3</v>
      </c>
      <c r="W98" s="1" t="s">
        <v>4</v>
      </c>
      <c r="AP98" s="12"/>
      <c r="BC98" s="12"/>
      <c r="BM98" s="12"/>
      <c r="BY98" s="12"/>
      <c r="CK98" s="12"/>
      <c r="DF98" s="12"/>
      <c r="DO98" s="12"/>
      <c r="DS98" s="33"/>
      <c r="DT98" s="33"/>
      <c r="DU98" s="33" t="s">
        <v>3</v>
      </c>
      <c r="DV98" s="33" t="s">
        <v>4</v>
      </c>
      <c r="EB98" s="33"/>
      <c r="EC98" s="33" t="s">
        <v>3</v>
      </c>
      <c r="ED98" s="33" t="s">
        <v>4</v>
      </c>
      <c r="EG98" s="33"/>
      <c r="EO98" s="12"/>
      <c r="ER98" s="24" t="s">
        <v>465</v>
      </c>
      <c r="ES98" s="62"/>
      <c r="EY98" s="24" t="s">
        <v>465</v>
      </c>
      <c r="EZ98" s="62"/>
      <c r="FA98" s="62"/>
      <c r="FB98" s="62"/>
      <c r="FE98" s="62"/>
      <c r="FG98" s="62"/>
    </row>
    <row r="99" spans="8:163" x14ac:dyDescent="0.25">
      <c r="H99" s="12"/>
      <c r="J99" s="1" t="s">
        <v>43</v>
      </c>
      <c r="L99" s="1">
        <v>900</v>
      </c>
      <c r="M99" s="1">
        <v>100</v>
      </c>
      <c r="T99" s="1" t="s">
        <v>6</v>
      </c>
      <c r="U99" s="1" t="s">
        <v>46</v>
      </c>
      <c r="V99" s="1">
        <v>24</v>
      </c>
      <c r="W99" s="1">
        <v>2.7</v>
      </c>
      <c r="AP99" s="12"/>
      <c r="BC99" s="12"/>
      <c r="BM99" s="12"/>
      <c r="BY99" s="12"/>
      <c r="CK99" s="12"/>
      <c r="DF99" s="12"/>
      <c r="DO99" s="12"/>
      <c r="DS99" s="33" t="s">
        <v>6</v>
      </c>
      <c r="DT99" s="33" t="s">
        <v>331</v>
      </c>
      <c r="DU99" s="33">
        <v>70</v>
      </c>
      <c r="DV99" s="33">
        <v>7.8</v>
      </c>
      <c r="EA99" s="33" t="s">
        <v>6</v>
      </c>
      <c r="EB99" s="33" t="s">
        <v>331</v>
      </c>
      <c r="EC99" s="33">
        <v>281274</v>
      </c>
      <c r="ED99" s="33">
        <v>7.8</v>
      </c>
      <c r="EG99" s="33"/>
      <c r="EO99" s="12"/>
      <c r="ER99" s="62"/>
      <c r="ES99" s="62"/>
      <c r="ET99" s="62" t="s">
        <v>3</v>
      </c>
      <c r="EU99" s="62" t="s">
        <v>4</v>
      </c>
      <c r="EY99" s="62"/>
      <c r="EZ99" s="62"/>
      <c r="FA99" s="62" t="s">
        <v>3</v>
      </c>
      <c r="FB99" s="62" t="s">
        <v>4</v>
      </c>
      <c r="FE99" s="62"/>
      <c r="FG99" s="62"/>
    </row>
    <row r="100" spans="8:163" x14ac:dyDescent="0.25">
      <c r="H100" s="12"/>
      <c r="U100" s="1" t="s">
        <v>49</v>
      </c>
      <c r="V100" s="1">
        <v>847</v>
      </c>
      <c r="W100" s="1">
        <v>94.1</v>
      </c>
      <c r="AP100" s="12"/>
      <c r="BC100" s="12"/>
      <c r="BM100" s="12"/>
      <c r="BY100" s="12"/>
      <c r="CK100" s="12"/>
      <c r="DF100" s="12"/>
      <c r="DO100" s="12"/>
      <c r="DS100" s="33"/>
      <c r="DT100" s="33" t="s">
        <v>332</v>
      </c>
      <c r="DU100" s="33">
        <v>803</v>
      </c>
      <c r="DV100" s="33">
        <v>89.2</v>
      </c>
      <c r="EB100" s="33" t="s">
        <v>332</v>
      </c>
      <c r="EC100" s="33">
        <v>3226616</v>
      </c>
      <c r="ED100" s="33">
        <v>89.2</v>
      </c>
      <c r="EG100" s="33"/>
      <c r="EO100" s="12"/>
      <c r="ER100" s="62" t="s">
        <v>6</v>
      </c>
      <c r="ES100" s="62" t="s">
        <v>454</v>
      </c>
      <c r="ET100" s="62">
        <v>28</v>
      </c>
      <c r="EU100" s="62">
        <v>3.1</v>
      </c>
      <c r="EY100" s="62" t="s">
        <v>6</v>
      </c>
      <c r="EZ100" s="62" t="s">
        <v>454</v>
      </c>
      <c r="FA100" s="62">
        <v>112510</v>
      </c>
      <c r="FB100" s="62">
        <v>3.1</v>
      </c>
      <c r="FE100" s="62"/>
      <c r="FG100" s="62"/>
    </row>
    <row r="101" spans="8:163" x14ac:dyDescent="0.25">
      <c r="H101" s="12"/>
      <c r="U101" s="1" t="s">
        <v>43</v>
      </c>
      <c r="V101" s="1">
        <v>871</v>
      </c>
      <c r="W101" s="1">
        <v>96.8</v>
      </c>
      <c r="AP101" s="12"/>
      <c r="BC101" s="12"/>
      <c r="BM101" s="12"/>
      <c r="BY101" s="12"/>
      <c r="CK101" s="12"/>
      <c r="DF101" s="12"/>
      <c r="DO101" s="12"/>
      <c r="DS101" s="33"/>
      <c r="DT101" s="33" t="s">
        <v>43</v>
      </c>
      <c r="DU101" s="33">
        <v>873</v>
      </c>
      <c r="DV101" s="33">
        <v>97</v>
      </c>
      <c r="EB101" s="33" t="s">
        <v>43</v>
      </c>
      <c r="EC101" s="33">
        <v>3507890</v>
      </c>
      <c r="ED101" s="33">
        <v>97</v>
      </c>
      <c r="EG101" s="33"/>
      <c r="EO101" s="12"/>
      <c r="ER101" s="62"/>
      <c r="ES101" s="62" t="s">
        <v>455</v>
      </c>
      <c r="ET101" s="62">
        <v>88</v>
      </c>
      <c r="EU101" s="62">
        <v>9.8000000000000007</v>
      </c>
      <c r="EY101" s="62"/>
      <c r="EZ101" s="62" t="s">
        <v>455</v>
      </c>
      <c r="FA101" s="62">
        <v>353602</v>
      </c>
      <c r="FB101" s="62">
        <v>9.8000000000000007</v>
      </c>
      <c r="FE101" s="62"/>
      <c r="FG101" s="62"/>
    </row>
    <row r="102" spans="8:163" x14ac:dyDescent="0.25">
      <c r="H102" s="12"/>
      <c r="T102" s="1" t="s">
        <v>69</v>
      </c>
      <c r="U102" s="1" t="s">
        <v>70</v>
      </c>
      <c r="V102" s="1">
        <v>29</v>
      </c>
      <c r="W102" s="1">
        <v>3.2</v>
      </c>
      <c r="AP102" s="12"/>
      <c r="BC102" s="12"/>
      <c r="BM102" s="12"/>
      <c r="BY102" s="12"/>
      <c r="CK102" s="12"/>
      <c r="DF102" s="12"/>
      <c r="DO102" s="12"/>
      <c r="DS102" s="33" t="s">
        <v>69</v>
      </c>
      <c r="DT102" s="33" t="s">
        <v>70</v>
      </c>
      <c r="DU102" s="33">
        <v>27</v>
      </c>
      <c r="DV102" s="33">
        <v>3</v>
      </c>
      <c r="EA102" s="33" t="s">
        <v>69</v>
      </c>
      <c r="EB102" s="33" t="s">
        <v>70</v>
      </c>
      <c r="EC102" s="33">
        <v>108491</v>
      </c>
      <c r="ED102" s="33">
        <v>3</v>
      </c>
      <c r="EG102" s="33"/>
      <c r="EO102" s="12"/>
      <c r="ER102" s="62"/>
      <c r="ES102" s="62" t="s">
        <v>456</v>
      </c>
      <c r="ET102" s="62">
        <v>62</v>
      </c>
      <c r="EU102" s="62">
        <v>6.9</v>
      </c>
      <c r="EY102" s="62"/>
      <c r="EZ102" s="62" t="s">
        <v>456</v>
      </c>
      <c r="FA102" s="62">
        <v>249129</v>
      </c>
      <c r="FB102" s="62">
        <v>6.9</v>
      </c>
      <c r="FE102" s="62"/>
      <c r="FG102" s="62"/>
    </row>
    <row r="103" spans="8:163" x14ac:dyDescent="0.25">
      <c r="H103" s="12"/>
      <c r="J103" s="3" t="s">
        <v>82</v>
      </c>
      <c r="T103" s="1" t="s">
        <v>43</v>
      </c>
      <c r="V103" s="1">
        <v>900</v>
      </c>
      <c r="W103" s="1">
        <v>100</v>
      </c>
      <c r="AP103" s="12"/>
      <c r="BC103" s="12"/>
      <c r="BM103" s="12"/>
      <c r="BY103" s="12"/>
      <c r="CK103" s="12"/>
      <c r="DF103" s="12"/>
      <c r="DO103" s="12"/>
      <c r="DS103" s="33" t="s">
        <v>43</v>
      </c>
      <c r="DT103" s="33"/>
      <c r="DU103" s="33">
        <v>900</v>
      </c>
      <c r="DV103" s="33">
        <v>100</v>
      </c>
      <c r="EA103" s="33" t="s">
        <v>43</v>
      </c>
      <c r="EB103" s="33"/>
      <c r="EC103" s="33">
        <v>3616382</v>
      </c>
      <c r="ED103" s="33">
        <v>100</v>
      </c>
      <c r="EG103" s="33"/>
      <c r="EO103" s="12"/>
      <c r="ER103" s="62"/>
      <c r="ES103" s="62" t="s">
        <v>457</v>
      </c>
      <c r="ET103" s="62">
        <v>11</v>
      </c>
      <c r="EU103" s="62">
        <v>1.2</v>
      </c>
      <c r="EY103" s="62"/>
      <c r="EZ103" s="62" t="s">
        <v>457</v>
      </c>
      <c r="FA103" s="62">
        <v>44200</v>
      </c>
      <c r="FB103" s="62">
        <v>1.2</v>
      </c>
      <c r="FE103" s="62"/>
      <c r="FG103" s="62"/>
    </row>
    <row r="104" spans="8:163" x14ac:dyDescent="0.25">
      <c r="H104" s="12"/>
      <c r="L104" s="1" t="s">
        <v>3</v>
      </c>
      <c r="M104" s="1" t="s">
        <v>4</v>
      </c>
      <c r="N104" s="1" t="s">
        <v>5</v>
      </c>
      <c r="AP104" s="12"/>
      <c r="BC104" s="12"/>
      <c r="BM104" s="12"/>
      <c r="BY104" s="12"/>
      <c r="CK104" s="12"/>
      <c r="DF104" s="12"/>
      <c r="DO104" s="12"/>
      <c r="DS104" s="33"/>
      <c r="DT104" s="33"/>
      <c r="DU104" s="33"/>
      <c r="DV104" s="33"/>
      <c r="EB104" s="33"/>
      <c r="EC104" s="33"/>
      <c r="EG104" s="33"/>
      <c r="EO104" s="12"/>
      <c r="ER104" s="62"/>
      <c r="ES104" s="62" t="s">
        <v>458</v>
      </c>
      <c r="ET104" s="62">
        <v>38</v>
      </c>
      <c r="EU104" s="62">
        <v>4.2</v>
      </c>
      <c r="EY104" s="62"/>
      <c r="EZ104" s="62" t="s">
        <v>458</v>
      </c>
      <c r="FA104" s="62">
        <v>152692</v>
      </c>
      <c r="FB104" s="62">
        <v>4.2</v>
      </c>
      <c r="FE104" s="62"/>
      <c r="FG104" s="62"/>
    </row>
    <row r="105" spans="8:163" x14ac:dyDescent="0.25">
      <c r="H105" s="12"/>
      <c r="J105" s="1" t="s">
        <v>6</v>
      </c>
      <c r="K105" s="1">
        <v>1</v>
      </c>
      <c r="L105" s="1">
        <v>2</v>
      </c>
      <c r="M105" s="1">
        <v>0.2</v>
      </c>
      <c r="N105" s="1">
        <v>100</v>
      </c>
      <c r="AP105" s="12"/>
      <c r="BC105" s="12"/>
      <c r="BM105" s="12"/>
      <c r="BY105" s="12"/>
      <c r="CK105" s="12"/>
      <c r="DF105" s="12"/>
      <c r="DO105" s="12"/>
      <c r="DS105" s="33"/>
      <c r="DT105" s="33"/>
      <c r="DU105" s="33"/>
      <c r="DV105" s="33"/>
      <c r="EB105" s="33"/>
      <c r="EC105" s="33"/>
      <c r="EG105" s="33"/>
      <c r="EO105" s="12"/>
      <c r="ER105" s="62"/>
      <c r="ES105" s="62" t="s">
        <v>43</v>
      </c>
      <c r="ET105" s="62">
        <v>227</v>
      </c>
      <c r="EU105" s="62">
        <v>25.2</v>
      </c>
      <c r="EY105" s="62"/>
      <c r="EZ105" s="62" t="s">
        <v>43</v>
      </c>
      <c r="FA105" s="62">
        <v>912132</v>
      </c>
      <c r="FB105" s="62">
        <v>25.2</v>
      </c>
      <c r="FE105" s="62"/>
      <c r="FG105" s="62"/>
    </row>
    <row r="106" spans="8:163" x14ac:dyDescent="0.25">
      <c r="H106" s="12"/>
      <c r="J106" s="1" t="s">
        <v>69</v>
      </c>
      <c r="K106" s="1" t="s">
        <v>70</v>
      </c>
      <c r="L106" s="1">
        <v>898</v>
      </c>
      <c r="M106" s="1">
        <v>99.8</v>
      </c>
      <c r="AP106" s="12"/>
      <c r="BC106" s="12"/>
      <c r="BM106" s="12"/>
      <c r="BY106" s="12"/>
      <c r="CK106" s="12"/>
      <c r="DF106" s="12"/>
      <c r="DO106" s="12"/>
      <c r="DS106" s="33"/>
      <c r="DT106" s="33"/>
      <c r="DU106" s="33"/>
      <c r="DV106" s="33"/>
      <c r="EB106" s="33"/>
      <c r="EC106" s="33"/>
      <c r="EG106" s="33"/>
      <c r="EO106" s="12"/>
      <c r="ER106" s="62" t="s">
        <v>69</v>
      </c>
      <c r="ES106" s="62" t="s">
        <v>70</v>
      </c>
      <c r="ET106" s="62">
        <v>673</v>
      </c>
      <c r="EU106" s="62">
        <v>74.8</v>
      </c>
      <c r="EY106" s="62" t="s">
        <v>69</v>
      </c>
      <c r="EZ106" s="62" t="s">
        <v>70</v>
      </c>
      <c r="FA106" s="62">
        <v>2704250</v>
      </c>
      <c r="FB106" s="62">
        <v>74.8</v>
      </c>
      <c r="FE106" s="62"/>
      <c r="FG106" s="62"/>
    </row>
    <row r="107" spans="8:163" x14ac:dyDescent="0.25">
      <c r="H107" s="12"/>
      <c r="J107" s="1" t="s">
        <v>43</v>
      </c>
      <c r="L107" s="1">
        <v>900</v>
      </c>
      <c r="M107" s="1">
        <v>100</v>
      </c>
      <c r="T107" s="3" t="s">
        <v>105</v>
      </c>
      <c r="AP107" s="12"/>
      <c r="BC107" s="12"/>
      <c r="BM107" s="12"/>
      <c r="BY107" s="12"/>
      <c r="CK107" s="12"/>
      <c r="DF107" s="12"/>
      <c r="DO107" s="12"/>
      <c r="DS107" s="24" t="s">
        <v>342</v>
      </c>
      <c r="DT107" s="33"/>
      <c r="DU107" s="33"/>
      <c r="DV107" s="33"/>
      <c r="EA107" s="24" t="s">
        <v>357</v>
      </c>
      <c r="EB107" s="33"/>
      <c r="EC107" s="33"/>
      <c r="EG107" s="33"/>
      <c r="EO107" s="12"/>
      <c r="ER107" s="62" t="s">
        <v>43</v>
      </c>
      <c r="ES107" s="62"/>
      <c r="ET107" s="62">
        <v>900</v>
      </c>
      <c r="EU107" s="62">
        <v>100</v>
      </c>
      <c r="EY107" s="62" t="s">
        <v>43</v>
      </c>
      <c r="EZ107" s="62"/>
      <c r="FA107" s="62">
        <v>3616382</v>
      </c>
      <c r="FB107" s="62">
        <v>100</v>
      </c>
      <c r="FE107" s="62"/>
      <c r="FG107" s="62"/>
    </row>
    <row r="108" spans="8:163" x14ac:dyDescent="0.25">
      <c r="H108" s="12"/>
      <c r="V108" s="1" t="s">
        <v>3</v>
      </c>
      <c r="W108" s="1" t="s">
        <v>4</v>
      </c>
      <c r="AP108" s="12"/>
      <c r="BC108" s="12"/>
      <c r="BM108" s="12"/>
      <c r="BY108" s="12"/>
      <c r="CK108" s="12"/>
      <c r="DF108" s="12"/>
      <c r="DO108" s="12"/>
      <c r="DS108" s="33"/>
      <c r="DT108" s="33"/>
      <c r="DU108" s="33" t="s">
        <v>3</v>
      </c>
      <c r="DV108" s="33" t="s">
        <v>4</v>
      </c>
      <c r="EB108" s="33"/>
      <c r="EC108" s="33" t="s">
        <v>3</v>
      </c>
      <c r="ED108" s="33" t="s">
        <v>4</v>
      </c>
      <c r="EG108" s="33"/>
      <c r="EO108" s="12"/>
      <c r="ER108" s="62"/>
      <c r="ES108" s="62"/>
      <c r="EY108" s="62"/>
      <c r="EZ108" s="62"/>
      <c r="FA108" s="62"/>
      <c r="FB108" s="62"/>
      <c r="FE108" s="62"/>
      <c r="FG108" s="62"/>
    </row>
    <row r="109" spans="8:163" x14ac:dyDescent="0.25">
      <c r="H109" s="12"/>
      <c r="T109" s="1" t="s">
        <v>6</v>
      </c>
      <c r="U109" s="1" t="s">
        <v>46</v>
      </c>
      <c r="V109" s="1">
        <v>18</v>
      </c>
      <c r="W109" s="1">
        <v>2</v>
      </c>
      <c r="AP109" s="12"/>
      <c r="BC109" s="12"/>
      <c r="BM109" s="12"/>
      <c r="BY109" s="12"/>
      <c r="CK109" s="12"/>
      <c r="DF109" s="12"/>
      <c r="DO109" s="12"/>
      <c r="DS109" s="33" t="s">
        <v>6</v>
      </c>
      <c r="DT109" s="33" t="s">
        <v>331</v>
      </c>
      <c r="DU109" s="33">
        <v>819</v>
      </c>
      <c r="DV109" s="33">
        <v>91</v>
      </c>
      <c r="EA109" s="33" t="s">
        <v>6</v>
      </c>
      <c r="EB109" s="33" t="s">
        <v>331</v>
      </c>
      <c r="EC109" s="33">
        <v>3290908</v>
      </c>
      <c r="ED109" s="33">
        <v>91</v>
      </c>
      <c r="EG109" s="33"/>
      <c r="EO109" s="12"/>
      <c r="ER109" s="62"/>
      <c r="ES109" s="62"/>
      <c r="EY109" s="62"/>
      <c r="EZ109" s="62"/>
      <c r="FA109" s="62"/>
      <c r="FB109" s="62"/>
      <c r="FE109" s="62"/>
      <c r="FG109" s="62"/>
    </row>
    <row r="110" spans="8:163" x14ac:dyDescent="0.25">
      <c r="H110" s="12"/>
      <c r="U110" s="1" t="s">
        <v>49</v>
      </c>
      <c r="V110" s="1">
        <v>852</v>
      </c>
      <c r="W110" s="1">
        <v>94.7</v>
      </c>
      <c r="AP110" s="12"/>
      <c r="BC110" s="12"/>
      <c r="BM110" s="12"/>
      <c r="BY110" s="12"/>
      <c r="CK110" s="12"/>
      <c r="DF110" s="12"/>
      <c r="DO110" s="12"/>
      <c r="DS110" s="33"/>
      <c r="DT110" s="33" t="s">
        <v>332</v>
      </c>
      <c r="DU110" s="33">
        <v>54</v>
      </c>
      <c r="DV110" s="33">
        <v>6</v>
      </c>
      <c r="EB110" s="33" t="s">
        <v>332</v>
      </c>
      <c r="EC110" s="33">
        <v>216983</v>
      </c>
      <c r="ED110" s="33">
        <v>6</v>
      </c>
      <c r="EG110" s="33"/>
      <c r="EO110" s="12"/>
      <c r="ER110" s="62"/>
      <c r="ES110" s="62"/>
      <c r="EY110" s="62"/>
      <c r="EZ110" s="62"/>
      <c r="FA110" s="62"/>
      <c r="FB110" s="62"/>
      <c r="FE110" s="62"/>
      <c r="FG110" s="62"/>
    </row>
    <row r="111" spans="8:163" x14ac:dyDescent="0.25">
      <c r="H111" s="12"/>
      <c r="J111" s="3" t="s">
        <v>83</v>
      </c>
      <c r="U111" s="1" t="s">
        <v>43</v>
      </c>
      <c r="V111" s="1">
        <v>870</v>
      </c>
      <c r="W111" s="1">
        <v>96.7</v>
      </c>
      <c r="AP111" s="12"/>
      <c r="BC111" s="12"/>
      <c r="BM111" s="12"/>
      <c r="BY111" s="12"/>
      <c r="CK111" s="12"/>
      <c r="DF111" s="12"/>
      <c r="DO111" s="12"/>
      <c r="DS111" s="33"/>
      <c r="DT111" s="33" t="s">
        <v>43</v>
      </c>
      <c r="DU111" s="33">
        <v>873</v>
      </c>
      <c r="DV111" s="33">
        <v>97</v>
      </c>
      <c r="EB111" s="33" t="s">
        <v>43</v>
      </c>
      <c r="EC111" s="33">
        <v>3507890</v>
      </c>
      <c r="ED111" s="33">
        <v>97</v>
      </c>
      <c r="EG111" s="33"/>
      <c r="EO111" s="12"/>
      <c r="ER111" s="24" t="s">
        <v>466</v>
      </c>
      <c r="ES111" s="62"/>
      <c r="EY111" s="24" t="s">
        <v>466</v>
      </c>
      <c r="EZ111" s="62"/>
      <c r="FA111" s="62"/>
      <c r="FB111" s="62"/>
      <c r="FE111" s="62"/>
      <c r="FG111" s="62"/>
    </row>
    <row r="112" spans="8:163" x14ac:dyDescent="0.25">
      <c r="H112" s="12"/>
      <c r="L112" s="1" t="s">
        <v>3</v>
      </c>
      <c r="M112" s="1" t="s">
        <v>4</v>
      </c>
      <c r="N112" s="1" t="s">
        <v>5</v>
      </c>
      <c r="T112" s="1" t="s">
        <v>69</v>
      </c>
      <c r="U112" s="1" t="s">
        <v>70</v>
      </c>
      <c r="V112" s="1">
        <v>30</v>
      </c>
      <c r="W112" s="1">
        <v>3.3</v>
      </c>
      <c r="AP112" s="12"/>
      <c r="BC112" s="12"/>
      <c r="BM112" s="12"/>
      <c r="BY112" s="12"/>
      <c r="CK112" s="12"/>
      <c r="DF112" s="12"/>
      <c r="DO112" s="12"/>
      <c r="DS112" s="33" t="s">
        <v>69</v>
      </c>
      <c r="DT112" s="33" t="s">
        <v>70</v>
      </c>
      <c r="DU112" s="33">
        <v>27</v>
      </c>
      <c r="DV112" s="33">
        <v>3</v>
      </c>
      <c r="EA112" s="33" t="s">
        <v>69</v>
      </c>
      <c r="EB112" s="33" t="s">
        <v>70</v>
      </c>
      <c r="EC112" s="33">
        <v>108491</v>
      </c>
      <c r="ED112" s="33">
        <v>3</v>
      </c>
      <c r="EG112" s="33"/>
      <c r="EO112" s="12"/>
      <c r="ER112" s="62"/>
      <c r="ES112" s="62"/>
      <c r="ET112" s="62" t="s">
        <v>3</v>
      </c>
      <c r="EU112" s="62" t="s">
        <v>4</v>
      </c>
      <c r="EY112" s="62"/>
      <c r="EZ112" s="62"/>
      <c r="FA112" s="62" t="s">
        <v>3</v>
      </c>
      <c r="FB112" s="62" t="s">
        <v>4</v>
      </c>
      <c r="FE112" s="62"/>
      <c r="FG112" s="62"/>
    </row>
    <row r="113" spans="8:163" x14ac:dyDescent="0.25">
      <c r="H113" s="12"/>
      <c r="J113" s="1" t="s">
        <v>6</v>
      </c>
      <c r="K113" s="1">
        <v>1</v>
      </c>
      <c r="L113" s="1">
        <v>3</v>
      </c>
      <c r="M113" s="1">
        <v>0.3</v>
      </c>
      <c r="N113" s="1">
        <v>100</v>
      </c>
      <c r="T113" s="1" t="s">
        <v>43</v>
      </c>
      <c r="V113" s="1">
        <v>900</v>
      </c>
      <c r="W113" s="1">
        <v>100</v>
      </c>
      <c r="AP113" s="12"/>
      <c r="BC113" s="12"/>
      <c r="BM113" s="12"/>
      <c r="BY113" s="12"/>
      <c r="CK113" s="12"/>
      <c r="DF113" s="12"/>
      <c r="DO113" s="12"/>
      <c r="DS113" s="33" t="s">
        <v>43</v>
      </c>
      <c r="DT113" s="33"/>
      <c r="DU113" s="33">
        <v>900</v>
      </c>
      <c r="DV113" s="33">
        <v>100</v>
      </c>
      <c r="EA113" s="33" t="s">
        <v>43</v>
      </c>
      <c r="EB113" s="33"/>
      <c r="EC113" s="33">
        <v>3616382</v>
      </c>
      <c r="ED113" s="33">
        <v>100</v>
      </c>
      <c r="EG113" s="33"/>
      <c r="EO113" s="12"/>
      <c r="ER113" s="62" t="s">
        <v>6</v>
      </c>
      <c r="ES113" s="62" t="s">
        <v>454</v>
      </c>
      <c r="ET113" s="62">
        <v>3</v>
      </c>
      <c r="EU113" s="62">
        <v>0.3</v>
      </c>
      <c r="EY113" s="62" t="s">
        <v>6</v>
      </c>
      <c r="EZ113" s="62" t="s">
        <v>454</v>
      </c>
      <c r="FA113" s="62">
        <v>12055</v>
      </c>
      <c r="FB113" s="62">
        <v>0.3</v>
      </c>
      <c r="FE113" s="62"/>
      <c r="FG113" s="62"/>
    </row>
    <row r="114" spans="8:163" x14ac:dyDescent="0.25">
      <c r="H114" s="12"/>
      <c r="J114" s="1" t="s">
        <v>69</v>
      </c>
      <c r="K114" s="1" t="s">
        <v>70</v>
      </c>
      <c r="L114" s="1">
        <v>897</v>
      </c>
      <c r="M114" s="1">
        <v>99.7</v>
      </c>
      <c r="AP114" s="12"/>
      <c r="BC114" s="12"/>
      <c r="BM114" s="12"/>
      <c r="BY114" s="12"/>
      <c r="CK114" s="12"/>
      <c r="DF114" s="12"/>
      <c r="DO114" s="12"/>
      <c r="DS114" s="33"/>
      <c r="DT114" s="33"/>
      <c r="DU114" s="33"/>
      <c r="DV114" s="33"/>
      <c r="EB114" s="33"/>
      <c r="EC114" s="33"/>
      <c r="EG114" s="33"/>
      <c r="EO114" s="12"/>
      <c r="ER114" s="62"/>
      <c r="ES114" s="62" t="s">
        <v>455</v>
      </c>
      <c r="ET114" s="62">
        <v>12</v>
      </c>
      <c r="EU114" s="62">
        <v>1.3</v>
      </c>
      <c r="EY114" s="62"/>
      <c r="EZ114" s="62" t="s">
        <v>455</v>
      </c>
      <c r="FA114" s="62">
        <v>48218</v>
      </c>
      <c r="FB114" s="62">
        <v>1.3</v>
      </c>
      <c r="FE114" s="62"/>
      <c r="FG114" s="62"/>
    </row>
    <row r="115" spans="8:163" x14ac:dyDescent="0.25">
      <c r="H115" s="12"/>
      <c r="J115" s="1" t="s">
        <v>43</v>
      </c>
      <c r="L115" s="1">
        <v>900</v>
      </c>
      <c r="M115" s="1">
        <v>100</v>
      </c>
      <c r="AP115" s="12"/>
      <c r="BC115" s="12"/>
      <c r="BM115" s="12"/>
      <c r="BY115" s="12"/>
      <c r="CK115" s="12"/>
      <c r="DF115" s="12"/>
      <c r="DO115" s="12"/>
      <c r="DS115" s="33"/>
      <c r="DT115" s="33"/>
      <c r="DU115" s="33"/>
      <c r="DV115" s="33"/>
      <c r="EB115" s="33"/>
      <c r="EC115" s="33"/>
      <c r="EG115" s="33"/>
      <c r="EO115" s="12"/>
      <c r="ER115" s="62"/>
      <c r="ES115" s="62" t="s">
        <v>456</v>
      </c>
      <c r="ET115" s="62">
        <v>12</v>
      </c>
      <c r="EU115" s="62">
        <v>1.3</v>
      </c>
      <c r="EY115" s="62"/>
      <c r="EZ115" s="62" t="s">
        <v>456</v>
      </c>
      <c r="FA115" s="62">
        <v>48218</v>
      </c>
      <c r="FB115" s="62">
        <v>1.3</v>
      </c>
      <c r="FE115" s="62"/>
      <c r="FG115" s="62"/>
    </row>
    <row r="116" spans="8:163" x14ac:dyDescent="0.25">
      <c r="H116" s="12"/>
      <c r="AP116" s="12"/>
      <c r="BC116" s="12"/>
      <c r="BM116" s="12"/>
      <c r="BY116" s="12"/>
      <c r="CK116" s="12"/>
      <c r="DF116" s="12"/>
      <c r="DO116" s="12"/>
      <c r="DS116" s="33"/>
      <c r="DT116" s="33"/>
      <c r="DU116" s="33"/>
      <c r="DV116" s="33"/>
      <c r="EB116" s="33"/>
      <c r="EC116" s="33"/>
      <c r="EG116" s="33"/>
      <c r="EO116" s="12"/>
      <c r="ER116" s="62"/>
      <c r="ES116" s="62" t="s">
        <v>457</v>
      </c>
      <c r="ET116" s="62">
        <v>9</v>
      </c>
      <c r="EU116" s="62">
        <v>1</v>
      </c>
      <c r="EY116" s="62"/>
      <c r="EZ116" s="62" t="s">
        <v>457</v>
      </c>
      <c r="FA116" s="62">
        <v>36164</v>
      </c>
      <c r="FB116" s="62">
        <v>1</v>
      </c>
      <c r="FE116" s="62"/>
      <c r="FG116" s="62"/>
    </row>
    <row r="117" spans="8:163" x14ac:dyDescent="0.25">
      <c r="H117" s="12"/>
      <c r="T117" s="3" t="s">
        <v>106</v>
      </c>
      <c r="AP117" s="12"/>
      <c r="BC117" s="12"/>
      <c r="BM117" s="12"/>
      <c r="BY117" s="12"/>
      <c r="CK117" s="12"/>
      <c r="DF117" s="12"/>
      <c r="DO117" s="12"/>
      <c r="DS117" s="24" t="s">
        <v>343</v>
      </c>
      <c r="DT117" s="33"/>
      <c r="DU117" s="33"/>
      <c r="DV117" s="33"/>
      <c r="EA117" s="24" t="s">
        <v>358</v>
      </c>
      <c r="EB117" s="33"/>
      <c r="EC117" s="33"/>
      <c r="EG117" s="33"/>
      <c r="EO117" s="12"/>
      <c r="ER117" s="62"/>
      <c r="ES117" s="62" t="s">
        <v>458</v>
      </c>
      <c r="ET117" s="62">
        <v>17</v>
      </c>
      <c r="EU117" s="62">
        <v>1.9</v>
      </c>
      <c r="EY117" s="62"/>
      <c r="EZ117" s="62" t="s">
        <v>458</v>
      </c>
      <c r="FA117" s="62">
        <v>68309</v>
      </c>
      <c r="FB117" s="62">
        <v>1.9</v>
      </c>
      <c r="FE117" s="62"/>
      <c r="FG117" s="62"/>
    </row>
    <row r="118" spans="8:163" x14ac:dyDescent="0.25">
      <c r="H118" s="12"/>
      <c r="V118" s="1" t="s">
        <v>3</v>
      </c>
      <c r="W118" s="1" t="s">
        <v>4</v>
      </c>
      <c r="AP118" s="12"/>
      <c r="BC118" s="12"/>
      <c r="BM118" s="12"/>
      <c r="BY118" s="12"/>
      <c r="CK118" s="12"/>
      <c r="DF118" s="12"/>
      <c r="DO118" s="12"/>
      <c r="DS118" s="33"/>
      <c r="DT118" s="33"/>
      <c r="DU118" s="33" t="s">
        <v>3</v>
      </c>
      <c r="DV118" s="33" t="s">
        <v>4</v>
      </c>
      <c r="EB118" s="33"/>
      <c r="EC118" s="33" t="s">
        <v>3</v>
      </c>
      <c r="ED118" s="33" t="s">
        <v>4</v>
      </c>
      <c r="EO118" s="12"/>
      <c r="ER118" s="62"/>
      <c r="ES118" s="62" t="s">
        <v>43</v>
      </c>
      <c r="ET118" s="62">
        <v>53</v>
      </c>
      <c r="EU118" s="62">
        <v>5.9</v>
      </c>
      <c r="EY118" s="62"/>
      <c r="EZ118" s="62" t="s">
        <v>43</v>
      </c>
      <c r="FA118" s="62">
        <v>212965</v>
      </c>
      <c r="FB118" s="62">
        <v>5.9</v>
      </c>
      <c r="FE118" s="62"/>
      <c r="FG118" s="62"/>
    </row>
    <row r="119" spans="8:163" x14ac:dyDescent="0.25">
      <c r="H119" s="12"/>
      <c r="J119" s="3" t="s">
        <v>84</v>
      </c>
      <c r="T119" s="1" t="s">
        <v>6</v>
      </c>
      <c r="U119" s="1" t="s">
        <v>46</v>
      </c>
      <c r="V119" s="1">
        <v>3</v>
      </c>
      <c r="W119" s="1">
        <v>0.3</v>
      </c>
      <c r="AP119" s="12"/>
      <c r="BC119" s="12"/>
      <c r="BM119" s="12"/>
      <c r="BY119" s="12"/>
      <c r="CK119" s="12"/>
      <c r="DF119" s="12"/>
      <c r="DO119" s="12"/>
      <c r="DS119" s="33" t="s">
        <v>6</v>
      </c>
      <c r="DT119" s="33" t="s">
        <v>331</v>
      </c>
      <c r="DU119" s="33">
        <v>165</v>
      </c>
      <c r="DV119" s="33">
        <v>18.3</v>
      </c>
      <c r="EA119" s="33" t="s">
        <v>6</v>
      </c>
      <c r="EB119" s="33" t="s">
        <v>331</v>
      </c>
      <c r="EC119" s="33">
        <v>663003</v>
      </c>
      <c r="ED119" s="33">
        <v>18.3</v>
      </c>
      <c r="EO119" s="12"/>
      <c r="ER119" s="62" t="s">
        <v>69</v>
      </c>
      <c r="ES119" s="62" t="s">
        <v>70</v>
      </c>
      <c r="ET119" s="62">
        <v>847</v>
      </c>
      <c r="EU119" s="62">
        <v>94.1</v>
      </c>
      <c r="EY119" s="62" t="s">
        <v>69</v>
      </c>
      <c r="EZ119" s="62" t="s">
        <v>70</v>
      </c>
      <c r="FA119" s="62">
        <v>3403417</v>
      </c>
      <c r="FB119" s="62">
        <v>94.1</v>
      </c>
      <c r="FE119" s="62"/>
      <c r="FG119" s="62"/>
    </row>
    <row r="120" spans="8:163" x14ac:dyDescent="0.25">
      <c r="H120" s="12"/>
      <c r="L120" s="1" t="s">
        <v>3</v>
      </c>
      <c r="M120" s="1" t="s">
        <v>4</v>
      </c>
      <c r="U120" s="1" t="s">
        <v>49</v>
      </c>
      <c r="V120" s="1">
        <v>867</v>
      </c>
      <c r="W120" s="1">
        <v>96.3</v>
      </c>
      <c r="AP120" s="12"/>
      <c r="BC120" s="12"/>
      <c r="BM120" s="12"/>
      <c r="BY120" s="12"/>
      <c r="CK120" s="12"/>
      <c r="DF120" s="12"/>
      <c r="DO120" s="12"/>
      <c r="DS120" s="33"/>
      <c r="DT120" s="33" t="s">
        <v>332</v>
      </c>
      <c r="DU120" s="33">
        <v>708</v>
      </c>
      <c r="DV120" s="33">
        <v>78.7</v>
      </c>
      <c r="EB120" s="33" t="s">
        <v>332</v>
      </c>
      <c r="EC120" s="33">
        <v>2844887</v>
      </c>
      <c r="ED120" s="33">
        <v>78.7</v>
      </c>
      <c r="EO120" s="12"/>
      <c r="ER120" s="62" t="s">
        <v>43</v>
      </c>
      <c r="ES120" s="62"/>
      <c r="ET120" s="62">
        <v>900</v>
      </c>
      <c r="EU120" s="62">
        <v>100</v>
      </c>
      <c r="EY120" s="62" t="s">
        <v>43</v>
      </c>
      <c r="EZ120" s="62"/>
      <c r="FA120" s="62">
        <v>3616382</v>
      </c>
      <c r="FB120" s="62">
        <v>100</v>
      </c>
      <c r="FE120" s="62"/>
      <c r="FG120" s="62"/>
    </row>
    <row r="121" spans="8:163" x14ac:dyDescent="0.25">
      <c r="H121" s="12"/>
      <c r="J121" s="1" t="s">
        <v>69</v>
      </c>
      <c r="K121" s="1" t="s">
        <v>70</v>
      </c>
      <c r="L121" s="1">
        <v>900</v>
      </c>
      <c r="M121" s="1">
        <v>100</v>
      </c>
      <c r="U121" s="1" t="s">
        <v>43</v>
      </c>
      <c r="V121" s="1">
        <v>870</v>
      </c>
      <c r="W121" s="1">
        <v>96.7</v>
      </c>
      <c r="AP121" s="12"/>
      <c r="BC121" s="12"/>
      <c r="BM121" s="12"/>
      <c r="BY121" s="12"/>
      <c r="CK121" s="12"/>
      <c r="DF121" s="12"/>
      <c r="DO121" s="12"/>
      <c r="DS121" s="33"/>
      <c r="DT121" s="33" t="s">
        <v>43</v>
      </c>
      <c r="DU121" s="33">
        <v>873</v>
      </c>
      <c r="DV121" s="33">
        <v>97</v>
      </c>
      <c r="EB121" s="33" t="s">
        <v>43</v>
      </c>
      <c r="EC121" s="33">
        <v>3507890</v>
      </c>
      <c r="ED121" s="33">
        <v>97</v>
      </c>
      <c r="EO121" s="12"/>
      <c r="ER121" s="62"/>
      <c r="ES121" s="62"/>
      <c r="EY121" s="62"/>
      <c r="EZ121" s="62"/>
      <c r="FA121" s="62"/>
      <c r="FB121" s="62"/>
      <c r="FE121" s="62"/>
      <c r="FG121" s="62"/>
    </row>
    <row r="122" spans="8:163" x14ac:dyDescent="0.25">
      <c r="H122" s="12"/>
      <c r="T122" s="1" t="s">
        <v>69</v>
      </c>
      <c r="U122" s="1" t="s">
        <v>70</v>
      </c>
      <c r="V122" s="1">
        <v>30</v>
      </c>
      <c r="W122" s="1">
        <v>3.3</v>
      </c>
      <c r="AP122" s="12"/>
      <c r="BC122" s="12"/>
      <c r="BM122" s="12"/>
      <c r="BY122" s="12"/>
      <c r="CK122" s="12"/>
      <c r="DF122" s="12"/>
      <c r="DO122" s="12"/>
      <c r="DS122" s="33" t="s">
        <v>69</v>
      </c>
      <c r="DT122" s="33" t="s">
        <v>70</v>
      </c>
      <c r="DU122" s="33">
        <v>27</v>
      </c>
      <c r="DV122" s="33">
        <v>3</v>
      </c>
      <c r="EA122" s="33" t="s">
        <v>69</v>
      </c>
      <c r="EB122" s="33" t="s">
        <v>70</v>
      </c>
      <c r="EC122" s="33">
        <v>108491</v>
      </c>
      <c r="ED122" s="33">
        <v>3</v>
      </c>
      <c r="EO122" s="12"/>
      <c r="ER122" s="62"/>
      <c r="ES122" s="62"/>
      <c r="EY122" s="62"/>
      <c r="EZ122" s="62"/>
      <c r="FA122" s="62"/>
      <c r="FB122" s="62"/>
      <c r="FE122" s="62"/>
      <c r="FG122" s="62"/>
    </row>
    <row r="123" spans="8:163" x14ac:dyDescent="0.25">
      <c r="H123" s="12"/>
      <c r="T123" s="1" t="s">
        <v>43</v>
      </c>
      <c r="V123" s="1">
        <v>900</v>
      </c>
      <c r="W123" s="1">
        <v>100</v>
      </c>
      <c r="AP123" s="12"/>
      <c r="BC123" s="12"/>
      <c r="BM123" s="12"/>
      <c r="BY123" s="12"/>
      <c r="CK123" s="12"/>
      <c r="DF123" s="12"/>
      <c r="DO123" s="12"/>
      <c r="DS123" s="33" t="s">
        <v>43</v>
      </c>
      <c r="DT123" s="33"/>
      <c r="DU123" s="33">
        <v>900</v>
      </c>
      <c r="DV123" s="33">
        <v>100</v>
      </c>
      <c r="EA123" s="33" t="s">
        <v>43</v>
      </c>
      <c r="EB123" s="33"/>
      <c r="EC123" s="33">
        <v>3616382</v>
      </c>
      <c r="ED123" s="33">
        <v>100</v>
      </c>
      <c r="EO123" s="12"/>
      <c r="ER123" s="62"/>
      <c r="ES123" s="62"/>
      <c r="EY123" s="62"/>
      <c r="EZ123" s="62"/>
      <c r="FA123" s="62"/>
      <c r="FB123" s="62"/>
      <c r="FE123" s="62"/>
      <c r="FG123" s="62"/>
    </row>
    <row r="124" spans="8:163" x14ac:dyDescent="0.25">
      <c r="H124" s="12"/>
      <c r="AP124" s="12"/>
      <c r="BC124" s="12"/>
      <c r="BM124" s="12"/>
      <c r="BY124" s="12"/>
      <c r="CK124" s="12"/>
      <c r="DF124" s="12"/>
      <c r="DO124" s="12"/>
      <c r="DS124" s="33"/>
      <c r="DT124" s="33"/>
      <c r="DU124" s="33"/>
      <c r="DV124" s="33"/>
      <c r="EB124" s="33"/>
      <c r="EC124" s="33"/>
      <c r="EO124" s="12"/>
      <c r="ER124" s="24" t="s">
        <v>467</v>
      </c>
      <c r="ES124" s="62"/>
      <c r="EY124" s="24" t="s">
        <v>467</v>
      </c>
      <c r="EZ124" s="62"/>
      <c r="FA124" s="62"/>
      <c r="FB124" s="62"/>
      <c r="FE124" s="62"/>
      <c r="FG124" s="62"/>
    </row>
    <row r="125" spans="8:163" x14ac:dyDescent="0.25">
      <c r="H125" s="12"/>
      <c r="J125" s="3" t="s">
        <v>85</v>
      </c>
      <c r="AP125" s="12"/>
      <c r="BC125" s="12"/>
      <c r="BM125" s="12"/>
      <c r="BY125" s="12"/>
      <c r="CK125" s="12"/>
      <c r="DF125" s="12"/>
      <c r="DO125" s="12"/>
      <c r="DS125" s="33"/>
      <c r="DT125" s="33"/>
      <c r="DU125" s="33"/>
      <c r="DV125" s="33"/>
      <c r="EB125" s="33"/>
      <c r="EC125" s="33"/>
      <c r="EO125" s="12"/>
      <c r="ER125" s="62"/>
      <c r="ES125" s="62"/>
      <c r="ET125" s="62" t="s">
        <v>3</v>
      </c>
      <c r="EU125" s="62" t="s">
        <v>4</v>
      </c>
      <c r="EY125" s="62"/>
      <c r="EZ125" s="62"/>
      <c r="FA125" s="62" t="s">
        <v>3</v>
      </c>
      <c r="FB125" s="62" t="s">
        <v>4</v>
      </c>
      <c r="FE125" s="62"/>
      <c r="FG125" s="62"/>
    </row>
    <row r="126" spans="8:163" x14ac:dyDescent="0.25">
      <c r="H126" s="12"/>
      <c r="L126" s="1" t="s">
        <v>3</v>
      </c>
      <c r="M126" s="1" t="s">
        <v>4</v>
      </c>
      <c r="N126" s="1" t="s">
        <v>5</v>
      </c>
      <c r="AP126" s="12"/>
      <c r="BC126" s="12"/>
      <c r="BM126" s="12"/>
      <c r="BY126" s="12"/>
      <c r="CK126" s="12"/>
      <c r="DF126" s="12"/>
      <c r="DO126" s="12"/>
      <c r="DS126" s="33"/>
      <c r="DT126" s="33"/>
      <c r="DU126" s="33"/>
      <c r="DV126" s="33"/>
      <c r="EB126" s="33"/>
      <c r="EC126" s="33"/>
      <c r="EO126" s="12"/>
      <c r="ER126" s="62" t="s">
        <v>6</v>
      </c>
      <c r="ES126" s="62" t="s">
        <v>454</v>
      </c>
      <c r="ET126" s="62">
        <v>5</v>
      </c>
      <c r="EU126" s="62">
        <v>0.6</v>
      </c>
      <c r="EY126" s="62" t="s">
        <v>6</v>
      </c>
      <c r="EZ126" s="62" t="s">
        <v>454</v>
      </c>
      <c r="FA126" s="62">
        <v>20091</v>
      </c>
      <c r="FB126" s="62">
        <v>0.6</v>
      </c>
      <c r="FE126" s="62"/>
      <c r="FG126" s="62"/>
    </row>
    <row r="127" spans="8:163" x14ac:dyDescent="0.25">
      <c r="H127" s="12"/>
      <c r="J127" s="1" t="s">
        <v>6</v>
      </c>
      <c r="K127" s="1">
        <v>1</v>
      </c>
      <c r="L127" s="1">
        <v>1</v>
      </c>
      <c r="M127" s="1">
        <v>0.1</v>
      </c>
      <c r="N127" s="1">
        <v>100</v>
      </c>
      <c r="T127" s="3" t="s">
        <v>107</v>
      </c>
      <c r="AP127" s="12"/>
      <c r="BC127" s="12"/>
      <c r="BM127" s="12"/>
      <c r="BY127" s="12"/>
      <c r="CK127" s="12"/>
      <c r="DF127" s="12"/>
      <c r="DO127" s="12"/>
      <c r="DS127" s="24" t="s">
        <v>344</v>
      </c>
      <c r="DT127" s="33"/>
      <c r="DU127" s="33"/>
      <c r="DV127" s="33"/>
      <c r="EA127" s="24" t="s">
        <v>359</v>
      </c>
      <c r="EB127" s="33"/>
      <c r="EC127" s="33"/>
      <c r="EO127" s="12"/>
      <c r="ER127" s="62"/>
      <c r="ES127" s="62" t="s">
        <v>455</v>
      </c>
      <c r="ET127" s="62">
        <v>17</v>
      </c>
      <c r="EU127" s="62">
        <v>1.9</v>
      </c>
      <c r="EY127" s="62"/>
      <c r="EZ127" s="62" t="s">
        <v>455</v>
      </c>
      <c r="FA127" s="62">
        <v>68309</v>
      </c>
      <c r="FB127" s="62">
        <v>1.9</v>
      </c>
      <c r="FE127" s="62"/>
      <c r="FG127" s="62"/>
    </row>
    <row r="128" spans="8:163" x14ac:dyDescent="0.25">
      <c r="H128" s="12"/>
      <c r="J128" s="1" t="s">
        <v>69</v>
      </c>
      <c r="K128" s="1" t="s">
        <v>70</v>
      </c>
      <c r="L128" s="1">
        <v>899</v>
      </c>
      <c r="M128" s="1">
        <v>99.9</v>
      </c>
      <c r="V128" s="1" t="s">
        <v>3</v>
      </c>
      <c r="W128" s="1" t="s">
        <v>4</v>
      </c>
      <c r="AP128" s="12"/>
      <c r="BC128" s="12"/>
      <c r="BM128" s="12"/>
      <c r="BY128" s="12"/>
      <c r="CK128" s="12"/>
      <c r="DF128" s="12"/>
      <c r="DO128" s="12"/>
      <c r="DS128" s="33"/>
      <c r="DT128" s="33"/>
      <c r="DU128" s="33" t="s">
        <v>3</v>
      </c>
      <c r="DV128" s="33" t="s">
        <v>4</v>
      </c>
      <c r="EB128" s="33"/>
      <c r="EC128" s="33" t="s">
        <v>3</v>
      </c>
      <c r="ED128" s="33" t="s">
        <v>4</v>
      </c>
      <c r="EO128" s="12"/>
      <c r="ER128" s="62"/>
      <c r="ES128" s="62" t="s">
        <v>456</v>
      </c>
      <c r="ET128" s="62">
        <v>24</v>
      </c>
      <c r="EU128" s="62">
        <v>2.7</v>
      </c>
      <c r="EY128" s="62"/>
      <c r="EZ128" s="62" t="s">
        <v>456</v>
      </c>
      <c r="FA128" s="62">
        <v>96437</v>
      </c>
      <c r="FB128" s="62">
        <v>2.7</v>
      </c>
      <c r="FE128" s="62"/>
      <c r="FG128" s="62"/>
    </row>
    <row r="129" spans="8:163" x14ac:dyDescent="0.25">
      <c r="H129" s="12"/>
      <c r="J129" s="1" t="s">
        <v>43</v>
      </c>
      <c r="L129" s="1">
        <v>900</v>
      </c>
      <c r="M129" s="1">
        <v>100</v>
      </c>
      <c r="T129" s="1" t="s">
        <v>6</v>
      </c>
      <c r="U129" s="1" t="s">
        <v>46</v>
      </c>
      <c r="V129" s="1">
        <v>4</v>
      </c>
      <c r="W129" s="1">
        <v>0.4</v>
      </c>
      <c r="AP129" s="12"/>
      <c r="BC129" s="12"/>
      <c r="BM129" s="12"/>
      <c r="BY129" s="12"/>
      <c r="CK129" s="12"/>
      <c r="DF129" s="12"/>
      <c r="DO129" s="12"/>
      <c r="DS129" s="33" t="s">
        <v>6</v>
      </c>
      <c r="DT129" s="33" t="s">
        <v>331</v>
      </c>
      <c r="DU129" s="33">
        <v>66</v>
      </c>
      <c r="DV129" s="33">
        <v>7.3</v>
      </c>
      <c r="EA129" s="33" t="s">
        <v>6</v>
      </c>
      <c r="EB129" s="33" t="s">
        <v>331</v>
      </c>
      <c r="EC129" s="33">
        <v>265201</v>
      </c>
      <c r="ED129" s="33">
        <v>7.3</v>
      </c>
      <c r="EO129" s="12"/>
      <c r="ER129" s="62"/>
      <c r="ES129" s="62" t="s">
        <v>457</v>
      </c>
      <c r="ET129" s="62">
        <v>10</v>
      </c>
      <c r="EU129" s="62">
        <v>1.1000000000000001</v>
      </c>
      <c r="EY129" s="62"/>
      <c r="EZ129" s="62" t="s">
        <v>457</v>
      </c>
      <c r="FA129" s="62">
        <v>40182</v>
      </c>
      <c r="FB129" s="62">
        <v>1.1000000000000001</v>
      </c>
      <c r="FE129" s="62"/>
      <c r="FG129" s="62"/>
    </row>
    <row r="130" spans="8:163" x14ac:dyDescent="0.25">
      <c r="H130" s="12"/>
      <c r="U130" s="1" t="s">
        <v>49</v>
      </c>
      <c r="V130" s="1">
        <v>866</v>
      </c>
      <c r="W130" s="1">
        <v>96.2</v>
      </c>
      <c r="AP130" s="12"/>
      <c r="BC130" s="12"/>
      <c r="BM130" s="12"/>
      <c r="BY130" s="12"/>
      <c r="CK130" s="12"/>
      <c r="DF130" s="12"/>
      <c r="DO130" s="12"/>
      <c r="DS130" s="33"/>
      <c r="DT130" s="33" t="s">
        <v>332</v>
      </c>
      <c r="DU130" s="33">
        <v>808</v>
      </c>
      <c r="DV130" s="33">
        <v>89.8</v>
      </c>
      <c r="EB130" s="33" t="s">
        <v>332</v>
      </c>
      <c r="EC130" s="33">
        <v>3246707</v>
      </c>
      <c r="ED130" s="33">
        <v>89.8</v>
      </c>
      <c r="EO130" s="12"/>
      <c r="ER130" s="62"/>
      <c r="ES130" s="62" t="s">
        <v>458</v>
      </c>
      <c r="ET130" s="62">
        <v>14</v>
      </c>
      <c r="EU130" s="62">
        <v>1.6</v>
      </c>
      <c r="EY130" s="62"/>
      <c r="EZ130" s="62" t="s">
        <v>458</v>
      </c>
      <c r="FA130" s="62">
        <v>56255</v>
      </c>
      <c r="FB130" s="62">
        <v>1.6</v>
      </c>
      <c r="FE130" s="62"/>
      <c r="FG130" s="62"/>
    </row>
    <row r="131" spans="8:163" x14ac:dyDescent="0.25">
      <c r="H131" s="12"/>
      <c r="U131" s="1" t="s">
        <v>43</v>
      </c>
      <c r="V131" s="1">
        <v>870</v>
      </c>
      <c r="W131" s="1">
        <v>96.7</v>
      </c>
      <c r="AP131" s="12"/>
      <c r="BC131" s="12"/>
      <c r="BM131" s="12"/>
      <c r="BY131" s="12"/>
      <c r="CK131" s="12"/>
      <c r="DF131" s="12"/>
      <c r="DO131" s="12"/>
      <c r="DS131" s="33"/>
      <c r="DT131" s="33" t="s">
        <v>43</v>
      </c>
      <c r="DU131" s="33">
        <v>874</v>
      </c>
      <c r="DV131" s="33">
        <v>97.1</v>
      </c>
      <c r="EB131" s="33" t="s">
        <v>43</v>
      </c>
      <c r="EC131" s="33">
        <v>3511909</v>
      </c>
      <c r="ED131" s="33">
        <v>97.1</v>
      </c>
      <c r="EO131" s="12"/>
      <c r="ER131" s="62"/>
      <c r="ES131" s="62" t="s">
        <v>43</v>
      </c>
      <c r="ET131" s="62">
        <v>70</v>
      </c>
      <c r="EU131" s="62">
        <v>7.8</v>
      </c>
      <c r="EY131" s="62"/>
      <c r="EZ131" s="62" t="s">
        <v>43</v>
      </c>
      <c r="FA131" s="62">
        <v>281274</v>
      </c>
      <c r="FB131" s="62">
        <v>7.8</v>
      </c>
      <c r="FE131" s="62"/>
      <c r="FG131" s="62"/>
    </row>
    <row r="132" spans="8:163" x14ac:dyDescent="0.25">
      <c r="H132" s="12"/>
      <c r="T132" s="1" t="s">
        <v>69</v>
      </c>
      <c r="U132" s="1" t="s">
        <v>70</v>
      </c>
      <c r="V132" s="1">
        <v>30</v>
      </c>
      <c r="W132" s="1">
        <v>3.3</v>
      </c>
      <c r="AP132" s="12"/>
      <c r="BC132" s="12"/>
      <c r="BM132" s="12"/>
      <c r="BY132" s="12"/>
      <c r="CK132" s="12"/>
      <c r="DF132" s="12"/>
      <c r="DO132" s="12"/>
      <c r="DS132" s="33" t="s">
        <v>69</v>
      </c>
      <c r="DT132" s="33" t="s">
        <v>70</v>
      </c>
      <c r="DU132" s="33">
        <v>26</v>
      </c>
      <c r="DV132" s="33">
        <v>2.9</v>
      </c>
      <c r="EA132" s="33" t="s">
        <v>69</v>
      </c>
      <c r="EB132" s="33" t="s">
        <v>70</v>
      </c>
      <c r="EC132" s="33">
        <v>104473</v>
      </c>
      <c r="ED132" s="33">
        <v>2.9</v>
      </c>
      <c r="EO132" s="12"/>
      <c r="ER132" s="62" t="s">
        <v>69</v>
      </c>
      <c r="ES132" s="62" t="s">
        <v>70</v>
      </c>
      <c r="ET132" s="62">
        <v>830</v>
      </c>
      <c r="EU132" s="62">
        <v>92.2</v>
      </c>
      <c r="EY132" s="62" t="s">
        <v>69</v>
      </c>
      <c r="EZ132" s="62" t="s">
        <v>70</v>
      </c>
      <c r="FA132" s="62">
        <v>3335108</v>
      </c>
      <c r="FB132" s="62">
        <v>92.2</v>
      </c>
      <c r="FE132" s="62"/>
      <c r="FG132" s="62"/>
    </row>
    <row r="133" spans="8:163" x14ac:dyDescent="0.25">
      <c r="H133" s="12"/>
      <c r="J133" s="3" t="s">
        <v>86</v>
      </c>
      <c r="T133" s="1" t="s">
        <v>43</v>
      </c>
      <c r="V133" s="1">
        <v>900</v>
      </c>
      <c r="W133" s="1">
        <v>100</v>
      </c>
      <c r="AP133" s="12"/>
      <c r="BC133" s="12"/>
      <c r="BM133" s="12"/>
      <c r="BY133" s="12"/>
      <c r="CK133" s="12"/>
      <c r="DF133" s="12"/>
      <c r="DO133" s="12"/>
      <c r="DS133" s="33" t="s">
        <v>43</v>
      </c>
      <c r="DT133" s="33"/>
      <c r="DU133" s="33">
        <v>900</v>
      </c>
      <c r="DV133" s="33">
        <v>100</v>
      </c>
      <c r="EA133" s="33" t="s">
        <v>43</v>
      </c>
      <c r="EB133" s="33"/>
      <c r="EC133" s="33">
        <v>3616382</v>
      </c>
      <c r="ED133" s="33">
        <v>100</v>
      </c>
      <c r="EO133" s="12"/>
      <c r="ER133" s="62" t="s">
        <v>43</v>
      </c>
      <c r="ES133" s="62"/>
      <c r="ET133" s="62">
        <v>900</v>
      </c>
      <c r="EU133" s="62">
        <v>100</v>
      </c>
      <c r="EY133" s="62" t="s">
        <v>43</v>
      </c>
      <c r="EZ133" s="62"/>
      <c r="FA133" s="62">
        <v>3616382</v>
      </c>
      <c r="FB133" s="62">
        <v>100</v>
      </c>
      <c r="FE133" s="62"/>
      <c r="FG133" s="62"/>
    </row>
    <row r="134" spans="8:163" x14ac:dyDescent="0.25">
      <c r="H134" s="12"/>
      <c r="L134" s="1" t="s">
        <v>3</v>
      </c>
      <c r="M134" s="1" t="s">
        <v>4</v>
      </c>
      <c r="N134" s="1" t="s">
        <v>5</v>
      </c>
      <c r="AP134" s="12"/>
      <c r="BC134" s="12"/>
      <c r="BM134" s="12"/>
      <c r="BY134" s="12"/>
      <c r="CK134" s="12"/>
      <c r="DF134" s="12"/>
      <c r="DO134" s="12"/>
      <c r="DS134" s="33"/>
      <c r="DT134" s="33"/>
      <c r="DU134" s="33"/>
      <c r="DV134" s="33"/>
      <c r="EB134" s="33"/>
      <c r="EC134" s="33"/>
      <c r="EO134" s="12"/>
      <c r="ER134" s="62"/>
      <c r="ES134" s="62"/>
      <c r="EY134" s="62"/>
      <c r="EZ134" s="62"/>
      <c r="FA134" s="62"/>
      <c r="FB134" s="62"/>
      <c r="FE134" s="62"/>
      <c r="FG134" s="62"/>
    </row>
    <row r="135" spans="8:163" x14ac:dyDescent="0.25">
      <c r="H135" s="12"/>
      <c r="J135" s="1" t="s">
        <v>6</v>
      </c>
      <c r="K135" s="1">
        <v>1</v>
      </c>
      <c r="L135" s="1">
        <v>1</v>
      </c>
      <c r="M135" s="1">
        <v>0.1</v>
      </c>
      <c r="N135" s="1">
        <v>100</v>
      </c>
      <c r="AP135" s="12"/>
      <c r="BC135" s="12"/>
      <c r="BM135" s="12"/>
      <c r="BY135" s="12"/>
      <c r="CK135" s="12"/>
      <c r="DF135" s="12"/>
      <c r="DO135" s="12"/>
      <c r="DS135" s="33"/>
      <c r="DT135" s="33"/>
      <c r="DU135" s="33"/>
      <c r="DV135" s="33"/>
      <c r="EB135" s="33"/>
      <c r="EC135" s="33"/>
      <c r="EO135" s="12"/>
      <c r="ER135" s="62"/>
      <c r="ES135" s="62"/>
      <c r="EY135" s="62"/>
      <c r="EZ135" s="62"/>
      <c r="FA135" s="62"/>
      <c r="FB135" s="62"/>
      <c r="FE135" s="62"/>
      <c r="FG135" s="62"/>
    </row>
    <row r="136" spans="8:163" x14ac:dyDescent="0.25">
      <c r="H136" s="12"/>
      <c r="J136" s="1" t="s">
        <v>69</v>
      </c>
      <c r="K136" s="1" t="s">
        <v>70</v>
      </c>
      <c r="L136" s="1">
        <v>899</v>
      </c>
      <c r="M136" s="1">
        <v>99.9</v>
      </c>
      <c r="AP136" s="12"/>
      <c r="BC136" s="12"/>
      <c r="BM136" s="12"/>
      <c r="BY136" s="12"/>
      <c r="CK136" s="12"/>
      <c r="DF136" s="12"/>
      <c r="DO136" s="12"/>
      <c r="DS136" s="33"/>
      <c r="DT136" s="33"/>
      <c r="DU136" s="33"/>
      <c r="DV136" s="33"/>
      <c r="EB136" s="33"/>
      <c r="EC136" s="33"/>
      <c r="EO136" s="12"/>
      <c r="ER136" s="62"/>
      <c r="ES136" s="62"/>
      <c r="EY136" s="62"/>
      <c r="EZ136" s="62"/>
      <c r="FA136" s="62"/>
      <c r="FB136" s="62"/>
      <c r="FE136" s="62"/>
      <c r="FG136" s="62"/>
    </row>
    <row r="137" spans="8:163" x14ac:dyDescent="0.25">
      <c r="H137" s="12"/>
      <c r="J137" s="1" t="s">
        <v>43</v>
      </c>
      <c r="L137" s="1">
        <v>900</v>
      </c>
      <c r="M137" s="1">
        <v>100</v>
      </c>
      <c r="T137" s="3" t="s">
        <v>108</v>
      </c>
      <c r="AP137" s="12"/>
      <c r="BC137" s="12"/>
      <c r="BM137" s="12"/>
      <c r="BY137" s="12"/>
      <c r="CK137" s="12"/>
      <c r="DF137" s="12"/>
      <c r="DO137" s="12"/>
      <c r="DS137" s="24" t="s">
        <v>345</v>
      </c>
      <c r="DT137" s="33"/>
      <c r="DU137" s="33"/>
      <c r="DV137" s="33"/>
      <c r="EA137" s="24" t="s">
        <v>360</v>
      </c>
      <c r="EB137" s="33"/>
      <c r="EC137" s="33"/>
      <c r="EO137" s="12"/>
      <c r="ER137" s="24" t="s">
        <v>468</v>
      </c>
      <c r="ES137" s="62"/>
      <c r="EY137" s="24" t="s">
        <v>468</v>
      </c>
      <c r="EZ137" s="62"/>
      <c r="FA137" s="62"/>
      <c r="FB137" s="62"/>
      <c r="FE137" s="62"/>
      <c r="FG137" s="62"/>
    </row>
    <row r="138" spans="8:163" x14ac:dyDescent="0.25">
      <c r="H138" s="12"/>
      <c r="V138" s="1" t="s">
        <v>3</v>
      </c>
      <c r="W138" s="1" t="s">
        <v>4</v>
      </c>
      <c r="AP138" s="12"/>
      <c r="BC138" s="12"/>
      <c r="BM138" s="12"/>
      <c r="BY138" s="12"/>
      <c r="CK138" s="12"/>
      <c r="DF138" s="12"/>
      <c r="DO138" s="12"/>
      <c r="DS138" s="33"/>
      <c r="DT138" s="33"/>
      <c r="DU138" s="33" t="s">
        <v>3</v>
      </c>
      <c r="DV138" s="33" t="s">
        <v>4</v>
      </c>
      <c r="EB138" s="33"/>
      <c r="EC138" s="33" t="s">
        <v>3</v>
      </c>
      <c r="ED138" s="33" t="s">
        <v>4</v>
      </c>
      <c r="EO138" s="12"/>
      <c r="ER138" s="62"/>
      <c r="ES138" s="62"/>
      <c r="ET138" s="62" t="s">
        <v>3</v>
      </c>
      <c r="EU138" s="62" t="s">
        <v>4</v>
      </c>
      <c r="EY138" s="62"/>
      <c r="EZ138" s="62"/>
      <c r="FA138" s="62" t="s">
        <v>3</v>
      </c>
      <c r="FB138" s="62" t="s">
        <v>4</v>
      </c>
      <c r="FE138" s="62"/>
      <c r="FG138" s="62"/>
    </row>
    <row r="139" spans="8:163" x14ac:dyDescent="0.25">
      <c r="H139" s="12"/>
      <c r="T139" s="1" t="s">
        <v>6</v>
      </c>
      <c r="U139" s="1" t="s">
        <v>46</v>
      </c>
      <c r="V139" s="1">
        <v>21</v>
      </c>
      <c r="W139" s="1">
        <v>2.2999999999999998</v>
      </c>
      <c r="AP139" s="12"/>
      <c r="BC139" s="12"/>
      <c r="BM139" s="12"/>
      <c r="BY139" s="12"/>
      <c r="CK139" s="12"/>
      <c r="DF139" s="12"/>
      <c r="DO139" s="12"/>
      <c r="DS139" s="33" t="s">
        <v>6</v>
      </c>
      <c r="DT139" s="33" t="s">
        <v>331</v>
      </c>
      <c r="DU139" s="33">
        <v>52</v>
      </c>
      <c r="DV139" s="33">
        <v>5.8</v>
      </c>
      <c r="EA139" s="33" t="s">
        <v>6</v>
      </c>
      <c r="EB139" s="33" t="s">
        <v>331</v>
      </c>
      <c r="EC139" s="33">
        <v>208947</v>
      </c>
      <c r="ED139" s="33">
        <v>5.8</v>
      </c>
      <c r="EO139" s="12"/>
      <c r="ER139" s="62" t="s">
        <v>6</v>
      </c>
      <c r="ES139" s="62" t="s">
        <v>454</v>
      </c>
      <c r="ET139" s="62">
        <v>37</v>
      </c>
      <c r="EU139" s="62">
        <v>4.0999999999999996</v>
      </c>
      <c r="EY139" s="62" t="s">
        <v>6</v>
      </c>
      <c r="EZ139" s="62" t="s">
        <v>454</v>
      </c>
      <c r="FA139" s="62">
        <v>148673</v>
      </c>
      <c r="FB139" s="62">
        <v>4.0999999999999996</v>
      </c>
      <c r="FE139" s="62"/>
      <c r="FG139" s="62"/>
    </row>
    <row r="140" spans="8:163" x14ac:dyDescent="0.25">
      <c r="H140" s="12"/>
      <c r="U140" s="1" t="s">
        <v>49</v>
      </c>
      <c r="V140" s="1">
        <v>849</v>
      </c>
      <c r="W140" s="1">
        <v>94.3</v>
      </c>
      <c r="AP140" s="12"/>
      <c r="BC140" s="12"/>
      <c r="BM140" s="12"/>
      <c r="BY140" s="12"/>
      <c r="CK140" s="12"/>
      <c r="DF140" s="12"/>
      <c r="DO140" s="12"/>
      <c r="DS140" s="33"/>
      <c r="DT140" s="33" t="s">
        <v>332</v>
      </c>
      <c r="DU140" s="33">
        <v>823</v>
      </c>
      <c r="DV140" s="33">
        <v>91.4</v>
      </c>
      <c r="EB140" s="33" t="s">
        <v>332</v>
      </c>
      <c r="EC140" s="33">
        <v>3306980</v>
      </c>
      <c r="ED140" s="33">
        <v>91.4</v>
      </c>
      <c r="EO140" s="12"/>
      <c r="ER140" s="62"/>
      <c r="ES140" s="62" t="s">
        <v>455</v>
      </c>
      <c r="ET140" s="62">
        <v>238</v>
      </c>
      <c r="EU140" s="62">
        <v>26.4</v>
      </c>
      <c r="EY140" s="62"/>
      <c r="EZ140" s="62" t="s">
        <v>455</v>
      </c>
      <c r="FA140" s="62">
        <v>956332</v>
      </c>
      <c r="FB140" s="62">
        <v>26.4</v>
      </c>
      <c r="FE140" s="62"/>
      <c r="FG140" s="62"/>
    </row>
    <row r="141" spans="8:163" x14ac:dyDescent="0.25">
      <c r="H141" s="12"/>
      <c r="J141" s="3" t="s">
        <v>87</v>
      </c>
      <c r="U141" s="1" t="s">
        <v>43</v>
      </c>
      <c r="V141" s="1">
        <v>870</v>
      </c>
      <c r="W141" s="1">
        <v>96.7</v>
      </c>
      <c r="AP141" s="12"/>
      <c r="BC141" s="12"/>
      <c r="BM141" s="12"/>
      <c r="BY141" s="12"/>
      <c r="CK141" s="12"/>
      <c r="DF141" s="12"/>
      <c r="DO141" s="12"/>
      <c r="DS141" s="33"/>
      <c r="DT141" s="33" t="s">
        <v>43</v>
      </c>
      <c r="DU141" s="33">
        <v>875</v>
      </c>
      <c r="DV141" s="33">
        <v>97.2</v>
      </c>
      <c r="EB141" s="33" t="s">
        <v>43</v>
      </c>
      <c r="EC141" s="33">
        <v>3515927</v>
      </c>
      <c r="ED141" s="33">
        <v>97.2</v>
      </c>
      <c r="EO141" s="12"/>
      <c r="ER141" s="62"/>
      <c r="ES141" s="62" t="s">
        <v>456</v>
      </c>
      <c r="ET141" s="62">
        <v>277</v>
      </c>
      <c r="EU141" s="62">
        <v>30.8</v>
      </c>
      <c r="EY141" s="62"/>
      <c r="EZ141" s="62" t="s">
        <v>456</v>
      </c>
      <c r="FA141" s="62">
        <v>1113042</v>
      </c>
      <c r="FB141" s="62">
        <v>30.8</v>
      </c>
      <c r="FE141" s="62"/>
      <c r="FG141" s="62"/>
    </row>
    <row r="142" spans="8:163" x14ac:dyDescent="0.25">
      <c r="H142" s="12"/>
      <c r="L142" s="1" t="s">
        <v>3</v>
      </c>
      <c r="M142" s="1" t="s">
        <v>4</v>
      </c>
      <c r="N142" s="1" t="s">
        <v>5</v>
      </c>
      <c r="T142" s="1" t="s">
        <v>69</v>
      </c>
      <c r="U142" s="1" t="s">
        <v>70</v>
      </c>
      <c r="V142" s="1">
        <v>30</v>
      </c>
      <c r="W142" s="1">
        <v>3.3</v>
      </c>
      <c r="AP142" s="12"/>
      <c r="BC142" s="12"/>
      <c r="BM142" s="12"/>
      <c r="BY142" s="12"/>
      <c r="CK142" s="12"/>
      <c r="DF142" s="12"/>
      <c r="DO142" s="12"/>
      <c r="DS142" s="33" t="s">
        <v>69</v>
      </c>
      <c r="DT142" s="33" t="s">
        <v>70</v>
      </c>
      <c r="DU142" s="33">
        <v>25</v>
      </c>
      <c r="DV142" s="33">
        <v>2.8</v>
      </c>
      <c r="EA142" s="33" t="s">
        <v>69</v>
      </c>
      <c r="EB142" s="33" t="s">
        <v>70</v>
      </c>
      <c r="EC142" s="33">
        <v>100455</v>
      </c>
      <c r="ED142" s="33">
        <v>2.8</v>
      </c>
      <c r="EO142" s="12"/>
      <c r="ER142" s="62"/>
      <c r="ES142" s="62" t="s">
        <v>457</v>
      </c>
      <c r="ET142" s="62">
        <v>234</v>
      </c>
      <c r="EU142" s="62">
        <v>26</v>
      </c>
      <c r="EY142" s="62"/>
      <c r="EZ142" s="62" t="s">
        <v>457</v>
      </c>
      <c r="FA142" s="62">
        <v>940259</v>
      </c>
      <c r="FB142" s="62">
        <v>26</v>
      </c>
      <c r="FE142" s="62"/>
      <c r="FG142" s="62"/>
    </row>
    <row r="143" spans="8:163" x14ac:dyDescent="0.25">
      <c r="H143" s="12"/>
      <c r="J143" s="1" t="s">
        <v>6</v>
      </c>
      <c r="K143" s="1">
        <v>1</v>
      </c>
      <c r="L143" s="1">
        <v>3</v>
      </c>
      <c r="M143" s="1">
        <v>0.3</v>
      </c>
      <c r="N143" s="1">
        <v>100</v>
      </c>
      <c r="T143" s="1" t="s">
        <v>43</v>
      </c>
      <c r="V143" s="1">
        <v>900</v>
      </c>
      <c r="W143" s="1">
        <v>100</v>
      </c>
      <c r="AP143" s="12"/>
      <c r="BC143" s="12"/>
      <c r="BM143" s="12"/>
      <c r="BY143" s="12"/>
      <c r="CK143" s="12"/>
      <c r="DF143" s="12"/>
      <c r="DO143" s="12"/>
      <c r="DS143" s="33" t="s">
        <v>43</v>
      </c>
      <c r="DT143" s="33"/>
      <c r="DU143" s="33">
        <v>900</v>
      </c>
      <c r="DV143" s="33">
        <v>100</v>
      </c>
      <c r="EA143" s="33" t="s">
        <v>43</v>
      </c>
      <c r="EB143" s="33"/>
      <c r="EC143" s="33">
        <v>3616382</v>
      </c>
      <c r="ED143" s="33">
        <v>100</v>
      </c>
      <c r="EO143" s="12"/>
      <c r="ER143" s="62"/>
      <c r="ES143" s="62" t="s">
        <v>458</v>
      </c>
      <c r="ET143" s="62">
        <v>33</v>
      </c>
      <c r="EU143" s="62">
        <v>3.7</v>
      </c>
      <c r="EY143" s="62"/>
      <c r="EZ143" s="62" t="s">
        <v>458</v>
      </c>
      <c r="FA143" s="62">
        <v>132601</v>
      </c>
      <c r="FB143" s="62">
        <v>3.7</v>
      </c>
      <c r="FE143" s="62"/>
      <c r="FG143" s="62"/>
    </row>
    <row r="144" spans="8:163" x14ac:dyDescent="0.25">
      <c r="H144" s="12"/>
      <c r="J144" s="1" t="s">
        <v>69</v>
      </c>
      <c r="K144" s="1" t="s">
        <v>70</v>
      </c>
      <c r="L144" s="1">
        <v>897</v>
      </c>
      <c r="M144" s="1">
        <v>99.7</v>
      </c>
      <c r="AP144" s="12"/>
      <c r="BC144" s="12"/>
      <c r="BM144" s="12"/>
      <c r="BY144" s="12"/>
      <c r="CK144" s="12"/>
      <c r="DF144" s="12"/>
      <c r="DO144" s="12"/>
      <c r="DS144" s="33"/>
      <c r="DT144" s="33"/>
      <c r="DU144" s="33"/>
      <c r="DV144" s="33"/>
      <c r="EB144" s="33"/>
      <c r="EC144" s="33"/>
      <c r="EO144" s="12"/>
      <c r="ER144" s="62"/>
      <c r="ES144" s="62" t="s">
        <v>43</v>
      </c>
      <c r="ET144" s="62">
        <v>819</v>
      </c>
      <c r="EU144" s="62">
        <v>91</v>
      </c>
      <c r="EY144" s="62"/>
      <c r="EZ144" s="62" t="s">
        <v>43</v>
      </c>
      <c r="FA144" s="62">
        <v>3290908</v>
      </c>
      <c r="FB144" s="62">
        <v>91</v>
      </c>
      <c r="FE144" s="62"/>
      <c r="FG144" s="62"/>
    </row>
    <row r="145" spans="8:163" x14ac:dyDescent="0.25">
      <c r="H145" s="12"/>
      <c r="J145" s="1" t="s">
        <v>43</v>
      </c>
      <c r="L145" s="1">
        <v>900</v>
      </c>
      <c r="M145" s="1">
        <v>100</v>
      </c>
      <c r="AP145" s="12"/>
      <c r="BC145" s="12"/>
      <c r="BM145" s="12"/>
      <c r="BY145" s="12"/>
      <c r="CK145" s="12"/>
      <c r="DF145" s="12"/>
      <c r="DO145" s="12"/>
      <c r="DS145" s="33"/>
      <c r="DT145" s="33"/>
      <c r="DU145" s="33"/>
      <c r="DV145" s="33"/>
      <c r="EB145" s="33"/>
      <c r="EC145" s="33"/>
      <c r="EO145" s="12"/>
      <c r="ER145" s="62" t="s">
        <v>69</v>
      </c>
      <c r="ES145" s="62" t="s">
        <v>70</v>
      </c>
      <c r="ET145" s="62">
        <v>81</v>
      </c>
      <c r="EU145" s="62">
        <v>9</v>
      </c>
      <c r="EY145" s="62" t="s">
        <v>69</v>
      </c>
      <c r="EZ145" s="62" t="s">
        <v>70</v>
      </c>
      <c r="FA145" s="62">
        <v>325474</v>
      </c>
      <c r="FB145" s="62">
        <v>9</v>
      </c>
      <c r="FE145" s="62"/>
      <c r="FG145" s="62"/>
    </row>
    <row r="146" spans="8:163" x14ac:dyDescent="0.25">
      <c r="H146" s="12"/>
      <c r="AP146" s="12"/>
      <c r="BC146" s="12"/>
      <c r="BM146" s="12"/>
      <c r="BY146" s="12"/>
      <c r="CK146" s="12"/>
      <c r="DF146" s="12"/>
      <c r="DO146" s="12"/>
      <c r="DR146" s="33"/>
      <c r="DS146" s="33"/>
      <c r="DT146" s="33"/>
      <c r="DU146" s="33"/>
      <c r="DV146" s="33"/>
      <c r="EB146" s="33"/>
      <c r="EC146" s="33"/>
      <c r="EO146" s="12"/>
      <c r="ER146" s="62" t="s">
        <v>43</v>
      </c>
      <c r="ES146" s="62"/>
      <c r="ET146" s="62">
        <v>900</v>
      </c>
      <c r="EU146" s="62">
        <v>100</v>
      </c>
      <c r="EY146" s="62" t="s">
        <v>43</v>
      </c>
      <c r="EZ146" s="62"/>
      <c r="FA146" s="62">
        <v>3616382</v>
      </c>
      <c r="FB146" s="62">
        <v>100</v>
      </c>
      <c r="FE146" s="62"/>
      <c r="FG146" s="62"/>
    </row>
    <row r="147" spans="8:163" x14ac:dyDescent="0.25">
      <c r="H147" s="12"/>
      <c r="T147" s="3" t="s">
        <v>109</v>
      </c>
      <c r="AP147" s="12"/>
      <c r="BC147" s="12"/>
      <c r="BM147" s="12"/>
      <c r="BY147" s="12"/>
      <c r="CK147" s="12"/>
      <c r="DF147" s="12"/>
      <c r="DO147" s="12"/>
      <c r="DR147" s="33"/>
      <c r="DS147" s="33"/>
      <c r="DT147" s="33"/>
      <c r="DU147" s="33"/>
      <c r="EO147" s="12"/>
      <c r="ER147" s="62"/>
      <c r="ES147" s="62"/>
      <c r="EY147" s="62"/>
      <c r="EZ147" s="62"/>
      <c r="FA147" s="62"/>
      <c r="FB147" s="62"/>
      <c r="FE147" s="62"/>
      <c r="FG147" s="62"/>
    </row>
    <row r="148" spans="8:163" x14ac:dyDescent="0.25">
      <c r="H148" s="12"/>
      <c r="V148" s="1" t="s">
        <v>3</v>
      </c>
      <c r="W148" s="1" t="s">
        <v>4</v>
      </c>
      <c r="AP148" s="12"/>
      <c r="BC148" s="12"/>
      <c r="BM148" s="12"/>
      <c r="BY148" s="12"/>
      <c r="CK148" s="12"/>
      <c r="DF148" s="12"/>
      <c r="DO148" s="12"/>
      <c r="DR148" s="33"/>
      <c r="DS148" s="33"/>
      <c r="DT148" s="33"/>
      <c r="DU148" s="33"/>
      <c r="EO148" s="12"/>
      <c r="ER148" s="62"/>
      <c r="ES148" s="62"/>
      <c r="EY148" s="62"/>
      <c r="EZ148" s="62"/>
      <c r="FA148" s="62"/>
      <c r="FB148" s="62"/>
      <c r="FE148" s="62"/>
      <c r="FG148" s="62"/>
    </row>
    <row r="149" spans="8:163" x14ac:dyDescent="0.25">
      <c r="H149" s="12"/>
      <c r="T149" s="1" t="s">
        <v>6</v>
      </c>
      <c r="U149" s="1" t="s">
        <v>46</v>
      </c>
      <c r="V149" s="1">
        <v>3</v>
      </c>
      <c r="W149" s="1">
        <v>0.3</v>
      </c>
      <c r="AP149" s="12"/>
      <c r="BC149" s="12"/>
      <c r="BM149" s="12"/>
      <c r="BY149" s="12"/>
      <c r="CK149" s="12"/>
      <c r="DF149" s="12"/>
      <c r="DO149" s="12"/>
      <c r="DR149" s="33"/>
      <c r="DS149" s="33"/>
      <c r="DT149" s="33"/>
      <c r="DU149" s="33"/>
      <c r="EO149" s="12"/>
      <c r="ER149" s="62"/>
      <c r="ES149" s="62"/>
      <c r="EY149" s="62"/>
      <c r="EZ149" s="62"/>
      <c r="FA149" s="62"/>
      <c r="FB149" s="62"/>
      <c r="FE149" s="62"/>
      <c r="FG149" s="62"/>
    </row>
    <row r="150" spans="8:163" x14ac:dyDescent="0.25">
      <c r="H150" s="12"/>
      <c r="J150" s="25"/>
      <c r="K150" s="25"/>
      <c r="L150" s="25"/>
      <c r="M150" s="25"/>
      <c r="N150" s="25"/>
      <c r="O150" s="25"/>
      <c r="P150" s="25"/>
      <c r="U150" s="1" t="s">
        <v>49</v>
      </c>
      <c r="V150" s="1">
        <v>867</v>
      </c>
      <c r="W150" s="1">
        <v>96.3</v>
      </c>
      <c r="AP150" s="12"/>
      <c r="BC150" s="12"/>
      <c r="BM150" s="12"/>
      <c r="BY150" s="12"/>
      <c r="CK150" s="12"/>
      <c r="DF150" s="12"/>
      <c r="DO150" s="12"/>
      <c r="DR150" s="33"/>
      <c r="DS150" s="33"/>
      <c r="DT150" s="33"/>
      <c r="DU150" s="33"/>
      <c r="EO150" s="12"/>
      <c r="ER150" s="24" t="s">
        <v>469</v>
      </c>
      <c r="ES150" s="62"/>
      <c r="EY150" s="24" t="s">
        <v>469</v>
      </c>
      <c r="EZ150" s="62"/>
      <c r="FA150" s="62"/>
      <c r="FB150" s="62"/>
      <c r="FE150" s="62"/>
      <c r="FG150" s="62"/>
    </row>
    <row r="151" spans="8:163" x14ac:dyDescent="0.25">
      <c r="H151" s="12"/>
      <c r="J151" s="25"/>
      <c r="K151" s="25"/>
      <c r="L151" s="25"/>
      <c r="M151" s="25"/>
      <c r="N151" s="25"/>
      <c r="O151" s="25"/>
      <c r="P151" s="25"/>
      <c r="U151" s="1" t="s">
        <v>43</v>
      </c>
      <c r="V151" s="1">
        <v>870</v>
      </c>
      <c r="W151" s="1">
        <v>96.7</v>
      </c>
      <c r="AP151" s="12"/>
      <c r="BC151" s="12"/>
      <c r="BM151" s="12"/>
      <c r="BY151" s="12"/>
      <c r="CK151" s="12"/>
      <c r="DF151" s="12"/>
      <c r="DO151" s="12"/>
      <c r="DR151" s="33"/>
      <c r="DS151" s="33"/>
      <c r="DT151" s="33"/>
      <c r="DU151" s="33"/>
      <c r="EO151" s="12"/>
      <c r="ER151" s="62"/>
      <c r="ES151" s="62"/>
      <c r="ET151" s="62" t="s">
        <v>3</v>
      </c>
      <c r="EU151" s="62" t="s">
        <v>4</v>
      </c>
      <c r="EY151" s="62"/>
      <c r="EZ151" s="62"/>
      <c r="FA151" s="62" t="s">
        <v>3</v>
      </c>
      <c r="FB151" s="62" t="s">
        <v>4</v>
      </c>
      <c r="FE151" s="62"/>
      <c r="FG151" s="62"/>
    </row>
    <row r="152" spans="8:163" x14ac:dyDescent="0.25">
      <c r="H152" s="12"/>
      <c r="J152" s="25"/>
      <c r="K152" s="25"/>
      <c r="L152" s="25"/>
      <c r="M152" s="25"/>
      <c r="N152" s="25"/>
      <c r="O152" s="25"/>
      <c r="P152" s="25"/>
      <c r="T152" s="1" t="s">
        <v>69</v>
      </c>
      <c r="U152" s="1" t="s">
        <v>70</v>
      </c>
      <c r="V152" s="1">
        <v>30</v>
      </c>
      <c r="W152" s="1">
        <v>3.3</v>
      </c>
      <c r="AP152" s="12"/>
      <c r="BC152" s="12"/>
      <c r="BM152" s="12"/>
      <c r="BY152" s="12"/>
      <c r="CK152" s="12"/>
      <c r="DF152" s="12"/>
      <c r="DO152" s="12"/>
      <c r="DR152" s="33"/>
      <c r="DS152" s="33"/>
      <c r="DT152" s="33"/>
      <c r="DU152" s="33"/>
      <c r="EO152" s="12"/>
      <c r="ER152" s="62" t="s">
        <v>6</v>
      </c>
      <c r="ES152" s="62" t="s">
        <v>454</v>
      </c>
      <c r="ET152" s="62">
        <v>8</v>
      </c>
      <c r="EU152" s="62">
        <v>0.9</v>
      </c>
      <c r="EY152" s="62" t="s">
        <v>6</v>
      </c>
      <c r="EZ152" s="62" t="s">
        <v>454</v>
      </c>
      <c r="FA152" s="62">
        <v>32146</v>
      </c>
      <c r="FB152" s="62">
        <v>0.9</v>
      </c>
      <c r="FE152" s="62"/>
      <c r="FG152" s="62"/>
    </row>
    <row r="153" spans="8:163" x14ac:dyDescent="0.25">
      <c r="H153" s="12"/>
      <c r="J153" s="25"/>
      <c r="K153" s="25"/>
      <c r="L153" s="25"/>
      <c r="M153" s="25"/>
      <c r="N153" s="25"/>
      <c r="O153" s="25"/>
      <c r="P153" s="25"/>
      <c r="T153" s="1" t="s">
        <v>43</v>
      </c>
      <c r="V153" s="1">
        <v>900</v>
      </c>
      <c r="W153" s="1">
        <v>100</v>
      </c>
      <c r="AP153" s="12"/>
      <c r="BC153" s="12"/>
      <c r="BM153" s="12"/>
      <c r="BY153" s="12"/>
      <c r="CK153" s="12"/>
      <c r="DF153" s="12"/>
      <c r="DO153" s="12"/>
      <c r="DR153" s="33"/>
      <c r="DS153" s="33"/>
      <c r="DT153" s="33"/>
      <c r="DU153" s="33"/>
      <c r="EO153" s="12"/>
      <c r="ER153" s="62"/>
      <c r="ES153" s="62" t="s">
        <v>455</v>
      </c>
      <c r="ET153" s="62">
        <v>51</v>
      </c>
      <c r="EU153" s="62">
        <v>5.7</v>
      </c>
      <c r="EY153" s="62"/>
      <c r="EZ153" s="62" t="s">
        <v>455</v>
      </c>
      <c r="FA153" s="62">
        <v>204928</v>
      </c>
      <c r="FB153" s="62">
        <v>5.7</v>
      </c>
      <c r="FE153" s="62"/>
      <c r="FG153" s="62"/>
    </row>
    <row r="154" spans="8:163" x14ac:dyDescent="0.25">
      <c r="H154" s="12"/>
      <c r="J154" s="25"/>
      <c r="K154" s="25"/>
      <c r="L154" s="25"/>
      <c r="M154" s="25"/>
      <c r="N154" s="25"/>
      <c r="O154" s="25"/>
      <c r="P154" s="25"/>
      <c r="AP154" s="12"/>
      <c r="BC154" s="12"/>
      <c r="BM154" s="12"/>
      <c r="BY154" s="12"/>
      <c r="CK154" s="12"/>
      <c r="DF154" s="12"/>
      <c r="DO154" s="12"/>
      <c r="DR154" s="33"/>
      <c r="DS154" s="33"/>
      <c r="DT154" s="33"/>
      <c r="DU154" s="33"/>
      <c r="EO154" s="12"/>
      <c r="ER154" s="62"/>
      <c r="ES154" s="62" t="s">
        <v>456</v>
      </c>
      <c r="ET154" s="62">
        <v>55</v>
      </c>
      <c r="EU154" s="62">
        <v>6.1</v>
      </c>
      <c r="EY154" s="62"/>
      <c r="EZ154" s="62" t="s">
        <v>456</v>
      </c>
      <c r="FA154" s="62">
        <v>221001</v>
      </c>
      <c r="FB154" s="62">
        <v>6.1</v>
      </c>
      <c r="FE154" s="62"/>
      <c r="FG154" s="62"/>
    </row>
    <row r="155" spans="8:163" x14ac:dyDescent="0.25">
      <c r="H155" s="12"/>
      <c r="AP155" s="12"/>
      <c r="BC155" s="12"/>
      <c r="BM155" s="12"/>
      <c r="BY155" s="12"/>
      <c r="CK155" s="12"/>
      <c r="DF155" s="12"/>
      <c r="DO155" s="12"/>
      <c r="DR155" s="33"/>
      <c r="DS155" s="33"/>
      <c r="DT155" s="33"/>
      <c r="DU155" s="33"/>
      <c r="EO155" s="12"/>
      <c r="ER155" s="62"/>
      <c r="ES155" s="62" t="s">
        <v>457</v>
      </c>
      <c r="ET155" s="62">
        <v>24</v>
      </c>
      <c r="EU155" s="62">
        <v>2.7</v>
      </c>
      <c r="EY155" s="62"/>
      <c r="EZ155" s="62" t="s">
        <v>457</v>
      </c>
      <c r="FA155" s="62">
        <v>96437</v>
      </c>
      <c r="FB155" s="62">
        <v>2.7</v>
      </c>
      <c r="FE155" s="62"/>
      <c r="FG155" s="62"/>
    </row>
    <row r="156" spans="8:163" x14ac:dyDescent="0.25">
      <c r="H156" s="12"/>
      <c r="AP156" s="12"/>
      <c r="BC156" s="12"/>
      <c r="BM156" s="12"/>
      <c r="BY156" s="12"/>
      <c r="CK156" s="12"/>
      <c r="DF156" s="12"/>
      <c r="DO156" s="12"/>
      <c r="DR156" s="33"/>
      <c r="DS156" s="33"/>
      <c r="DT156" s="33"/>
      <c r="DU156" s="33"/>
      <c r="EO156" s="12"/>
      <c r="ER156" s="62"/>
      <c r="ES156" s="62" t="s">
        <v>458</v>
      </c>
      <c r="ET156" s="62">
        <v>27</v>
      </c>
      <c r="EU156" s="62">
        <v>3</v>
      </c>
      <c r="EY156" s="62"/>
      <c r="EZ156" s="62" t="s">
        <v>458</v>
      </c>
      <c r="FA156" s="62">
        <v>108491</v>
      </c>
      <c r="FB156" s="62">
        <v>3</v>
      </c>
      <c r="FE156" s="62"/>
      <c r="FG156" s="62"/>
    </row>
    <row r="157" spans="8:163" x14ac:dyDescent="0.25">
      <c r="H157" s="12"/>
      <c r="T157" s="3" t="s">
        <v>110</v>
      </c>
      <c r="AP157" s="12"/>
      <c r="BC157" s="12"/>
      <c r="BM157" s="12"/>
      <c r="BY157" s="12"/>
      <c r="CK157" s="12"/>
      <c r="DF157" s="12"/>
      <c r="DO157" s="12"/>
      <c r="DR157" s="33"/>
      <c r="DS157" s="33"/>
      <c r="DT157" s="33"/>
      <c r="DU157" s="33"/>
      <c r="EO157" s="12"/>
      <c r="ER157" s="62"/>
      <c r="ES157" s="62" t="s">
        <v>43</v>
      </c>
      <c r="ET157" s="62">
        <v>165</v>
      </c>
      <c r="EU157" s="62">
        <v>18.3</v>
      </c>
      <c r="EY157" s="62"/>
      <c r="EZ157" s="62" t="s">
        <v>43</v>
      </c>
      <c r="FA157" s="62">
        <v>663003</v>
      </c>
      <c r="FB157" s="62">
        <v>18.3</v>
      </c>
      <c r="FE157" s="62"/>
      <c r="FG157" s="62"/>
    </row>
    <row r="158" spans="8:163" x14ac:dyDescent="0.25">
      <c r="H158" s="12"/>
      <c r="V158" s="1" t="s">
        <v>3</v>
      </c>
      <c r="W158" s="1" t="s">
        <v>4</v>
      </c>
      <c r="AP158" s="12"/>
      <c r="BC158" s="12"/>
      <c r="BM158" s="12"/>
      <c r="BY158" s="12"/>
      <c r="CK158" s="12"/>
      <c r="DF158" s="12"/>
      <c r="DO158" s="12"/>
      <c r="DR158" s="33"/>
      <c r="DS158" s="33"/>
      <c r="DT158" s="33"/>
      <c r="DU158" s="33"/>
      <c r="EO158" s="12"/>
      <c r="ER158" s="62" t="s">
        <v>69</v>
      </c>
      <c r="ES158" s="62" t="s">
        <v>70</v>
      </c>
      <c r="ET158" s="62">
        <v>735</v>
      </c>
      <c r="EU158" s="62">
        <v>81.7</v>
      </c>
      <c r="EY158" s="62" t="s">
        <v>69</v>
      </c>
      <c r="EZ158" s="62" t="s">
        <v>70</v>
      </c>
      <c r="FA158" s="62">
        <v>2953379</v>
      </c>
      <c r="FB158" s="62">
        <v>81.7</v>
      </c>
      <c r="FE158" s="62"/>
      <c r="FG158" s="62"/>
    </row>
    <row r="159" spans="8:163" x14ac:dyDescent="0.25">
      <c r="H159" s="12"/>
      <c r="T159" s="1" t="s">
        <v>6</v>
      </c>
      <c r="U159" s="1" t="s">
        <v>46</v>
      </c>
      <c r="V159" s="1">
        <v>3</v>
      </c>
      <c r="W159" s="1">
        <v>0.3</v>
      </c>
      <c r="AP159" s="12"/>
      <c r="BC159" s="12"/>
      <c r="BM159" s="12"/>
      <c r="BY159" s="12"/>
      <c r="CK159" s="12"/>
      <c r="DF159" s="12"/>
      <c r="DO159" s="12"/>
      <c r="DR159" s="33"/>
      <c r="DS159" s="33"/>
      <c r="DT159" s="33"/>
      <c r="DU159" s="33"/>
      <c r="EO159" s="12"/>
      <c r="ER159" s="62" t="s">
        <v>43</v>
      </c>
      <c r="ES159" s="62"/>
      <c r="ET159" s="62">
        <v>900</v>
      </c>
      <c r="EU159" s="62">
        <v>100</v>
      </c>
      <c r="EY159" s="62" t="s">
        <v>43</v>
      </c>
      <c r="EZ159" s="62"/>
      <c r="FA159" s="62">
        <v>3616382</v>
      </c>
      <c r="FB159" s="62">
        <v>100</v>
      </c>
      <c r="FE159" s="62"/>
      <c r="FG159" s="62"/>
    </row>
    <row r="160" spans="8:163" x14ac:dyDescent="0.25">
      <c r="H160" s="12"/>
      <c r="U160" s="1" t="s">
        <v>49</v>
      </c>
      <c r="V160" s="1">
        <v>867</v>
      </c>
      <c r="W160" s="1">
        <v>96.3</v>
      </c>
      <c r="AP160" s="12"/>
      <c r="BC160" s="12"/>
      <c r="BM160" s="12"/>
      <c r="BY160" s="12"/>
      <c r="CK160" s="12"/>
      <c r="DF160" s="12"/>
      <c r="DO160" s="12"/>
      <c r="DR160" s="33"/>
      <c r="DS160" s="33"/>
      <c r="DT160" s="33"/>
      <c r="DU160" s="33"/>
      <c r="EO160" s="12"/>
      <c r="ER160" s="62"/>
      <c r="ES160" s="62"/>
      <c r="EY160" s="62"/>
      <c r="EZ160" s="62"/>
      <c r="FA160" s="62"/>
      <c r="FB160" s="62"/>
      <c r="FE160" s="62"/>
      <c r="FG160" s="62"/>
    </row>
    <row r="161" spans="8:163" x14ac:dyDescent="0.25">
      <c r="H161" s="12"/>
      <c r="U161" s="1" t="s">
        <v>43</v>
      </c>
      <c r="V161" s="1">
        <v>870</v>
      </c>
      <c r="W161" s="1">
        <v>96.7</v>
      </c>
      <c r="AP161" s="12"/>
      <c r="BC161" s="12"/>
      <c r="BM161" s="12"/>
      <c r="BY161" s="12"/>
      <c r="CK161" s="12"/>
      <c r="DF161" s="12"/>
      <c r="DO161" s="12"/>
      <c r="EO161" s="12"/>
      <c r="ER161" s="62"/>
      <c r="ES161" s="62"/>
      <c r="EY161" s="62"/>
      <c r="EZ161" s="62"/>
      <c r="FA161" s="62"/>
      <c r="FB161" s="62"/>
      <c r="FE161" s="62"/>
      <c r="FG161" s="62"/>
    </row>
    <row r="162" spans="8:163" x14ac:dyDescent="0.25">
      <c r="H162" s="12"/>
      <c r="T162" s="1" t="s">
        <v>69</v>
      </c>
      <c r="U162" s="1" t="s">
        <v>70</v>
      </c>
      <c r="V162" s="1">
        <v>30</v>
      </c>
      <c r="W162" s="1">
        <v>3.3</v>
      </c>
      <c r="AP162" s="12"/>
      <c r="BC162" s="12"/>
      <c r="BM162" s="12"/>
      <c r="BY162" s="12"/>
      <c r="CK162" s="12"/>
      <c r="DF162" s="12"/>
      <c r="DO162" s="12"/>
      <c r="EO162" s="12"/>
      <c r="ER162" s="62"/>
      <c r="ES162" s="62"/>
      <c r="EY162" s="62"/>
      <c r="EZ162" s="62"/>
      <c r="FA162" s="62"/>
      <c r="FB162" s="62"/>
      <c r="FE162" s="62"/>
      <c r="FG162" s="62"/>
    </row>
    <row r="163" spans="8:163" x14ac:dyDescent="0.25">
      <c r="H163" s="12"/>
      <c r="T163" s="1" t="s">
        <v>43</v>
      </c>
      <c r="V163" s="1">
        <v>900</v>
      </c>
      <c r="W163" s="1">
        <v>100</v>
      </c>
      <c r="AP163" s="12"/>
      <c r="BC163" s="12"/>
      <c r="BM163" s="12"/>
      <c r="BY163" s="12"/>
      <c r="CK163" s="12"/>
      <c r="DF163" s="12"/>
      <c r="DO163" s="12"/>
      <c r="EO163" s="12"/>
      <c r="ER163" s="24" t="s">
        <v>470</v>
      </c>
      <c r="ES163" s="62"/>
      <c r="EY163" s="24" t="s">
        <v>470</v>
      </c>
      <c r="EZ163" s="62"/>
      <c r="FA163" s="62"/>
      <c r="FB163" s="62"/>
      <c r="FE163" s="62"/>
      <c r="FG163" s="62"/>
    </row>
    <row r="164" spans="8:163" x14ac:dyDescent="0.25">
      <c r="H164" s="12"/>
      <c r="AP164" s="12"/>
      <c r="BC164" s="12"/>
      <c r="BM164" s="12"/>
      <c r="BY164" s="12"/>
      <c r="CK164" s="12"/>
      <c r="DF164" s="12"/>
      <c r="DO164" s="12"/>
      <c r="EO164" s="12"/>
      <c r="ER164" s="62"/>
      <c r="ES164" s="62"/>
      <c r="ET164" s="62" t="s">
        <v>3</v>
      </c>
      <c r="EU164" s="62" t="s">
        <v>4</v>
      </c>
      <c r="EY164" s="62"/>
      <c r="EZ164" s="62"/>
      <c r="FA164" s="62" t="s">
        <v>3</v>
      </c>
      <c r="FB164" s="62" t="s">
        <v>4</v>
      </c>
      <c r="FE164" s="62"/>
      <c r="FG164" s="62"/>
    </row>
    <row r="165" spans="8:163" x14ac:dyDescent="0.25">
      <c r="H165" s="12"/>
      <c r="AP165" s="12"/>
      <c r="BC165" s="12"/>
      <c r="BM165" s="12"/>
      <c r="BY165" s="12"/>
      <c r="CK165" s="12"/>
      <c r="DF165" s="12"/>
      <c r="DO165" s="12"/>
      <c r="EO165" s="12"/>
      <c r="ER165" s="62" t="s">
        <v>6</v>
      </c>
      <c r="ES165" s="62" t="s">
        <v>454</v>
      </c>
      <c r="ET165" s="62">
        <v>7</v>
      </c>
      <c r="EU165" s="62">
        <v>0.8</v>
      </c>
      <c r="EY165" s="62" t="s">
        <v>6</v>
      </c>
      <c r="EZ165" s="62" t="s">
        <v>454</v>
      </c>
      <c r="FA165" s="62">
        <v>28127</v>
      </c>
      <c r="FB165" s="62">
        <v>0.8</v>
      </c>
      <c r="FE165" s="62"/>
      <c r="FG165" s="62"/>
    </row>
    <row r="166" spans="8:163" x14ac:dyDescent="0.25">
      <c r="H166" s="12"/>
      <c r="AP166" s="12"/>
      <c r="BC166" s="12"/>
      <c r="BM166" s="12"/>
      <c r="BY166" s="12"/>
      <c r="CK166" s="12"/>
      <c r="DF166" s="12"/>
      <c r="DO166" s="12"/>
      <c r="EO166" s="12"/>
      <c r="ER166" s="62"/>
      <c r="ES166" s="62" t="s">
        <v>455</v>
      </c>
      <c r="ET166" s="62">
        <v>10</v>
      </c>
      <c r="EU166" s="62">
        <v>1.1000000000000001</v>
      </c>
      <c r="EY166" s="62"/>
      <c r="EZ166" s="62" t="s">
        <v>455</v>
      </c>
      <c r="FA166" s="62">
        <v>40182</v>
      </c>
      <c r="FB166" s="62">
        <v>1.1000000000000001</v>
      </c>
      <c r="FE166" s="62"/>
      <c r="FG166" s="62"/>
    </row>
    <row r="167" spans="8:163" x14ac:dyDescent="0.25">
      <c r="H167" s="12"/>
      <c r="T167" s="3" t="s">
        <v>111</v>
      </c>
      <c r="AP167" s="12"/>
      <c r="BC167" s="12"/>
      <c r="BM167" s="12"/>
      <c r="BY167" s="12"/>
      <c r="CK167" s="12"/>
      <c r="DF167" s="12"/>
      <c r="DO167" s="12"/>
      <c r="EO167" s="12"/>
      <c r="ER167" s="62"/>
      <c r="ES167" s="62" t="s">
        <v>456</v>
      </c>
      <c r="ET167" s="62">
        <v>21</v>
      </c>
      <c r="EU167" s="62">
        <v>2.2999999999999998</v>
      </c>
      <c r="EY167" s="62"/>
      <c r="EZ167" s="62" t="s">
        <v>456</v>
      </c>
      <c r="FA167" s="62">
        <v>84382</v>
      </c>
      <c r="FB167" s="62">
        <v>2.2999999999999998</v>
      </c>
      <c r="FE167" s="62"/>
      <c r="FG167" s="62"/>
    </row>
    <row r="168" spans="8:163" x14ac:dyDescent="0.25">
      <c r="H168" s="12"/>
      <c r="V168" s="1" t="s">
        <v>3</v>
      </c>
      <c r="W168" s="1" t="s">
        <v>4</v>
      </c>
      <c r="AP168" s="12"/>
      <c r="BC168" s="12"/>
      <c r="BM168" s="12"/>
      <c r="BY168" s="12"/>
      <c r="CK168" s="12"/>
      <c r="DF168" s="12"/>
      <c r="DO168" s="12"/>
      <c r="EO168" s="12"/>
      <c r="ER168" s="62"/>
      <c r="ES168" s="62" t="s">
        <v>457</v>
      </c>
      <c r="ET168" s="62">
        <v>17</v>
      </c>
      <c r="EU168" s="62">
        <v>1.9</v>
      </c>
      <c r="EY168" s="62"/>
      <c r="EZ168" s="62" t="s">
        <v>457</v>
      </c>
      <c r="FA168" s="62">
        <v>68309</v>
      </c>
      <c r="FB168" s="62">
        <v>1.9</v>
      </c>
      <c r="FE168" s="62"/>
      <c r="FG168" s="62"/>
    </row>
    <row r="169" spans="8:163" x14ac:dyDescent="0.25">
      <c r="H169" s="12"/>
      <c r="T169" s="1" t="s">
        <v>6</v>
      </c>
      <c r="U169" s="1" t="s">
        <v>46</v>
      </c>
      <c r="V169" s="1">
        <v>5</v>
      </c>
      <c r="W169" s="1">
        <v>0.6</v>
      </c>
      <c r="AP169" s="12"/>
      <c r="BC169" s="12"/>
      <c r="BM169" s="12"/>
      <c r="BY169" s="12"/>
      <c r="CK169" s="12"/>
      <c r="DF169" s="12"/>
      <c r="DO169" s="12"/>
      <c r="EO169" s="12"/>
      <c r="ER169" s="62"/>
      <c r="ES169" s="62" t="s">
        <v>458</v>
      </c>
      <c r="ET169" s="62">
        <v>11</v>
      </c>
      <c r="EU169" s="62">
        <v>1.2</v>
      </c>
      <c r="EY169" s="62"/>
      <c r="EZ169" s="62" t="s">
        <v>458</v>
      </c>
      <c r="FA169" s="62">
        <v>44200</v>
      </c>
      <c r="FB169" s="62">
        <v>1.2</v>
      </c>
      <c r="FE169" s="62"/>
      <c r="FG169" s="62"/>
    </row>
    <row r="170" spans="8:163" x14ac:dyDescent="0.25">
      <c r="H170" s="12"/>
      <c r="U170" s="1" t="s">
        <v>49</v>
      </c>
      <c r="V170" s="1">
        <v>865</v>
      </c>
      <c r="W170" s="1">
        <v>96.1</v>
      </c>
      <c r="AP170" s="12"/>
      <c r="BC170" s="12"/>
      <c r="BM170" s="12"/>
      <c r="BY170" s="12"/>
      <c r="CK170" s="12"/>
      <c r="DF170" s="12"/>
      <c r="DO170" s="12"/>
      <c r="EO170" s="12"/>
      <c r="ER170" s="62"/>
      <c r="ES170" s="62" t="s">
        <v>43</v>
      </c>
      <c r="ET170" s="62">
        <v>66</v>
      </c>
      <c r="EU170" s="62">
        <v>7.3</v>
      </c>
      <c r="EY170" s="62"/>
      <c r="EZ170" s="62" t="s">
        <v>43</v>
      </c>
      <c r="FA170" s="62">
        <v>265201</v>
      </c>
      <c r="FB170" s="62">
        <v>7.3</v>
      </c>
      <c r="FE170" s="62"/>
      <c r="FG170" s="62"/>
    </row>
    <row r="171" spans="8:163" x14ac:dyDescent="0.25">
      <c r="H171" s="12"/>
      <c r="U171" s="1" t="s">
        <v>43</v>
      </c>
      <c r="V171" s="1">
        <v>870</v>
      </c>
      <c r="W171" s="1">
        <v>96.7</v>
      </c>
      <c r="AP171" s="12"/>
      <c r="BC171" s="12"/>
      <c r="BM171" s="12"/>
      <c r="BY171" s="12"/>
      <c r="ER171" s="62" t="s">
        <v>69</v>
      </c>
      <c r="ES171" s="62" t="s">
        <v>70</v>
      </c>
      <c r="ET171" s="62">
        <v>834</v>
      </c>
      <c r="EU171" s="62">
        <v>92.7</v>
      </c>
      <c r="EY171" s="62" t="s">
        <v>69</v>
      </c>
      <c r="EZ171" s="62" t="s">
        <v>70</v>
      </c>
      <c r="FA171" s="62">
        <v>3351181</v>
      </c>
      <c r="FB171" s="62">
        <v>92.7</v>
      </c>
      <c r="FE171" s="62"/>
      <c r="FG171" s="62"/>
    </row>
    <row r="172" spans="8:163" x14ac:dyDescent="0.25">
      <c r="H172" s="12"/>
      <c r="T172" s="1" t="s">
        <v>69</v>
      </c>
      <c r="U172" s="1" t="s">
        <v>70</v>
      </c>
      <c r="V172" s="1">
        <v>30</v>
      </c>
      <c r="W172" s="1">
        <v>3.3</v>
      </c>
      <c r="AP172" s="12"/>
      <c r="BC172" s="12"/>
      <c r="BM172" s="12"/>
      <c r="BY172" s="12"/>
      <c r="ER172" s="62" t="s">
        <v>43</v>
      </c>
      <c r="ES172" s="62"/>
      <c r="ET172" s="62">
        <v>900</v>
      </c>
      <c r="EU172" s="62">
        <v>100</v>
      </c>
      <c r="EY172" s="62" t="s">
        <v>43</v>
      </c>
      <c r="EZ172" s="62"/>
      <c r="FA172" s="62">
        <v>3616382</v>
      </c>
      <c r="FB172" s="62">
        <v>100</v>
      </c>
      <c r="FE172" s="62"/>
      <c r="FG172" s="62"/>
    </row>
    <row r="173" spans="8:163" x14ac:dyDescent="0.25">
      <c r="H173" s="12"/>
      <c r="T173" s="1" t="s">
        <v>43</v>
      </c>
      <c r="V173" s="1">
        <v>900</v>
      </c>
      <c r="W173" s="1">
        <v>100</v>
      </c>
      <c r="AP173" s="12"/>
      <c r="BC173" s="12"/>
      <c r="BM173" s="12"/>
      <c r="BY173" s="12"/>
      <c r="ER173" s="62"/>
      <c r="ES173" s="62"/>
      <c r="EY173" s="62"/>
      <c r="EZ173" s="62"/>
      <c r="FA173" s="62"/>
      <c r="FB173" s="62"/>
      <c r="FE173" s="62"/>
      <c r="FG173" s="62"/>
    </row>
    <row r="174" spans="8:163" x14ac:dyDescent="0.25">
      <c r="H174" s="12"/>
      <c r="AP174" s="12"/>
      <c r="BC174" s="12"/>
      <c r="BM174" s="12"/>
      <c r="BY174" s="12"/>
      <c r="ER174" s="62"/>
      <c r="ES174" s="62"/>
      <c r="EY174" s="62"/>
      <c r="EZ174" s="62"/>
      <c r="FA174" s="62"/>
      <c r="FB174" s="62"/>
      <c r="FE174" s="62"/>
      <c r="FG174" s="62"/>
    </row>
    <row r="175" spans="8:163" x14ac:dyDescent="0.25">
      <c r="H175" s="12"/>
      <c r="AP175" s="12"/>
      <c r="BC175" s="12"/>
      <c r="BM175" s="12"/>
      <c r="BY175" s="12"/>
      <c r="ER175" s="62"/>
      <c r="ES175" s="62"/>
      <c r="EY175" s="62"/>
      <c r="EZ175" s="62"/>
      <c r="FA175" s="62"/>
      <c r="FB175" s="62"/>
      <c r="FE175" s="62"/>
      <c r="FG175" s="62"/>
    </row>
    <row r="176" spans="8:163" x14ac:dyDescent="0.25">
      <c r="H176" s="12"/>
      <c r="AP176" s="12"/>
      <c r="BC176" s="12"/>
      <c r="BM176" s="12"/>
      <c r="BY176" s="12"/>
      <c r="ER176" s="24" t="s">
        <v>471</v>
      </c>
      <c r="ES176" s="62"/>
      <c r="EY176" s="24" t="s">
        <v>471</v>
      </c>
      <c r="EZ176" s="62"/>
      <c r="FA176" s="62"/>
      <c r="FB176" s="62"/>
      <c r="FE176" s="62"/>
      <c r="FG176" s="62"/>
    </row>
    <row r="177" spans="8:163" x14ac:dyDescent="0.25">
      <c r="H177" s="12"/>
      <c r="T177" s="3" t="s">
        <v>112</v>
      </c>
      <c r="AP177" s="12"/>
      <c r="BC177" s="12"/>
      <c r="BM177" s="12"/>
      <c r="BY177" s="12"/>
      <c r="ER177" s="62"/>
      <c r="ES177" s="62"/>
      <c r="ET177" s="62" t="s">
        <v>3</v>
      </c>
      <c r="EU177" s="62" t="s">
        <v>4</v>
      </c>
      <c r="EY177" s="62"/>
      <c r="EZ177" s="62"/>
      <c r="FA177" s="62" t="s">
        <v>3</v>
      </c>
      <c r="FB177" s="62" t="s">
        <v>4</v>
      </c>
      <c r="FE177" s="62"/>
      <c r="FG177" s="62"/>
    </row>
    <row r="178" spans="8:163" x14ac:dyDescent="0.25">
      <c r="H178" s="12"/>
      <c r="V178" s="1" t="s">
        <v>3</v>
      </c>
      <c r="W178" s="1" t="s">
        <v>4</v>
      </c>
      <c r="AP178" s="12"/>
      <c r="BC178" s="12"/>
      <c r="BM178" s="12"/>
      <c r="BY178" s="12"/>
      <c r="ER178" s="62" t="s">
        <v>6</v>
      </c>
      <c r="ES178" s="62" t="s">
        <v>454</v>
      </c>
      <c r="ET178" s="62">
        <v>5</v>
      </c>
      <c r="EU178" s="62">
        <v>0.6</v>
      </c>
      <c r="EY178" s="62" t="s">
        <v>6</v>
      </c>
      <c r="EZ178" s="62" t="s">
        <v>454</v>
      </c>
      <c r="FA178" s="62">
        <v>20091</v>
      </c>
      <c r="FB178" s="62">
        <v>0.6</v>
      </c>
      <c r="FE178" s="62"/>
      <c r="FG178" s="62"/>
    </row>
    <row r="179" spans="8:163" x14ac:dyDescent="0.25">
      <c r="H179" s="12"/>
      <c r="T179" s="1" t="s">
        <v>6</v>
      </c>
      <c r="U179" s="1" t="s">
        <v>46</v>
      </c>
      <c r="V179" s="1">
        <v>31</v>
      </c>
      <c r="W179" s="1">
        <v>3.4</v>
      </c>
      <c r="AP179" s="12"/>
      <c r="BC179" s="12"/>
      <c r="BM179" s="12"/>
      <c r="BY179" s="12"/>
      <c r="ER179" s="62"/>
      <c r="ES179" s="62" t="s">
        <v>455</v>
      </c>
      <c r="ET179" s="62">
        <v>10</v>
      </c>
      <c r="EU179" s="62">
        <v>1.1000000000000001</v>
      </c>
      <c r="EY179" s="62"/>
      <c r="EZ179" s="62" t="s">
        <v>455</v>
      </c>
      <c r="FA179" s="62">
        <v>40182</v>
      </c>
      <c r="FB179" s="62">
        <v>1.1000000000000001</v>
      </c>
      <c r="FE179" s="62"/>
      <c r="FG179" s="62"/>
    </row>
    <row r="180" spans="8:163" x14ac:dyDescent="0.25">
      <c r="H180" s="12"/>
      <c r="U180" s="1" t="s">
        <v>49</v>
      </c>
      <c r="V180" s="1">
        <v>839</v>
      </c>
      <c r="W180" s="1">
        <v>93.2</v>
      </c>
      <c r="AP180" s="12"/>
      <c r="BC180" s="12"/>
      <c r="BM180" s="12"/>
      <c r="BY180" s="12"/>
      <c r="ER180" s="62"/>
      <c r="ES180" s="62" t="s">
        <v>456</v>
      </c>
      <c r="ET180" s="62">
        <v>16</v>
      </c>
      <c r="EU180" s="62">
        <v>1.8</v>
      </c>
      <c r="EY180" s="62"/>
      <c r="EZ180" s="62" t="s">
        <v>456</v>
      </c>
      <c r="FA180" s="62">
        <v>64291</v>
      </c>
      <c r="FB180" s="62">
        <v>1.8</v>
      </c>
      <c r="FE180" s="62"/>
      <c r="FG180" s="62"/>
    </row>
    <row r="181" spans="8:163" x14ac:dyDescent="0.25">
      <c r="H181" s="12"/>
      <c r="U181" s="1" t="s">
        <v>43</v>
      </c>
      <c r="V181" s="1">
        <v>870</v>
      </c>
      <c r="W181" s="1">
        <v>96.7</v>
      </c>
      <c r="AP181" s="12"/>
      <c r="BC181" s="12"/>
      <c r="BM181" s="12"/>
      <c r="BY181" s="12"/>
      <c r="ER181" s="62"/>
      <c r="ES181" s="62" t="s">
        <v>457</v>
      </c>
      <c r="ET181" s="62">
        <v>14</v>
      </c>
      <c r="EU181" s="62">
        <v>1.6</v>
      </c>
      <c r="EY181" s="62"/>
      <c r="EZ181" s="62" t="s">
        <v>457</v>
      </c>
      <c r="FA181" s="62">
        <v>56255</v>
      </c>
      <c r="FB181" s="62">
        <v>1.6</v>
      </c>
      <c r="FE181" s="62"/>
      <c r="FG181" s="62"/>
    </row>
    <row r="182" spans="8:163" x14ac:dyDescent="0.25">
      <c r="H182" s="12"/>
      <c r="T182" s="1" t="s">
        <v>69</v>
      </c>
      <c r="U182" s="1" t="s">
        <v>70</v>
      </c>
      <c r="V182" s="1">
        <v>30</v>
      </c>
      <c r="W182" s="1">
        <v>3.3</v>
      </c>
      <c r="AP182" s="12"/>
      <c r="BC182" s="12"/>
      <c r="BM182" s="12"/>
      <c r="BY182" s="12"/>
      <c r="ER182" s="62"/>
      <c r="ES182" s="62" t="s">
        <v>458</v>
      </c>
      <c r="ET182" s="62">
        <v>8</v>
      </c>
      <c r="EU182" s="62">
        <v>0.9</v>
      </c>
      <c r="EY182" s="62"/>
      <c r="EZ182" s="62" t="s">
        <v>458</v>
      </c>
      <c r="FA182" s="62">
        <v>32146</v>
      </c>
      <c r="FB182" s="62">
        <v>0.9</v>
      </c>
      <c r="FE182" s="62"/>
      <c r="FG182" s="62"/>
    </row>
    <row r="183" spans="8:163" x14ac:dyDescent="0.25">
      <c r="H183" s="12"/>
      <c r="T183" s="1" t="s">
        <v>43</v>
      </c>
      <c r="V183" s="1">
        <v>900</v>
      </c>
      <c r="W183" s="1">
        <v>100</v>
      </c>
      <c r="AP183" s="12"/>
      <c r="BC183" s="12"/>
      <c r="BM183" s="12"/>
      <c r="BY183" s="12"/>
      <c r="ER183" s="62"/>
      <c r="ES183" s="62" t="s">
        <v>43</v>
      </c>
      <c r="ET183" s="62">
        <v>53</v>
      </c>
      <c r="EU183" s="62">
        <v>5.9</v>
      </c>
      <c r="EY183" s="62"/>
      <c r="EZ183" s="62" t="s">
        <v>43</v>
      </c>
      <c r="FA183" s="62">
        <v>212965</v>
      </c>
      <c r="FB183" s="62">
        <v>5.9</v>
      </c>
      <c r="FE183" s="62"/>
      <c r="FG183" s="62"/>
    </row>
    <row r="184" spans="8:163" x14ac:dyDescent="0.25">
      <c r="H184" s="12"/>
      <c r="AP184" s="12"/>
      <c r="BC184" s="12"/>
      <c r="BM184" s="12"/>
      <c r="BY184" s="12"/>
      <c r="ER184" s="62" t="s">
        <v>69</v>
      </c>
      <c r="ES184" s="62" t="s">
        <v>70</v>
      </c>
      <c r="ET184" s="62">
        <v>847</v>
      </c>
      <c r="EU184" s="62">
        <v>94.1</v>
      </c>
      <c r="EY184" s="62" t="s">
        <v>69</v>
      </c>
      <c r="EZ184" s="62" t="s">
        <v>70</v>
      </c>
      <c r="FA184" s="62">
        <v>3403417</v>
      </c>
      <c r="FB184" s="62">
        <v>94.1</v>
      </c>
      <c r="FE184" s="62"/>
      <c r="FG184" s="62"/>
    </row>
    <row r="185" spans="8:163" x14ac:dyDescent="0.25">
      <c r="ER185" s="62" t="s">
        <v>43</v>
      </c>
      <c r="ES185" s="62"/>
      <c r="ET185" s="62">
        <v>900</v>
      </c>
      <c r="EU185" s="62">
        <v>100</v>
      </c>
      <c r="EY185" s="62" t="s">
        <v>43</v>
      </c>
      <c r="EZ185" s="62"/>
      <c r="FA185" s="62">
        <v>3616382</v>
      </c>
      <c r="FB185" s="62">
        <v>100</v>
      </c>
      <c r="FE185" s="62"/>
      <c r="FG185" s="62"/>
    </row>
    <row r="186" spans="8:163" x14ac:dyDescent="0.25">
      <c r="ER186" s="62"/>
      <c r="ES186" s="62"/>
      <c r="EY186" s="62"/>
      <c r="EZ186" s="62"/>
      <c r="FA186" s="62"/>
      <c r="FB186" s="62"/>
      <c r="FE186" s="62"/>
      <c r="FG186" s="62"/>
    </row>
    <row r="187" spans="8:163" x14ac:dyDescent="0.25">
      <c r="T187" s="24" t="s">
        <v>166</v>
      </c>
      <c r="U187" s="25"/>
      <c r="V187" s="25"/>
      <c r="W187" s="25"/>
      <c r="X187" s="25"/>
      <c r="Y187" s="25"/>
      <c r="Z187" s="25"/>
      <c r="ER187" s="62"/>
      <c r="ES187" s="62"/>
      <c r="EX187" s="62"/>
      <c r="EY187" s="62"/>
      <c r="EZ187" s="62"/>
      <c r="FA187" s="62"/>
      <c r="FB187" s="62"/>
      <c r="FE187" s="62"/>
      <c r="FG187" s="62"/>
    </row>
    <row r="188" spans="8:163" x14ac:dyDescent="0.25">
      <c r="T188" s="25"/>
      <c r="U188" s="25"/>
      <c r="V188" s="25" t="s">
        <v>3</v>
      </c>
      <c r="W188" s="25" t="s">
        <v>4</v>
      </c>
      <c r="X188" s="25"/>
      <c r="Y188" s="25"/>
      <c r="Z188" s="25"/>
      <c r="ER188" s="62"/>
      <c r="ES188" s="62"/>
      <c r="EX188" s="62"/>
      <c r="EY188" s="62"/>
      <c r="EZ188" s="62"/>
      <c r="FA188" s="62"/>
      <c r="FB188" s="62"/>
      <c r="FE188" s="62"/>
      <c r="FG188" s="62"/>
    </row>
    <row r="189" spans="8:163" x14ac:dyDescent="0.25">
      <c r="T189" s="25" t="s">
        <v>6</v>
      </c>
      <c r="U189" s="25">
        <v>1</v>
      </c>
      <c r="V189" s="25">
        <v>19</v>
      </c>
      <c r="W189" s="25">
        <v>2.1</v>
      </c>
      <c r="X189" s="25"/>
      <c r="Y189" s="25"/>
      <c r="Z189" s="25"/>
      <c r="ES189" s="62"/>
      <c r="EX189" s="62"/>
      <c r="EY189" s="62"/>
      <c r="EZ189" s="62"/>
    </row>
    <row r="190" spans="8:163" x14ac:dyDescent="0.25">
      <c r="T190" s="25" t="s">
        <v>69</v>
      </c>
      <c r="U190" s="25" t="s">
        <v>70</v>
      </c>
      <c r="V190" s="25">
        <v>881</v>
      </c>
      <c r="W190" s="25">
        <v>97.9</v>
      </c>
      <c r="X190" s="25"/>
      <c r="Y190" s="25"/>
      <c r="Z190" s="25"/>
    </row>
    <row r="191" spans="8:163" x14ac:dyDescent="0.25">
      <c r="T191" s="25" t="s">
        <v>43</v>
      </c>
      <c r="U191" s="25"/>
      <c r="V191" s="25">
        <v>900</v>
      </c>
      <c r="W191" s="25">
        <v>100</v>
      </c>
      <c r="X191" s="25"/>
      <c r="Y191" s="25"/>
      <c r="Z191" s="25"/>
    </row>
    <row r="192" spans="8:163" x14ac:dyDescent="0.25">
      <c r="T192" s="25"/>
      <c r="U192" s="25"/>
      <c r="V192" s="25"/>
      <c r="W192" s="25"/>
      <c r="X192" s="25"/>
      <c r="Y192" s="25"/>
    </row>
    <row r="193" spans="20:25" x14ac:dyDescent="0.25">
      <c r="T193" s="25"/>
      <c r="U193" s="25"/>
      <c r="V193" s="25"/>
      <c r="W193" s="25"/>
      <c r="X193" s="25"/>
      <c r="Y193" s="25"/>
    </row>
    <row r="194" spans="20:25" x14ac:dyDescent="0.25">
      <c r="T194" s="25"/>
      <c r="U194" s="25"/>
      <c r="V194" s="25"/>
      <c r="W194" s="25"/>
      <c r="X194" s="25"/>
      <c r="Y194" s="25"/>
    </row>
    <row r="197" spans="20:25" x14ac:dyDescent="0.25">
      <c r="T197" s="24" t="s">
        <v>165</v>
      </c>
      <c r="U197" s="25"/>
      <c r="V197" s="25"/>
      <c r="W197" s="25"/>
    </row>
    <row r="198" spans="20:25" x14ac:dyDescent="0.25">
      <c r="T198" s="25"/>
      <c r="U198" s="25"/>
      <c r="V198" s="25" t="s">
        <v>3</v>
      </c>
      <c r="W198" s="25" t="s">
        <v>4</v>
      </c>
    </row>
    <row r="199" spans="20:25" x14ac:dyDescent="0.25">
      <c r="T199" s="25" t="s">
        <v>6</v>
      </c>
      <c r="U199" s="25">
        <v>1</v>
      </c>
      <c r="V199" s="25">
        <v>128</v>
      </c>
      <c r="W199" s="25">
        <v>14.2</v>
      </c>
    </row>
    <row r="200" spans="20:25" x14ac:dyDescent="0.25">
      <c r="T200" s="25" t="s">
        <v>69</v>
      </c>
      <c r="U200" s="25" t="s">
        <v>70</v>
      </c>
      <c r="V200" s="25">
        <v>772</v>
      </c>
      <c r="W200" s="25">
        <v>85.8</v>
      </c>
    </row>
    <row r="201" spans="20:25" x14ac:dyDescent="0.25">
      <c r="T201" s="25" t="s">
        <v>43</v>
      </c>
      <c r="U201" s="25"/>
      <c r="V201" s="25">
        <v>900</v>
      </c>
      <c r="W201" s="25">
        <v>100</v>
      </c>
    </row>
  </sheetData>
  <mergeCells count="3">
    <mergeCell ref="AC5:AD5"/>
    <mergeCell ref="J5:N5"/>
    <mergeCell ref="T5:X5"/>
  </mergeCells>
  <conditionalFormatting sqref="AI6:AI14 AI16:AI25">
    <cfRule type="cellIs" dxfId="4" priority="1" operator="greaterThanOrEqual">
      <formula>20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K1:CO398"/>
  <sheetViews>
    <sheetView topLeftCell="BU4" zoomScale="70" zoomScaleNormal="70" workbookViewId="0">
      <selection activeCell="CJ52" sqref="CJ52"/>
    </sheetView>
  </sheetViews>
  <sheetFormatPr defaultColWidth="8.75" defaultRowHeight="15.75" x14ac:dyDescent="0.25"/>
  <cols>
    <col min="1" max="39" width="8.75" style="62"/>
    <col min="40" max="40" width="20.75" style="62" customWidth="1"/>
    <col min="41" max="49" width="8.75" style="62"/>
    <col min="50" max="50" width="12.75" style="62" customWidth="1"/>
    <col min="51" max="16384" width="8.75" style="62"/>
  </cols>
  <sheetData>
    <row r="1" spans="11:93" x14ac:dyDescent="0.25">
      <c r="K1" s="34" t="s">
        <v>727</v>
      </c>
      <c r="L1" s="62" t="s">
        <v>33</v>
      </c>
      <c r="M1" s="62" t="s">
        <v>402</v>
      </c>
      <c r="O1" s="64"/>
      <c r="Q1" s="127" t="s">
        <v>736</v>
      </c>
      <c r="R1" s="108"/>
      <c r="AB1" s="64"/>
      <c r="AD1" s="34" t="s">
        <v>737</v>
      </c>
      <c r="AK1" s="64"/>
      <c r="AM1" s="34" t="s">
        <v>739</v>
      </c>
      <c r="AT1" s="64"/>
      <c r="AV1" s="34" t="s">
        <v>740</v>
      </c>
      <c r="BD1" s="64"/>
      <c r="BF1" s="34" t="s">
        <v>741</v>
      </c>
      <c r="BM1" s="64"/>
      <c r="BO1" s="34" t="s">
        <v>742</v>
      </c>
      <c r="CA1" s="64"/>
      <c r="CC1" s="34" t="s">
        <v>743</v>
      </c>
    </row>
    <row r="2" spans="11:93" x14ac:dyDescent="0.25">
      <c r="K2" s="62" t="s">
        <v>405</v>
      </c>
      <c r="L2" s="62" t="s">
        <v>442</v>
      </c>
      <c r="O2" s="64"/>
      <c r="Q2" s="108"/>
      <c r="R2" s="108"/>
      <c r="AB2" s="64"/>
      <c r="AD2" s="5" t="s">
        <v>327</v>
      </c>
      <c r="AE2" s="6">
        <v>1169054</v>
      </c>
      <c r="AK2" s="64"/>
      <c r="AM2" s="5" t="s">
        <v>327</v>
      </c>
      <c r="AN2" s="6">
        <v>4515660</v>
      </c>
      <c r="AT2" s="64"/>
      <c r="AV2" s="5" t="s">
        <v>327</v>
      </c>
      <c r="AW2" s="6">
        <v>4515660</v>
      </c>
      <c r="BD2" s="64"/>
      <c r="BF2" s="5" t="s">
        <v>327</v>
      </c>
      <c r="BG2" s="6">
        <v>4515660</v>
      </c>
      <c r="BM2" s="64"/>
      <c r="BO2" s="5" t="s">
        <v>327</v>
      </c>
      <c r="BP2" s="6">
        <v>4515660</v>
      </c>
      <c r="CA2" s="64"/>
      <c r="CC2" s="5" t="s">
        <v>327</v>
      </c>
      <c r="CD2" s="6">
        <v>4515660</v>
      </c>
    </row>
    <row r="3" spans="11:93" x14ac:dyDescent="0.25">
      <c r="K3" s="62" t="s">
        <v>0</v>
      </c>
      <c r="L3" s="62">
        <v>900</v>
      </c>
      <c r="O3" s="64"/>
      <c r="Q3" s="108"/>
      <c r="R3" s="108"/>
      <c r="AB3" s="64"/>
      <c r="AD3" s="59" t="s">
        <v>64</v>
      </c>
      <c r="AE3" s="6" t="s">
        <v>738</v>
      </c>
      <c r="AK3" s="64"/>
      <c r="AM3" s="59" t="s">
        <v>64</v>
      </c>
      <c r="AN3" s="6" t="s">
        <v>772</v>
      </c>
      <c r="AT3" s="64"/>
      <c r="AV3" s="59" t="s">
        <v>64</v>
      </c>
      <c r="AW3" s="6" t="s">
        <v>772</v>
      </c>
      <c r="BD3" s="64"/>
      <c r="BF3" s="59" t="s">
        <v>64</v>
      </c>
      <c r="BG3" s="6" t="s">
        <v>772</v>
      </c>
      <c r="BM3" s="64"/>
      <c r="BO3" s="59" t="s">
        <v>64</v>
      </c>
      <c r="BP3" s="6" t="s">
        <v>772</v>
      </c>
      <c r="CA3" s="64"/>
      <c r="CC3" s="59" t="s">
        <v>64</v>
      </c>
      <c r="CD3" s="6" t="s">
        <v>772</v>
      </c>
    </row>
    <row r="4" spans="11:93" x14ac:dyDescent="0.25">
      <c r="K4" s="62" t="s">
        <v>416</v>
      </c>
      <c r="L4" s="62">
        <v>4515660</v>
      </c>
      <c r="O4" s="64"/>
      <c r="Q4" s="108"/>
      <c r="R4" s="108"/>
      <c r="AB4" s="64"/>
      <c r="AK4" s="64"/>
      <c r="AT4" s="64"/>
      <c r="BD4" s="64"/>
      <c r="BM4" s="64"/>
      <c r="CA4" s="64"/>
    </row>
    <row r="5" spans="11:93" x14ac:dyDescent="0.25">
      <c r="K5" s="62" t="s">
        <v>421</v>
      </c>
      <c r="L5" s="35">
        <v>0.55000000000000004</v>
      </c>
      <c r="O5" s="64"/>
      <c r="Q5" s="108"/>
      <c r="R5" s="108"/>
      <c r="AB5" s="64"/>
      <c r="AK5" s="64"/>
      <c r="AT5" s="64"/>
      <c r="BD5" s="64"/>
      <c r="BM5" s="64"/>
      <c r="CA5" s="64"/>
    </row>
    <row r="6" spans="11:93" x14ac:dyDescent="0.25">
      <c r="K6" s="78" t="s">
        <v>422</v>
      </c>
      <c r="L6" s="79">
        <f>1-L5</f>
        <v>0.44999999999999996</v>
      </c>
      <c r="M6" s="78"/>
      <c r="O6" s="64"/>
      <c r="Q6" s="108"/>
      <c r="R6" s="108"/>
      <c r="W6" s="34" t="s">
        <v>328</v>
      </c>
      <c r="AB6" s="64"/>
      <c r="AE6" s="4" t="s">
        <v>233</v>
      </c>
      <c r="AK6" s="64"/>
      <c r="AN6" s="4" t="s">
        <v>244</v>
      </c>
      <c r="AT6" s="64"/>
      <c r="AW6" s="4" t="s">
        <v>326</v>
      </c>
      <c r="BD6" s="64"/>
      <c r="BG6" s="4" t="s">
        <v>255</v>
      </c>
      <c r="BM6" s="64"/>
      <c r="BP6" s="4" t="s">
        <v>346</v>
      </c>
      <c r="CA6" s="64"/>
      <c r="CD6" s="4" t="s">
        <v>482</v>
      </c>
    </row>
    <row r="7" spans="11:93" x14ac:dyDescent="0.25">
      <c r="K7" s="62" t="s">
        <v>429</v>
      </c>
      <c r="L7" s="76">
        <v>0.63700000000000001</v>
      </c>
      <c r="M7" s="76">
        <v>0.52200000000000002</v>
      </c>
      <c r="O7" s="64"/>
      <c r="R7" s="107"/>
      <c r="S7" s="107" t="s">
        <v>33</v>
      </c>
      <c r="T7" s="108" t="s">
        <v>512</v>
      </c>
      <c r="U7" s="142" t="s">
        <v>402</v>
      </c>
      <c r="W7" s="107"/>
      <c r="X7" s="107" t="s">
        <v>33</v>
      </c>
      <c r="Y7" s="108" t="s">
        <v>512</v>
      </c>
      <c r="Z7" s="142" t="s">
        <v>402</v>
      </c>
      <c r="AB7" s="64"/>
      <c r="AE7" s="24" t="s">
        <v>224</v>
      </c>
      <c r="AK7" s="64"/>
      <c r="AN7" s="24" t="s">
        <v>519</v>
      </c>
      <c r="AT7" s="64"/>
      <c r="AW7" s="24" t="s">
        <v>572</v>
      </c>
      <c r="BD7" s="64"/>
      <c r="BG7" s="24" t="s">
        <v>370</v>
      </c>
      <c r="BM7" s="64"/>
      <c r="BP7" s="24" t="s">
        <v>330</v>
      </c>
      <c r="BV7" s="43"/>
      <c r="BX7" s="62" t="s">
        <v>3</v>
      </c>
      <c r="BY7" s="43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43" t="s">
        <v>475</v>
      </c>
    </row>
    <row r="8" spans="11:93" x14ac:dyDescent="0.25">
      <c r="K8" s="62" t="s">
        <v>191</v>
      </c>
      <c r="L8" s="76">
        <v>0.42099999999999999</v>
      </c>
      <c r="M8" s="76">
        <v>0.32300000000000001</v>
      </c>
      <c r="O8" s="64"/>
      <c r="R8" s="107" t="s">
        <v>45</v>
      </c>
      <c r="S8" s="163">
        <v>0.64999981881235125</v>
      </c>
      <c r="T8" s="108">
        <v>3.1162017635701877E-2</v>
      </c>
      <c r="U8" s="57">
        <v>0.4636029800014988</v>
      </c>
      <c r="W8" s="107" t="s">
        <v>58</v>
      </c>
      <c r="X8" s="163">
        <v>2.3807603057926931E-2</v>
      </c>
      <c r="Y8" s="108">
        <v>9.960023509838033E-3</v>
      </c>
      <c r="Z8" s="57">
        <v>0.19291913224158527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T8" s="64"/>
      <c r="AY8" s="62" t="s">
        <v>3</v>
      </c>
      <c r="AZ8" s="62" t="s">
        <v>4</v>
      </c>
      <c r="BD8" s="64"/>
      <c r="BI8" s="62" t="s">
        <v>3</v>
      </c>
      <c r="BJ8" s="62" t="s">
        <v>4</v>
      </c>
      <c r="BM8" s="64"/>
      <c r="BR8" s="62" t="s">
        <v>3</v>
      </c>
      <c r="BS8" s="62" t="s">
        <v>4</v>
      </c>
      <c r="BV8" s="43" t="s">
        <v>472</v>
      </c>
      <c r="BW8" s="24" t="s">
        <v>347</v>
      </c>
      <c r="BX8" s="62">
        <f>BR9</f>
        <v>341183</v>
      </c>
      <c r="BY8" s="44">
        <f>BX8/$BP$2</f>
        <v>7.5555511265241404E-2</v>
      </c>
      <c r="CA8" s="64"/>
      <c r="CF8" s="62" t="s">
        <v>3</v>
      </c>
      <c r="CG8" s="62" t="s">
        <v>4</v>
      </c>
      <c r="CJ8" s="43" t="s">
        <v>472</v>
      </c>
      <c r="CK8" s="24" t="s">
        <v>347</v>
      </c>
      <c r="CL8" s="62">
        <f>SUM(CF9:CF10)</f>
        <v>210731</v>
      </c>
      <c r="CM8" s="35">
        <f>CL8/$CD$2</f>
        <v>4.6666710956980821E-2</v>
      </c>
      <c r="CN8" s="35">
        <f>CM8*(-1)</f>
        <v>-4.6666710956980821E-2</v>
      </c>
      <c r="CO8" s="44">
        <v>7.5555511265241404E-2</v>
      </c>
    </row>
    <row r="9" spans="11:93" x14ac:dyDescent="0.25">
      <c r="K9" s="62" t="s">
        <v>444</v>
      </c>
      <c r="L9" s="77">
        <v>12.01</v>
      </c>
      <c r="M9" s="77">
        <v>5.77</v>
      </c>
      <c r="O9" s="64"/>
      <c r="R9" s="107" t="s">
        <v>47</v>
      </c>
      <c r="S9" s="164">
        <v>0.2631567905508177</v>
      </c>
      <c r="T9" s="108">
        <v>2.8769323515002995E-2</v>
      </c>
      <c r="U9" s="57">
        <v>0.3145452263411691</v>
      </c>
      <c r="W9" s="107" t="s">
        <v>54</v>
      </c>
      <c r="X9" s="163">
        <v>4.1493789659715195E-2</v>
      </c>
      <c r="Y9" s="108">
        <v>1.3029382469931676E-2</v>
      </c>
      <c r="Z9" s="57">
        <v>5.0069729986300791E-2</v>
      </c>
      <c r="AB9" s="64"/>
      <c r="AE9" s="62" t="s">
        <v>6</v>
      </c>
      <c r="AF9" s="62" t="s">
        <v>225</v>
      </c>
      <c r="AG9" s="62">
        <v>195679</v>
      </c>
      <c r="AH9" s="65">
        <v>16.7</v>
      </c>
      <c r="AK9" s="64"/>
      <c r="AN9" s="62" t="s">
        <v>6</v>
      </c>
      <c r="AO9" s="62" t="s">
        <v>235</v>
      </c>
      <c r="AP9" s="62">
        <v>1801247</v>
      </c>
      <c r="AQ9" s="65">
        <v>39.9</v>
      </c>
      <c r="AT9" s="64"/>
      <c r="AW9" s="62" t="s">
        <v>6</v>
      </c>
      <c r="AX9" s="62" t="s">
        <v>313</v>
      </c>
      <c r="AY9" s="62">
        <v>331148</v>
      </c>
      <c r="AZ9" s="65">
        <v>7.3</v>
      </c>
      <c r="BD9" s="64"/>
      <c r="BG9" s="62" t="s">
        <v>6</v>
      </c>
      <c r="BH9" s="62" t="s">
        <v>252</v>
      </c>
      <c r="BI9" s="62">
        <v>3456989</v>
      </c>
      <c r="BJ9" s="62">
        <v>76.599999999999994</v>
      </c>
      <c r="BM9" s="64"/>
      <c r="BP9" s="62" t="s">
        <v>6</v>
      </c>
      <c r="BQ9" s="62" t="s">
        <v>331</v>
      </c>
      <c r="BR9" s="62">
        <v>341183</v>
      </c>
      <c r="BS9" s="62">
        <v>7.6</v>
      </c>
      <c r="BV9" s="43" t="s">
        <v>473</v>
      </c>
      <c r="BW9" s="24" t="s">
        <v>348</v>
      </c>
      <c r="BX9" s="62">
        <f>BR19</f>
        <v>1364733</v>
      </c>
      <c r="BY9" s="44">
        <f t="shared" ref="BY9:BY21" si="0">BX9/$BP$2</f>
        <v>0.30222226651253636</v>
      </c>
      <c r="CA9" s="64"/>
      <c r="CD9" s="62" t="s">
        <v>6</v>
      </c>
      <c r="CE9" s="62" t="s">
        <v>454</v>
      </c>
      <c r="CF9" s="62">
        <v>25087</v>
      </c>
      <c r="CG9" s="62">
        <v>0.6</v>
      </c>
      <c r="CJ9" s="43" t="s">
        <v>473</v>
      </c>
      <c r="CK9" s="24" t="s">
        <v>348</v>
      </c>
      <c r="CL9" s="62">
        <f>SUM(CF22:CF23)</f>
        <v>1073724</v>
      </c>
      <c r="CM9" s="35">
        <f t="shared" ref="CM9:CM21" si="1">CL9/$CD$2</f>
        <v>0.23777786635840609</v>
      </c>
      <c r="CN9" s="35">
        <f t="shared" ref="CN9:CN21" si="2">CM9*(-1)</f>
        <v>-0.23777786635840609</v>
      </c>
      <c r="CO9" s="44">
        <v>0.30222226651253636</v>
      </c>
    </row>
    <row r="10" spans="11:93" x14ac:dyDescent="0.25">
      <c r="K10" s="62" t="s">
        <v>693</v>
      </c>
      <c r="L10" s="77">
        <v>3.11</v>
      </c>
      <c r="M10" s="77">
        <v>0.93</v>
      </c>
      <c r="O10" s="64"/>
      <c r="R10" s="107" t="s">
        <v>48</v>
      </c>
      <c r="S10" s="164">
        <v>0.59999202774345284</v>
      </c>
      <c r="T10" s="108">
        <v>3.2006772286849089E-2</v>
      </c>
      <c r="U10" s="57">
        <v>0.33041787413096407</v>
      </c>
      <c r="W10" s="107" t="s">
        <v>53</v>
      </c>
      <c r="X10" s="163">
        <v>4.97512635139222E-2</v>
      </c>
      <c r="Y10" s="108">
        <v>1.4205467290385836E-2</v>
      </c>
      <c r="Z10" s="57">
        <v>7.0136527242600152E-2</v>
      </c>
      <c r="AB10" s="64"/>
      <c r="AF10" s="62" t="s">
        <v>226</v>
      </c>
      <c r="AG10" s="62">
        <v>190661</v>
      </c>
      <c r="AH10" s="65">
        <v>16.3</v>
      </c>
      <c r="AK10" s="64"/>
      <c r="AO10" s="62" t="s">
        <v>236</v>
      </c>
      <c r="AP10" s="62">
        <v>291009</v>
      </c>
      <c r="AQ10" s="62">
        <v>6.4</v>
      </c>
      <c r="AT10" s="64"/>
      <c r="AX10" s="62" t="s">
        <v>314</v>
      </c>
      <c r="AY10" s="62">
        <v>301044</v>
      </c>
      <c r="AZ10" s="62">
        <v>6.7</v>
      </c>
      <c r="BD10" s="64"/>
      <c r="BH10" s="62" t="s">
        <v>253</v>
      </c>
      <c r="BI10" s="62">
        <v>296027</v>
      </c>
      <c r="BJ10" s="62">
        <v>6.6</v>
      </c>
      <c r="BM10" s="64"/>
      <c r="BQ10" s="62" t="s">
        <v>332</v>
      </c>
      <c r="BR10" s="62">
        <v>4154407</v>
      </c>
      <c r="BS10" s="62">
        <v>92</v>
      </c>
      <c r="BV10" s="43" t="s">
        <v>474</v>
      </c>
      <c r="BW10" s="24" t="s">
        <v>349</v>
      </c>
      <c r="BX10" s="62">
        <f>BR29</f>
        <v>1715951</v>
      </c>
      <c r="BY10" s="44">
        <f t="shared" si="0"/>
        <v>0.38000004429031414</v>
      </c>
      <c r="CA10" s="64"/>
      <c r="CE10" s="62" t="s">
        <v>455</v>
      </c>
      <c r="CF10" s="62">
        <v>185644</v>
      </c>
      <c r="CG10" s="62">
        <v>4.0999999999999996</v>
      </c>
      <c r="CJ10" s="43" t="s">
        <v>474</v>
      </c>
      <c r="CK10" s="24" t="s">
        <v>349</v>
      </c>
      <c r="CL10" s="62">
        <f>SUM(CF35:CF36)</f>
        <v>1379785</v>
      </c>
      <c r="CM10" s="35">
        <f t="shared" si="1"/>
        <v>0.30555555555555558</v>
      </c>
      <c r="CN10" s="44">
        <f t="shared" si="2"/>
        <v>-0.30555555555555558</v>
      </c>
      <c r="CO10" s="44">
        <v>0.38000004429031414</v>
      </c>
    </row>
    <row r="11" spans="11:93" x14ac:dyDescent="0.25">
      <c r="K11" s="62" t="s">
        <v>438</v>
      </c>
      <c r="L11" s="35">
        <v>0.89177485442430193</v>
      </c>
      <c r="O11" s="64"/>
      <c r="R11" s="109" t="s">
        <v>119</v>
      </c>
      <c r="S11" s="163">
        <v>0.37930655303941446</v>
      </c>
      <c r="T11" s="108">
        <v>2.2861940427602222E-2</v>
      </c>
      <c r="U11" s="57">
        <v>0.33700000000000002</v>
      </c>
      <c r="W11" s="107" t="s">
        <v>60</v>
      </c>
      <c r="X11" s="163">
        <v>6.1223576690135978E-2</v>
      </c>
      <c r="Y11" s="108">
        <v>1.5663010982516292E-2</v>
      </c>
      <c r="Z11" s="23">
        <v>7.8862295762369611E-2</v>
      </c>
      <c r="AB11" s="64"/>
      <c r="AF11" s="62" t="s">
        <v>227</v>
      </c>
      <c r="AG11" s="62">
        <v>55191</v>
      </c>
      <c r="AH11" s="62">
        <v>4.7</v>
      </c>
      <c r="AK11" s="64"/>
      <c r="AO11" s="62" t="s">
        <v>237</v>
      </c>
      <c r="AP11" s="62">
        <v>376305</v>
      </c>
      <c r="AQ11" s="65">
        <v>8.3000000000000007</v>
      </c>
      <c r="AT11" s="64"/>
      <c r="AX11" s="62" t="s">
        <v>315</v>
      </c>
      <c r="AY11" s="62">
        <v>110383</v>
      </c>
      <c r="AZ11" s="62">
        <v>2.4</v>
      </c>
      <c r="BD11" s="64"/>
      <c r="BH11" s="62" t="s">
        <v>254</v>
      </c>
      <c r="BI11" s="62">
        <v>742575</v>
      </c>
      <c r="BJ11" s="62">
        <v>16.399999999999999</v>
      </c>
      <c r="BM11" s="64"/>
      <c r="BQ11" s="62" t="s">
        <v>43</v>
      </c>
      <c r="BR11" s="62">
        <v>4495590</v>
      </c>
      <c r="BS11" s="62">
        <v>99.6</v>
      </c>
      <c r="BV11" s="65" t="s">
        <v>450</v>
      </c>
      <c r="BW11" s="24" t="s">
        <v>350</v>
      </c>
      <c r="BX11" s="62">
        <f>BR39</f>
        <v>3366675</v>
      </c>
      <c r="BY11" s="23">
        <f t="shared" si="0"/>
        <v>0.74555546697492725</v>
      </c>
      <c r="CA11" s="64"/>
      <c r="CE11" s="62" t="s">
        <v>456</v>
      </c>
      <c r="CF11" s="62">
        <v>70244</v>
      </c>
      <c r="CG11" s="62">
        <v>1.6</v>
      </c>
      <c r="CJ11" s="65" t="s">
        <v>450</v>
      </c>
      <c r="CK11" s="24" t="s">
        <v>350</v>
      </c>
      <c r="CL11" s="62">
        <f>SUM(CF48:CF49)</f>
        <v>2844866</v>
      </c>
      <c r="CM11" s="35">
        <f t="shared" si="1"/>
        <v>0.6300000442903142</v>
      </c>
      <c r="CN11" s="23">
        <f t="shared" si="2"/>
        <v>-0.6300000442903142</v>
      </c>
      <c r="CO11" s="23">
        <v>0.74555546697492725</v>
      </c>
    </row>
    <row r="12" spans="11:93" x14ac:dyDescent="0.25">
      <c r="K12" s="62" t="s">
        <v>516</v>
      </c>
      <c r="L12" s="62">
        <v>3000</v>
      </c>
      <c r="M12" s="62">
        <v>5300</v>
      </c>
      <c r="O12" s="64"/>
      <c r="R12" s="107" t="s">
        <v>50</v>
      </c>
      <c r="S12" s="163">
        <v>0.1967219006637555</v>
      </c>
      <c r="T12" s="108">
        <v>2.5971326722818371E-2</v>
      </c>
      <c r="U12" s="57">
        <v>0.27268793526705104</v>
      </c>
      <c r="W12" s="110" t="s">
        <v>164</v>
      </c>
      <c r="X12" s="154">
        <v>7.3359358587525889E-2</v>
      </c>
      <c r="Y12" s="108">
        <v>1.7034063086335715E-2</v>
      </c>
      <c r="Z12" s="23">
        <v>8.2623335966029221E-2</v>
      </c>
      <c r="AB12" s="64"/>
      <c r="AF12" s="62" t="s">
        <v>368</v>
      </c>
      <c r="AG12" s="62">
        <v>5017</v>
      </c>
      <c r="AH12" s="62">
        <v>0.4</v>
      </c>
      <c r="AK12" s="64"/>
      <c r="AO12" s="62" t="s">
        <v>238</v>
      </c>
      <c r="AP12" s="62">
        <v>85296</v>
      </c>
      <c r="AQ12" s="62">
        <v>1.9</v>
      </c>
      <c r="AT12" s="64"/>
      <c r="AX12" s="62" t="s">
        <v>316</v>
      </c>
      <c r="AY12" s="62">
        <v>60209</v>
      </c>
      <c r="AZ12" s="62">
        <v>1.3</v>
      </c>
      <c r="BD12" s="64"/>
      <c r="BH12" s="62" t="s">
        <v>43</v>
      </c>
      <c r="BI12" s="62">
        <v>4495590</v>
      </c>
      <c r="BJ12" s="62">
        <v>99.6</v>
      </c>
      <c r="BM12" s="64"/>
      <c r="BP12" s="62" t="s">
        <v>69</v>
      </c>
      <c r="BQ12" s="62" t="s">
        <v>70</v>
      </c>
      <c r="BR12" s="62">
        <v>20070</v>
      </c>
      <c r="BS12" s="62">
        <v>0.4</v>
      </c>
      <c r="BV12" s="65" t="s">
        <v>449</v>
      </c>
      <c r="BW12" s="24" t="s">
        <v>351</v>
      </c>
      <c r="BX12" s="62">
        <f>BR49</f>
        <v>2844866</v>
      </c>
      <c r="BY12" s="23">
        <f t="shared" si="0"/>
        <v>0.6300000442903142</v>
      </c>
      <c r="CA12" s="64"/>
      <c r="CE12" s="62" t="s">
        <v>457</v>
      </c>
      <c r="CF12" s="62">
        <v>55191</v>
      </c>
      <c r="CG12" s="62">
        <v>1.2</v>
      </c>
      <c r="CJ12" s="65" t="s">
        <v>449</v>
      </c>
      <c r="CK12" s="24" t="s">
        <v>351</v>
      </c>
      <c r="CL12" s="62">
        <f>SUM(CF61:CF62)</f>
        <v>2333091</v>
      </c>
      <c r="CM12" s="35">
        <f t="shared" si="1"/>
        <v>0.51666666666666672</v>
      </c>
      <c r="CN12" s="23">
        <f t="shared" si="2"/>
        <v>-0.51666666666666672</v>
      </c>
      <c r="CO12" s="23">
        <v>0.6300000442903142</v>
      </c>
    </row>
    <row r="13" spans="11:93" x14ac:dyDescent="0.25">
      <c r="K13" s="62" t="s">
        <v>432</v>
      </c>
      <c r="L13" s="88">
        <f>L12/87.18</f>
        <v>34.411562284927733</v>
      </c>
      <c r="M13" s="62">
        <v>61</v>
      </c>
      <c r="O13" s="64"/>
      <c r="R13" s="107" t="s">
        <v>51</v>
      </c>
      <c r="S13" s="164">
        <v>0.37499688582176938</v>
      </c>
      <c r="T13" s="108">
        <v>3.1629311460274936E-2</v>
      </c>
      <c r="U13" s="57">
        <v>0.26481777328727685</v>
      </c>
      <c r="W13" s="109" t="s">
        <v>259</v>
      </c>
      <c r="X13" s="154">
        <v>7.8433058342158843E-2</v>
      </c>
      <c r="Y13" s="156">
        <v>1.7564987102337001E-2</v>
      </c>
      <c r="Z13" s="57">
        <v>8.1821435191737416E-2</v>
      </c>
      <c r="AB13" s="64"/>
      <c r="AF13" s="62" t="s">
        <v>228</v>
      </c>
      <c r="AG13" s="62">
        <v>200696</v>
      </c>
      <c r="AH13" s="65">
        <v>17.2</v>
      </c>
      <c r="AK13" s="64"/>
      <c r="AO13" s="62" t="s">
        <v>239</v>
      </c>
      <c r="AP13" s="62">
        <v>105365</v>
      </c>
      <c r="AQ13" s="62">
        <v>2.2999999999999998</v>
      </c>
      <c r="AT13" s="64"/>
      <c r="AX13" s="62" t="s">
        <v>317</v>
      </c>
      <c r="AY13" s="62">
        <v>130452</v>
      </c>
      <c r="AZ13" s="62">
        <v>2.9</v>
      </c>
      <c r="BD13" s="64"/>
      <c r="BG13" s="62" t="s">
        <v>69</v>
      </c>
      <c r="BH13" s="62" t="s">
        <v>70</v>
      </c>
      <c r="BI13" s="62">
        <v>20070</v>
      </c>
      <c r="BJ13" s="62">
        <v>0.4</v>
      </c>
      <c r="BM13" s="64"/>
      <c r="BP13" s="62" t="s">
        <v>43</v>
      </c>
      <c r="BR13" s="62">
        <v>4515660</v>
      </c>
      <c r="BS13" s="62">
        <v>100</v>
      </c>
      <c r="BV13" s="65" t="s">
        <v>448</v>
      </c>
      <c r="BW13" s="24" t="s">
        <v>352</v>
      </c>
      <c r="BX13" s="62">
        <f>BR59</f>
        <v>1761107</v>
      </c>
      <c r="BY13" s="23">
        <f t="shared" si="0"/>
        <v>0.38999991141937168</v>
      </c>
      <c r="CA13" s="64"/>
      <c r="CE13" s="62" t="s">
        <v>458</v>
      </c>
      <c r="CF13" s="62">
        <v>5017</v>
      </c>
      <c r="CG13" s="62">
        <v>0.1</v>
      </c>
      <c r="CJ13" s="65" t="s">
        <v>448</v>
      </c>
      <c r="CK13" s="24" t="s">
        <v>352</v>
      </c>
      <c r="CL13" s="62">
        <f>SUM(CF74:CF75)</f>
        <v>1379785</v>
      </c>
      <c r="CM13" s="35">
        <f t="shared" si="1"/>
        <v>0.30555555555555558</v>
      </c>
      <c r="CN13" s="23">
        <f t="shared" si="2"/>
        <v>-0.30555555555555558</v>
      </c>
      <c r="CO13" s="23">
        <v>0.38999991141937168</v>
      </c>
    </row>
    <row r="14" spans="11:93" x14ac:dyDescent="0.25">
      <c r="K14" s="62" t="s">
        <v>843</v>
      </c>
      <c r="L14" s="35">
        <v>2.14592311390235E-2</v>
      </c>
      <c r="M14" s="35">
        <v>3.6999999999999998E-2</v>
      </c>
      <c r="O14" s="64"/>
      <c r="R14" s="107" t="s">
        <v>52</v>
      </c>
      <c r="S14" s="163">
        <v>0.18012407751161641</v>
      </c>
      <c r="T14" s="108">
        <v>2.5106996829250806E-2</v>
      </c>
      <c r="U14" s="57">
        <v>0.22435422164453778</v>
      </c>
      <c r="W14" s="107" t="s">
        <v>55</v>
      </c>
      <c r="X14" s="163">
        <v>0.15639797444154038</v>
      </c>
      <c r="Y14" s="108">
        <v>2.3731171921247053E-2</v>
      </c>
      <c r="Z14" s="57">
        <v>0.11694161191872102</v>
      </c>
      <c r="AB14" s="64"/>
      <c r="AF14" s="62" t="s">
        <v>229</v>
      </c>
      <c r="AG14" s="62">
        <v>80278</v>
      </c>
      <c r="AH14" s="43">
        <v>6.9</v>
      </c>
      <c r="AK14" s="64"/>
      <c r="AO14" s="62" t="s">
        <v>240</v>
      </c>
      <c r="AP14" s="62">
        <v>50174</v>
      </c>
      <c r="AQ14" s="62">
        <v>1.1000000000000001</v>
      </c>
      <c r="AT14" s="64"/>
      <c r="AX14" s="62" t="s">
        <v>318</v>
      </c>
      <c r="AY14" s="62">
        <v>150522</v>
      </c>
      <c r="AZ14" s="62">
        <v>3.3</v>
      </c>
      <c r="BD14" s="64"/>
      <c r="BG14" s="62" t="s">
        <v>43</v>
      </c>
      <c r="BI14" s="62">
        <v>4515660</v>
      </c>
      <c r="BJ14" s="62">
        <v>100</v>
      </c>
      <c r="BM14" s="64"/>
      <c r="BV14" s="43" t="s">
        <v>476</v>
      </c>
      <c r="BW14" s="24" t="s">
        <v>353</v>
      </c>
      <c r="BX14" s="62">
        <f>BR69</f>
        <v>1209193</v>
      </c>
      <c r="BY14" s="44">
        <f t="shared" si="0"/>
        <v>0.26777768919714945</v>
      </c>
      <c r="CA14" s="64"/>
      <c r="CE14" s="62" t="s">
        <v>43</v>
      </c>
      <c r="CF14" s="62">
        <v>341183</v>
      </c>
      <c r="CG14" s="62">
        <v>7.6</v>
      </c>
      <c r="CJ14" s="43" t="s">
        <v>476</v>
      </c>
      <c r="CK14" s="24" t="s">
        <v>353</v>
      </c>
      <c r="CL14" s="62">
        <f>SUM(CF87:CF88)</f>
        <v>938254</v>
      </c>
      <c r="CM14" s="35">
        <f t="shared" si="1"/>
        <v>0.20777782206809192</v>
      </c>
      <c r="CN14" s="44">
        <f t="shared" si="2"/>
        <v>-0.20777782206809192</v>
      </c>
      <c r="CO14" s="44">
        <v>0.26777768919714945</v>
      </c>
    </row>
    <row r="15" spans="11:93" x14ac:dyDescent="0.25">
      <c r="O15" s="64"/>
      <c r="R15" s="107" t="s">
        <v>53</v>
      </c>
      <c r="S15" s="163">
        <v>4.97512635139222E-2</v>
      </c>
      <c r="T15" s="108">
        <v>1.4205467290385836E-2</v>
      </c>
      <c r="U15" s="57">
        <v>7.0136527242600152E-2</v>
      </c>
      <c r="W15" s="107" t="s">
        <v>57</v>
      </c>
      <c r="X15" s="163">
        <v>0.16393464048016571</v>
      </c>
      <c r="Y15" s="108">
        <v>2.4187461875500211E-2</v>
      </c>
      <c r="Z15" s="57">
        <v>0.25457267048150523</v>
      </c>
      <c r="AB15" s="64"/>
      <c r="AF15" s="62" t="s">
        <v>230</v>
      </c>
      <c r="AG15" s="62">
        <v>105365</v>
      </c>
      <c r="AH15" s="43">
        <v>9</v>
      </c>
      <c r="AK15" s="64"/>
      <c r="AO15" s="62" t="s">
        <v>241</v>
      </c>
      <c r="AP15" s="62">
        <v>561949</v>
      </c>
      <c r="AQ15" s="65">
        <v>12.4</v>
      </c>
      <c r="AT15" s="64"/>
      <c r="AX15" s="62" t="s">
        <v>319</v>
      </c>
      <c r="AY15" s="62">
        <v>998463</v>
      </c>
      <c r="AZ15" s="65">
        <v>22.1</v>
      </c>
      <c r="BD15" s="64"/>
      <c r="BM15" s="64"/>
      <c r="BV15" s="65" t="s">
        <v>447</v>
      </c>
      <c r="BW15" s="24" t="s">
        <v>354</v>
      </c>
      <c r="BX15" s="62">
        <f>BR79</f>
        <v>2192604</v>
      </c>
      <c r="BY15" s="23">
        <f t="shared" si="0"/>
        <v>0.48555559984586971</v>
      </c>
      <c r="CA15" s="64"/>
      <c r="CD15" s="62" t="s">
        <v>69</v>
      </c>
      <c r="CE15" s="62" t="s">
        <v>70</v>
      </c>
      <c r="CF15" s="62">
        <v>4174477</v>
      </c>
      <c r="CG15" s="62">
        <v>92.4</v>
      </c>
      <c r="CJ15" s="65" t="s">
        <v>447</v>
      </c>
      <c r="CK15" s="24" t="s">
        <v>354</v>
      </c>
      <c r="CL15" s="62">
        <f>SUM(CF100:CF101)</f>
        <v>1851421</v>
      </c>
      <c r="CM15" s="35">
        <f t="shared" si="1"/>
        <v>0.41000008858062831</v>
      </c>
      <c r="CN15" s="23">
        <f t="shared" si="2"/>
        <v>-0.41000008858062831</v>
      </c>
      <c r="CO15" s="23">
        <v>0.48555559984586971</v>
      </c>
    </row>
    <row r="16" spans="11:93" x14ac:dyDescent="0.25">
      <c r="O16" s="64"/>
      <c r="R16" s="107" t="s">
        <v>54</v>
      </c>
      <c r="S16" s="163">
        <v>4.1493789659715195E-2</v>
      </c>
      <c r="T16" s="108">
        <v>1.3029382469931676E-2</v>
      </c>
      <c r="U16" s="57">
        <v>5.0069729986300791E-2</v>
      </c>
      <c r="W16" s="107" t="s">
        <v>52</v>
      </c>
      <c r="X16" s="163">
        <v>0.18012407751161641</v>
      </c>
      <c r="Y16" s="108">
        <v>2.5106996829250806E-2</v>
      </c>
      <c r="Z16" s="57">
        <v>0.22435422164453778</v>
      </c>
      <c r="AB16" s="64"/>
      <c r="AF16" s="62" t="s">
        <v>231</v>
      </c>
      <c r="AG16" s="62">
        <v>175609</v>
      </c>
      <c r="AH16" s="65">
        <v>15</v>
      </c>
      <c r="AK16" s="64"/>
      <c r="AO16" s="62" t="s">
        <v>242</v>
      </c>
      <c r="AP16" s="62">
        <v>65226</v>
      </c>
      <c r="AQ16" s="62">
        <v>1.4</v>
      </c>
      <c r="AT16" s="64"/>
      <c r="AX16" s="62" t="s">
        <v>320</v>
      </c>
      <c r="AY16" s="62">
        <v>110383</v>
      </c>
      <c r="AZ16" s="62">
        <v>2.4</v>
      </c>
      <c r="BD16" s="64"/>
      <c r="BM16" s="64"/>
      <c r="BV16" s="43" t="s">
        <v>477</v>
      </c>
      <c r="BW16" s="24" t="s">
        <v>355</v>
      </c>
      <c r="BX16" s="62">
        <f>BR89</f>
        <v>135470</v>
      </c>
      <c r="BY16" s="44">
        <f t="shared" si="0"/>
        <v>3.0000044290314151E-2</v>
      </c>
      <c r="CA16" s="64"/>
      <c r="CD16" s="62" t="s">
        <v>43</v>
      </c>
      <c r="CF16" s="62">
        <v>4515660</v>
      </c>
      <c r="CG16" s="62">
        <v>100</v>
      </c>
      <c r="CJ16" s="43" t="s">
        <v>477</v>
      </c>
      <c r="CK16" s="24" t="s">
        <v>355</v>
      </c>
      <c r="CL16" s="62">
        <f>SUM(CF113:CF114)</f>
        <v>95331</v>
      </c>
      <c r="CM16" s="35">
        <f t="shared" si="1"/>
        <v>2.1111199691739413E-2</v>
      </c>
      <c r="CN16" s="44">
        <f t="shared" si="2"/>
        <v>-2.1111199691739413E-2</v>
      </c>
      <c r="CO16" s="44">
        <v>3.0000044290314151E-2</v>
      </c>
    </row>
    <row r="17" spans="12:93" x14ac:dyDescent="0.25">
      <c r="O17" s="64"/>
      <c r="R17" s="110" t="s">
        <v>164</v>
      </c>
      <c r="S17" s="154">
        <v>7.3359358587525889E-2</v>
      </c>
      <c r="T17" s="108">
        <v>1.7034063086335715E-2</v>
      </c>
      <c r="U17" s="23">
        <v>8.2623335966029221E-2</v>
      </c>
      <c r="W17" s="107" t="s">
        <v>50</v>
      </c>
      <c r="X17" s="163">
        <v>0.1967219006637555</v>
      </c>
      <c r="Y17" s="108">
        <v>2.5971326722818371E-2</v>
      </c>
      <c r="Z17" s="57">
        <v>0.27268793526705104</v>
      </c>
      <c r="AB17" s="64"/>
      <c r="AF17" s="62" t="s">
        <v>232</v>
      </c>
      <c r="AG17" s="62">
        <v>80278</v>
      </c>
      <c r="AH17" s="62">
        <v>6.9</v>
      </c>
      <c r="AK17" s="64"/>
      <c r="AO17" s="62" t="s">
        <v>243</v>
      </c>
      <c r="AP17" s="62">
        <v>1103828</v>
      </c>
      <c r="AQ17" s="65">
        <v>24.4</v>
      </c>
      <c r="AT17" s="64"/>
      <c r="AX17" s="62" t="s">
        <v>321</v>
      </c>
      <c r="AY17" s="62">
        <v>772680</v>
      </c>
      <c r="AZ17" s="65">
        <v>17.100000000000001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245853</v>
      </c>
      <c r="BY17" s="44">
        <f t="shared" si="0"/>
        <v>5.4444533025072746E-2</v>
      </c>
      <c r="CA17" s="64"/>
      <c r="CJ17" s="43" t="s">
        <v>478</v>
      </c>
      <c r="CK17" s="24" t="s">
        <v>356</v>
      </c>
      <c r="CL17" s="62">
        <f>SUM(CF126:CF127)</f>
        <v>170592</v>
      </c>
      <c r="CM17" s="35">
        <f t="shared" si="1"/>
        <v>3.7777866358406083E-2</v>
      </c>
      <c r="CN17" s="44">
        <f t="shared" si="2"/>
        <v>-3.7777866358406083E-2</v>
      </c>
      <c r="CO17" s="44">
        <v>5.4444533025072746E-2</v>
      </c>
    </row>
    <row r="18" spans="12:93" x14ac:dyDescent="0.25">
      <c r="O18" s="64"/>
      <c r="R18" s="107" t="s">
        <v>55</v>
      </c>
      <c r="S18" s="163">
        <v>0.15639797444154038</v>
      </c>
      <c r="T18" s="108">
        <v>2.3731171921247053E-2</v>
      </c>
      <c r="U18" s="57">
        <v>0.11694161191872102</v>
      </c>
      <c r="W18" s="107" t="s">
        <v>63</v>
      </c>
      <c r="X18" s="163">
        <v>0.20754582170711713</v>
      </c>
      <c r="Y18" s="108">
        <v>2.6495913284589792E-2</v>
      </c>
      <c r="Z18" s="57">
        <v>8.9827356531953367E-2</v>
      </c>
      <c r="AB18" s="64"/>
      <c r="AF18" s="62" t="s">
        <v>43</v>
      </c>
      <c r="AG18" s="62">
        <v>1088776</v>
      </c>
      <c r="AH18" s="62">
        <v>93.1</v>
      </c>
      <c r="AK18" s="64"/>
      <c r="AO18" s="62" t="s">
        <v>218</v>
      </c>
      <c r="AP18" s="62">
        <v>55191</v>
      </c>
      <c r="AQ18" s="62">
        <v>1.2</v>
      </c>
      <c r="AT18" s="64"/>
      <c r="AX18" s="62" t="s">
        <v>322</v>
      </c>
      <c r="AY18" s="62">
        <v>511775</v>
      </c>
      <c r="AZ18" s="65">
        <v>11.3</v>
      </c>
      <c r="BD18" s="64"/>
      <c r="BM18" s="64"/>
      <c r="BR18" s="62" t="s">
        <v>3</v>
      </c>
      <c r="BS18" s="62" t="s">
        <v>4</v>
      </c>
      <c r="BV18" s="65" t="s">
        <v>451</v>
      </c>
      <c r="BW18" s="24" t="s">
        <v>357</v>
      </c>
      <c r="BX18" s="62">
        <f>BR109</f>
        <v>4269807</v>
      </c>
      <c r="BY18" s="23">
        <f t="shared" si="0"/>
        <v>0.94555546697492721</v>
      </c>
      <c r="CA18" s="64"/>
      <c r="CJ18" s="65" t="s">
        <v>451</v>
      </c>
      <c r="CK18" s="24" t="s">
        <v>357</v>
      </c>
      <c r="CL18" s="62">
        <f>SUM(CF139:CF140)</f>
        <v>2027030</v>
      </c>
      <c r="CM18" s="35">
        <f t="shared" si="1"/>
        <v>0.44888897746951717</v>
      </c>
      <c r="CN18" s="23">
        <f t="shared" si="2"/>
        <v>-0.44888897746951717</v>
      </c>
      <c r="CO18" s="23">
        <v>0.94555546697492721</v>
      </c>
    </row>
    <row r="19" spans="12:93" x14ac:dyDescent="0.25">
      <c r="O19" s="64"/>
      <c r="R19" s="107" t="s">
        <v>56</v>
      </c>
      <c r="S19" s="163">
        <v>0.24324513585141452</v>
      </c>
      <c r="T19" s="108">
        <v>2.8030736536285322E-2</v>
      </c>
      <c r="U19" s="57">
        <v>0.28533999859497072</v>
      </c>
      <c r="W19" s="107" t="s">
        <v>56</v>
      </c>
      <c r="X19" s="163">
        <v>0.24324513585141452</v>
      </c>
      <c r="Y19" s="108">
        <v>2.8030736536285322E-2</v>
      </c>
      <c r="Z19" s="57">
        <v>0.28533999859497072</v>
      </c>
      <c r="AB19" s="64"/>
      <c r="AE19" s="62" t="s">
        <v>69</v>
      </c>
      <c r="AF19" s="62" t="s">
        <v>70</v>
      </c>
      <c r="AG19" s="62">
        <v>80278</v>
      </c>
      <c r="AH19" s="62">
        <v>6.9</v>
      </c>
      <c r="AK19" s="64"/>
      <c r="AO19" s="62" t="s">
        <v>43</v>
      </c>
      <c r="AP19" s="62">
        <v>4495590</v>
      </c>
      <c r="AQ19" s="62">
        <v>99.6</v>
      </c>
      <c r="AT19" s="64"/>
      <c r="AX19" s="62" t="s">
        <v>323</v>
      </c>
      <c r="AY19" s="62">
        <v>993445</v>
      </c>
      <c r="AZ19" s="65">
        <v>22</v>
      </c>
      <c r="BD19" s="64"/>
      <c r="BM19" s="64"/>
      <c r="BP19" s="62" t="s">
        <v>6</v>
      </c>
      <c r="BQ19" s="62" t="s">
        <v>331</v>
      </c>
      <c r="BR19" s="62">
        <v>1364733</v>
      </c>
      <c r="BS19" s="62">
        <v>30.2</v>
      </c>
      <c r="BV19" s="43" t="s">
        <v>479</v>
      </c>
      <c r="BW19" s="24" t="s">
        <v>358</v>
      </c>
      <c r="BX19" s="62">
        <f>BR119</f>
        <v>868010</v>
      </c>
      <c r="BY19" s="44">
        <f t="shared" si="0"/>
        <v>0.19222217793190807</v>
      </c>
      <c r="CA19" s="64"/>
      <c r="CJ19" s="43" t="s">
        <v>479</v>
      </c>
      <c r="CK19" s="24" t="s">
        <v>358</v>
      </c>
      <c r="CL19" s="62">
        <f>SUM(CF152:CF153)</f>
        <v>587035</v>
      </c>
      <c r="CM19" s="35">
        <f t="shared" si="1"/>
        <v>0.1299998228387434</v>
      </c>
      <c r="CN19" s="44">
        <f t="shared" si="2"/>
        <v>-0.1299998228387434</v>
      </c>
      <c r="CO19" s="44">
        <v>0.19222217793190807</v>
      </c>
    </row>
    <row r="20" spans="12:93" x14ac:dyDescent="0.25">
      <c r="O20" s="64"/>
      <c r="R20" s="107" t="s">
        <v>57</v>
      </c>
      <c r="S20" s="163">
        <v>0.16393464048016571</v>
      </c>
      <c r="T20" s="108">
        <v>2.4187461875500211E-2</v>
      </c>
      <c r="U20" s="57">
        <v>0.25457267048150523</v>
      </c>
      <c r="W20" s="109" t="s">
        <v>119</v>
      </c>
      <c r="X20" s="163">
        <v>0.37930655303941446</v>
      </c>
      <c r="Y20" s="108">
        <v>2.2861940427602222E-2</v>
      </c>
      <c r="Z20" s="57">
        <v>0.33700000000000002</v>
      </c>
      <c r="AB20" s="64"/>
      <c r="AE20" s="62" t="s">
        <v>43</v>
      </c>
      <c r="AG20" s="62">
        <v>1169054</v>
      </c>
      <c r="AH20" s="62">
        <v>100</v>
      </c>
      <c r="AK20" s="64"/>
      <c r="AN20" s="62" t="s">
        <v>69</v>
      </c>
      <c r="AO20" s="62" t="s">
        <v>70</v>
      </c>
      <c r="AP20" s="62">
        <v>20070</v>
      </c>
      <c r="AQ20" s="62">
        <v>0.4</v>
      </c>
      <c r="AT20" s="64"/>
      <c r="AX20" s="62" t="s">
        <v>324</v>
      </c>
      <c r="AY20" s="62">
        <v>5017</v>
      </c>
      <c r="AZ20" s="62">
        <v>0.1</v>
      </c>
      <c r="BD20" s="64"/>
      <c r="BM20" s="64"/>
      <c r="BQ20" s="62" t="s">
        <v>332</v>
      </c>
      <c r="BR20" s="62">
        <v>3120823</v>
      </c>
      <c r="BS20" s="62">
        <v>69.099999999999994</v>
      </c>
      <c r="BV20" s="43" t="s">
        <v>480</v>
      </c>
      <c r="BW20" s="24" t="s">
        <v>359</v>
      </c>
      <c r="BX20" s="62">
        <f>BR129</f>
        <v>451566</v>
      </c>
      <c r="BY20" s="44">
        <f t="shared" si="0"/>
        <v>0.1</v>
      </c>
      <c r="CA20" s="64"/>
      <c r="CD20" s="24" t="s">
        <v>459</v>
      </c>
      <c r="CJ20" s="43" t="s">
        <v>480</v>
      </c>
      <c r="CK20" s="24" t="s">
        <v>359</v>
      </c>
      <c r="CL20" s="62">
        <f>SUM(CF165:CF166)</f>
        <v>366270</v>
      </c>
      <c r="CM20" s="35">
        <f t="shared" si="1"/>
        <v>8.1111066820796954E-2</v>
      </c>
      <c r="CN20" s="44">
        <f t="shared" si="2"/>
        <v>-8.1111066820796954E-2</v>
      </c>
      <c r="CO20" s="44">
        <v>0.1</v>
      </c>
    </row>
    <row r="21" spans="12:93" x14ac:dyDescent="0.25">
      <c r="O21" s="64"/>
      <c r="R21" s="107" t="s">
        <v>58</v>
      </c>
      <c r="S21" s="163">
        <v>2.3807603057926931E-2</v>
      </c>
      <c r="T21" s="108">
        <v>9.960023509838033E-3</v>
      </c>
      <c r="U21" s="57">
        <v>0.19291913224158527</v>
      </c>
      <c r="W21" s="107" t="s">
        <v>45</v>
      </c>
      <c r="X21" s="163">
        <v>0.64999981881235125</v>
      </c>
      <c r="Y21" s="108">
        <v>3.1162017635701877E-2</v>
      </c>
      <c r="Z21" s="57">
        <v>0.4636029800014988</v>
      </c>
      <c r="AB21" s="64"/>
      <c r="AK21" s="64"/>
      <c r="AN21" s="62" t="s">
        <v>43</v>
      </c>
      <c r="AP21" s="62">
        <v>4515660</v>
      </c>
      <c r="AQ21" s="62">
        <v>100</v>
      </c>
      <c r="AT21" s="64"/>
      <c r="AX21" s="62" t="s">
        <v>325</v>
      </c>
      <c r="AY21" s="62">
        <v>20070</v>
      </c>
      <c r="AZ21" s="62">
        <v>0.4</v>
      </c>
      <c r="BD21" s="64"/>
      <c r="BM21" s="64"/>
      <c r="BQ21" s="62" t="s">
        <v>43</v>
      </c>
      <c r="BR21" s="62">
        <v>4485556</v>
      </c>
      <c r="BS21" s="62">
        <v>99.3</v>
      </c>
      <c r="BV21" s="43" t="s">
        <v>481</v>
      </c>
      <c r="BW21" s="24" t="s">
        <v>360</v>
      </c>
      <c r="BX21" s="62">
        <f>BR139</f>
        <v>140487</v>
      </c>
      <c r="BY21" s="35">
        <f t="shared" si="0"/>
        <v>3.1111066820796961E-2</v>
      </c>
      <c r="CA21" s="64"/>
      <c r="CF21" s="62" t="s">
        <v>3</v>
      </c>
      <c r="CG21" s="62" t="s">
        <v>4</v>
      </c>
      <c r="CJ21" s="43" t="s">
        <v>481</v>
      </c>
      <c r="CK21" s="24" t="s">
        <v>360</v>
      </c>
      <c r="CL21" s="62">
        <f>SUM(CF178:CF179)</f>
        <v>105365</v>
      </c>
      <c r="CM21" s="35">
        <f t="shared" si="1"/>
        <v>2.333324475270503E-2</v>
      </c>
      <c r="CN21" s="35">
        <f t="shared" si="2"/>
        <v>-2.333324475270503E-2</v>
      </c>
      <c r="CO21" s="35">
        <v>3.1111066820796961E-2</v>
      </c>
    </row>
    <row r="22" spans="12:93" x14ac:dyDescent="0.25">
      <c r="O22" s="64"/>
      <c r="R22" s="107" t="s">
        <v>59</v>
      </c>
      <c r="S22" s="164">
        <v>0.22222468277343491</v>
      </c>
      <c r="T22" s="108">
        <v>2.7161768438855354E-2</v>
      </c>
      <c r="U22" s="57">
        <v>0.20858742293958196</v>
      </c>
      <c r="W22" s="107" t="s">
        <v>59</v>
      </c>
      <c r="X22" s="164">
        <v>0.22222468277343491</v>
      </c>
      <c r="Y22" s="108">
        <v>2.7161768438855354E-2</v>
      </c>
      <c r="Z22" s="57">
        <v>0.20858742293958196</v>
      </c>
      <c r="AB22" s="64"/>
      <c r="AK22" s="64"/>
      <c r="AT22" s="64"/>
      <c r="AX22" s="62" t="s">
        <v>43</v>
      </c>
      <c r="AY22" s="62">
        <v>4495590</v>
      </c>
      <c r="AZ22" s="62">
        <v>99.6</v>
      </c>
      <c r="BD22" s="64"/>
      <c r="BM22" s="64"/>
      <c r="BP22" s="62" t="s">
        <v>69</v>
      </c>
      <c r="BQ22" s="62" t="s">
        <v>70</v>
      </c>
      <c r="BR22" s="62">
        <v>30104</v>
      </c>
      <c r="BS22" s="62">
        <v>0.7</v>
      </c>
      <c r="BV22" s="43"/>
      <c r="CA22" s="64"/>
      <c r="CD22" s="62" t="s">
        <v>6</v>
      </c>
      <c r="CE22" s="62" t="s">
        <v>454</v>
      </c>
      <c r="CF22" s="62">
        <v>296027</v>
      </c>
      <c r="CG22" s="62">
        <v>6.6</v>
      </c>
    </row>
    <row r="23" spans="12:93" x14ac:dyDescent="0.25">
      <c r="O23" s="64"/>
      <c r="R23" s="107" t="s">
        <v>60</v>
      </c>
      <c r="S23" s="163">
        <v>6.1223576690135978E-2</v>
      </c>
      <c r="T23" s="108">
        <v>1.5663010982516292E-2</v>
      </c>
      <c r="U23" s="23">
        <v>7.8862295762369611E-2</v>
      </c>
      <c r="W23" s="107" t="s">
        <v>88</v>
      </c>
      <c r="X23" s="164">
        <v>0.22222468277343491</v>
      </c>
      <c r="Y23" s="108">
        <v>2.613255201975025E-2</v>
      </c>
      <c r="Z23" s="57">
        <v>8.8901423056172532E-2</v>
      </c>
      <c r="AB23" s="64"/>
      <c r="AK23" s="64"/>
      <c r="AT23" s="64"/>
      <c r="AW23" s="62" t="s">
        <v>69</v>
      </c>
      <c r="AX23" s="62" t="s">
        <v>70</v>
      </c>
      <c r="AY23" s="62">
        <v>20070</v>
      </c>
      <c r="AZ23" s="62">
        <v>0.4</v>
      </c>
      <c r="BD23" s="64"/>
      <c r="BM23" s="64"/>
      <c r="BP23" s="62" t="s">
        <v>43</v>
      </c>
      <c r="BR23" s="62">
        <v>4515660</v>
      </c>
      <c r="BS23" s="62">
        <v>100</v>
      </c>
      <c r="CA23" s="64"/>
      <c r="CE23" s="62" t="s">
        <v>455</v>
      </c>
      <c r="CF23" s="62">
        <v>777697</v>
      </c>
      <c r="CG23" s="62">
        <v>17.2</v>
      </c>
    </row>
    <row r="24" spans="12:93" x14ac:dyDescent="0.25">
      <c r="O24" s="64"/>
      <c r="R24" s="107" t="s">
        <v>88</v>
      </c>
      <c r="S24" s="164">
        <v>0.22222468277343491</v>
      </c>
      <c r="T24" s="108">
        <v>2.613255201975025E-2</v>
      </c>
      <c r="U24" s="57">
        <v>8.8901423056172532E-2</v>
      </c>
      <c r="W24" s="107" t="s">
        <v>47</v>
      </c>
      <c r="X24" s="164">
        <v>0.2631567905508177</v>
      </c>
      <c r="Y24" s="108">
        <v>2.8769323515002995E-2</v>
      </c>
      <c r="Z24" s="57">
        <v>0.3145452263411691</v>
      </c>
      <c r="AB24" s="64"/>
      <c r="AK24" s="64"/>
      <c r="AT24" s="64"/>
      <c r="AW24" s="62" t="s">
        <v>43</v>
      </c>
      <c r="AY24" s="62">
        <v>4515660</v>
      </c>
      <c r="AZ24" s="62">
        <v>100</v>
      </c>
      <c r="BD24" s="64"/>
      <c r="BM24" s="64"/>
      <c r="CA24" s="64"/>
      <c r="CE24" s="62" t="s">
        <v>456</v>
      </c>
      <c r="CF24" s="62">
        <v>220766</v>
      </c>
      <c r="CG24" s="62">
        <v>4.9000000000000004</v>
      </c>
    </row>
    <row r="25" spans="12:93" ht="16.5" thickBot="1" x14ac:dyDescent="0.3">
      <c r="L25" s="229"/>
      <c r="O25" s="64"/>
      <c r="R25" s="109" t="s">
        <v>259</v>
      </c>
      <c r="S25" s="154">
        <v>7.8433058342158843E-2</v>
      </c>
      <c r="T25" s="156">
        <v>1.7564987102337001E-2</v>
      </c>
      <c r="U25" s="57">
        <v>8.1821435191737416E-2</v>
      </c>
      <c r="W25" s="107" t="s">
        <v>61</v>
      </c>
      <c r="X25" s="164">
        <v>0.33331118788200903</v>
      </c>
      <c r="Y25" s="108">
        <v>3.0797917119620016E-2</v>
      </c>
      <c r="Z25" s="57">
        <v>0.30681236094856507</v>
      </c>
      <c r="AB25" s="64"/>
      <c r="AK25" s="64"/>
      <c r="AT25" s="64"/>
      <c r="BD25" s="64"/>
      <c r="BM25" s="64"/>
      <c r="CA25" s="64"/>
      <c r="CE25" s="62" t="s">
        <v>457</v>
      </c>
      <c r="CF25" s="62">
        <v>60209</v>
      </c>
      <c r="CG25" s="62">
        <v>1.3</v>
      </c>
    </row>
    <row r="26" spans="12:93" x14ac:dyDescent="0.25">
      <c r="O26" s="64"/>
      <c r="R26" s="107" t="s">
        <v>61</v>
      </c>
      <c r="S26" s="164">
        <v>0.33331118788200903</v>
      </c>
      <c r="T26" s="108">
        <v>3.0797917119620016E-2</v>
      </c>
      <c r="U26" s="57">
        <v>0.30681236094856507</v>
      </c>
      <c r="W26" s="107" t="s">
        <v>62</v>
      </c>
      <c r="X26" s="164">
        <v>0.33331118788200903</v>
      </c>
      <c r="Y26" s="108">
        <v>3.0797917119620016E-2</v>
      </c>
      <c r="Z26" s="57">
        <v>0.16441678188154343</v>
      </c>
      <c r="AB26" s="64"/>
      <c r="AF26" s="90" t="s">
        <v>228</v>
      </c>
      <c r="AG26" s="91">
        <v>200696</v>
      </c>
      <c r="AH26" s="92">
        <f>AG26/$AE$2</f>
        <v>0.17167384911218814</v>
      </c>
      <c r="AK26" s="64"/>
      <c r="AN26" s="224" t="s">
        <v>235</v>
      </c>
      <c r="AO26" s="91">
        <v>1801247</v>
      </c>
      <c r="AP26" s="92">
        <f>AO26/$AN$2</f>
        <v>0.39888897746951718</v>
      </c>
      <c r="AT26" s="64"/>
      <c r="BD26" s="64"/>
      <c r="BM26" s="64"/>
      <c r="CA26" s="64"/>
      <c r="CE26" s="62" t="s">
        <v>458</v>
      </c>
      <c r="CF26" s="62">
        <v>10035</v>
      </c>
      <c r="CG26" s="62">
        <v>0.2</v>
      </c>
    </row>
    <row r="27" spans="12:93" x14ac:dyDescent="0.25">
      <c r="O27" s="64"/>
      <c r="R27" s="107" t="s">
        <v>62</v>
      </c>
      <c r="S27" s="164">
        <v>0.33331118788200903</v>
      </c>
      <c r="T27" s="108">
        <v>3.0797917119620016E-2</v>
      </c>
      <c r="U27" s="57">
        <v>0.16441678188154343</v>
      </c>
      <c r="W27" s="107" t="s">
        <v>51</v>
      </c>
      <c r="X27" s="164">
        <v>0.37499688582176938</v>
      </c>
      <c r="Y27" s="108">
        <v>3.1629311460274936E-2</v>
      </c>
      <c r="Z27" s="57">
        <v>0.26481777328727685</v>
      </c>
      <c r="AB27" s="64"/>
      <c r="AF27" s="93" t="s">
        <v>225</v>
      </c>
      <c r="AG27" s="70">
        <v>195679</v>
      </c>
      <c r="AH27" s="94">
        <f t="shared" ref="AH27:AH29" si="3">AG27/$AE$2</f>
        <v>0.16738234504137534</v>
      </c>
      <c r="AK27" s="64"/>
      <c r="AN27" s="211" t="s">
        <v>243</v>
      </c>
      <c r="AO27" s="70">
        <v>1103828</v>
      </c>
      <c r="AP27" s="94">
        <f t="shared" ref="AP27:AP29" si="4">AO27/$AN$2</f>
        <v>0.24444444444444444</v>
      </c>
      <c r="AT27" s="64"/>
      <c r="BD27" s="64"/>
      <c r="BM27" s="64"/>
      <c r="BP27" s="24" t="s">
        <v>334</v>
      </c>
      <c r="CA27" s="64"/>
      <c r="CE27" s="62" t="s">
        <v>43</v>
      </c>
      <c r="CF27" s="62">
        <v>1364733</v>
      </c>
      <c r="CG27" s="62">
        <v>30.2</v>
      </c>
    </row>
    <row r="28" spans="12:93" ht="16.5" thickBot="1" x14ac:dyDescent="0.3">
      <c r="O28" s="64"/>
      <c r="R28" s="107" t="s">
        <v>63</v>
      </c>
      <c r="S28" s="163">
        <v>0.20754582170711713</v>
      </c>
      <c r="T28" s="108">
        <v>2.6495913284589792E-2</v>
      </c>
      <c r="U28" s="57">
        <v>8.9827356531953367E-2</v>
      </c>
      <c r="W28" s="107" t="s">
        <v>48</v>
      </c>
      <c r="X28" s="164">
        <v>0.59999202774345284</v>
      </c>
      <c r="Y28" s="108">
        <v>3.2006772286849089E-2</v>
      </c>
      <c r="Z28" s="57">
        <v>0.33041787413096407</v>
      </c>
      <c r="AB28" s="64"/>
      <c r="AF28" s="93" t="s">
        <v>226</v>
      </c>
      <c r="AG28" s="70">
        <v>190661</v>
      </c>
      <c r="AH28" s="94">
        <f t="shared" si="3"/>
        <v>0.1630899855780828</v>
      </c>
      <c r="AK28" s="64"/>
      <c r="AN28" s="215" t="s">
        <v>446</v>
      </c>
      <c r="AO28" s="70">
        <v>561949</v>
      </c>
      <c r="AP28" s="94">
        <f t="shared" si="4"/>
        <v>0.12444448873475859</v>
      </c>
      <c r="AT28" s="64"/>
      <c r="BD28" s="64"/>
      <c r="BM28" s="64"/>
      <c r="BR28" s="62" t="s">
        <v>3</v>
      </c>
      <c r="BS28" s="62" t="s">
        <v>4</v>
      </c>
      <c r="CA28" s="64"/>
      <c r="CD28" s="62" t="s">
        <v>69</v>
      </c>
      <c r="CE28" s="62" t="s">
        <v>70</v>
      </c>
      <c r="CF28" s="62">
        <v>3150927</v>
      </c>
      <c r="CG28" s="62">
        <v>69.8</v>
      </c>
    </row>
    <row r="29" spans="12:93" x14ac:dyDescent="0.25">
      <c r="O29" s="64"/>
      <c r="R29" s="165" t="s">
        <v>188</v>
      </c>
      <c r="S29" s="155">
        <v>0.42099999999999999</v>
      </c>
      <c r="T29" s="166">
        <v>3.2252081030894587E-2</v>
      </c>
      <c r="U29" s="166"/>
      <c r="AB29" s="64"/>
      <c r="AF29" s="93" t="s">
        <v>231</v>
      </c>
      <c r="AG29" s="70">
        <v>175609</v>
      </c>
      <c r="AH29" s="94">
        <f t="shared" si="3"/>
        <v>0.15021461797316463</v>
      </c>
      <c r="AK29" s="64"/>
      <c r="AN29" s="217" t="s">
        <v>723</v>
      </c>
      <c r="AO29" s="70">
        <v>376305</v>
      </c>
      <c r="AP29" s="94">
        <f t="shared" si="4"/>
        <v>8.3333333333333329E-2</v>
      </c>
      <c r="AT29" s="64"/>
      <c r="AX29" s="214" t="s">
        <v>313</v>
      </c>
      <c r="AY29" s="91">
        <v>331148</v>
      </c>
      <c r="AZ29" s="92">
        <f>AY29/$AW$2</f>
        <v>7.3333244752705029E-2</v>
      </c>
      <c r="BD29" s="64"/>
      <c r="BM29" s="64"/>
      <c r="BP29" s="62" t="s">
        <v>6</v>
      </c>
      <c r="BQ29" s="62" t="s">
        <v>331</v>
      </c>
      <c r="BR29" s="62">
        <v>1715951</v>
      </c>
      <c r="BS29" s="62">
        <v>38</v>
      </c>
      <c r="CA29" s="64"/>
      <c r="CD29" s="62" t="s">
        <v>43</v>
      </c>
      <c r="CF29" s="62">
        <v>4515660</v>
      </c>
      <c r="CG29" s="62">
        <v>100</v>
      </c>
    </row>
    <row r="30" spans="12:93" ht="16.5" thickBot="1" x14ac:dyDescent="0.3">
      <c r="O30" s="64"/>
      <c r="AB30" s="64"/>
      <c r="AF30" s="95" t="s">
        <v>445</v>
      </c>
      <c r="AG30" s="96"/>
      <c r="AH30" s="97">
        <f>1-SUM(AH26:AH29)</f>
        <v>0.34763920229518919</v>
      </c>
      <c r="AK30" s="64"/>
      <c r="AN30" s="207" t="s">
        <v>217</v>
      </c>
      <c r="AO30" s="96"/>
      <c r="AP30" s="97">
        <f>1-SUM(AP26:AP29)</f>
        <v>0.14888875601794649</v>
      </c>
      <c r="AT30" s="64"/>
      <c r="AX30" s="215" t="s">
        <v>722</v>
      </c>
      <c r="AY30" s="70">
        <v>511775</v>
      </c>
      <c r="AZ30" s="94">
        <f t="shared" ref="AZ30:AZ33" si="5">AY30/$AW$2</f>
        <v>0.11333337762364748</v>
      </c>
      <c r="BD30" s="64"/>
      <c r="BM30" s="64"/>
      <c r="BQ30" s="62" t="s">
        <v>332</v>
      </c>
      <c r="BR30" s="62">
        <v>2769605</v>
      </c>
      <c r="BS30" s="62">
        <v>61.3</v>
      </c>
      <c r="CA30" s="64"/>
    </row>
    <row r="31" spans="12:93" x14ac:dyDescent="0.25">
      <c r="O31" s="64"/>
      <c r="AB31" s="64"/>
      <c r="AK31" s="64"/>
      <c r="AT31" s="64"/>
      <c r="AX31" s="218" t="s">
        <v>321</v>
      </c>
      <c r="AY31" s="70">
        <v>772680</v>
      </c>
      <c r="AZ31" s="94">
        <f t="shared" si="5"/>
        <v>0.17111119969173941</v>
      </c>
      <c r="BD31" s="64"/>
      <c r="BM31" s="64"/>
      <c r="BQ31" s="62" t="s">
        <v>43</v>
      </c>
      <c r="BR31" s="62">
        <v>4485556</v>
      </c>
      <c r="BS31" s="62">
        <v>99.3</v>
      </c>
      <c r="CA31" s="64"/>
    </row>
    <row r="32" spans="12:93" x14ac:dyDescent="0.25">
      <c r="O32" s="64"/>
      <c r="AB32" s="64"/>
      <c r="AK32" s="64"/>
      <c r="AT32" s="64"/>
      <c r="AX32" s="215" t="s">
        <v>323</v>
      </c>
      <c r="AY32" s="70">
        <v>993445</v>
      </c>
      <c r="AZ32" s="94">
        <f t="shared" si="5"/>
        <v>0.21999995570968586</v>
      </c>
      <c r="BD32" s="64"/>
      <c r="BM32" s="64"/>
      <c r="BP32" s="62" t="s">
        <v>69</v>
      </c>
      <c r="BQ32" s="62" t="s">
        <v>70</v>
      </c>
      <c r="BR32" s="62">
        <v>30104</v>
      </c>
      <c r="BS32" s="62">
        <v>0.7</v>
      </c>
      <c r="CA32" s="64"/>
    </row>
    <row r="33" spans="11:85" ht="16.5" thickBot="1" x14ac:dyDescent="0.3">
      <c r="O33" s="64"/>
      <c r="AB33" s="64"/>
      <c r="AK33" s="64"/>
      <c r="AT33" s="64"/>
      <c r="AX33" s="216" t="s">
        <v>319</v>
      </c>
      <c r="AY33" s="96">
        <v>998463</v>
      </c>
      <c r="AZ33" s="97">
        <f t="shared" si="5"/>
        <v>0.22111119969173942</v>
      </c>
      <c r="BD33" s="64"/>
      <c r="BM33" s="64"/>
      <c r="BP33" s="62" t="s">
        <v>43</v>
      </c>
      <c r="BR33" s="62">
        <v>4515660</v>
      </c>
      <c r="BS33" s="62">
        <v>100</v>
      </c>
      <c r="CA33" s="64"/>
      <c r="CD33" s="24" t="s">
        <v>460</v>
      </c>
    </row>
    <row r="34" spans="11:85" ht="16.5" thickBot="1" x14ac:dyDescent="0.3">
      <c r="O34" s="64"/>
      <c r="AB34" s="64"/>
      <c r="AK34" s="64"/>
      <c r="AT34" s="64"/>
      <c r="BD34" s="64"/>
      <c r="BM34" s="64"/>
      <c r="CA34" s="64"/>
      <c r="CF34" s="62" t="s">
        <v>3</v>
      </c>
      <c r="CG34" s="62" t="s">
        <v>4</v>
      </c>
    </row>
    <row r="35" spans="11:85" x14ac:dyDescent="0.25">
      <c r="O35" s="64"/>
      <c r="T35" s="90"/>
      <c r="U35" s="167" t="s">
        <v>33</v>
      </c>
      <c r="V35" s="173" t="s">
        <v>512</v>
      </c>
      <c r="W35" s="145" t="s">
        <v>402</v>
      </c>
      <c r="AB35" s="64"/>
      <c r="AK35" s="64"/>
      <c r="AT35" s="64"/>
      <c r="BD35" s="64"/>
      <c r="BM35" s="64"/>
      <c r="CA35" s="64"/>
      <c r="CD35" s="62" t="s">
        <v>6</v>
      </c>
      <c r="CE35" s="62" t="s">
        <v>454</v>
      </c>
      <c r="CF35" s="62">
        <v>411427</v>
      </c>
      <c r="CG35" s="62">
        <v>9.1</v>
      </c>
    </row>
    <row r="36" spans="11:85" x14ac:dyDescent="0.25">
      <c r="K36" s="61"/>
      <c r="L36" s="61"/>
      <c r="O36" s="64"/>
      <c r="T36" s="168" t="s">
        <v>50</v>
      </c>
      <c r="U36" s="163">
        <v>0.1967219006637555</v>
      </c>
      <c r="V36" s="157">
        <v>2.5971326722818371E-2</v>
      </c>
      <c r="W36" s="147">
        <v>0.27268793526705104</v>
      </c>
      <c r="AB36" s="64"/>
      <c r="AK36" s="64"/>
      <c r="AT36" s="64"/>
      <c r="BD36" s="64"/>
      <c r="BM36" s="64"/>
      <c r="CA36" s="64"/>
      <c r="CE36" s="62" t="s">
        <v>455</v>
      </c>
      <c r="CF36" s="62">
        <v>968358</v>
      </c>
      <c r="CG36" s="62">
        <v>21.4</v>
      </c>
    </row>
    <row r="37" spans="11:85" x14ac:dyDescent="0.25">
      <c r="O37" s="64"/>
      <c r="T37" s="168" t="s">
        <v>63</v>
      </c>
      <c r="U37" s="163">
        <v>0.20754582170711713</v>
      </c>
      <c r="V37" s="157">
        <v>2.6495913284589792E-2</v>
      </c>
      <c r="W37" s="147">
        <v>8.9827356531953367E-2</v>
      </c>
      <c r="AB37" s="64"/>
      <c r="AK37" s="64"/>
      <c r="AT37" s="64"/>
      <c r="BD37" s="64"/>
      <c r="BM37" s="64"/>
      <c r="BP37" s="24" t="s">
        <v>335</v>
      </c>
      <c r="CA37" s="64"/>
      <c r="CE37" s="62" t="s">
        <v>456</v>
      </c>
      <c r="CF37" s="62">
        <v>296027</v>
      </c>
      <c r="CG37" s="62">
        <v>6.6</v>
      </c>
    </row>
    <row r="38" spans="11:85" x14ac:dyDescent="0.25">
      <c r="O38" s="64"/>
      <c r="T38" s="168" t="s">
        <v>56</v>
      </c>
      <c r="U38" s="163">
        <v>0.24324513585141452</v>
      </c>
      <c r="V38" s="157">
        <v>2.8030736536285322E-2</v>
      </c>
      <c r="W38" s="147">
        <v>0.28533999859497072</v>
      </c>
      <c r="AB38" s="64"/>
      <c r="AK38" s="64"/>
      <c r="AT38" s="64"/>
      <c r="BD38" s="64"/>
      <c r="BM38" s="64"/>
      <c r="BR38" s="62" t="s">
        <v>3</v>
      </c>
      <c r="BS38" s="62" t="s">
        <v>4</v>
      </c>
      <c r="CA38" s="64"/>
      <c r="CE38" s="62" t="s">
        <v>457</v>
      </c>
      <c r="CF38" s="62">
        <v>20070</v>
      </c>
      <c r="CG38" s="62">
        <v>0.4</v>
      </c>
    </row>
    <row r="39" spans="11:85" x14ac:dyDescent="0.25">
      <c r="O39" s="64"/>
      <c r="T39" s="169" t="s">
        <v>119</v>
      </c>
      <c r="U39" s="163">
        <v>0.37930655303941446</v>
      </c>
      <c r="V39" s="157">
        <v>2.2861940427602222E-2</v>
      </c>
      <c r="W39" s="147">
        <v>0.33700000000000002</v>
      </c>
      <c r="AB39" s="64"/>
      <c r="AK39" s="64"/>
      <c r="AT39" s="64"/>
      <c r="BD39" s="64"/>
      <c r="BM39" s="64"/>
      <c r="BP39" s="62" t="s">
        <v>6</v>
      </c>
      <c r="BQ39" s="62" t="s">
        <v>331</v>
      </c>
      <c r="BR39" s="62">
        <v>3366675</v>
      </c>
      <c r="BS39" s="62">
        <v>74.599999999999994</v>
      </c>
      <c r="CA39" s="64"/>
      <c r="CE39" s="62" t="s">
        <v>458</v>
      </c>
      <c r="CF39" s="62">
        <v>20070</v>
      </c>
      <c r="CG39" s="62">
        <v>0.4</v>
      </c>
    </row>
    <row r="40" spans="11:85" ht="16.5" thickBot="1" x14ac:dyDescent="0.3">
      <c r="O40" s="64"/>
      <c r="T40" s="170" t="s">
        <v>45</v>
      </c>
      <c r="U40" s="171">
        <v>0.64999981881235125</v>
      </c>
      <c r="V40" s="162">
        <v>3.1162017635701877E-2</v>
      </c>
      <c r="W40" s="151">
        <v>0.4636029800014988</v>
      </c>
      <c r="AB40" s="64"/>
      <c r="AK40" s="64"/>
      <c r="AT40" s="64"/>
      <c r="BD40" s="64"/>
      <c r="BM40" s="64"/>
      <c r="BQ40" s="62" t="s">
        <v>332</v>
      </c>
      <c r="BR40" s="62">
        <v>1118880</v>
      </c>
      <c r="BS40" s="62">
        <v>24.8</v>
      </c>
      <c r="CA40" s="64"/>
      <c r="CE40" s="62" t="s">
        <v>43</v>
      </c>
      <c r="CF40" s="62">
        <v>1715951</v>
      </c>
      <c r="CG40" s="62">
        <v>38</v>
      </c>
    </row>
    <row r="41" spans="11:85" x14ac:dyDescent="0.25">
      <c r="O41" s="64"/>
      <c r="AB41" s="64"/>
      <c r="AK41" s="64"/>
      <c r="AT41" s="64"/>
      <c r="BD41" s="64"/>
      <c r="BM41" s="64"/>
      <c r="BQ41" s="62" t="s">
        <v>43</v>
      </c>
      <c r="BR41" s="62">
        <v>4485556</v>
      </c>
      <c r="BS41" s="62">
        <v>99.3</v>
      </c>
      <c r="CA41" s="64"/>
      <c r="CD41" s="62" t="s">
        <v>69</v>
      </c>
      <c r="CE41" s="62" t="s">
        <v>70</v>
      </c>
      <c r="CF41" s="62">
        <v>2799709</v>
      </c>
      <c r="CG41" s="62">
        <v>62</v>
      </c>
    </row>
    <row r="42" spans="11:85" x14ac:dyDescent="0.25">
      <c r="O42" s="64"/>
      <c r="AB42" s="64"/>
      <c r="AK42" s="64"/>
      <c r="AT42" s="64"/>
      <c r="BD42" s="64"/>
      <c r="BM42" s="64"/>
      <c r="BP42" s="62" t="s">
        <v>69</v>
      </c>
      <c r="BQ42" s="62" t="s">
        <v>70</v>
      </c>
      <c r="BR42" s="62">
        <v>30104</v>
      </c>
      <c r="BS42" s="62">
        <v>0.7</v>
      </c>
      <c r="CA42" s="64"/>
      <c r="CD42" s="62" t="s">
        <v>43</v>
      </c>
      <c r="CF42" s="62">
        <v>4515660</v>
      </c>
      <c r="CG42" s="62">
        <v>100</v>
      </c>
    </row>
    <row r="43" spans="11:85" x14ac:dyDescent="0.25">
      <c r="O43" s="64"/>
      <c r="AB43" s="64"/>
      <c r="AK43" s="64"/>
      <c r="AT43" s="64"/>
      <c r="BD43" s="64"/>
      <c r="BM43" s="64"/>
      <c r="BP43" s="62" t="s">
        <v>43</v>
      </c>
      <c r="BR43" s="62">
        <v>4515660</v>
      </c>
      <c r="BS43" s="62">
        <v>100</v>
      </c>
      <c r="CA43" s="64"/>
    </row>
    <row r="44" spans="11:85" x14ac:dyDescent="0.25">
      <c r="O44" s="64"/>
      <c r="AB44" s="64"/>
      <c r="AK44" s="64"/>
      <c r="AT44" s="64"/>
      <c r="BD44" s="64"/>
      <c r="BM44" s="64"/>
      <c r="CA44" s="64"/>
    </row>
    <row r="45" spans="11:85" x14ac:dyDescent="0.25">
      <c r="O45" s="64"/>
      <c r="AB45" s="64"/>
      <c r="AK45" s="64"/>
      <c r="AT45" s="64"/>
      <c r="BD45" s="64"/>
      <c r="BM45" s="64"/>
      <c r="CA45" s="64"/>
    </row>
    <row r="46" spans="11:85" x14ac:dyDescent="0.25">
      <c r="O46" s="64"/>
      <c r="AB46" s="64"/>
      <c r="AK46" s="64"/>
      <c r="AT46" s="64"/>
      <c r="BD46" s="64"/>
      <c r="BM46" s="64"/>
      <c r="CA46" s="64"/>
      <c r="CD46" s="24" t="s">
        <v>461</v>
      </c>
    </row>
    <row r="47" spans="11:85" x14ac:dyDescent="0.25">
      <c r="O47" s="64"/>
      <c r="AB47" s="64"/>
      <c r="AK47" s="64"/>
      <c r="AT47" s="64"/>
      <c r="BD47" s="64"/>
      <c r="BM47" s="64"/>
      <c r="BP47" s="24" t="s">
        <v>336</v>
      </c>
      <c r="CA47" s="64"/>
      <c r="CF47" s="62" t="s">
        <v>3</v>
      </c>
      <c r="CG47" s="62" t="s">
        <v>4</v>
      </c>
    </row>
    <row r="48" spans="11:85" x14ac:dyDescent="0.25">
      <c r="O48" s="64"/>
      <c r="R48" s="108"/>
      <c r="S48" s="142" t="s">
        <v>402</v>
      </c>
      <c r="AB48" s="64"/>
      <c r="AK48" s="64"/>
      <c r="AT48" s="64"/>
      <c r="BD48" s="64"/>
      <c r="BM48" s="64"/>
      <c r="BR48" s="62" t="s">
        <v>3</v>
      </c>
      <c r="BS48" s="62" t="s">
        <v>4</v>
      </c>
      <c r="CA48" s="64"/>
      <c r="CD48" s="62" t="s">
        <v>6</v>
      </c>
      <c r="CE48" s="62" t="s">
        <v>454</v>
      </c>
      <c r="CF48" s="62">
        <v>1088776</v>
      </c>
      <c r="CG48" s="62">
        <v>24.1</v>
      </c>
    </row>
    <row r="49" spans="15:85" x14ac:dyDescent="0.25">
      <c r="O49" s="64"/>
      <c r="R49" s="107" t="s">
        <v>236</v>
      </c>
      <c r="S49" s="57">
        <v>0.4636029800014988</v>
      </c>
      <c r="AB49" s="64"/>
      <c r="AK49" s="64"/>
      <c r="AT49" s="64"/>
      <c r="BD49" s="64"/>
      <c r="BM49" s="64"/>
      <c r="BP49" s="62" t="s">
        <v>6</v>
      </c>
      <c r="BQ49" s="62" t="s">
        <v>331</v>
      </c>
      <c r="BR49" s="62">
        <v>2844866</v>
      </c>
      <c r="BS49" s="62">
        <v>63</v>
      </c>
      <c r="CA49" s="64"/>
      <c r="CE49" s="62" t="s">
        <v>455</v>
      </c>
      <c r="CF49" s="62">
        <v>1756090</v>
      </c>
      <c r="CG49" s="62">
        <v>38.9</v>
      </c>
    </row>
    <row r="50" spans="15:85" x14ac:dyDescent="0.25">
      <c r="O50" s="64"/>
      <c r="R50" s="107" t="s">
        <v>47</v>
      </c>
      <c r="S50" s="57">
        <v>0.3145452263411691</v>
      </c>
      <c r="AB50" s="64"/>
      <c r="AK50" s="64"/>
      <c r="AT50" s="64"/>
      <c r="BD50" s="64"/>
      <c r="BM50" s="64"/>
      <c r="BQ50" s="62" t="s">
        <v>332</v>
      </c>
      <c r="BR50" s="62">
        <v>1640690</v>
      </c>
      <c r="BS50" s="62">
        <v>36.299999999999997</v>
      </c>
      <c r="CA50" s="64"/>
      <c r="CE50" s="62" t="s">
        <v>456</v>
      </c>
      <c r="CF50" s="62">
        <v>406409</v>
      </c>
      <c r="CG50" s="62">
        <v>9</v>
      </c>
    </row>
    <row r="51" spans="15:85" x14ac:dyDescent="0.25">
      <c r="O51" s="64"/>
      <c r="R51" s="107" t="s">
        <v>48</v>
      </c>
      <c r="S51" s="57">
        <v>0.33041787413096407</v>
      </c>
      <c r="AB51" s="64"/>
      <c r="AK51" s="64"/>
      <c r="AT51" s="64"/>
      <c r="BD51" s="64"/>
      <c r="BM51" s="64"/>
      <c r="BQ51" s="62" t="s">
        <v>43</v>
      </c>
      <c r="BR51" s="62">
        <v>4485556</v>
      </c>
      <c r="BS51" s="62">
        <v>99.3</v>
      </c>
      <c r="CA51" s="64"/>
      <c r="CE51" s="62" t="s">
        <v>457</v>
      </c>
      <c r="CF51" s="62">
        <v>75261</v>
      </c>
      <c r="CG51" s="62">
        <v>1.7</v>
      </c>
    </row>
    <row r="52" spans="15:85" x14ac:dyDescent="0.25">
      <c r="O52" s="64"/>
      <c r="R52" s="107" t="s">
        <v>119</v>
      </c>
      <c r="S52" s="57">
        <v>0.33700000000000002</v>
      </c>
      <c r="AB52" s="64"/>
      <c r="AK52" s="64"/>
      <c r="AT52" s="64"/>
      <c r="BD52" s="64"/>
      <c r="BM52" s="64"/>
      <c r="BP52" s="62" t="s">
        <v>69</v>
      </c>
      <c r="BQ52" s="62" t="s">
        <v>70</v>
      </c>
      <c r="BR52" s="62">
        <v>30104</v>
      </c>
      <c r="BS52" s="62">
        <v>0.7</v>
      </c>
      <c r="CA52" s="64"/>
      <c r="CE52" s="62" t="s">
        <v>458</v>
      </c>
      <c r="CF52" s="62">
        <v>40139</v>
      </c>
      <c r="CG52" s="62">
        <v>0.9</v>
      </c>
    </row>
    <row r="53" spans="15:85" x14ac:dyDescent="0.25">
      <c r="O53" s="64"/>
      <c r="R53" s="107" t="s">
        <v>50</v>
      </c>
      <c r="S53" s="57">
        <v>0.27268793526705104</v>
      </c>
      <c r="AB53" s="64"/>
      <c r="AK53" s="64"/>
      <c r="AT53" s="64"/>
      <c r="BD53" s="64"/>
      <c r="BM53" s="64"/>
      <c r="BP53" s="62" t="s">
        <v>43</v>
      </c>
      <c r="BR53" s="62">
        <v>4515660</v>
      </c>
      <c r="BS53" s="62">
        <v>100</v>
      </c>
      <c r="CA53" s="64"/>
      <c r="CE53" s="62" t="s">
        <v>43</v>
      </c>
      <c r="CF53" s="62">
        <v>3366675</v>
      </c>
      <c r="CG53" s="62">
        <v>74.599999999999994</v>
      </c>
    </row>
    <row r="54" spans="15:85" x14ac:dyDescent="0.25">
      <c r="O54" s="64"/>
      <c r="R54" s="107" t="s">
        <v>51</v>
      </c>
      <c r="S54" s="57">
        <v>0.26481777328727685</v>
      </c>
      <c r="AB54" s="64"/>
      <c r="AK54" s="64"/>
      <c r="AT54" s="64"/>
      <c r="BD54" s="64"/>
      <c r="BM54" s="64"/>
      <c r="CA54" s="64"/>
      <c r="CD54" s="62" t="s">
        <v>69</v>
      </c>
      <c r="CE54" s="62" t="s">
        <v>70</v>
      </c>
      <c r="CF54" s="62">
        <v>1148985</v>
      </c>
      <c r="CG54" s="62">
        <v>25.4</v>
      </c>
    </row>
    <row r="55" spans="15:85" x14ac:dyDescent="0.25">
      <c r="O55" s="64"/>
      <c r="R55" s="107" t="s">
        <v>52</v>
      </c>
      <c r="S55" s="57">
        <v>0.22435422164453778</v>
      </c>
      <c r="AB55" s="64"/>
      <c r="AK55" s="64"/>
      <c r="AT55" s="64"/>
      <c r="BD55" s="64"/>
      <c r="BM55" s="64"/>
      <c r="CA55" s="64"/>
      <c r="CD55" s="62" t="s">
        <v>43</v>
      </c>
      <c r="CF55" s="62">
        <v>4515660</v>
      </c>
      <c r="CG55" s="62">
        <v>100</v>
      </c>
    </row>
    <row r="56" spans="15:85" x14ac:dyDescent="0.25">
      <c r="O56" s="64"/>
      <c r="R56" s="107" t="s">
        <v>53</v>
      </c>
      <c r="S56" s="57">
        <v>7.0136527242600152E-2</v>
      </c>
      <c r="AB56" s="64"/>
      <c r="AK56" s="64"/>
      <c r="AT56" s="64"/>
      <c r="BD56" s="64"/>
      <c r="BM56" s="64"/>
      <c r="CA56" s="64"/>
    </row>
    <row r="57" spans="15:85" x14ac:dyDescent="0.25">
      <c r="O57" s="64"/>
      <c r="R57" s="107" t="s">
        <v>54</v>
      </c>
      <c r="S57" s="57">
        <v>5.0069729986300791E-2</v>
      </c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R58" s="107" t="s">
        <v>164</v>
      </c>
      <c r="S58" s="23">
        <v>8.2623335966029221E-2</v>
      </c>
      <c r="AB58" s="64"/>
      <c r="AK58" s="64"/>
      <c r="AT58" s="64"/>
      <c r="BD58" s="64"/>
      <c r="BM58" s="64"/>
      <c r="BR58" s="62" t="s">
        <v>3</v>
      </c>
      <c r="BS58" s="62" t="s">
        <v>4</v>
      </c>
      <c r="CA58" s="64"/>
    </row>
    <row r="59" spans="15:85" x14ac:dyDescent="0.25">
      <c r="O59" s="64"/>
      <c r="R59" s="107" t="s">
        <v>55</v>
      </c>
      <c r="S59" s="57">
        <v>0.11694161191872102</v>
      </c>
      <c r="AB59" s="64"/>
      <c r="AK59" s="64"/>
      <c r="AT59" s="64"/>
      <c r="BD59" s="64"/>
      <c r="BM59" s="64"/>
      <c r="BP59" s="62" t="s">
        <v>6</v>
      </c>
      <c r="BQ59" s="62" t="s">
        <v>331</v>
      </c>
      <c r="BR59" s="62">
        <v>1761107</v>
      </c>
      <c r="BS59" s="62">
        <v>39</v>
      </c>
      <c r="CA59" s="64"/>
      <c r="CD59" s="24" t="s">
        <v>462</v>
      </c>
    </row>
    <row r="60" spans="15:85" x14ac:dyDescent="0.25">
      <c r="O60" s="64"/>
      <c r="R60" s="107" t="s">
        <v>56</v>
      </c>
      <c r="S60" s="57">
        <v>0.28533999859497072</v>
      </c>
      <c r="AB60" s="64"/>
      <c r="AK60" s="64"/>
      <c r="AT60" s="64"/>
      <c r="BD60" s="64"/>
      <c r="BM60" s="64"/>
      <c r="BQ60" s="62" t="s">
        <v>332</v>
      </c>
      <c r="BR60" s="62">
        <v>2724448</v>
      </c>
      <c r="BS60" s="62">
        <v>60.3</v>
      </c>
      <c r="CA60" s="64"/>
      <c r="CF60" s="62" t="s">
        <v>3</v>
      </c>
      <c r="CG60" s="62" t="s">
        <v>4</v>
      </c>
    </row>
    <row r="61" spans="15:85" x14ac:dyDescent="0.25">
      <c r="O61" s="64"/>
      <c r="R61" s="107" t="s">
        <v>57</v>
      </c>
      <c r="S61" s="57">
        <v>0.25457267048150523</v>
      </c>
      <c r="AB61" s="64"/>
      <c r="AK61" s="64"/>
      <c r="AT61" s="64"/>
      <c r="BD61" s="64"/>
      <c r="BM61" s="64"/>
      <c r="BQ61" s="62" t="s">
        <v>43</v>
      </c>
      <c r="BR61" s="62">
        <v>4485556</v>
      </c>
      <c r="BS61" s="62">
        <v>99.3</v>
      </c>
      <c r="CA61" s="64"/>
      <c r="CD61" s="62" t="s">
        <v>6</v>
      </c>
      <c r="CE61" s="62" t="s">
        <v>454</v>
      </c>
      <c r="CF61" s="62">
        <v>592053</v>
      </c>
      <c r="CG61" s="62">
        <v>13.1</v>
      </c>
    </row>
    <row r="62" spans="15:85" x14ac:dyDescent="0.25">
      <c r="O62" s="64"/>
      <c r="R62" s="107" t="s">
        <v>58</v>
      </c>
      <c r="S62" s="57">
        <v>0.19291913224158527</v>
      </c>
      <c r="AB62" s="64"/>
      <c r="AK62" s="64"/>
      <c r="AT62" s="64"/>
      <c r="BD62" s="64"/>
      <c r="BM62" s="64"/>
      <c r="BP62" s="62" t="s">
        <v>69</v>
      </c>
      <c r="BQ62" s="62" t="s">
        <v>70</v>
      </c>
      <c r="BR62" s="62">
        <v>30104</v>
      </c>
      <c r="BS62" s="62">
        <v>0.7</v>
      </c>
      <c r="CA62" s="64"/>
      <c r="CE62" s="62" t="s">
        <v>455</v>
      </c>
      <c r="CF62" s="62">
        <v>1741038</v>
      </c>
      <c r="CG62" s="62">
        <v>38.6</v>
      </c>
    </row>
    <row r="63" spans="15:85" x14ac:dyDescent="0.25">
      <c r="O63" s="64"/>
      <c r="R63" s="107" t="s">
        <v>59</v>
      </c>
      <c r="S63" s="57">
        <v>0.20858742293958196</v>
      </c>
      <c r="AB63" s="64"/>
      <c r="AK63" s="64"/>
      <c r="AT63" s="64"/>
      <c r="BD63" s="64"/>
      <c r="BM63" s="64"/>
      <c r="BP63" s="62" t="s">
        <v>43</v>
      </c>
      <c r="BR63" s="62">
        <v>4515660</v>
      </c>
      <c r="BS63" s="62">
        <v>100</v>
      </c>
      <c r="CA63" s="64"/>
      <c r="CE63" s="62" t="s">
        <v>456</v>
      </c>
      <c r="CF63" s="62">
        <v>406409</v>
      </c>
      <c r="CG63" s="62">
        <v>9</v>
      </c>
    </row>
    <row r="64" spans="15:85" x14ac:dyDescent="0.25">
      <c r="O64" s="64"/>
      <c r="R64" s="107" t="s">
        <v>60</v>
      </c>
      <c r="S64" s="23">
        <v>7.8862295762369611E-2</v>
      </c>
      <c r="AB64" s="64"/>
      <c r="AK64" s="64"/>
      <c r="AT64" s="64"/>
      <c r="BD64" s="64"/>
      <c r="BM64" s="64"/>
      <c r="CA64" s="64"/>
      <c r="CE64" s="62" t="s">
        <v>457</v>
      </c>
      <c r="CF64" s="62">
        <v>60209</v>
      </c>
      <c r="CG64" s="62">
        <v>1.3</v>
      </c>
    </row>
    <row r="65" spans="15:85" x14ac:dyDescent="0.25">
      <c r="O65" s="64"/>
      <c r="R65" s="107" t="s">
        <v>88</v>
      </c>
      <c r="S65" s="57">
        <v>8.8901423056172532E-2</v>
      </c>
      <c r="AB65" s="64"/>
      <c r="AK65" s="64"/>
      <c r="AT65" s="64"/>
      <c r="BD65" s="64"/>
      <c r="BM65" s="64"/>
      <c r="CA65" s="64"/>
      <c r="CE65" s="62" t="s">
        <v>458</v>
      </c>
      <c r="CF65" s="62">
        <v>45157</v>
      </c>
      <c r="CG65" s="62">
        <v>1</v>
      </c>
    </row>
    <row r="66" spans="15:85" x14ac:dyDescent="0.25">
      <c r="O66" s="64"/>
      <c r="R66" s="107" t="s">
        <v>259</v>
      </c>
      <c r="S66" s="57">
        <v>8.1821435191737416E-2</v>
      </c>
      <c r="AB66" s="64"/>
      <c r="AK66" s="64"/>
      <c r="AT66" s="64"/>
      <c r="BD66" s="64"/>
      <c r="BM66" s="64"/>
      <c r="CA66" s="64"/>
      <c r="CE66" s="62" t="s">
        <v>43</v>
      </c>
      <c r="CF66" s="62">
        <v>2844866</v>
      </c>
      <c r="CG66" s="62">
        <v>63</v>
      </c>
    </row>
    <row r="67" spans="15:85" x14ac:dyDescent="0.25">
      <c r="O67" s="64"/>
      <c r="R67" s="107" t="s">
        <v>61</v>
      </c>
      <c r="S67" s="57">
        <v>0.30681236094856507</v>
      </c>
      <c r="AB67" s="64"/>
      <c r="AK67" s="64"/>
      <c r="AT67" s="64"/>
      <c r="BD67" s="64"/>
      <c r="BM67" s="64"/>
      <c r="BP67" s="24" t="s">
        <v>338</v>
      </c>
      <c r="CA67" s="64"/>
      <c r="CD67" s="62" t="s">
        <v>69</v>
      </c>
      <c r="CE67" s="62" t="s">
        <v>70</v>
      </c>
      <c r="CF67" s="62">
        <v>1670794</v>
      </c>
      <c r="CG67" s="62">
        <v>37</v>
      </c>
    </row>
    <row r="68" spans="15:85" x14ac:dyDescent="0.25">
      <c r="O68" s="64"/>
      <c r="R68" s="107" t="s">
        <v>62</v>
      </c>
      <c r="S68" s="57">
        <v>0.16441678188154343</v>
      </c>
      <c r="AB68" s="64"/>
      <c r="AK68" s="64"/>
      <c r="AT68" s="64"/>
      <c r="BD68" s="64"/>
      <c r="BM68" s="64"/>
      <c r="BR68" s="62" t="s">
        <v>3</v>
      </c>
      <c r="BS68" s="62" t="s">
        <v>4</v>
      </c>
      <c r="CA68" s="64"/>
      <c r="CD68" s="62" t="s">
        <v>43</v>
      </c>
      <c r="CF68" s="62">
        <v>4515660</v>
      </c>
      <c r="CG68" s="62">
        <v>100</v>
      </c>
    </row>
    <row r="69" spans="15:85" x14ac:dyDescent="0.25">
      <c r="O69" s="64"/>
      <c r="R69" s="107" t="s">
        <v>63</v>
      </c>
      <c r="S69" s="57">
        <v>8.9827356531953367E-2</v>
      </c>
      <c r="AB69" s="64"/>
      <c r="AK69" s="64"/>
      <c r="AT69" s="64"/>
      <c r="BD69" s="64"/>
      <c r="BM69" s="64"/>
      <c r="BP69" s="62" t="s">
        <v>6</v>
      </c>
      <c r="BQ69" s="62" t="s">
        <v>331</v>
      </c>
      <c r="BR69" s="62">
        <v>1209193</v>
      </c>
      <c r="BS69" s="62">
        <v>26.8</v>
      </c>
      <c r="CA69" s="64"/>
    </row>
    <row r="70" spans="15:85" x14ac:dyDescent="0.25">
      <c r="O70" s="64"/>
      <c r="AB70" s="64"/>
      <c r="AK70" s="64"/>
      <c r="AT70" s="64"/>
      <c r="BD70" s="64"/>
      <c r="BM70" s="64"/>
      <c r="BQ70" s="62" t="s">
        <v>332</v>
      </c>
      <c r="BR70" s="62">
        <v>3276362</v>
      </c>
      <c r="BS70" s="62">
        <v>72.599999999999994</v>
      </c>
      <c r="CA70" s="64"/>
    </row>
    <row r="71" spans="15:85" x14ac:dyDescent="0.25">
      <c r="O71" s="64"/>
      <c r="AB71" s="64"/>
      <c r="AK71" s="64"/>
      <c r="AT71" s="64"/>
      <c r="BD71" s="64"/>
      <c r="BM71" s="64"/>
      <c r="BQ71" s="62" t="s">
        <v>43</v>
      </c>
      <c r="BR71" s="62">
        <v>4485556</v>
      </c>
      <c r="BS71" s="62">
        <v>99.3</v>
      </c>
      <c r="CA71" s="64"/>
    </row>
    <row r="72" spans="15:85" x14ac:dyDescent="0.25">
      <c r="O72" s="64"/>
      <c r="AB72" s="64"/>
      <c r="AK72" s="64"/>
      <c r="AT72" s="64"/>
      <c r="BD72" s="64"/>
      <c r="BM72" s="64"/>
      <c r="BP72" s="62" t="s">
        <v>69</v>
      </c>
      <c r="BQ72" s="62" t="s">
        <v>70</v>
      </c>
      <c r="BR72" s="62">
        <v>30104</v>
      </c>
      <c r="BS72" s="62">
        <v>0.7</v>
      </c>
      <c r="CA72" s="64"/>
      <c r="CD72" s="24" t="s">
        <v>463</v>
      </c>
    </row>
    <row r="73" spans="15:85" x14ac:dyDescent="0.25">
      <c r="O73" s="64"/>
      <c r="AB73" s="64"/>
      <c r="AK73" s="64"/>
      <c r="AT73" s="64"/>
      <c r="BD73" s="64"/>
      <c r="BM73" s="64"/>
      <c r="BP73" s="62" t="s">
        <v>43</v>
      </c>
      <c r="BR73" s="62">
        <v>4515660</v>
      </c>
      <c r="BS73" s="62">
        <v>100</v>
      </c>
      <c r="CA73" s="64"/>
      <c r="CF73" s="62" t="s">
        <v>3</v>
      </c>
      <c r="CG73" s="62" t="s">
        <v>4</v>
      </c>
    </row>
    <row r="74" spans="15:85" x14ac:dyDescent="0.25">
      <c r="O74" s="64"/>
      <c r="AB74" s="64"/>
      <c r="AK74" s="64"/>
      <c r="AT74" s="64"/>
      <c r="BD74" s="64"/>
      <c r="BM74" s="64"/>
      <c r="CA74" s="64"/>
      <c r="CD74" s="62" t="s">
        <v>6</v>
      </c>
      <c r="CE74" s="62" t="s">
        <v>454</v>
      </c>
      <c r="CF74" s="62">
        <v>361253</v>
      </c>
      <c r="CG74" s="62">
        <v>8</v>
      </c>
    </row>
    <row r="75" spans="15:85" x14ac:dyDescent="0.25">
      <c r="O75" s="64"/>
      <c r="AB75" s="64"/>
      <c r="AK75" s="64"/>
      <c r="AT75" s="64"/>
      <c r="BD75" s="64"/>
      <c r="BM75" s="64"/>
      <c r="CA75" s="64"/>
      <c r="CE75" s="62" t="s">
        <v>455</v>
      </c>
      <c r="CF75" s="62">
        <v>1018532</v>
      </c>
      <c r="CG75" s="62">
        <v>22.6</v>
      </c>
    </row>
    <row r="76" spans="15:85" x14ac:dyDescent="0.25">
      <c r="O76" s="64"/>
      <c r="AB76" s="64"/>
      <c r="AK76" s="64"/>
      <c r="AT76" s="64"/>
      <c r="BD76" s="64"/>
      <c r="BM76" s="64"/>
      <c r="CA76" s="64"/>
      <c r="CE76" s="62" t="s">
        <v>456</v>
      </c>
      <c r="CF76" s="62">
        <v>296027</v>
      </c>
      <c r="CG76" s="62">
        <v>6.6</v>
      </c>
    </row>
    <row r="77" spans="15:85" x14ac:dyDescent="0.25">
      <c r="O77" s="64"/>
      <c r="AB77" s="64"/>
      <c r="AK77" s="64"/>
      <c r="AT77" s="64"/>
      <c r="BD77" s="64"/>
      <c r="BM77" s="64"/>
      <c r="BP77" s="24" t="s">
        <v>339</v>
      </c>
      <c r="CA77" s="64"/>
      <c r="CE77" s="62" t="s">
        <v>457</v>
      </c>
      <c r="CF77" s="62">
        <v>50174</v>
      </c>
      <c r="CG77" s="62">
        <v>1.1000000000000001</v>
      </c>
    </row>
    <row r="78" spans="15:85" x14ac:dyDescent="0.25">
      <c r="O78" s="64"/>
      <c r="AB78" s="64"/>
      <c r="AK78" s="64"/>
      <c r="AT78" s="64"/>
      <c r="BD78" s="64"/>
      <c r="BM78" s="64"/>
      <c r="BR78" s="62" t="s">
        <v>3</v>
      </c>
      <c r="BS78" s="62" t="s">
        <v>4</v>
      </c>
      <c r="CA78" s="64"/>
      <c r="CE78" s="62" t="s">
        <v>458</v>
      </c>
      <c r="CF78" s="62">
        <v>35122</v>
      </c>
      <c r="CG78" s="62">
        <v>0.8</v>
      </c>
    </row>
    <row r="79" spans="15:85" x14ac:dyDescent="0.25">
      <c r="O79" s="64"/>
      <c r="AB79" s="64"/>
      <c r="AK79" s="64"/>
      <c r="AT79" s="64"/>
      <c r="BD79" s="64"/>
      <c r="BM79" s="64"/>
      <c r="BP79" s="62" t="s">
        <v>6</v>
      </c>
      <c r="BQ79" s="62" t="s">
        <v>331</v>
      </c>
      <c r="BR79" s="62">
        <v>2192604</v>
      </c>
      <c r="BS79" s="62">
        <v>48.6</v>
      </c>
      <c r="CA79" s="64"/>
      <c r="CE79" s="62" t="s">
        <v>43</v>
      </c>
      <c r="CF79" s="62">
        <v>1761107</v>
      </c>
      <c r="CG79" s="62">
        <v>39</v>
      </c>
    </row>
    <row r="80" spans="15:85" x14ac:dyDescent="0.25">
      <c r="O80" s="64"/>
      <c r="AB80" s="64"/>
      <c r="AK80" s="64"/>
      <c r="AT80" s="64"/>
      <c r="BD80" s="64"/>
      <c r="BM80" s="64"/>
      <c r="BQ80" s="62" t="s">
        <v>332</v>
      </c>
      <c r="BR80" s="62">
        <v>2292952</v>
      </c>
      <c r="BS80" s="62">
        <v>50.8</v>
      </c>
      <c r="CA80" s="64"/>
      <c r="CD80" s="62" t="s">
        <v>69</v>
      </c>
      <c r="CE80" s="62" t="s">
        <v>70</v>
      </c>
      <c r="CF80" s="62">
        <v>2754553</v>
      </c>
      <c r="CG80" s="62">
        <v>61</v>
      </c>
    </row>
    <row r="81" spans="15:85" x14ac:dyDescent="0.25">
      <c r="O81" s="64"/>
      <c r="AB81" s="64"/>
      <c r="AK81" s="64"/>
      <c r="AT81" s="64"/>
      <c r="BD81" s="64"/>
      <c r="BM81" s="64"/>
      <c r="BQ81" s="62" t="s">
        <v>43</v>
      </c>
      <c r="BR81" s="62">
        <v>4485556</v>
      </c>
      <c r="BS81" s="62">
        <v>99.3</v>
      </c>
      <c r="CA81" s="64"/>
      <c r="CD81" s="62" t="s">
        <v>43</v>
      </c>
      <c r="CF81" s="62">
        <v>4515660</v>
      </c>
      <c r="CG81" s="62">
        <v>100</v>
      </c>
    </row>
    <row r="82" spans="15:85" x14ac:dyDescent="0.25">
      <c r="O82" s="64"/>
      <c r="AB82" s="64"/>
      <c r="AK82" s="64"/>
      <c r="AT82" s="64"/>
      <c r="BD82" s="64"/>
      <c r="BM82" s="64"/>
      <c r="BP82" s="62" t="s">
        <v>69</v>
      </c>
      <c r="BQ82" s="62" t="s">
        <v>70</v>
      </c>
      <c r="BR82" s="62">
        <v>30104</v>
      </c>
      <c r="BS82" s="62">
        <v>0.7</v>
      </c>
      <c r="CA82" s="64"/>
    </row>
    <row r="83" spans="15:85" x14ac:dyDescent="0.25">
      <c r="O83" s="64"/>
      <c r="AB83" s="64"/>
      <c r="AK83" s="64"/>
      <c r="AT83" s="64"/>
      <c r="BD83" s="64"/>
      <c r="BM83" s="64"/>
      <c r="BP83" s="62" t="s">
        <v>43</v>
      </c>
      <c r="BR83" s="62">
        <v>4515660</v>
      </c>
      <c r="BS83" s="62">
        <v>100</v>
      </c>
      <c r="CA83" s="64"/>
    </row>
    <row r="84" spans="15:85" x14ac:dyDescent="0.25">
      <c r="O84" s="64"/>
      <c r="AB84" s="64"/>
      <c r="AK84" s="64"/>
      <c r="AT84" s="64"/>
      <c r="BD84" s="64"/>
      <c r="BM84" s="64"/>
      <c r="CA84" s="64"/>
    </row>
    <row r="85" spans="15:85" x14ac:dyDescent="0.25">
      <c r="O85" s="64"/>
      <c r="AB85" s="64"/>
      <c r="AK85" s="64"/>
      <c r="AT85" s="64"/>
      <c r="BD85" s="64"/>
      <c r="BM85" s="64"/>
      <c r="CA85" s="64"/>
      <c r="CD85" s="24" t="s">
        <v>464</v>
      </c>
    </row>
    <row r="86" spans="15:85" x14ac:dyDescent="0.25">
      <c r="O86" s="64"/>
      <c r="AB86" s="64"/>
      <c r="AK86" s="64"/>
      <c r="AT86" s="64"/>
      <c r="BD86" s="64"/>
      <c r="BM86" s="64"/>
      <c r="CA86" s="64"/>
      <c r="CF86" s="62" t="s">
        <v>3</v>
      </c>
      <c r="CG86" s="62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2" t="s">
        <v>6</v>
      </c>
      <c r="CE87" s="62" t="s">
        <v>454</v>
      </c>
      <c r="CF87" s="62">
        <v>260905</v>
      </c>
      <c r="CG87" s="62">
        <v>5.8</v>
      </c>
    </row>
    <row r="88" spans="15:85" x14ac:dyDescent="0.25">
      <c r="O88" s="64"/>
      <c r="AB88" s="64"/>
      <c r="AK88" s="64"/>
      <c r="AT88" s="64"/>
      <c r="BD88" s="64"/>
      <c r="BM88" s="64"/>
      <c r="BR88" s="62" t="s">
        <v>3</v>
      </c>
      <c r="BS88" s="62" t="s">
        <v>4</v>
      </c>
      <c r="CA88" s="64"/>
      <c r="CE88" s="62" t="s">
        <v>455</v>
      </c>
      <c r="CF88" s="62">
        <v>677349</v>
      </c>
      <c r="CG88" s="62">
        <v>15</v>
      </c>
    </row>
    <row r="89" spans="15:85" x14ac:dyDescent="0.25">
      <c r="O89" s="64"/>
      <c r="AB89" s="64"/>
      <c r="AK89" s="64"/>
      <c r="AT89" s="64"/>
      <c r="BD89" s="64"/>
      <c r="BM89" s="64"/>
      <c r="BP89" s="62" t="s">
        <v>6</v>
      </c>
      <c r="BQ89" s="62" t="s">
        <v>331</v>
      </c>
      <c r="BR89" s="62">
        <v>135470</v>
      </c>
      <c r="BS89" s="62">
        <v>3</v>
      </c>
      <c r="CA89" s="64"/>
      <c r="CE89" s="62" t="s">
        <v>456</v>
      </c>
      <c r="CF89" s="62">
        <v>175609</v>
      </c>
      <c r="CG89" s="62">
        <v>3.9</v>
      </c>
    </row>
    <row r="90" spans="15:85" x14ac:dyDescent="0.25">
      <c r="O90" s="64"/>
      <c r="AB90" s="64"/>
      <c r="AK90" s="64"/>
      <c r="AT90" s="64"/>
      <c r="BD90" s="64"/>
      <c r="BM90" s="64"/>
      <c r="BQ90" s="62" t="s">
        <v>332</v>
      </c>
      <c r="BR90" s="62">
        <v>4350086</v>
      </c>
      <c r="BS90" s="62">
        <v>96.3</v>
      </c>
      <c r="CA90" s="64"/>
      <c r="CE90" s="62" t="s">
        <v>457</v>
      </c>
      <c r="CF90" s="62">
        <v>50174</v>
      </c>
      <c r="CG90" s="62">
        <v>1.1000000000000001</v>
      </c>
    </row>
    <row r="91" spans="15:85" x14ac:dyDescent="0.25">
      <c r="O91" s="64"/>
      <c r="AB91" s="64"/>
      <c r="AK91" s="64"/>
      <c r="AT91" s="64"/>
      <c r="BD91" s="64"/>
      <c r="BM91" s="64"/>
      <c r="BQ91" s="62" t="s">
        <v>43</v>
      </c>
      <c r="BR91" s="62">
        <v>4485556</v>
      </c>
      <c r="BS91" s="62">
        <v>99.3</v>
      </c>
      <c r="CA91" s="64"/>
      <c r="CE91" s="62" t="s">
        <v>458</v>
      </c>
      <c r="CF91" s="62">
        <v>45157</v>
      </c>
      <c r="CG91" s="62">
        <v>1</v>
      </c>
    </row>
    <row r="92" spans="15:85" x14ac:dyDescent="0.25">
      <c r="O92" s="64"/>
      <c r="AB92" s="64"/>
      <c r="AK92" s="64"/>
      <c r="AT92" s="64"/>
      <c r="BD92" s="64"/>
      <c r="BM92" s="64"/>
      <c r="BP92" s="62" t="s">
        <v>69</v>
      </c>
      <c r="BQ92" s="62" t="s">
        <v>70</v>
      </c>
      <c r="BR92" s="62">
        <v>30104</v>
      </c>
      <c r="BS92" s="62">
        <v>0.7</v>
      </c>
      <c r="CA92" s="64"/>
      <c r="CE92" s="62" t="s">
        <v>43</v>
      </c>
      <c r="CF92" s="62">
        <v>1209193</v>
      </c>
      <c r="CG92" s="62">
        <v>26.8</v>
      </c>
    </row>
    <row r="93" spans="15:85" x14ac:dyDescent="0.25">
      <c r="O93" s="64"/>
      <c r="AB93" s="64"/>
      <c r="AK93" s="64"/>
      <c r="AT93" s="64"/>
      <c r="BD93" s="64"/>
      <c r="BM93" s="64"/>
      <c r="BP93" s="62" t="s">
        <v>43</v>
      </c>
      <c r="BR93" s="62">
        <v>4515660</v>
      </c>
      <c r="BS93" s="62">
        <v>100</v>
      </c>
      <c r="CA93" s="64"/>
      <c r="CD93" s="62" t="s">
        <v>69</v>
      </c>
      <c r="CE93" s="62" t="s">
        <v>70</v>
      </c>
      <c r="CF93" s="62">
        <v>3306467</v>
      </c>
      <c r="CG93" s="62">
        <v>73.2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2" t="s">
        <v>43</v>
      </c>
      <c r="CF94" s="62">
        <v>4515660</v>
      </c>
      <c r="CG94" s="62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2" t="s">
        <v>3</v>
      </c>
      <c r="BS98" s="62" t="s">
        <v>4</v>
      </c>
      <c r="CA98" s="64"/>
      <c r="CD98" s="24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2" t="s">
        <v>6</v>
      </c>
      <c r="BQ99" s="62" t="s">
        <v>331</v>
      </c>
      <c r="BR99" s="62">
        <v>245853</v>
      </c>
      <c r="BS99" s="62">
        <v>5.4</v>
      </c>
      <c r="CA99" s="64"/>
      <c r="CF99" s="62" t="s">
        <v>3</v>
      </c>
      <c r="CG99" s="62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2" t="s">
        <v>332</v>
      </c>
      <c r="BR100" s="62">
        <v>4239703</v>
      </c>
      <c r="BS100" s="62">
        <v>93.9</v>
      </c>
      <c r="CA100" s="64"/>
      <c r="CD100" s="62" t="s">
        <v>6</v>
      </c>
      <c r="CE100" s="62" t="s">
        <v>454</v>
      </c>
      <c r="CF100" s="62">
        <v>697419</v>
      </c>
      <c r="CG100" s="62">
        <v>15.4</v>
      </c>
    </row>
    <row r="101" spans="15:85" x14ac:dyDescent="0.25">
      <c r="O101" s="64"/>
      <c r="AB101" s="64"/>
      <c r="AK101" s="64"/>
      <c r="AT101" s="64"/>
      <c r="BD101" s="64"/>
      <c r="BM101" s="64"/>
      <c r="BQ101" s="62" t="s">
        <v>43</v>
      </c>
      <c r="BR101" s="62">
        <v>4485556</v>
      </c>
      <c r="BS101" s="62">
        <v>99.3</v>
      </c>
      <c r="CA101" s="64"/>
      <c r="CE101" s="62" t="s">
        <v>455</v>
      </c>
      <c r="CF101" s="62">
        <v>1154002</v>
      </c>
      <c r="CG101" s="62">
        <v>25.6</v>
      </c>
    </row>
    <row r="102" spans="15:85" x14ac:dyDescent="0.25">
      <c r="O102" s="64"/>
      <c r="AB102" s="64"/>
      <c r="AK102" s="64"/>
      <c r="AT102" s="64"/>
      <c r="BD102" s="64"/>
      <c r="BM102" s="64"/>
      <c r="BP102" s="62" t="s">
        <v>69</v>
      </c>
      <c r="BQ102" s="62" t="s">
        <v>70</v>
      </c>
      <c r="BR102" s="62">
        <v>30104</v>
      </c>
      <c r="BS102" s="62">
        <v>0.7</v>
      </c>
      <c r="CA102" s="64"/>
      <c r="CE102" s="62" t="s">
        <v>456</v>
      </c>
      <c r="CF102" s="62">
        <v>225783</v>
      </c>
      <c r="CG102" s="62">
        <v>5</v>
      </c>
    </row>
    <row r="103" spans="15:85" x14ac:dyDescent="0.25">
      <c r="O103" s="64"/>
      <c r="AB103" s="64"/>
      <c r="AK103" s="64"/>
      <c r="AT103" s="64"/>
      <c r="BD103" s="64"/>
      <c r="BM103" s="64"/>
      <c r="BP103" s="62" t="s">
        <v>43</v>
      </c>
      <c r="BR103" s="62">
        <v>4515660</v>
      </c>
      <c r="BS103" s="62">
        <v>100</v>
      </c>
      <c r="CA103" s="64"/>
      <c r="CE103" s="62" t="s">
        <v>457</v>
      </c>
      <c r="CF103" s="62">
        <v>90313</v>
      </c>
      <c r="CG103" s="62">
        <v>2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2" t="s">
        <v>458</v>
      </c>
      <c r="CF104" s="62">
        <v>25087</v>
      </c>
      <c r="CG104" s="62">
        <v>0.6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2" t="s">
        <v>43</v>
      </c>
      <c r="CF105" s="62">
        <v>2192604</v>
      </c>
      <c r="CG105" s="62">
        <v>48.6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2" t="s">
        <v>69</v>
      </c>
      <c r="CE106" s="62" t="s">
        <v>70</v>
      </c>
      <c r="CF106" s="62">
        <v>2323056</v>
      </c>
      <c r="CG106" s="62">
        <v>51.4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2" t="s">
        <v>43</v>
      </c>
      <c r="CF107" s="62">
        <v>4515660</v>
      </c>
      <c r="CG107" s="62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2" t="s">
        <v>3</v>
      </c>
      <c r="BS108" s="62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2" t="s">
        <v>6</v>
      </c>
      <c r="BQ109" s="62" t="s">
        <v>331</v>
      </c>
      <c r="BR109" s="62">
        <v>4269807</v>
      </c>
      <c r="BS109" s="62">
        <v>94.6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2" t="s">
        <v>332</v>
      </c>
      <c r="BR110" s="62">
        <v>215748</v>
      </c>
      <c r="BS110" s="62">
        <v>4.8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2" t="s">
        <v>43</v>
      </c>
      <c r="BR111" s="62">
        <v>4485556</v>
      </c>
      <c r="BS111" s="62">
        <v>99.3</v>
      </c>
      <c r="CA111" s="64"/>
      <c r="CD111" s="24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2" t="s">
        <v>69</v>
      </c>
      <c r="BQ112" s="62" t="s">
        <v>70</v>
      </c>
      <c r="BR112" s="62">
        <v>30104</v>
      </c>
      <c r="BS112" s="62">
        <v>0.7</v>
      </c>
      <c r="CA112" s="64"/>
      <c r="CF112" s="62" t="s">
        <v>3</v>
      </c>
      <c r="CG112" s="62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2" t="s">
        <v>43</v>
      </c>
      <c r="BR113" s="62">
        <v>4515660</v>
      </c>
      <c r="BS113" s="62">
        <v>100</v>
      </c>
      <c r="CA113" s="64"/>
      <c r="CD113" s="62" t="s">
        <v>6</v>
      </c>
      <c r="CE113" s="62" t="s">
        <v>454</v>
      </c>
      <c r="CF113" s="62">
        <v>50174</v>
      </c>
      <c r="CG113" s="62">
        <v>1.1000000000000001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2" t="s">
        <v>455</v>
      </c>
      <c r="CF114" s="62">
        <v>45157</v>
      </c>
      <c r="CG114" s="62">
        <v>1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2" t="s">
        <v>456</v>
      </c>
      <c r="CF115" s="62">
        <v>30104</v>
      </c>
      <c r="CG115" s="62">
        <v>0.7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2" t="s">
        <v>457</v>
      </c>
      <c r="CF116" s="62">
        <v>5017</v>
      </c>
      <c r="CG116" s="62">
        <v>0.1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2" t="s">
        <v>458</v>
      </c>
      <c r="CF117" s="62">
        <v>5017</v>
      </c>
      <c r="CG117" s="62">
        <v>0.1</v>
      </c>
    </row>
    <row r="118" spans="15:85" x14ac:dyDescent="0.25">
      <c r="O118" s="64"/>
      <c r="AB118" s="64"/>
      <c r="AK118" s="64"/>
      <c r="AT118" s="64"/>
      <c r="BD118" s="64"/>
      <c r="BM118" s="64"/>
      <c r="BR118" s="62" t="s">
        <v>3</v>
      </c>
      <c r="BS118" s="62" t="s">
        <v>4</v>
      </c>
      <c r="CA118" s="64"/>
      <c r="CE118" s="62" t="s">
        <v>43</v>
      </c>
      <c r="CF118" s="62">
        <v>135470</v>
      </c>
      <c r="CG118" s="62">
        <v>3</v>
      </c>
    </row>
    <row r="119" spans="15:85" x14ac:dyDescent="0.25">
      <c r="O119" s="64"/>
      <c r="AB119" s="64"/>
      <c r="AK119" s="64"/>
      <c r="AT119" s="64"/>
      <c r="BD119" s="64"/>
      <c r="BM119" s="64"/>
      <c r="BP119" s="62" t="s">
        <v>6</v>
      </c>
      <c r="BQ119" s="62" t="s">
        <v>331</v>
      </c>
      <c r="BR119" s="62">
        <v>868010</v>
      </c>
      <c r="BS119" s="62">
        <v>19.2</v>
      </c>
      <c r="CA119" s="64"/>
      <c r="CD119" s="62" t="s">
        <v>69</v>
      </c>
      <c r="CE119" s="62" t="s">
        <v>70</v>
      </c>
      <c r="CF119" s="62">
        <v>4380190</v>
      </c>
      <c r="CG119" s="62">
        <v>97</v>
      </c>
    </row>
    <row r="120" spans="15:85" x14ac:dyDescent="0.25">
      <c r="O120" s="64"/>
      <c r="AB120" s="64"/>
      <c r="AK120" s="64"/>
      <c r="AT120" s="64"/>
      <c r="BD120" s="64"/>
      <c r="BM120" s="64"/>
      <c r="BQ120" s="62" t="s">
        <v>332</v>
      </c>
      <c r="BR120" s="62">
        <v>3617545</v>
      </c>
      <c r="BS120" s="62">
        <v>80.099999999999994</v>
      </c>
      <c r="CA120" s="64"/>
      <c r="CD120" s="62" t="s">
        <v>43</v>
      </c>
      <c r="CF120" s="62">
        <v>4515660</v>
      </c>
      <c r="CG120" s="62">
        <v>100</v>
      </c>
    </row>
    <row r="121" spans="15:85" x14ac:dyDescent="0.25">
      <c r="O121" s="64"/>
      <c r="AB121" s="64"/>
      <c r="AK121" s="64"/>
      <c r="AT121" s="64"/>
      <c r="BD121" s="64"/>
      <c r="BM121" s="64"/>
      <c r="BQ121" s="62" t="s">
        <v>43</v>
      </c>
      <c r="BR121" s="62">
        <v>4485556</v>
      </c>
      <c r="BS121" s="62">
        <v>99.3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2" t="s">
        <v>69</v>
      </c>
      <c r="BQ122" s="62" t="s">
        <v>70</v>
      </c>
      <c r="BR122" s="62">
        <v>30104</v>
      </c>
      <c r="BS122" s="62">
        <v>0.7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2" t="s">
        <v>43</v>
      </c>
      <c r="BR123" s="62">
        <v>4515660</v>
      </c>
      <c r="BS123" s="62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CA124" s="64"/>
      <c r="CD124" s="24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F125" s="62" t="s">
        <v>3</v>
      </c>
      <c r="CG125" s="62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D126" s="62" t="s">
        <v>6</v>
      </c>
      <c r="CE126" s="62" t="s">
        <v>454</v>
      </c>
      <c r="CF126" s="62">
        <v>60209</v>
      </c>
      <c r="CG126" s="62">
        <v>1.3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2" t="s">
        <v>455</v>
      </c>
      <c r="CF127" s="62">
        <v>110383</v>
      </c>
      <c r="CG127" s="62">
        <v>2.4</v>
      </c>
    </row>
    <row r="128" spans="15:85" x14ac:dyDescent="0.25">
      <c r="O128" s="64"/>
      <c r="AB128" s="64"/>
      <c r="AK128" s="64"/>
      <c r="AT128" s="64"/>
      <c r="BD128" s="64"/>
      <c r="BM128" s="64"/>
      <c r="BR128" s="62" t="s">
        <v>3</v>
      </c>
      <c r="BS128" s="62" t="s">
        <v>4</v>
      </c>
      <c r="CA128" s="64"/>
      <c r="CE128" s="62" t="s">
        <v>456</v>
      </c>
      <c r="CF128" s="62">
        <v>50174</v>
      </c>
      <c r="CG128" s="62">
        <v>1.1000000000000001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2" t="s">
        <v>331</v>
      </c>
      <c r="BR129" s="62">
        <v>451566</v>
      </c>
      <c r="BS129" s="62">
        <v>10</v>
      </c>
      <c r="CA129" s="64"/>
      <c r="CE129" s="62" t="s">
        <v>457</v>
      </c>
      <c r="CF129" s="62">
        <v>20070</v>
      </c>
      <c r="CG129" s="62">
        <v>0.4</v>
      </c>
    </row>
    <row r="130" spans="15:85" x14ac:dyDescent="0.25">
      <c r="O130" s="64"/>
      <c r="AB130" s="64"/>
      <c r="AK130" s="64"/>
      <c r="AT130" s="64"/>
      <c r="BD130" s="64"/>
      <c r="BM130" s="64"/>
      <c r="BQ130" s="62" t="s">
        <v>332</v>
      </c>
      <c r="BR130" s="62">
        <v>4033990</v>
      </c>
      <c r="BS130" s="62">
        <v>89.3</v>
      </c>
      <c r="CA130" s="64"/>
      <c r="CE130" s="62" t="s">
        <v>458</v>
      </c>
      <c r="CF130" s="62">
        <v>5017</v>
      </c>
      <c r="CG130" s="62">
        <v>0.1</v>
      </c>
    </row>
    <row r="131" spans="15:85" x14ac:dyDescent="0.25">
      <c r="O131" s="64"/>
      <c r="AB131" s="64"/>
      <c r="AK131" s="64"/>
      <c r="AT131" s="64"/>
      <c r="BD131" s="64"/>
      <c r="BM131" s="64"/>
      <c r="BQ131" s="62" t="s">
        <v>43</v>
      </c>
      <c r="BR131" s="62">
        <v>4485556</v>
      </c>
      <c r="BS131" s="62">
        <v>99.3</v>
      </c>
      <c r="CA131" s="64"/>
      <c r="CE131" s="62" t="s">
        <v>43</v>
      </c>
      <c r="CF131" s="62">
        <v>245853</v>
      </c>
      <c r="CG131" s="62">
        <v>5.4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2" t="s">
        <v>70</v>
      </c>
      <c r="BR132" s="62">
        <v>30104</v>
      </c>
      <c r="BS132" s="62">
        <v>0.7</v>
      </c>
      <c r="CA132" s="64"/>
      <c r="CD132" s="62" t="s">
        <v>69</v>
      </c>
      <c r="CE132" s="62" t="s">
        <v>70</v>
      </c>
      <c r="CF132" s="62">
        <v>4269807</v>
      </c>
      <c r="CG132" s="62">
        <v>94.6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2">
        <v>4515660</v>
      </c>
      <c r="BS133" s="62">
        <v>100</v>
      </c>
      <c r="CA133" s="64"/>
      <c r="CD133" s="62" t="s">
        <v>43</v>
      </c>
      <c r="CF133" s="62">
        <v>4515660</v>
      </c>
      <c r="CG133" s="62">
        <v>100</v>
      </c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CA135" s="64"/>
    </row>
    <row r="136" spans="15:85" x14ac:dyDescent="0.25">
      <c r="O136" s="64"/>
      <c r="AB136" s="64"/>
      <c r="AK136" s="64"/>
      <c r="AT136" s="64"/>
      <c r="BD136" s="64"/>
      <c r="BM136" s="64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62" t="s">
        <v>345</v>
      </c>
      <c r="CA137" s="64"/>
      <c r="CD137" s="24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R138" s="62" t="s">
        <v>3</v>
      </c>
      <c r="BS138" s="62" t="s">
        <v>4</v>
      </c>
      <c r="CA138" s="64"/>
      <c r="CF138" s="62" t="s">
        <v>3</v>
      </c>
      <c r="CG138" s="62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2" t="s">
        <v>331</v>
      </c>
      <c r="BR139" s="62">
        <v>140487</v>
      </c>
      <c r="BS139" s="62">
        <v>3.1</v>
      </c>
      <c r="CA139" s="64"/>
      <c r="CD139" s="62" t="s">
        <v>6</v>
      </c>
      <c r="CE139" s="62" t="s">
        <v>454</v>
      </c>
      <c r="CF139" s="62">
        <v>386340</v>
      </c>
      <c r="CG139" s="62">
        <v>8.6</v>
      </c>
    </row>
    <row r="140" spans="15:85" x14ac:dyDescent="0.25">
      <c r="O140" s="64"/>
      <c r="AB140" s="64"/>
      <c r="AK140" s="64"/>
      <c r="AT140" s="64"/>
      <c r="BD140" s="64"/>
      <c r="BM140" s="64"/>
      <c r="BQ140" s="62" t="s">
        <v>332</v>
      </c>
      <c r="BR140" s="62">
        <v>4345068</v>
      </c>
      <c r="BS140" s="62">
        <v>96.2</v>
      </c>
      <c r="CA140" s="64"/>
      <c r="CE140" s="62" t="s">
        <v>455</v>
      </c>
      <c r="CF140" s="62">
        <v>1640690</v>
      </c>
      <c r="CG140" s="62">
        <v>36.299999999999997</v>
      </c>
    </row>
    <row r="141" spans="15:85" x14ac:dyDescent="0.25">
      <c r="O141" s="64"/>
      <c r="AB141" s="64"/>
      <c r="AK141" s="64"/>
      <c r="AT141" s="64"/>
      <c r="BD141" s="64"/>
      <c r="BM141" s="64"/>
      <c r="BQ141" s="62" t="s">
        <v>43</v>
      </c>
      <c r="BR141" s="62">
        <v>4485556</v>
      </c>
      <c r="BS141" s="62">
        <v>99.3</v>
      </c>
      <c r="CA141" s="64"/>
      <c r="CE141" s="62" t="s">
        <v>456</v>
      </c>
      <c r="CF141" s="62">
        <v>1088776</v>
      </c>
      <c r="CG141" s="62">
        <v>24.1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2" t="s">
        <v>70</v>
      </c>
      <c r="BR142" s="62">
        <v>30104</v>
      </c>
      <c r="BS142" s="62">
        <v>0.7</v>
      </c>
      <c r="CA142" s="64"/>
      <c r="CE142" s="62" t="s">
        <v>457</v>
      </c>
      <c r="CF142" s="62">
        <v>1113863</v>
      </c>
      <c r="CG142" s="62">
        <v>24.7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2">
        <v>4515660</v>
      </c>
      <c r="BS143" s="62">
        <v>100</v>
      </c>
      <c r="CA143" s="64"/>
      <c r="CE143" s="62" t="s">
        <v>458</v>
      </c>
      <c r="CF143" s="62">
        <v>40139</v>
      </c>
      <c r="CG143" s="62">
        <v>0.9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E144" s="62" t="s">
        <v>43</v>
      </c>
      <c r="CF144" s="62">
        <v>4269807</v>
      </c>
      <c r="CG144" s="62">
        <v>94.6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2" t="s">
        <v>69</v>
      </c>
      <c r="CE145" s="62" t="s">
        <v>70</v>
      </c>
      <c r="CF145" s="62">
        <v>245853</v>
      </c>
      <c r="CG145" s="62">
        <v>5.4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  <c r="CD146" s="62" t="s">
        <v>43</v>
      </c>
      <c r="CF146" s="62">
        <v>4515660</v>
      </c>
      <c r="CG146" s="62">
        <v>100</v>
      </c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</row>
    <row r="150" spans="15:85" x14ac:dyDescent="0.25">
      <c r="O150" s="64"/>
      <c r="AB150" s="64"/>
      <c r="AK150" s="64"/>
      <c r="AT150" s="64"/>
      <c r="BD150" s="64"/>
      <c r="BM150" s="64"/>
      <c r="CA150" s="64"/>
      <c r="CD150" s="24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F151" s="62" t="s">
        <v>3</v>
      </c>
      <c r="CG151" s="62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D152" s="62" t="s">
        <v>6</v>
      </c>
      <c r="CE152" s="62" t="s">
        <v>454</v>
      </c>
      <c r="CF152" s="62">
        <v>105365</v>
      </c>
      <c r="CG152" s="62">
        <v>2.2999999999999998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2" t="s">
        <v>455</v>
      </c>
      <c r="CF153" s="62">
        <v>481670</v>
      </c>
      <c r="CG153" s="62">
        <v>10.7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2" t="s">
        <v>456</v>
      </c>
      <c r="CF154" s="62">
        <v>195679</v>
      </c>
      <c r="CG154" s="62">
        <v>4.3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2" t="s">
        <v>457</v>
      </c>
      <c r="CF155" s="62">
        <v>75261</v>
      </c>
      <c r="CG155" s="62">
        <v>1.7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2" t="s">
        <v>458</v>
      </c>
      <c r="CF156" s="62">
        <v>10035</v>
      </c>
      <c r="CG156" s="62">
        <v>0.2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E157" s="62" t="s">
        <v>43</v>
      </c>
      <c r="CF157" s="62">
        <v>868010</v>
      </c>
      <c r="CG157" s="62">
        <v>19.2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2" t="s">
        <v>69</v>
      </c>
      <c r="CE158" s="62" t="s">
        <v>70</v>
      </c>
      <c r="CF158" s="62">
        <v>3647650</v>
      </c>
      <c r="CG158" s="62">
        <v>80.8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  <c r="CD159" s="62" t="s">
        <v>43</v>
      </c>
      <c r="CF159" s="62">
        <v>4515660</v>
      </c>
      <c r="CG159" s="62">
        <v>100</v>
      </c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</row>
    <row r="163" spans="15:85" x14ac:dyDescent="0.25">
      <c r="O163" s="64"/>
      <c r="AB163" s="64"/>
      <c r="AK163" s="64"/>
      <c r="AT163" s="64"/>
      <c r="BD163" s="64"/>
      <c r="BM163" s="64"/>
      <c r="CA163" s="64"/>
      <c r="CD163" s="24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F164" s="62" t="s">
        <v>3</v>
      </c>
      <c r="CG164" s="62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D165" s="62" t="s">
        <v>6</v>
      </c>
      <c r="CE165" s="62" t="s">
        <v>454</v>
      </c>
      <c r="CF165" s="62">
        <v>85296</v>
      </c>
      <c r="CG165" s="62">
        <v>1.9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2" t="s">
        <v>455</v>
      </c>
      <c r="CF166" s="62">
        <v>280974</v>
      </c>
      <c r="CG166" s="62">
        <v>6.2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2" t="s">
        <v>456</v>
      </c>
      <c r="CF167" s="62">
        <v>65226</v>
      </c>
      <c r="CG167" s="62">
        <v>1.4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2" t="s">
        <v>457</v>
      </c>
      <c r="CF168" s="62">
        <v>20070</v>
      </c>
      <c r="CG168" s="62">
        <v>0.4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E169" s="62" t="s">
        <v>43</v>
      </c>
      <c r="CF169" s="62">
        <v>451566</v>
      </c>
      <c r="CG169" s="62">
        <v>10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D170" s="62" t="s">
        <v>69</v>
      </c>
      <c r="CE170" s="62" t="s">
        <v>70</v>
      </c>
      <c r="CF170" s="62">
        <v>4064094</v>
      </c>
      <c r="CG170" s="62">
        <v>90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D171" s="62" t="s">
        <v>43</v>
      </c>
      <c r="CF171" s="62">
        <v>4515660</v>
      </c>
      <c r="CG171" s="62">
        <v>100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</row>
    <row r="175" spans="15:85" x14ac:dyDescent="0.25">
      <c r="O175" s="64"/>
      <c r="AB175" s="64"/>
      <c r="AK175" s="64"/>
      <c r="AT175" s="64"/>
      <c r="BD175" s="64"/>
      <c r="BM175" s="64"/>
      <c r="CA175" s="64"/>
      <c r="CD175" s="62" t="s">
        <v>471</v>
      </c>
    </row>
    <row r="176" spans="15:85" x14ac:dyDescent="0.25">
      <c r="O176" s="64"/>
      <c r="AB176" s="64"/>
      <c r="AK176" s="64"/>
      <c r="AT176" s="64"/>
      <c r="BD176" s="64"/>
      <c r="BM176" s="64"/>
      <c r="CA176" s="64"/>
      <c r="CF176" s="62" t="s">
        <v>3</v>
      </c>
      <c r="CG176" s="62" t="s">
        <v>4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D177" s="62" t="s">
        <v>6</v>
      </c>
      <c r="CE177" s="62" t="s">
        <v>454</v>
      </c>
      <c r="CF177" s="62">
        <v>25087</v>
      </c>
      <c r="CG177" s="62">
        <v>0.6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E178" s="62" t="s">
        <v>455</v>
      </c>
      <c r="CF178" s="62">
        <v>65226</v>
      </c>
      <c r="CG178" s="62">
        <v>1.4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2" t="s">
        <v>456</v>
      </c>
      <c r="CF179" s="62">
        <v>40139</v>
      </c>
      <c r="CG179" s="62">
        <v>0.9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E180" s="62" t="s">
        <v>457</v>
      </c>
      <c r="CF180" s="62">
        <v>10035</v>
      </c>
      <c r="CG180" s="62">
        <v>0.2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E181" s="62" t="s">
        <v>43</v>
      </c>
      <c r="CF181" s="62">
        <v>140487</v>
      </c>
      <c r="CG181" s="62">
        <v>3.1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  <c r="CD182" s="62" t="s">
        <v>69</v>
      </c>
      <c r="CE182" s="62" t="s">
        <v>70</v>
      </c>
      <c r="CF182" s="62">
        <v>4375173</v>
      </c>
      <c r="CG182" s="62">
        <v>96.9</v>
      </c>
    </row>
    <row r="183" spans="15:85" x14ac:dyDescent="0.25">
      <c r="O183" s="64"/>
      <c r="AB183" s="64"/>
      <c r="AK183" s="64"/>
      <c r="AT183" s="64"/>
      <c r="BD183" s="64"/>
      <c r="BM183" s="64"/>
      <c r="CA183" s="64"/>
      <c r="CD183" s="62" t="s">
        <v>43</v>
      </c>
      <c r="CF183" s="62">
        <v>4515660</v>
      </c>
      <c r="CG183" s="62">
        <v>100</v>
      </c>
    </row>
    <row r="184" spans="15:85" x14ac:dyDescent="0.25">
      <c r="O184" s="64"/>
      <c r="AB184" s="64"/>
      <c r="AK184" s="64"/>
      <c r="AT184" s="64"/>
      <c r="BD184" s="64"/>
      <c r="BM184" s="64"/>
      <c r="CA184" s="64"/>
    </row>
    <row r="185" spans="15:85" x14ac:dyDescent="0.25">
      <c r="O185" s="64"/>
      <c r="AB185" s="64"/>
      <c r="AK185" s="64"/>
      <c r="AT185" s="64"/>
      <c r="BD185" s="64"/>
      <c r="BM185" s="64"/>
      <c r="CA185" s="64"/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:CO398"/>
  <sheetViews>
    <sheetView topLeftCell="BV7" zoomScale="70" zoomScaleNormal="70" workbookViewId="0">
      <selection activeCell="CK28" sqref="CK28"/>
    </sheetView>
  </sheetViews>
  <sheetFormatPr defaultColWidth="8.75" defaultRowHeight="15.75" x14ac:dyDescent="0.25"/>
  <cols>
    <col min="1" max="31" width="8.75" style="62"/>
    <col min="32" max="32" width="13.375" style="62" customWidth="1"/>
    <col min="33" max="39" width="8.75" style="62"/>
    <col min="40" max="40" width="18" style="62" customWidth="1"/>
    <col min="41" max="49" width="8.75" style="62"/>
    <col min="50" max="50" width="18.75" style="62" customWidth="1"/>
    <col min="51" max="16384" width="8.75" style="62"/>
  </cols>
  <sheetData>
    <row r="1" spans="11:93" x14ac:dyDescent="0.25">
      <c r="K1" s="34" t="s">
        <v>744</v>
      </c>
      <c r="L1" s="62" t="s">
        <v>34</v>
      </c>
      <c r="M1" s="62" t="s">
        <v>402</v>
      </c>
      <c r="O1" s="64"/>
      <c r="Q1" s="127" t="s">
        <v>745</v>
      </c>
      <c r="R1" s="108"/>
      <c r="AB1" s="64"/>
      <c r="AD1" s="34" t="s">
        <v>746</v>
      </c>
      <c r="AK1" s="64"/>
      <c r="AM1" s="34" t="s">
        <v>748</v>
      </c>
      <c r="AT1" s="64"/>
      <c r="AV1" s="34" t="s">
        <v>749</v>
      </c>
      <c r="BD1" s="64"/>
      <c r="BF1" s="34" t="s">
        <v>750</v>
      </c>
      <c r="BM1" s="64"/>
      <c r="BO1" s="34" t="s">
        <v>751</v>
      </c>
      <c r="CA1" s="64"/>
      <c r="CC1" s="34" t="s">
        <v>752</v>
      </c>
    </row>
    <row r="2" spans="11:93" x14ac:dyDescent="0.25">
      <c r="K2" s="62" t="s">
        <v>405</v>
      </c>
      <c r="L2" s="62" t="s">
        <v>442</v>
      </c>
      <c r="O2" s="64"/>
      <c r="Q2" s="108"/>
      <c r="R2" s="108"/>
      <c r="AB2" s="64"/>
      <c r="AD2" s="5" t="s">
        <v>327</v>
      </c>
      <c r="AE2" s="6">
        <v>599876</v>
      </c>
      <c r="AK2" s="64"/>
      <c r="AM2" s="5" t="s">
        <v>327</v>
      </c>
      <c r="AN2" s="6">
        <v>4536877</v>
      </c>
      <c r="AT2" s="64"/>
      <c r="AV2" s="5" t="s">
        <v>327</v>
      </c>
      <c r="AW2" s="6">
        <v>4536877</v>
      </c>
      <c r="BD2" s="64"/>
      <c r="BF2" s="5" t="s">
        <v>327</v>
      </c>
      <c r="BG2" s="6">
        <v>4536877</v>
      </c>
      <c r="BM2" s="64"/>
      <c r="BO2" s="5" t="s">
        <v>327</v>
      </c>
      <c r="BP2" s="6">
        <v>4536877</v>
      </c>
      <c r="CA2" s="64"/>
      <c r="CC2" s="5" t="s">
        <v>327</v>
      </c>
      <c r="CD2" s="6">
        <v>4536877</v>
      </c>
    </row>
    <row r="3" spans="11:93" x14ac:dyDescent="0.25">
      <c r="K3" s="62" t="s">
        <v>0</v>
      </c>
      <c r="L3" s="62">
        <v>900</v>
      </c>
      <c r="O3" s="64"/>
      <c r="Q3" s="108"/>
      <c r="R3" s="108"/>
      <c r="AB3" s="64"/>
      <c r="AD3" s="59" t="s">
        <v>64</v>
      </c>
      <c r="AE3" s="6" t="s">
        <v>747</v>
      </c>
      <c r="AK3" s="64"/>
      <c r="AM3" s="59" t="s">
        <v>64</v>
      </c>
      <c r="AN3" s="6" t="s">
        <v>773</v>
      </c>
      <c r="AT3" s="64"/>
      <c r="AV3" s="59" t="s">
        <v>64</v>
      </c>
      <c r="AW3" s="6" t="s">
        <v>773</v>
      </c>
      <c r="BD3" s="64"/>
      <c r="BF3" s="59" t="s">
        <v>64</v>
      </c>
      <c r="BG3" s="6" t="s">
        <v>773</v>
      </c>
      <c r="BM3" s="64"/>
      <c r="BO3" s="59" t="s">
        <v>64</v>
      </c>
      <c r="BP3" s="6" t="s">
        <v>773</v>
      </c>
      <c r="CA3" s="64"/>
      <c r="CC3" s="59" t="s">
        <v>64</v>
      </c>
      <c r="CD3" s="6" t="s">
        <v>773</v>
      </c>
    </row>
    <row r="4" spans="11:93" x14ac:dyDescent="0.25">
      <c r="K4" s="62" t="s">
        <v>416</v>
      </c>
      <c r="L4" s="62">
        <v>4536877</v>
      </c>
      <c r="O4" s="64"/>
      <c r="Q4" s="108"/>
      <c r="R4" s="108"/>
      <c r="AB4" s="64"/>
      <c r="AK4" s="64"/>
      <c r="AT4" s="64"/>
      <c r="BD4" s="64"/>
      <c r="BM4" s="64"/>
      <c r="CA4" s="64"/>
    </row>
    <row r="5" spans="11:93" x14ac:dyDescent="0.25">
      <c r="K5" s="62" t="s">
        <v>421</v>
      </c>
      <c r="L5" s="35">
        <v>0.25</v>
      </c>
      <c r="O5" s="64"/>
      <c r="Q5" s="108"/>
      <c r="R5" s="108"/>
      <c r="AB5" s="64"/>
      <c r="AK5" s="64"/>
      <c r="AT5" s="64"/>
      <c r="BD5" s="64"/>
      <c r="BM5" s="64"/>
      <c r="CA5" s="64"/>
    </row>
    <row r="6" spans="11:93" x14ac:dyDescent="0.25">
      <c r="K6" s="78" t="s">
        <v>422</v>
      </c>
      <c r="L6" s="79">
        <f>1-L5</f>
        <v>0.75</v>
      </c>
      <c r="M6" s="78"/>
      <c r="O6" s="64"/>
      <c r="Q6" s="108"/>
      <c r="R6" s="108"/>
      <c r="W6" s="34" t="s">
        <v>328</v>
      </c>
      <c r="AB6" s="64"/>
      <c r="AE6" s="4" t="s">
        <v>233</v>
      </c>
      <c r="AK6" s="64"/>
      <c r="AN6" s="4" t="s">
        <v>244</v>
      </c>
      <c r="AT6" s="64"/>
      <c r="AW6" s="4" t="s">
        <v>326</v>
      </c>
      <c r="BD6" s="64"/>
      <c r="BG6" s="4" t="s">
        <v>255</v>
      </c>
      <c r="BM6" s="64"/>
      <c r="BP6" s="4" t="s">
        <v>346</v>
      </c>
      <c r="CA6" s="64"/>
      <c r="CD6" s="4" t="s">
        <v>482</v>
      </c>
    </row>
    <row r="7" spans="11:93" x14ac:dyDescent="0.25">
      <c r="K7" s="62" t="s">
        <v>429</v>
      </c>
      <c r="L7" s="76">
        <v>0.81599999999999995</v>
      </c>
      <c r="M7" s="76">
        <v>0.52200000000000002</v>
      </c>
      <c r="O7" s="64"/>
      <c r="R7" s="107"/>
      <c r="S7" s="107" t="s">
        <v>34</v>
      </c>
      <c r="T7" s="108" t="s">
        <v>512</v>
      </c>
      <c r="U7" s="142" t="s">
        <v>402</v>
      </c>
      <c r="W7" s="107"/>
      <c r="X7" s="107" t="s">
        <v>34</v>
      </c>
      <c r="Y7" s="108" t="s">
        <v>512</v>
      </c>
      <c r="Z7" s="142" t="s">
        <v>402</v>
      </c>
      <c r="AB7" s="64"/>
      <c r="AE7" s="24" t="s">
        <v>224</v>
      </c>
      <c r="AK7" s="64"/>
      <c r="AN7" s="24" t="s">
        <v>519</v>
      </c>
      <c r="AT7" s="64"/>
      <c r="AW7" s="24" t="s">
        <v>572</v>
      </c>
      <c r="BD7" s="64"/>
      <c r="BG7" s="24" t="s">
        <v>370</v>
      </c>
      <c r="BM7" s="64"/>
      <c r="BP7" s="24" t="s">
        <v>330</v>
      </c>
      <c r="BV7" s="43"/>
      <c r="BX7" s="62" t="s">
        <v>3</v>
      </c>
      <c r="BY7" s="43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43" t="s">
        <v>475</v>
      </c>
    </row>
    <row r="8" spans="11:93" x14ac:dyDescent="0.25">
      <c r="K8" s="62" t="s">
        <v>191</v>
      </c>
      <c r="L8" s="76">
        <v>0.17199999999999999</v>
      </c>
      <c r="M8" s="76">
        <v>0.32300000000000001</v>
      </c>
      <c r="O8" s="64"/>
      <c r="R8" s="107" t="s">
        <v>45</v>
      </c>
      <c r="S8" s="163">
        <v>0.30348211078169351</v>
      </c>
      <c r="T8" s="108">
        <v>3.0037757183339255E-2</v>
      </c>
      <c r="U8" s="57">
        <v>0.4636029800014988</v>
      </c>
      <c r="W8" s="107" t="s">
        <v>53</v>
      </c>
      <c r="X8" s="163">
        <v>1.557640099545593E-2</v>
      </c>
      <c r="Y8" s="108">
        <v>8.0902023512878542E-3</v>
      </c>
      <c r="Z8" s="57">
        <v>7.0136527242600152E-2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T8" s="64"/>
      <c r="AY8" s="62" t="s">
        <v>3</v>
      </c>
      <c r="AZ8" s="62" t="s">
        <v>4</v>
      </c>
      <c r="BD8" s="64"/>
      <c r="BI8" s="62" t="s">
        <v>3</v>
      </c>
      <c r="BJ8" s="62" t="s">
        <v>4</v>
      </c>
      <c r="BM8" s="64"/>
      <c r="BR8" s="62" t="s">
        <v>3</v>
      </c>
      <c r="BS8" s="62" t="s">
        <v>4</v>
      </c>
      <c r="BV8" s="43" t="s">
        <v>472</v>
      </c>
      <c r="BW8" s="24" t="s">
        <v>347</v>
      </c>
      <c r="BX8" s="62">
        <f>BR9</f>
        <v>514179</v>
      </c>
      <c r="BY8" s="44">
        <f>BX8/$BP$2</f>
        <v>0.11333324663639768</v>
      </c>
      <c r="CA8" s="64"/>
      <c r="CF8" s="62" t="s">
        <v>3</v>
      </c>
      <c r="CG8" s="62" t="s">
        <v>4</v>
      </c>
      <c r="CJ8" s="43" t="s">
        <v>472</v>
      </c>
      <c r="CK8" s="24" t="s">
        <v>347</v>
      </c>
      <c r="CL8" s="62">
        <f>SUM(CF9:CF10)</f>
        <v>347827</v>
      </c>
      <c r="CM8" s="35">
        <f>CL8/$CD$2</f>
        <v>7.6666614501561314E-2</v>
      </c>
      <c r="CN8" s="35">
        <f>CM8*(-1)</f>
        <v>-7.6666614501561314E-2</v>
      </c>
      <c r="CO8" s="44">
        <v>0.11333324663639768</v>
      </c>
    </row>
    <row r="9" spans="11:93" x14ac:dyDescent="0.25">
      <c r="K9" s="62" t="s">
        <v>444</v>
      </c>
      <c r="L9" s="77">
        <v>4.3899999999999997</v>
      </c>
      <c r="M9" s="77">
        <v>5.77</v>
      </c>
      <c r="O9" s="64"/>
      <c r="R9" s="107" t="s">
        <v>47</v>
      </c>
      <c r="S9" s="164">
        <v>0</v>
      </c>
      <c r="T9" s="108">
        <v>0</v>
      </c>
      <c r="U9" s="57">
        <v>0.3145452263411691</v>
      </c>
      <c r="W9" s="107" t="s">
        <v>55</v>
      </c>
      <c r="X9" s="163">
        <v>2.1212223222776737E-2</v>
      </c>
      <c r="Y9" s="108">
        <v>9.4139563349784888E-3</v>
      </c>
      <c r="Z9" s="57">
        <v>0.11694161191872102</v>
      </c>
      <c r="AB9" s="64"/>
      <c r="AE9" s="62" t="s">
        <v>6</v>
      </c>
      <c r="AF9" s="62" t="s">
        <v>225</v>
      </c>
      <c r="AG9" s="62">
        <v>216762</v>
      </c>
      <c r="AH9" s="65">
        <v>36.1</v>
      </c>
      <c r="AK9" s="64"/>
      <c r="AN9" s="62" t="s">
        <v>6</v>
      </c>
      <c r="AO9" s="62" t="s">
        <v>235</v>
      </c>
      <c r="AP9" s="62">
        <v>1547579</v>
      </c>
      <c r="AQ9" s="65">
        <v>34.1</v>
      </c>
      <c r="AT9" s="64"/>
      <c r="AW9" s="62" t="s">
        <v>6</v>
      </c>
      <c r="AX9" s="62" t="s">
        <v>313</v>
      </c>
      <c r="AY9" s="62">
        <v>131065</v>
      </c>
      <c r="AZ9" s="62">
        <v>2.9</v>
      </c>
      <c r="BD9" s="64"/>
      <c r="BG9" s="62" t="s">
        <v>6</v>
      </c>
      <c r="BH9" s="62" t="s">
        <v>252</v>
      </c>
      <c r="BI9" s="62">
        <v>3145568</v>
      </c>
      <c r="BJ9" s="62">
        <v>69.3</v>
      </c>
      <c r="BM9" s="64"/>
      <c r="BP9" s="62" t="s">
        <v>6</v>
      </c>
      <c r="BQ9" s="62" t="s">
        <v>331</v>
      </c>
      <c r="BR9" s="62">
        <v>514179</v>
      </c>
      <c r="BS9" s="62">
        <v>11.3</v>
      </c>
      <c r="BV9" s="43" t="s">
        <v>473</v>
      </c>
      <c r="BW9" s="24" t="s">
        <v>348</v>
      </c>
      <c r="BX9" s="62">
        <f>BR19</f>
        <v>1164465</v>
      </c>
      <c r="BY9" s="44">
        <f t="shared" ref="BY9:BY21" si="0">BX9/$BP$2</f>
        <v>0.25666664535979267</v>
      </c>
      <c r="CA9" s="64"/>
      <c r="CD9" s="62" t="s">
        <v>6</v>
      </c>
      <c r="CE9" s="62" t="s">
        <v>454</v>
      </c>
      <c r="CF9" s="62">
        <v>131065</v>
      </c>
      <c r="CG9" s="62">
        <v>2.9</v>
      </c>
      <c r="CJ9" s="43" t="s">
        <v>473</v>
      </c>
      <c r="CK9" s="24" t="s">
        <v>348</v>
      </c>
      <c r="CL9" s="62">
        <f>SUM(CF22:CF23)</f>
        <v>786392</v>
      </c>
      <c r="CM9" s="35">
        <f t="shared" ref="CM9:CM21" si="1">CL9/$CD$2</f>
        <v>0.17333333039445417</v>
      </c>
      <c r="CN9" s="35">
        <f t="shared" ref="CN9:CN21" si="2">CM9*(-1)</f>
        <v>-0.17333333039445417</v>
      </c>
      <c r="CO9" s="44">
        <v>0.25666664535979267</v>
      </c>
    </row>
    <row r="10" spans="11:93" x14ac:dyDescent="0.25">
      <c r="K10" s="62" t="s">
        <v>693</v>
      </c>
      <c r="L10" s="77">
        <v>0.58099999999999996</v>
      </c>
      <c r="M10" s="77">
        <v>0.93</v>
      </c>
      <c r="O10" s="64"/>
      <c r="R10" s="107" t="s">
        <v>48</v>
      </c>
      <c r="S10" s="164">
        <v>0</v>
      </c>
      <c r="T10" s="108">
        <v>0</v>
      </c>
      <c r="U10" s="57">
        <v>0.33041787413096407</v>
      </c>
      <c r="W10" s="107" t="s">
        <v>54</v>
      </c>
      <c r="X10" s="163">
        <v>2.191791542841242E-2</v>
      </c>
      <c r="Y10" s="108">
        <v>9.5658175240761738E-3</v>
      </c>
      <c r="Z10" s="57">
        <v>5.0069729986300791E-2</v>
      </c>
      <c r="AB10" s="64"/>
      <c r="AF10" s="62" t="s">
        <v>226</v>
      </c>
      <c r="AG10" s="62">
        <v>55451</v>
      </c>
      <c r="AH10" s="65">
        <v>9.1999999999999993</v>
      </c>
      <c r="AK10" s="64"/>
      <c r="AO10" s="62" t="s">
        <v>236</v>
      </c>
      <c r="AP10" s="62">
        <v>892253</v>
      </c>
      <c r="AQ10" s="65">
        <v>19.7</v>
      </c>
      <c r="AT10" s="64"/>
      <c r="AX10" s="62" t="s">
        <v>314</v>
      </c>
      <c r="AY10" s="62">
        <v>332704</v>
      </c>
      <c r="AZ10" s="65">
        <v>7.3</v>
      </c>
      <c r="BD10" s="64"/>
      <c r="BH10" s="62" t="s">
        <v>253</v>
      </c>
      <c r="BI10" s="62">
        <v>473852</v>
      </c>
      <c r="BJ10" s="62">
        <v>10.4</v>
      </c>
      <c r="BM10" s="64"/>
      <c r="BQ10" s="62" t="s">
        <v>332</v>
      </c>
      <c r="BR10" s="62">
        <v>4007575</v>
      </c>
      <c r="BS10" s="62">
        <v>88.3</v>
      </c>
      <c r="BV10" s="43" t="s">
        <v>474</v>
      </c>
      <c r="BW10" s="24" t="s">
        <v>349</v>
      </c>
      <c r="BX10" s="62">
        <f>BR29</f>
        <v>1713931</v>
      </c>
      <c r="BY10" s="44">
        <f t="shared" si="0"/>
        <v>0.37777770920393039</v>
      </c>
      <c r="CA10" s="64"/>
      <c r="CE10" s="62" t="s">
        <v>455</v>
      </c>
      <c r="CF10" s="62">
        <v>216762</v>
      </c>
      <c r="CG10" s="62">
        <v>4.8</v>
      </c>
      <c r="CJ10" s="43" t="s">
        <v>474</v>
      </c>
      <c r="CK10" s="24" t="s">
        <v>349</v>
      </c>
      <c r="CL10" s="62">
        <f>SUM(CF35:CF36)</f>
        <v>1285449</v>
      </c>
      <c r="CM10" s="35">
        <f t="shared" si="1"/>
        <v>0.28333344721490133</v>
      </c>
      <c r="CN10" s="44">
        <f t="shared" si="2"/>
        <v>-0.28333344721490133</v>
      </c>
      <c r="CO10" s="44">
        <v>0.37777770920393039</v>
      </c>
    </row>
    <row r="11" spans="11:93" x14ac:dyDescent="0.25">
      <c r="K11" s="62" t="s">
        <v>438</v>
      </c>
      <c r="L11" s="35">
        <v>0.94957957977982121</v>
      </c>
      <c r="O11" s="64"/>
      <c r="R11" s="109" t="s">
        <v>119</v>
      </c>
      <c r="S11" s="164">
        <v>0</v>
      </c>
      <c r="T11" s="108">
        <v>0</v>
      </c>
      <c r="U11" s="57">
        <v>0.33700000000000002</v>
      </c>
      <c r="W11" s="110" t="s">
        <v>164</v>
      </c>
      <c r="X11" s="154">
        <v>3.2995089983405029E-2</v>
      </c>
      <c r="Y11" s="108">
        <v>1.1670079505619775E-2</v>
      </c>
      <c r="Z11" s="23">
        <v>8.2623335966029221E-2</v>
      </c>
      <c r="AB11" s="64"/>
      <c r="AF11" s="62" t="s">
        <v>227</v>
      </c>
      <c r="AG11" s="62">
        <v>35287</v>
      </c>
      <c r="AH11" s="62">
        <v>5.9</v>
      </c>
      <c r="AK11" s="64"/>
      <c r="AO11" s="62" t="s">
        <v>237</v>
      </c>
      <c r="AP11" s="62">
        <v>201639</v>
      </c>
      <c r="AQ11" s="62">
        <v>4.4000000000000004</v>
      </c>
      <c r="AT11" s="64"/>
      <c r="AX11" s="62" t="s">
        <v>315</v>
      </c>
      <c r="AY11" s="62">
        <v>120983</v>
      </c>
      <c r="AZ11" s="62">
        <v>2.7</v>
      </c>
      <c r="BD11" s="64"/>
      <c r="BH11" s="62" t="s">
        <v>254</v>
      </c>
      <c r="BI11" s="62">
        <v>902334</v>
      </c>
      <c r="BJ11" s="62">
        <v>19.899999999999999</v>
      </c>
      <c r="BM11" s="64"/>
      <c r="BQ11" s="62" t="s">
        <v>43</v>
      </c>
      <c r="BR11" s="62">
        <v>4521754</v>
      </c>
      <c r="BS11" s="62">
        <v>99.7</v>
      </c>
      <c r="BV11" s="65" t="s">
        <v>450</v>
      </c>
      <c r="BW11" s="24" t="s">
        <v>350</v>
      </c>
      <c r="BX11" s="62">
        <f>BR39</f>
        <v>2838069</v>
      </c>
      <c r="BY11" s="23">
        <f t="shared" si="0"/>
        <v>0.62555564102795824</v>
      </c>
      <c r="CA11" s="64"/>
      <c r="CE11" s="62" t="s">
        <v>456</v>
      </c>
      <c r="CF11" s="62">
        <v>70574</v>
      </c>
      <c r="CG11" s="62">
        <v>1.6</v>
      </c>
      <c r="CJ11" s="65" t="s">
        <v>450</v>
      </c>
      <c r="CK11" s="24" t="s">
        <v>350</v>
      </c>
      <c r="CL11" s="62">
        <f>SUM(CF48:CF49)</f>
        <v>2238193</v>
      </c>
      <c r="CM11" s="35">
        <f t="shared" si="1"/>
        <v>0.49333340974419188</v>
      </c>
      <c r="CN11" s="23">
        <f t="shared" si="2"/>
        <v>-0.49333340974419188</v>
      </c>
      <c r="CO11" s="23">
        <v>0.62555564102795824</v>
      </c>
    </row>
    <row r="12" spans="11:93" x14ac:dyDescent="0.25">
      <c r="K12" s="62" t="s">
        <v>516</v>
      </c>
      <c r="L12" s="62">
        <v>1800</v>
      </c>
      <c r="M12" s="62">
        <v>5300</v>
      </c>
      <c r="O12" s="64"/>
      <c r="R12" s="107" t="s">
        <v>50</v>
      </c>
      <c r="S12" s="163">
        <v>4.9505242193668517E-2</v>
      </c>
      <c r="T12" s="108">
        <v>1.4172134795785355E-2</v>
      </c>
      <c r="U12" s="57">
        <v>0.27268793526705104</v>
      </c>
      <c r="W12" s="107" t="s">
        <v>50</v>
      </c>
      <c r="X12" s="163">
        <v>4.9505242193668517E-2</v>
      </c>
      <c r="Y12" s="108">
        <v>1.4172134795785355E-2</v>
      </c>
      <c r="Z12" s="57">
        <v>0.27268793526705104</v>
      </c>
      <c r="AB12" s="64"/>
      <c r="AF12" s="62" t="s">
        <v>368</v>
      </c>
      <c r="AG12" s="62">
        <v>5041</v>
      </c>
      <c r="AH12" s="62">
        <v>0.8</v>
      </c>
      <c r="AK12" s="64"/>
      <c r="AO12" s="62" t="s">
        <v>238</v>
      </c>
      <c r="AP12" s="62">
        <v>80656</v>
      </c>
      <c r="AQ12" s="62">
        <v>1.8</v>
      </c>
      <c r="AT12" s="64"/>
      <c r="AX12" s="62" t="s">
        <v>316</v>
      </c>
      <c r="AY12" s="62">
        <v>25205</v>
      </c>
      <c r="AZ12" s="62">
        <v>0.6</v>
      </c>
      <c r="BD12" s="64"/>
      <c r="BH12" s="62" t="s">
        <v>43</v>
      </c>
      <c r="BI12" s="62">
        <v>4521754</v>
      </c>
      <c r="BJ12" s="62">
        <v>99.7</v>
      </c>
      <c r="BM12" s="64"/>
      <c r="BP12" s="62" t="s">
        <v>69</v>
      </c>
      <c r="BQ12" s="62" t="s">
        <v>70</v>
      </c>
      <c r="BR12" s="62">
        <v>15123</v>
      </c>
      <c r="BS12" s="62">
        <v>0.3</v>
      </c>
      <c r="BV12" s="65" t="s">
        <v>449</v>
      </c>
      <c r="BW12" s="24" t="s">
        <v>351</v>
      </c>
      <c r="BX12" s="62">
        <f>BR49</f>
        <v>2298684</v>
      </c>
      <c r="BY12" s="23">
        <f t="shared" si="0"/>
        <v>0.50666659025580818</v>
      </c>
      <c r="CA12" s="64"/>
      <c r="CE12" s="62" t="s">
        <v>457</v>
      </c>
      <c r="CF12" s="62">
        <v>45369</v>
      </c>
      <c r="CG12" s="62">
        <v>1</v>
      </c>
      <c r="CJ12" s="65" t="s">
        <v>449</v>
      </c>
      <c r="CK12" s="24" t="s">
        <v>351</v>
      </c>
      <c r="CL12" s="62">
        <f>SUM(CF61:CF62)</f>
        <v>1527415</v>
      </c>
      <c r="CM12" s="35">
        <f t="shared" si="1"/>
        <v>0.33666661009324256</v>
      </c>
      <c r="CN12" s="23">
        <f t="shared" si="2"/>
        <v>-0.33666661009324256</v>
      </c>
      <c r="CO12" s="23">
        <v>0.50666659025580818</v>
      </c>
    </row>
    <row r="13" spans="11:93" x14ac:dyDescent="0.25">
      <c r="K13" s="62" t="s">
        <v>432</v>
      </c>
      <c r="L13" s="62">
        <f>L21/87.18</f>
        <v>0</v>
      </c>
      <c r="M13" s="62">
        <v>61</v>
      </c>
      <c r="O13" s="64"/>
      <c r="R13" s="107" t="s">
        <v>51</v>
      </c>
      <c r="S13" s="163">
        <v>0.13636486596153327</v>
      </c>
      <c r="T13" s="108">
        <v>2.2420805567530889E-2</v>
      </c>
      <c r="U13" s="57">
        <v>0.26481777328727685</v>
      </c>
      <c r="W13" s="107" t="s">
        <v>63</v>
      </c>
      <c r="X13" s="163">
        <v>5.5046172101640499E-2</v>
      </c>
      <c r="Y13" s="108">
        <v>1.4900597129491693E-2</v>
      </c>
      <c r="Z13" s="57">
        <v>8.9827356531953367E-2</v>
      </c>
      <c r="AB13" s="64"/>
      <c r="AF13" s="62" t="s">
        <v>228</v>
      </c>
      <c r="AG13" s="62">
        <v>65533</v>
      </c>
      <c r="AH13" s="65">
        <v>10.9</v>
      </c>
      <c r="AK13" s="64"/>
      <c r="AO13" s="62" t="s">
        <v>239</v>
      </c>
      <c r="AP13" s="62">
        <v>95779</v>
      </c>
      <c r="AQ13" s="62">
        <v>2.1</v>
      </c>
      <c r="AT13" s="64"/>
      <c r="AX13" s="62" t="s">
        <v>317</v>
      </c>
      <c r="AY13" s="62">
        <v>257090</v>
      </c>
      <c r="AZ13" s="62">
        <v>5.7</v>
      </c>
      <c r="BD13" s="64"/>
      <c r="BG13" s="62" t="s">
        <v>69</v>
      </c>
      <c r="BH13" s="62" t="s">
        <v>70</v>
      </c>
      <c r="BI13" s="62">
        <v>15123</v>
      </c>
      <c r="BJ13" s="62">
        <v>0.3</v>
      </c>
      <c r="BM13" s="64"/>
      <c r="BP13" s="62" t="s">
        <v>43</v>
      </c>
      <c r="BR13" s="62">
        <v>4536877</v>
      </c>
      <c r="BS13" s="62">
        <v>100</v>
      </c>
      <c r="BV13" s="65" t="s">
        <v>448</v>
      </c>
      <c r="BW13" s="24" t="s">
        <v>352</v>
      </c>
      <c r="BX13" s="62">
        <f>BR59</f>
        <v>1839956</v>
      </c>
      <c r="BY13" s="23">
        <f t="shared" si="0"/>
        <v>0.40555562780300192</v>
      </c>
      <c r="CA13" s="64"/>
      <c r="CE13" s="62" t="s">
        <v>458</v>
      </c>
      <c r="CF13" s="62">
        <v>50410</v>
      </c>
      <c r="CG13" s="62">
        <v>1.1000000000000001</v>
      </c>
      <c r="CJ13" s="65" t="s">
        <v>448</v>
      </c>
      <c r="CK13" s="24" t="s">
        <v>352</v>
      </c>
      <c r="CL13" s="62">
        <f>SUM(CF74:CF75)</f>
        <v>1371145</v>
      </c>
      <c r="CM13" s="35">
        <f t="shared" si="1"/>
        <v>0.30222221144633193</v>
      </c>
      <c r="CN13" s="23">
        <f t="shared" si="2"/>
        <v>-0.30222221144633193</v>
      </c>
      <c r="CO13" s="23">
        <v>0.40555562780300192</v>
      </c>
    </row>
    <row r="14" spans="11:93" x14ac:dyDescent="0.25">
      <c r="K14" s="62" t="s">
        <v>843</v>
      </c>
      <c r="L14" s="35">
        <v>4.2017016850148997E-2</v>
      </c>
      <c r="M14" s="35">
        <v>3.6999999999999998E-2</v>
      </c>
      <c r="O14" s="64"/>
      <c r="R14" s="107" t="s">
        <v>52</v>
      </c>
      <c r="S14" s="163">
        <v>0.10173169653016621</v>
      </c>
      <c r="T14" s="108">
        <v>1.9749949879721545E-2</v>
      </c>
      <c r="U14" s="57">
        <v>0.22435422164453778</v>
      </c>
      <c r="W14" s="109" t="s">
        <v>259</v>
      </c>
      <c r="X14" s="154">
        <v>6.1538837158910224E-2</v>
      </c>
      <c r="Y14" s="156">
        <v>1.5700649251446017E-2</v>
      </c>
      <c r="Z14" s="57">
        <v>8.1821435191737416E-2</v>
      </c>
      <c r="AB14" s="64"/>
      <c r="AF14" s="62" t="s">
        <v>229</v>
      </c>
      <c r="AG14" s="62">
        <v>30246</v>
      </c>
      <c r="AH14" s="43">
        <v>5</v>
      </c>
      <c r="AK14" s="64"/>
      <c r="AO14" s="62" t="s">
        <v>240</v>
      </c>
      <c r="AP14" s="62">
        <v>25205</v>
      </c>
      <c r="AQ14" s="62">
        <v>0.6</v>
      </c>
      <c r="AT14" s="64"/>
      <c r="AX14" s="62" t="s">
        <v>318</v>
      </c>
      <c r="AY14" s="62">
        <v>302458</v>
      </c>
      <c r="AZ14" s="62">
        <v>6.7</v>
      </c>
      <c r="BD14" s="64"/>
      <c r="BG14" s="62" t="s">
        <v>43</v>
      </c>
      <c r="BI14" s="62">
        <v>4536877</v>
      </c>
      <c r="BJ14" s="62">
        <v>100</v>
      </c>
      <c r="BM14" s="64"/>
      <c r="BV14" s="43" t="s">
        <v>476</v>
      </c>
      <c r="BW14" s="24" t="s">
        <v>353</v>
      </c>
      <c r="BX14" s="62">
        <f>BR69</f>
        <v>1477006</v>
      </c>
      <c r="BY14" s="44">
        <f t="shared" si="0"/>
        <v>0.32555566306955203</v>
      </c>
      <c r="CA14" s="64"/>
      <c r="CE14" s="62" t="s">
        <v>43</v>
      </c>
      <c r="CF14" s="62">
        <v>514179</v>
      </c>
      <c r="CG14" s="62">
        <v>11.3</v>
      </c>
      <c r="CJ14" s="43" t="s">
        <v>476</v>
      </c>
      <c r="CK14" s="24" t="s">
        <v>353</v>
      </c>
      <c r="CL14" s="62">
        <f>SUM(CF87:CF88)</f>
        <v>1068687</v>
      </c>
      <c r="CM14" s="35">
        <f t="shared" si="1"/>
        <v>0.23555564764043635</v>
      </c>
      <c r="CN14" s="44">
        <f t="shared" si="2"/>
        <v>-0.23555564764043635</v>
      </c>
      <c r="CO14" s="44">
        <v>0.32555566306955203</v>
      </c>
    </row>
    <row r="15" spans="11:93" x14ac:dyDescent="0.25">
      <c r="O15" s="64"/>
      <c r="R15" s="107" t="s">
        <v>53</v>
      </c>
      <c r="S15" s="163">
        <v>1.557640099545593E-2</v>
      </c>
      <c r="T15" s="108">
        <v>8.0902023512878542E-3</v>
      </c>
      <c r="U15" s="57">
        <v>7.0136527242600152E-2</v>
      </c>
      <c r="W15" s="107" t="s">
        <v>88</v>
      </c>
      <c r="X15" s="163">
        <v>6.25E-2</v>
      </c>
      <c r="Y15" s="108">
        <v>0</v>
      </c>
      <c r="Z15" s="57">
        <v>8.8901423056172532E-2</v>
      </c>
      <c r="AB15" s="64"/>
      <c r="AF15" s="62" t="s">
        <v>230</v>
      </c>
      <c r="AG15" s="62">
        <v>25205</v>
      </c>
      <c r="AH15" s="43">
        <v>4.2</v>
      </c>
      <c r="AK15" s="64"/>
      <c r="AO15" s="62" t="s">
        <v>241</v>
      </c>
      <c r="AP15" s="62">
        <v>640204</v>
      </c>
      <c r="AQ15" s="65">
        <v>14.1</v>
      </c>
      <c r="AT15" s="64"/>
      <c r="AX15" s="62" t="s">
        <v>319</v>
      </c>
      <c r="AY15" s="62">
        <v>1018277</v>
      </c>
      <c r="AZ15" s="65">
        <v>22.4</v>
      </c>
      <c r="BD15" s="64"/>
      <c r="BM15" s="64"/>
      <c r="BV15" s="65" t="s">
        <v>447</v>
      </c>
      <c r="BW15" s="24" t="s">
        <v>354</v>
      </c>
      <c r="BX15" s="62">
        <f>BR79</f>
        <v>1950857</v>
      </c>
      <c r="BY15" s="23">
        <f t="shared" si="0"/>
        <v>0.42999997575424681</v>
      </c>
      <c r="CA15" s="64"/>
      <c r="CD15" s="62" t="s">
        <v>69</v>
      </c>
      <c r="CE15" s="62" t="s">
        <v>70</v>
      </c>
      <c r="CF15" s="62">
        <v>4022698</v>
      </c>
      <c r="CG15" s="62">
        <v>88.7</v>
      </c>
      <c r="CJ15" s="65" t="s">
        <v>447</v>
      </c>
      <c r="CK15" s="24" t="s">
        <v>354</v>
      </c>
      <c r="CL15" s="62">
        <f>SUM(CF100:CF101)</f>
        <v>1366104</v>
      </c>
      <c r="CM15" s="35">
        <f t="shared" si="1"/>
        <v>0.30111109470236908</v>
      </c>
      <c r="CN15" s="23">
        <f t="shared" si="2"/>
        <v>-0.30111109470236908</v>
      </c>
      <c r="CO15" s="23">
        <v>0.42999997575424681</v>
      </c>
    </row>
    <row r="16" spans="11:93" x14ac:dyDescent="0.25">
      <c r="O16" s="64"/>
      <c r="R16" s="107" t="s">
        <v>54</v>
      </c>
      <c r="S16" s="163">
        <v>2.191791542841242E-2</v>
      </c>
      <c r="T16" s="108">
        <v>9.5658175240761738E-3</v>
      </c>
      <c r="U16" s="57">
        <v>5.0069729986300791E-2</v>
      </c>
      <c r="W16" s="107" t="s">
        <v>60</v>
      </c>
      <c r="X16" s="163">
        <v>8.1632983547091587E-2</v>
      </c>
      <c r="Y16" s="108">
        <v>1.7888576811702164E-2</v>
      </c>
      <c r="Z16" s="23">
        <v>7.8862295762369611E-2</v>
      </c>
      <c r="AB16" s="64"/>
      <c r="AF16" s="62" t="s">
        <v>231</v>
      </c>
      <c r="AG16" s="62">
        <v>65533</v>
      </c>
      <c r="AH16" s="65">
        <v>10.9</v>
      </c>
      <c r="AK16" s="64"/>
      <c r="AO16" s="62" t="s">
        <v>242</v>
      </c>
      <c r="AP16" s="62">
        <v>115942</v>
      </c>
      <c r="AQ16" s="62">
        <v>2.6</v>
      </c>
      <c r="AT16" s="64"/>
      <c r="AX16" s="62" t="s">
        <v>320</v>
      </c>
      <c r="AY16" s="62">
        <v>201639</v>
      </c>
      <c r="AZ16" s="62">
        <v>4.4000000000000004</v>
      </c>
      <c r="BD16" s="64"/>
      <c r="BM16" s="64"/>
      <c r="BV16" s="43" t="s">
        <v>477</v>
      </c>
      <c r="BW16" s="24" t="s">
        <v>355</v>
      </c>
      <c r="BX16" s="62">
        <f>BR89</f>
        <v>277254</v>
      </c>
      <c r="BY16" s="44">
        <f t="shared" si="0"/>
        <v>6.111120050201934E-2</v>
      </c>
      <c r="CA16" s="64"/>
      <c r="CD16" s="62" t="s">
        <v>43</v>
      </c>
      <c r="CF16" s="62">
        <v>4536877</v>
      </c>
      <c r="CG16" s="62">
        <v>100</v>
      </c>
      <c r="CJ16" s="43" t="s">
        <v>477</v>
      </c>
      <c r="CK16" s="24" t="s">
        <v>355</v>
      </c>
      <c r="CL16" s="62">
        <f>SUM(CF113:CF114)</f>
        <v>151229</v>
      </c>
      <c r="CM16" s="35">
        <f t="shared" si="1"/>
        <v>3.3333281902947778E-2</v>
      </c>
      <c r="CN16" s="44">
        <f t="shared" si="2"/>
        <v>-3.3333281902947778E-2</v>
      </c>
      <c r="CO16" s="44">
        <v>6.111120050201934E-2</v>
      </c>
    </row>
    <row r="17" spans="10:93" x14ac:dyDescent="0.25">
      <c r="O17" s="64"/>
      <c r="R17" s="110" t="s">
        <v>164</v>
      </c>
      <c r="S17" s="154">
        <v>3.2995089983405029E-2</v>
      </c>
      <c r="T17" s="108">
        <v>1.1670079505619775E-2</v>
      </c>
      <c r="U17" s="23">
        <v>8.2623335966029221E-2</v>
      </c>
      <c r="W17" s="107" t="s">
        <v>52</v>
      </c>
      <c r="X17" s="163">
        <v>0.10173169653016621</v>
      </c>
      <c r="Y17" s="108">
        <v>1.9749949879721545E-2</v>
      </c>
      <c r="Z17" s="57">
        <v>0.22435422164453778</v>
      </c>
      <c r="AB17" s="64"/>
      <c r="AF17" s="62" t="s">
        <v>232</v>
      </c>
      <c r="AG17" s="62">
        <v>15123</v>
      </c>
      <c r="AH17" s="62">
        <v>2.5</v>
      </c>
      <c r="AK17" s="64"/>
      <c r="AO17" s="62" t="s">
        <v>243</v>
      </c>
      <c r="AP17" s="62">
        <v>801515</v>
      </c>
      <c r="AQ17" s="65">
        <v>17.7</v>
      </c>
      <c r="AT17" s="64"/>
      <c r="AX17" s="62" t="s">
        <v>321</v>
      </c>
      <c r="AY17" s="62">
        <v>680532</v>
      </c>
      <c r="AZ17" s="65">
        <v>15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221803</v>
      </c>
      <c r="BY17" s="44">
        <f t="shared" si="0"/>
        <v>4.8888916318427851E-2</v>
      </c>
      <c r="CA17" s="64"/>
      <c r="CJ17" s="43" t="s">
        <v>478</v>
      </c>
      <c r="CK17" s="24" t="s">
        <v>356</v>
      </c>
      <c r="CL17" s="62">
        <f>SUM(CF126:CF127)</f>
        <v>131065</v>
      </c>
      <c r="CM17" s="35">
        <f t="shared" si="1"/>
        <v>2.8888814927096326E-2</v>
      </c>
      <c r="CN17" s="44">
        <f t="shared" si="2"/>
        <v>-2.8888814927096326E-2</v>
      </c>
      <c r="CO17" s="44">
        <v>4.8888916318427851E-2</v>
      </c>
    </row>
    <row r="18" spans="10:93" x14ac:dyDescent="0.25">
      <c r="O18" s="64"/>
      <c r="R18" s="107" t="s">
        <v>55</v>
      </c>
      <c r="S18" s="163">
        <v>2.1212223222776737E-2</v>
      </c>
      <c r="T18" s="108">
        <v>9.4139563349784888E-3</v>
      </c>
      <c r="U18" s="57">
        <v>0.11694161191872102</v>
      </c>
      <c r="W18" s="107" t="s">
        <v>51</v>
      </c>
      <c r="X18" s="163">
        <v>0.13636486596153327</v>
      </c>
      <c r="Y18" s="108">
        <v>2.2420805567530889E-2</v>
      </c>
      <c r="Z18" s="57">
        <v>0.26481777328727685</v>
      </c>
      <c r="AB18" s="64"/>
      <c r="AF18" s="62" t="s">
        <v>218</v>
      </c>
      <c r="AG18" s="62">
        <v>20164</v>
      </c>
      <c r="AH18" s="62">
        <v>3.4</v>
      </c>
      <c r="AK18" s="64"/>
      <c r="AO18" s="62" t="s">
        <v>218</v>
      </c>
      <c r="AP18" s="62">
        <v>120983</v>
      </c>
      <c r="AQ18" s="62">
        <v>2.7</v>
      </c>
      <c r="AT18" s="64"/>
      <c r="AX18" s="62" t="s">
        <v>322</v>
      </c>
      <c r="AY18" s="62">
        <v>468811</v>
      </c>
      <c r="AZ18" s="65">
        <v>10.3</v>
      </c>
      <c r="BD18" s="64"/>
      <c r="BM18" s="64"/>
      <c r="BR18" s="62" t="s">
        <v>3</v>
      </c>
      <c r="BS18" s="62" t="s">
        <v>4</v>
      </c>
      <c r="BV18" s="65" t="s">
        <v>451</v>
      </c>
      <c r="BW18" s="24" t="s">
        <v>357</v>
      </c>
      <c r="BX18" s="62">
        <f>BR109</f>
        <v>4007575</v>
      </c>
      <c r="BY18" s="23">
        <f t="shared" si="0"/>
        <v>0.88333340313171371</v>
      </c>
      <c r="CA18" s="64"/>
      <c r="CJ18" s="65" t="s">
        <v>451</v>
      </c>
      <c r="CK18" s="24" t="s">
        <v>357</v>
      </c>
      <c r="CL18" s="62">
        <f>SUM(CF139:CF140)</f>
        <v>1915570</v>
      </c>
      <c r="CM18" s="35">
        <f t="shared" si="1"/>
        <v>0.4222221585465068</v>
      </c>
      <c r="CN18" s="23">
        <f t="shared" si="2"/>
        <v>-0.4222221585465068</v>
      </c>
      <c r="CO18" s="23">
        <v>0.88333340313171371</v>
      </c>
    </row>
    <row r="19" spans="10:93" x14ac:dyDescent="0.25">
      <c r="O19" s="64"/>
      <c r="R19" s="107" t="s">
        <v>56</v>
      </c>
      <c r="S19" s="163">
        <v>0.14035136564857867</v>
      </c>
      <c r="T19" s="108">
        <v>2.2693612078264081E-2</v>
      </c>
      <c r="U19" s="57">
        <v>0.28533999859497072</v>
      </c>
      <c r="W19" s="107" t="s">
        <v>56</v>
      </c>
      <c r="X19" s="163">
        <v>0.14035136564857867</v>
      </c>
      <c r="Y19" s="108">
        <v>2.2693612078264081E-2</v>
      </c>
      <c r="Z19" s="57">
        <v>0.28533999859497072</v>
      </c>
      <c r="AB19" s="64"/>
      <c r="AF19" s="62" t="s">
        <v>43</v>
      </c>
      <c r="AG19" s="62">
        <v>534343</v>
      </c>
      <c r="AH19" s="62">
        <v>89.1</v>
      </c>
      <c r="AK19" s="64"/>
      <c r="AO19" s="62" t="s">
        <v>43</v>
      </c>
      <c r="AP19" s="62">
        <v>4521754</v>
      </c>
      <c r="AQ19" s="62">
        <v>99.7</v>
      </c>
      <c r="AT19" s="64"/>
      <c r="AX19" s="62" t="s">
        <v>323</v>
      </c>
      <c r="AY19" s="62">
        <v>862007</v>
      </c>
      <c r="AZ19" s="65">
        <v>19</v>
      </c>
      <c r="BD19" s="64"/>
      <c r="BM19" s="64"/>
      <c r="BP19" s="62" t="s">
        <v>6</v>
      </c>
      <c r="BQ19" s="62" t="s">
        <v>331</v>
      </c>
      <c r="BR19" s="62">
        <v>1164465</v>
      </c>
      <c r="BS19" s="62">
        <v>25.7</v>
      </c>
      <c r="BV19" s="43" t="s">
        <v>479</v>
      </c>
      <c r="BW19" s="24" t="s">
        <v>358</v>
      </c>
      <c r="BX19" s="62">
        <f>BR119</f>
        <v>972908</v>
      </c>
      <c r="BY19" s="44">
        <f t="shared" si="0"/>
        <v>0.21444442950514198</v>
      </c>
      <c r="CA19" s="64"/>
      <c r="CJ19" s="43" t="s">
        <v>479</v>
      </c>
      <c r="CK19" s="24" t="s">
        <v>358</v>
      </c>
      <c r="CL19" s="62">
        <f>SUM(CF152:CF153)</f>
        <v>665409</v>
      </c>
      <c r="CM19" s="35">
        <f t="shared" si="1"/>
        <v>0.14666674895528356</v>
      </c>
      <c r="CN19" s="44">
        <f t="shared" si="2"/>
        <v>-0.14666674895528356</v>
      </c>
      <c r="CO19" s="44">
        <v>0.21444442950514198</v>
      </c>
    </row>
    <row r="20" spans="10:93" x14ac:dyDescent="0.25">
      <c r="J20" s="43"/>
      <c r="K20" s="43"/>
      <c r="L20" s="43"/>
      <c r="M20" s="43"/>
      <c r="N20" s="43"/>
      <c r="O20" s="64"/>
      <c r="R20" s="107" t="s">
        <v>57</v>
      </c>
      <c r="S20" s="163">
        <v>0.30232697613050258</v>
      </c>
      <c r="T20" s="108">
        <v>3.0005386979983093E-2</v>
      </c>
      <c r="U20" s="57">
        <v>0.25457267048150523</v>
      </c>
      <c r="W20" s="107" t="s">
        <v>57</v>
      </c>
      <c r="X20" s="163">
        <v>0.30232697613050258</v>
      </c>
      <c r="Y20" s="108">
        <v>3.0005386979983093E-2</v>
      </c>
      <c r="Z20" s="57">
        <v>0.25457267048150523</v>
      </c>
      <c r="AB20" s="64"/>
      <c r="AE20" s="62" t="s">
        <v>69</v>
      </c>
      <c r="AF20" s="62" t="s">
        <v>70</v>
      </c>
      <c r="AG20" s="62">
        <v>65533</v>
      </c>
      <c r="AH20" s="62">
        <v>10.9</v>
      </c>
      <c r="AK20" s="64"/>
      <c r="AN20" s="62" t="s">
        <v>69</v>
      </c>
      <c r="AO20" s="62" t="s">
        <v>70</v>
      </c>
      <c r="AP20" s="62">
        <v>15123</v>
      </c>
      <c r="AQ20" s="62">
        <v>0.3</v>
      </c>
      <c r="AT20" s="64"/>
      <c r="AX20" s="62" t="s">
        <v>366</v>
      </c>
      <c r="AY20" s="62">
        <v>15123</v>
      </c>
      <c r="AZ20" s="62">
        <v>0.3</v>
      </c>
      <c r="BD20" s="64"/>
      <c r="BM20" s="64"/>
      <c r="BQ20" s="62" t="s">
        <v>332</v>
      </c>
      <c r="BR20" s="62">
        <v>3352248</v>
      </c>
      <c r="BS20" s="62">
        <v>73.900000000000006</v>
      </c>
      <c r="BV20" s="43" t="s">
        <v>480</v>
      </c>
      <c r="BW20" s="24" t="s">
        <v>359</v>
      </c>
      <c r="BX20" s="62">
        <f>BR129</f>
        <v>544425</v>
      </c>
      <c r="BY20" s="44">
        <f t="shared" si="0"/>
        <v>0.11999994710017485</v>
      </c>
      <c r="CA20" s="64"/>
      <c r="CD20" s="24" t="s">
        <v>459</v>
      </c>
      <c r="CJ20" s="43" t="s">
        <v>480</v>
      </c>
      <c r="CK20" s="24" t="s">
        <v>359</v>
      </c>
      <c r="CL20" s="62">
        <f>SUM(CF165:CF166)</f>
        <v>403278</v>
      </c>
      <c r="CM20" s="35">
        <f t="shared" si="1"/>
        <v>8.8888898685152803E-2</v>
      </c>
      <c r="CN20" s="44">
        <f t="shared" si="2"/>
        <v>-8.8888898685152803E-2</v>
      </c>
      <c r="CO20" s="44">
        <v>0.11999994710017485</v>
      </c>
    </row>
    <row r="21" spans="10:93" x14ac:dyDescent="0.25">
      <c r="J21" s="43"/>
      <c r="K21" s="43"/>
      <c r="L21" s="43"/>
      <c r="M21" s="43"/>
      <c r="N21" s="43"/>
      <c r="O21" s="64"/>
      <c r="R21" s="107" t="s">
        <v>58</v>
      </c>
      <c r="S21" s="164">
        <v>0.14285714285714285</v>
      </c>
      <c r="T21" s="108">
        <v>2.286190426597633E-2</v>
      </c>
      <c r="U21" s="57">
        <v>0.19291913224158527</v>
      </c>
      <c r="W21" s="107" t="s">
        <v>45</v>
      </c>
      <c r="X21" s="163">
        <v>0.30348211078169351</v>
      </c>
      <c r="Y21" s="108">
        <v>3.0037757183339255E-2</v>
      </c>
      <c r="Z21" s="57">
        <v>0.4636029800014988</v>
      </c>
      <c r="AB21" s="64"/>
      <c r="AE21" s="62" t="s">
        <v>43</v>
      </c>
      <c r="AG21" s="62">
        <v>599876</v>
      </c>
      <c r="AH21" s="62">
        <v>100</v>
      </c>
      <c r="AK21" s="64"/>
      <c r="AN21" s="62" t="s">
        <v>43</v>
      </c>
      <c r="AP21" s="62">
        <v>4536877</v>
      </c>
      <c r="AQ21" s="62">
        <v>100</v>
      </c>
      <c r="AT21" s="64"/>
      <c r="AX21" s="62" t="s">
        <v>324</v>
      </c>
      <c r="AY21" s="62">
        <v>5041</v>
      </c>
      <c r="AZ21" s="62">
        <v>0.1</v>
      </c>
      <c r="BD21" s="64"/>
      <c r="BM21" s="64"/>
      <c r="BQ21" s="62" t="s">
        <v>43</v>
      </c>
      <c r="BR21" s="62">
        <v>4516713</v>
      </c>
      <c r="BS21" s="62">
        <v>99.6</v>
      </c>
      <c r="BV21" s="43" t="s">
        <v>481</v>
      </c>
      <c r="BW21" s="24" t="s">
        <v>360</v>
      </c>
      <c r="BX21" s="62">
        <f>BR139</f>
        <v>136106</v>
      </c>
      <c r="BY21" s="35">
        <f t="shared" si="0"/>
        <v>2.9999931671059188E-2</v>
      </c>
      <c r="CA21" s="64"/>
      <c r="CF21" s="62" t="s">
        <v>3</v>
      </c>
      <c r="CG21" s="62" t="s">
        <v>4</v>
      </c>
      <c r="CJ21" s="43" t="s">
        <v>481</v>
      </c>
      <c r="CK21" s="24" t="s">
        <v>360</v>
      </c>
      <c r="CL21" s="62">
        <f>SUM(CF178:CF179)</f>
        <v>55451</v>
      </c>
      <c r="CM21" s="35">
        <f t="shared" si="1"/>
        <v>1.2222284183591487E-2</v>
      </c>
      <c r="CN21" s="35">
        <f t="shared" si="2"/>
        <v>-1.2222284183591487E-2</v>
      </c>
      <c r="CO21" s="35">
        <v>2.9999931671059188E-2</v>
      </c>
    </row>
    <row r="22" spans="10:93" x14ac:dyDescent="0.25">
      <c r="J22" s="43"/>
      <c r="K22" s="43"/>
      <c r="L22" s="43"/>
      <c r="M22" s="43"/>
      <c r="N22" s="43"/>
      <c r="O22" s="64"/>
      <c r="R22" s="107" t="s">
        <v>59</v>
      </c>
      <c r="S22" s="164">
        <v>6.25E-2</v>
      </c>
      <c r="T22" s="108">
        <v>1.5814681997013618E-2</v>
      </c>
      <c r="U22" s="57">
        <v>0.20858742293958196</v>
      </c>
      <c r="W22" s="107" t="s">
        <v>47</v>
      </c>
      <c r="X22" s="164">
        <v>0</v>
      </c>
      <c r="Y22" s="108">
        <v>0</v>
      </c>
      <c r="Z22" s="57">
        <v>0.3145452263411691</v>
      </c>
      <c r="AB22" s="64"/>
      <c r="AK22" s="64"/>
      <c r="AT22" s="64"/>
      <c r="AX22" s="62" t="s">
        <v>325</v>
      </c>
      <c r="AY22" s="62">
        <v>100819</v>
      </c>
      <c r="AZ22" s="62">
        <v>2.2000000000000002</v>
      </c>
      <c r="BD22" s="64"/>
      <c r="BM22" s="64"/>
      <c r="BP22" s="62" t="s">
        <v>69</v>
      </c>
      <c r="BQ22" s="62" t="s">
        <v>70</v>
      </c>
      <c r="BR22" s="62">
        <v>20164</v>
      </c>
      <c r="BS22" s="62">
        <v>0.4</v>
      </c>
      <c r="CA22" s="64"/>
      <c r="CD22" s="62" t="s">
        <v>6</v>
      </c>
      <c r="CE22" s="62" t="s">
        <v>454</v>
      </c>
      <c r="CF22" s="62">
        <v>267172</v>
      </c>
      <c r="CG22" s="62">
        <v>5.9</v>
      </c>
    </row>
    <row r="23" spans="10:93" x14ac:dyDescent="0.25">
      <c r="J23" s="43"/>
      <c r="K23" s="43"/>
      <c r="L23" s="43"/>
      <c r="M23" s="43"/>
      <c r="N23" s="43"/>
      <c r="O23" s="64"/>
      <c r="R23" s="107" t="s">
        <v>60</v>
      </c>
      <c r="S23" s="163">
        <v>8.1632983547091587E-2</v>
      </c>
      <c r="T23" s="108">
        <v>1.7888576811702164E-2</v>
      </c>
      <c r="U23" s="23">
        <v>7.8862295762369611E-2</v>
      </c>
      <c r="W23" s="107" t="s">
        <v>48</v>
      </c>
      <c r="X23" s="164">
        <v>0</v>
      </c>
      <c r="Y23" s="108">
        <v>0</v>
      </c>
      <c r="Z23" s="57">
        <v>0.33041787413096407</v>
      </c>
      <c r="AB23" s="64"/>
      <c r="AK23" s="64"/>
      <c r="AT23" s="64"/>
      <c r="AX23" s="62" t="s">
        <v>43</v>
      </c>
      <c r="AY23" s="62">
        <v>4521754</v>
      </c>
      <c r="AZ23" s="62">
        <v>99.7</v>
      </c>
      <c r="BD23" s="64"/>
      <c r="BM23" s="64"/>
      <c r="BP23" s="62" t="s">
        <v>43</v>
      </c>
      <c r="BR23" s="62">
        <v>4536877</v>
      </c>
      <c r="BS23" s="62">
        <v>100</v>
      </c>
      <c r="CA23" s="64"/>
      <c r="CE23" s="62" t="s">
        <v>455</v>
      </c>
      <c r="CF23" s="62">
        <v>519220</v>
      </c>
      <c r="CG23" s="62">
        <v>11.4</v>
      </c>
    </row>
    <row r="24" spans="10:93" x14ac:dyDescent="0.25">
      <c r="J24" s="43"/>
      <c r="M24" s="43"/>
      <c r="N24" s="43"/>
      <c r="O24" s="64"/>
      <c r="R24" s="107" t="s">
        <v>88</v>
      </c>
      <c r="S24" s="163">
        <v>6.25E-2</v>
      </c>
      <c r="T24" s="108">
        <v>0</v>
      </c>
      <c r="U24" s="57">
        <v>8.8901423056172532E-2</v>
      </c>
      <c r="W24" s="109" t="s">
        <v>119</v>
      </c>
      <c r="X24" s="164">
        <v>0</v>
      </c>
      <c r="Y24" s="108">
        <v>0</v>
      </c>
      <c r="Z24" s="57">
        <v>0.33700000000000002</v>
      </c>
      <c r="AB24" s="64"/>
      <c r="AK24" s="64"/>
      <c r="AT24" s="64"/>
      <c r="AW24" s="62" t="s">
        <v>69</v>
      </c>
      <c r="AX24" s="62" t="s">
        <v>70</v>
      </c>
      <c r="AY24" s="62">
        <v>15123</v>
      </c>
      <c r="AZ24" s="62">
        <v>0.3</v>
      </c>
      <c r="BD24" s="64"/>
      <c r="BM24" s="64"/>
      <c r="CA24" s="64"/>
      <c r="CE24" s="62" t="s">
        <v>456</v>
      </c>
      <c r="CF24" s="62">
        <v>191557</v>
      </c>
      <c r="CG24" s="62">
        <v>4.2</v>
      </c>
    </row>
    <row r="25" spans="10:93" ht="16.5" thickBot="1" x14ac:dyDescent="0.3">
      <c r="J25" s="43"/>
      <c r="M25" s="43"/>
      <c r="N25" s="43"/>
      <c r="O25" s="64"/>
      <c r="R25" s="109" t="s">
        <v>259</v>
      </c>
      <c r="S25" s="154">
        <v>6.1538837158910224E-2</v>
      </c>
      <c r="T25" s="156">
        <v>1.5700649251446017E-2</v>
      </c>
      <c r="U25" s="57">
        <v>8.1821435191737416E-2</v>
      </c>
      <c r="W25" s="107" t="s">
        <v>59</v>
      </c>
      <c r="X25" s="164">
        <v>6.25E-2</v>
      </c>
      <c r="Y25" s="108">
        <v>1.5814681997013618E-2</v>
      </c>
      <c r="Z25" s="57">
        <v>0.20858742293958196</v>
      </c>
      <c r="AB25" s="64"/>
      <c r="AK25" s="64"/>
      <c r="AT25" s="64"/>
      <c r="AW25" s="62" t="s">
        <v>43</v>
      </c>
      <c r="AY25" s="62">
        <v>4536877</v>
      </c>
      <c r="AZ25" s="62">
        <v>100</v>
      </c>
      <c r="BD25" s="64"/>
      <c r="BM25" s="64"/>
      <c r="CA25" s="64"/>
      <c r="CE25" s="62" t="s">
        <v>457</v>
      </c>
      <c r="CF25" s="62">
        <v>85697</v>
      </c>
      <c r="CG25" s="62">
        <v>1.9</v>
      </c>
    </row>
    <row r="26" spans="10:93" x14ac:dyDescent="0.25">
      <c r="J26" s="43"/>
      <c r="M26" s="43"/>
      <c r="N26" s="43"/>
      <c r="O26" s="64"/>
      <c r="R26" s="107" t="s">
        <v>61</v>
      </c>
      <c r="S26" s="164">
        <v>8.3333333333333329E-2</v>
      </c>
      <c r="T26" s="108">
        <v>1.8057179414157177E-2</v>
      </c>
      <c r="U26" s="57">
        <v>0.30681236094856507</v>
      </c>
      <c r="W26" s="107" t="s">
        <v>61</v>
      </c>
      <c r="X26" s="164">
        <v>8.3333333333333329E-2</v>
      </c>
      <c r="Y26" s="108">
        <v>1.8057179414157177E-2</v>
      </c>
      <c r="Z26" s="57">
        <v>0.30681236094856507</v>
      </c>
      <c r="AB26" s="64"/>
      <c r="AF26" s="90" t="s">
        <v>225</v>
      </c>
      <c r="AG26" s="91">
        <v>216762</v>
      </c>
      <c r="AH26" s="92">
        <f>AG26/$AE$2</f>
        <v>0.36134467790009933</v>
      </c>
      <c r="AK26" s="64"/>
      <c r="AN26" s="224" t="s">
        <v>235</v>
      </c>
      <c r="AO26" s="91">
        <v>1547579</v>
      </c>
      <c r="AP26" s="92">
        <f>AO26/$AN$2</f>
        <v>0.34111107706909399</v>
      </c>
      <c r="AT26" s="64"/>
      <c r="BD26" s="64"/>
      <c r="BM26" s="64"/>
      <c r="CA26" s="64"/>
      <c r="CE26" s="62" t="s">
        <v>458</v>
      </c>
      <c r="CF26" s="62">
        <v>100819</v>
      </c>
      <c r="CG26" s="62">
        <v>2.2000000000000002</v>
      </c>
    </row>
    <row r="27" spans="10:93" x14ac:dyDescent="0.25">
      <c r="J27" s="43"/>
      <c r="M27" s="175"/>
      <c r="N27" s="43"/>
      <c r="O27" s="64"/>
      <c r="R27" s="107" t="s">
        <v>62</v>
      </c>
      <c r="S27" s="164">
        <v>0.125</v>
      </c>
      <c r="T27" s="108">
        <v>2.1606969040360822E-2</v>
      </c>
      <c r="U27" s="57">
        <v>0.16441678188154343</v>
      </c>
      <c r="W27" s="107" t="s">
        <v>62</v>
      </c>
      <c r="X27" s="164">
        <v>0.125</v>
      </c>
      <c r="Y27" s="108">
        <v>2.1606969040360822E-2</v>
      </c>
      <c r="Z27" s="57">
        <v>0.16441678188154343</v>
      </c>
      <c r="AB27" s="64"/>
      <c r="AF27" s="227" t="s">
        <v>228</v>
      </c>
      <c r="AG27" s="70">
        <v>65533</v>
      </c>
      <c r="AH27" s="94">
        <f t="shared" ref="AH27:AH29" si="3">AG27/$AE$2</f>
        <v>0.10924424381038748</v>
      </c>
      <c r="AK27" s="64"/>
      <c r="AN27" s="213" t="s">
        <v>236</v>
      </c>
      <c r="AO27" s="70">
        <v>892253</v>
      </c>
      <c r="AP27" s="94">
        <f t="shared" ref="AP27:AP29" si="4">AO27/$AN$2</f>
        <v>0.19666678201767426</v>
      </c>
      <c r="AT27" s="64"/>
      <c r="BD27" s="64"/>
      <c r="BM27" s="64"/>
      <c r="BP27" s="24" t="s">
        <v>334</v>
      </c>
      <c r="CA27" s="64"/>
      <c r="CE27" s="62" t="s">
        <v>43</v>
      </c>
      <c r="CF27" s="62">
        <v>1164465</v>
      </c>
      <c r="CG27" s="62">
        <v>25.7</v>
      </c>
    </row>
    <row r="28" spans="10:93" x14ac:dyDescent="0.25">
      <c r="J28" s="43"/>
      <c r="M28" s="175"/>
      <c r="N28" s="43"/>
      <c r="O28" s="64"/>
      <c r="R28" s="107" t="s">
        <v>63</v>
      </c>
      <c r="S28" s="163">
        <v>5.5046172101640499E-2</v>
      </c>
      <c r="T28" s="108">
        <v>1.4900597129491693E-2</v>
      </c>
      <c r="U28" s="57">
        <v>8.9827356531953367E-2</v>
      </c>
      <c r="W28" s="107" t="s">
        <v>58</v>
      </c>
      <c r="X28" s="164">
        <v>0.14285714285714285</v>
      </c>
      <c r="Y28" s="108">
        <v>2.286190426597633E-2</v>
      </c>
      <c r="Z28" s="57">
        <v>0.19291913224158527</v>
      </c>
      <c r="AB28" s="64"/>
      <c r="AF28" s="213" t="s">
        <v>231</v>
      </c>
      <c r="AG28" s="70">
        <v>65533</v>
      </c>
      <c r="AH28" s="94">
        <f t="shared" si="3"/>
        <v>0.10924424381038748</v>
      </c>
      <c r="AK28" s="64"/>
      <c r="AN28" s="211" t="s">
        <v>243</v>
      </c>
      <c r="AO28" s="70">
        <v>801515</v>
      </c>
      <c r="AP28" s="94">
        <f t="shared" si="4"/>
        <v>0.17666668062634275</v>
      </c>
      <c r="AT28" s="64"/>
      <c r="BD28" s="64"/>
      <c r="BM28" s="64"/>
      <c r="BR28" s="62" t="s">
        <v>3</v>
      </c>
      <c r="BS28" s="62" t="s">
        <v>4</v>
      </c>
      <c r="CA28" s="64"/>
      <c r="CD28" s="62" t="s">
        <v>69</v>
      </c>
      <c r="CE28" s="62" t="s">
        <v>70</v>
      </c>
      <c r="CF28" s="62">
        <v>3372412</v>
      </c>
      <c r="CG28" s="62">
        <v>74.3</v>
      </c>
    </row>
    <row r="29" spans="10:93" ht="16.5" thickBot="1" x14ac:dyDescent="0.3">
      <c r="J29" s="43"/>
      <c r="M29" s="175"/>
      <c r="N29" s="43"/>
      <c r="O29" s="64"/>
      <c r="R29" s="165" t="s">
        <v>188</v>
      </c>
      <c r="S29" s="155">
        <v>0.17199999999999999</v>
      </c>
      <c r="T29" s="166">
        <v>2.4636323025026524E-2</v>
      </c>
      <c r="U29" s="166"/>
      <c r="AB29" s="64"/>
      <c r="AF29" s="93" t="s">
        <v>226</v>
      </c>
      <c r="AG29" s="70">
        <v>55451</v>
      </c>
      <c r="AH29" s="94">
        <f t="shared" si="3"/>
        <v>9.2437437070327866E-2</v>
      </c>
      <c r="AK29" s="64"/>
      <c r="AN29" s="215" t="s">
        <v>446</v>
      </c>
      <c r="AO29" s="70">
        <v>640204</v>
      </c>
      <c r="AP29" s="94">
        <f t="shared" si="4"/>
        <v>0.14111116523546924</v>
      </c>
      <c r="AT29" s="64"/>
      <c r="BD29" s="64"/>
      <c r="BM29" s="64"/>
      <c r="BP29" s="62" t="s">
        <v>6</v>
      </c>
      <c r="BQ29" s="62" t="s">
        <v>331</v>
      </c>
      <c r="BR29" s="62">
        <v>1713931</v>
      </c>
      <c r="BS29" s="62">
        <v>37.799999999999997</v>
      </c>
      <c r="CA29" s="64"/>
      <c r="CD29" s="62" t="s">
        <v>43</v>
      </c>
      <c r="CF29" s="62">
        <v>4536877</v>
      </c>
      <c r="CG29" s="62">
        <v>100</v>
      </c>
    </row>
    <row r="30" spans="10:93" ht="16.5" thickBot="1" x14ac:dyDescent="0.3">
      <c r="J30" s="43"/>
      <c r="M30" s="175"/>
      <c r="N30" s="43"/>
      <c r="O30" s="64"/>
      <c r="AB30" s="64"/>
      <c r="AF30" s="207" t="s">
        <v>445</v>
      </c>
      <c r="AG30" s="96"/>
      <c r="AH30" s="97">
        <f>1-SUM(AH26:AH29)</f>
        <v>0.32772939740879781</v>
      </c>
      <c r="AK30" s="64"/>
      <c r="AN30" s="207" t="s">
        <v>217</v>
      </c>
      <c r="AO30" s="96"/>
      <c r="AP30" s="97">
        <f>1-SUM(AP26:AP29)</f>
        <v>0.14444429505141976</v>
      </c>
      <c r="AT30" s="64"/>
      <c r="AX30" s="214" t="s">
        <v>314</v>
      </c>
      <c r="AY30" s="91">
        <v>332704</v>
      </c>
      <c r="AZ30" s="92">
        <f>AY30/$AW$2</f>
        <v>7.3333264269672724E-2</v>
      </c>
      <c r="BD30" s="64"/>
      <c r="BM30" s="64"/>
      <c r="BQ30" s="62" t="s">
        <v>332</v>
      </c>
      <c r="BR30" s="62">
        <v>2802782</v>
      </c>
      <c r="BS30" s="62">
        <v>61.8</v>
      </c>
      <c r="CA30" s="64"/>
    </row>
    <row r="31" spans="10:93" x14ac:dyDescent="0.25">
      <c r="J31" s="43"/>
      <c r="M31" s="175"/>
      <c r="N31" s="43"/>
      <c r="O31" s="64"/>
      <c r="AB31" s="64"/>
      <c r="AK31" s="64"/>
      <c r="AT31" s="64"/>
      <c r="AX31" s="215" t="s">
        <v>722</v>
      </c>
      <c r="AY31" s="70">
        <v>468811</v>
      </c>
      <c r="AZ31" s="94">
        <f t="shared" ref="AZ31:AZ34" si="5">AY31/$AW$2</f>
        <v>0.10333341635667002</v>
      </c>
      <c r="BD31" s="64"/>
      <c r="BM31" s="64"/>
      <c r="BQ31" s="62" t="s">
        <v>43</v>
      </c>
      <c r="BR31" s="62">
        <v>4516713</v>
      </c>
      <c r="BS31" s="62">
        <v>99.6</v>
      </c>
      <c r="CA31" s="64"/>
    </row>
    <row r="32" spans="10:93" x14ac:dyDescent="0.25">
      <c r="J32" s="43"/>
      <c r="M32" s="175"/>
      <c r="N32" s="43"/>
      <c r="O32" s="64"/>
      <c r="AB32" s="64"/>
      <c r="AK32" s="64"/>
      <c r="AT32" s="64"/>
      <c r="AX32" s="218" t="s">
        <v>321</v>
      </c>
      <c r="AY32" s="70">
        <v>680532</v>
      </c>
      <c r="AZ32" s="94">
        <f t="shared" si="5"/>
        <v>0.15000009918717214</v>
      </c>
      <c r="BD32" s="64"/>
      <c r="BM32" s="64"/>
      <c r="BP32" s="62" t="s">
        <v>69</v>
      </c>
      <c r="BQ32" s="62" t="s">
        <v>70</v>
      </c>
      <c r="BR32" s="62">
        <v>20164</v>
      </c>
      <c r="BS32" s="62">
        <v>0.4</v>
      </c>
      <c r="CA32" s="64"/>
    </row>
    <row r="33" spans="10:85" ht="16.5" thickBot="1" x14ac:dyDescent="0.3">
      <c r="J33" s="43"/>
      <c r="M33" s="175"/>
      <c r="N33" s="43"/>
      <c r="O33" s="64"/>
      <c r="AB33" s="64"/>
      <c r="AK33" s="64"/>
      <c r="AT33" s="64"/>
      <c r="AX33" s="215" t="s">
        <v>323</v>
      </c>
      <c r="AY33" s="70">
        <v>862007</v>
      </c>
      <c r="AZ33" s="94">
        <f t="shared" si="5"/>
        <v>0.19000008155389711</v>
      </c>
      <c r="BD33" s="64"/>
      <c r="BM33" s="64"/>
      <c r="BP33" s="62" t="s">
        <v>43</v>
      </c>
      <c r="BR33" s="62">
        <v>4536877</v>
      </c>
      <c r="BS33" s="62">
        <v>100</v>
      </c>
      <c r="CA33" s="64"/>
      <c r="CD33" s="24" t="s">
        <v>460</v>
      </c>
    </row>
    <row r="34" spans="10:85" ht="16.5" thickBot="1" x14ac:dyDescent="0.3">
      <c r="J34" s="43"/>
      <c r="K34" s="43"/>
      <c r="L34" s="175"/>
      <c r="M34" s="175"/>
      <c r="N34" s="43"/>
      <c r="O34" s="64"/>
      <c r="U34" s="90"/>
      <c r="V34" s="167" t="s">
        <v>34</v>
      </c>
      <c r="W34" s="173" t="s">
        <v>512</v>
      </c>
      <c r="X34" s="145" t="s">
        <v>402</v>
      </c>
      <c r="AB34" s="64"/>
      <c r="AK34" s="64"/>
      <c r="AT34" s="64"/>
      <c r="AX34" s="216" t="s">
        <v>319</v>
      </c>
      <c r="AY34" s="96">
        <v>1018277</v>
      </c>
      <c r="AZ34" s="97">
        <f t="shared" si="5"/>
        <v>0.22444448020080773</v>
      </c>
      <c r="BD34" s="64"/>
      <c r="BM34" s="64"/>
      <c r="CA34" s="64"/>
      <c r="CF34" s="62" t="s">
        <v>3</v>
      </c>
      <c r="CG34" s="62" t="s">
        <v>4</v>
      </c>
    </row>
    <row r="35" spans="10:85" x14ac:dyDescent="0.25">
      <c r="J35" s="43"/>
      <c r="K35" s="43"/>
      <c r="L35" s="175"/>
      <c r="M35" s="175"/>
      <c r="N35" s="43"/>
      <c r="O35" s="64"/>
      <c r="U35" s="168" t="s">
        <v>52</v>
      </c>
      <c r="V35" s="163">
        <v>0.10173169653016621</v>
      </c>
      <c r="W35" s="157">
        <v>1.9749949879721545E-2</v>
      </c>
      <c r="X35" s="147">
        <v>0.22435422164453778</v>
      </c>
      <c r="AB35" s="64"/>
      <c r="AK35" s="64"/>
      <c r="AT35" s="64"/>
      <c r="BD35" s="64"/>
      <c r="BM35" s="64"/>
      <c r="CA35" s="64"/>
      <c r="CD35" s="62" t="s">
        <v>6</v>
      </c>
      <c r="CE35" s="62" t="s">
        <v>454</v>
      </c>
      <c r="CF35" s="62">
        <v>398237</v>
      </c>
      <c r="CG35" s="62">
        <v>8.8000000000000007</v>
      </c>
    </row>
    <row r="36" spans="10:85" x14ac:dyDescent="0.25">
      <c r="J36" s="43"/>
      <c r="K36" s="43"/>
      <c r="L36" s="175"/>
      <c r="M36" s="175"/>
      <c r="N36" s="43"/>
      <c r="O36" s="64"/>
      <c r="U36" s="168" t="s">
        <v>51</v>
      </c>
      <c r="V36" s="163">
        <v>0.13636486596153327</v>
      </c>
      <c r="W36" s="157">
        <v>2.2420805567530889E-2</v>
      </c>
      <c r="X36" s="147">
        <v>0.26481777328727685</v>
      </c>
      <c r="AB36" s="64"/>
      <c r="AK36" s="64"/>
      <c r="AT36" s="64"/>
      <c r="BD36" s="64"/>
      <c r="BM36" s="64"/>
      <c r="CA36" s="64"/>
      <c r="CE36" s="62" t="s">
        <v>455</v>
      </c>
      <c r="CF36" s="62">
        <v>887212</v>
      </c>
      <c r="CG36" s="62">
        <v>19.600000000000001</v>
      </c>
    </row>
    <row r="37" spans="10:85" x14ac:dyDescent="0.25">
      <c r="J37" s="43"/>
      <c r="K37" s="43"/>
      <c r="L37" s="43"/>
      <c r="M37" s="43"/>
      <c r="N37" s="43"/>
      <c r="O37" s="64"/>
      <c r="U37" s="168" t="s">
        <v>56</v>
      </c>
      <c r="V37" s="163">
        <v>0.14035136564857867</v>
      </c>
      <c r="W37" s="157">
        <v>2.2693612078264081E-2</v>
      </c>
      <c r="X37" s="147">
        <v>0.28533999859497072</v>
      </c>
      <c r="AB37" s="64"/>
      <c r="AK37" s="64"/>
      <c r="AT37" s="64"/>
      <c r="BD37" s="64"/>
      <c r="BM37" s="64"/>
      <c r="BP37" s="24" t="s">
        <v>335</v>
      </c>
      <c r="CA37" s="64"/>
      <c r="CE37" s="62" t="s">
        <v>456</v>
      </c>
      <c r="CF37" s="62">
        <v>247008</v>
      </c>
      <c r="CG37" s="62">
        <v>5.4</v>
      </c>
    </row>
    <row r="38" spans="10:85" x14ac:dyDescent="0.25">
      <c r="J38" s="43"/>
      <c r="K38" s="43"/>
      <c r="L38" s="43"/>
      <c r="M38" s="43"/>
      <c r="N38" s="43"/>
      <c r="O38" s="64"/>
      <c r="U38" s="168" t="s">
        <v>57</v>
      </c>
      <c r="V38" s="163">
        <v>0.30232697613050258</v>
      </c>
      <c r="W38" s="157">
        <v>3.0005386979983093E-2</v>
      </c>
      <c r="X38" s="147">
        <v>0.25457267048150523</v>
      </c>
      <c r="AB38" s="64"/>
      <c r="AK38" s="64"/>
      <c r="AT38" s="64"/>
      <c r="BD38" s="64"/>
      <c r="BM38" s="64"/>
      <c r="BR38" s="62" t="s">
        <v>3</v>
      </c>
      <c r="BS38" s="62" t="s">
        <v>4</v>
      </c>
      <c r="CA38" s="64"/>
      <c r="CE38" s="62" t="s">
        <v>457</v>
      </c>
      <c r="CF38" s="62">
        <v>90738</v>
      </c>
      <c r="CG38" s="62">
        <v>2</v>
      </c>
    </row>
    <row r="39" spans="10:85" ht="16.5" thickBot="1" x14ac:dyDescent="0.3">
      <c r="J39" s="43"/>
      <c r="K39" s="43"/>
      <c r="L39" s="43"/>
      <c r="M39" s="43"/>
      <c r="N39" s="43"/>
      <c r="O39" s="64"/>
      <c r="U39" s="170" t="s">
        <v>45</v>
      </c>
      <c r="V39" s="171">
        <v>0.30348211078169351</v>
      </c>
      <c r="W39" s="162">
        <v>3.0037757183339255E-2</v>
      </c>
      <c r="X39" s="151">
        <v>0.4636029800014988</v>
      </c>
      <c r="AB39" s="64"/>
      <c r="AK39" s="64"/>
      <c r="AT39" s="64"/>
      <c r="BD39" s="64"/>
      <c r="BM39" s="64"/>
      <c r="BP39" s="62" t="s">
        <v>6</v>
      </c>
      <c r="BQ39" s="62" t="s">
        <v>331</v>
      </c>
      <c r="BR39" s="62">
        <v>2838069</v>
      </c>
      <c r="BS39" s="62">
        <v>62.6</v>
      </c>
      <c r="CA39" s="64"/>
      <c r="CE39" s="62" t="s">
        <v>458</v>
      </c>
      <c r="CF39" s="62">
        <v>90738</v>
      </c>
      <c r="CG39" s="62">
        <v>2</v>
      </c>
    </row>
    <row r="40" spans="10:85" x14ac:dyDescent="0.25">
      <c r="J40" s="43"/>
      <c r="K40" s="43"/>
      <c r="L40" s="43"/>
      <c r="M40" s="43"/>
      <c r="N40" s="43"/>
      <c r="O40" s="64"/>
      <c r="AB40" s="64"/>
      <c r="AK40" s="64"/>
      <c r="AT40" s="64"/>
      <c r="BD40" s="64"/>
      <c r="BM40" s="64"/>
      <c r="BQ40" s="62" t="s">
        <v>332</v>
      </c>
      <c r="BR40" s="62">
        <v>1678645</v>
      </c>
      <c r="BS40" s="62">
        <v>37</v>
      </c>
      <c r="CA40" s="64"/>
      <c r="CE40" s="62" t="s">
        <v>43</v>
      </c>
      <c r="CF40" s="62">
        <v>1713931</v>
      </c>
      <c r="CG40" s="62">
        <v>37.799999999999997</v>
      </c>
    </row>
    <row r="41" spans="10:85" x14ac:dyDescent="0.25">
      <c r="J41" s="43"/>
      <c r="K41" s="43"/>
      <c r="L41" s="43"/>
      <c r="M41" s="43"/>
      <c r="N41" s="43"/>
      <c r="O41" s="64"/>
      <c r="AB41" s="64"/>
      <c r="AK41" s="64"/>
      <c r="AT41" s="64"/>
      <c r="BD41" s="64"/>
      <c r="BM41" s="64"/>
      <c r="BQ41" s="62" t="s">
        <v>43</v>
      </c>
      <c r="BR41" s="62">
        <v>4516713</v>
      </c>
      <c r="BS41" s="62">
        <v>99.6</v>
      </c>
      <c r="CA41" s="64"/>
      <c r="CD41" s="62" t="s">
        <v>69</v>
      </c>
      <c r="CE41" s="62" t="s">
        <v>70</v>
      </c>
      <c r="CF41" s="62">
        <v>2822946</v>
      </c>
      <c r="CG41" s="62">
        <v>62.2</v>
      </c>
    </row>
    <row r="42" spans="10:85" x14ac:dyDescent="0.25">
      <c r="J42" s="43"/>
      <c r="K42" s="43"/>
      <c r="L42" s="195"/>
      <c r="M42" s="43"/>
      <c r="N42" s="43"/>
      <c r="O42" s="64"/>
      <c r="AB42" s="64"/>
      <c r="AK42" s="64"/>
      <c r="AT42" s="64"/>
      <c r="BD42" s="64"/>
      <c r="BM42" s="64"/>
      <c r="BP42" s="62" t="s">
        <v>69</v>
      </c>
      <c r="BQ42" s="62" t="s">
        <v>70</v>
      </c>
      <c r="BR42" s="62">
        <v>20164</v>
      </c>
      <c r="BS42" s="62">
        <v>0.4</v>
      </c>
      <c r="CA42" s="64"/>
      <c r="CD42" s="62" t="s">
        <v>43</v>
      </c>
      <c r="CF42" s="62">
        <v>4536877</v>
      </c>
      <c r="CG42" s="62">
        <v>100</v>
      </c>
    </row>
    <row r="43" spans="10:85" x14ac:dyDescent="0.25">
      <c r="J43" s="43"/>
      <c r="K43" s="43"/>
      <c r="L43" s="196"/>
      <c r="M43" s="43"/>
      <c r="N43" s="43"/>
      <c r="O43" s="64"/>
      <c r="AB43" s="64"/>
      <c r="AK43" s="64"/>
      <c r="AT43" s="64"/>
      <c r="BD43" s="64"/>
      <c r="BM43" s="64"/>
      <c r="BP43" s="62" t="s">
        <v>43</v>
      </c>
      <c r="BR43" s="62">
        <v>4536877</v>
      </c>
      <c r="BS43" s="62">
        <v>100</v>
      </c>
      <c r="CA43" s="64"/>
    </row>
    <row r="44" spans="10:85" x14ac:dyDescent="0.25">
      <c r="J44" s="43"/>
      <c r="K44" s="43"/>
      <c r="L44" s="196"/>
      <c r="M44" s="43"/>
      <c r="N44" s="43"/>
      <c r="O44" s="64"/>
      <c r="AB44" s="64"/>
      <c r="AK44" s="64"/>
      <c r="AT44" s="64"/>
      <c r="BD44" s="64"/>
      <c r="BM44" s="64"/>
      <c r="CA44" s="64"/>
    </row>
    <row r="45" spans="10:85" x14ac:dyDescent="0.25">
      <c r="J45" s="43"/>
      <c r="K45" s="43"/>
      <c r="L45" s="43"/>
      <c r="M45" s="43"/>
      <c r="N45" s="43"/>
      <c r="O45" s="64"/>
      <c r="AB45" s="64"/>
      <c r="AK45" s="64"/>
      <c r="AT45" s="64"/>
      <c r="BD45" s="64"/>
      <c r="BM45" s="64"/>
      <c r="CA45" s="64"/>
    </row>
    <row r="46" spans="10:85" x14ac:dyDescent="0.25">
      <c r="J46" s="43"/>
      <c r="K46" s="43"/>
      <c r="L46" s="43"/>
      <c r="M46" s="43"/>
      <c r="N46" s="43"/>
      <c r="O46" s="64"/>
      <c r="AB46" s="64"/>
      <c r="AK46" s="64"/>
      <c r="AT46" s="64"/>
      <c r="BD46" s="64"/>
      <c r="BM46" s="64"/>
      <c r="CA46" s="64"/>
      <c r="CD46" s="24" t="s">
        <v>461</v>
      </c>
    </row>
    <row r="47" spans="10:85" x14ac:dyDescent="0.25">
      <c r="J47" s="43"/>
      <c r="K47" s="43"/>
      <c r="L47" s="43"/>
      <c r="M47" s="43"/>
      <c r="N47" s="43"/>
      <c r="O47" s="64"/>
      <c r="AB47" s="64"/>
      <c r="AK47" s="64"/>
      <c r="AT47" s="64"/>
      <c r="BD47" s="64"/>
      <c r="BM47" s="64"/>
      <c r="BP47" s="24" t="s">
        <v>336</v>
      </c>
      <c r="CA47" s="64"/>
      <c r="CF47" s="62" t="s">
        <v>3</v>
      </c>
      <c r="CG47" s="62" t="s">
        <v>4</v>
      </c>
    </row>
    <row r="48" spans="10:85" x14ac:dyDescent="0.25">
      <c r="J48" s="43"/>
      <c r="K48" s="43"/>
      <c r="L48" s="43"/>
      <c r="M48" s="43"/>
      <c r="N48" s="43"/>
      <c r="O48" s="64"/>
      <c r="AB48" s="64"/>
      <c r="AK48" s="64"/>
      <c r="AT48" s="64"/>
      <c r="BD48" s="64"/>
      <c r="BM48" s="64"/>
      <c r="BR48" s="62" t="s">
        <v>3</v>
      </c>
      <c r="BS48" s="62" t="s">
        <v>4</v>
      </c>
      <c r="CA48" s="64"/>
      <c r="CD48" s="62" t="s">
        <v>6</v>
      </c>
      <c r="CE48" s="62" t="s">
        <v>454</v>
      </c>
      <c r="CF48" s="62">
        <v>650286</v>
      </c>
      <c r="CG48" s="62">
        <v>14.3</v>
      </c>
    </row>
    <row r="49" spans="15:85" x14ac:dyDescent="0.25">
      <c r="O49" s="64"/>
      <c r="AB49" s="64"/>
      <c r="AK49" s="64"/>
      <c r="AT49" s="64"/>
      <c r="BD49" s="64"/>
      <c r="BM49" s="64"/>
      <c r="BP49" s="62" t="s">
        <v>6</v>
      </c>
      <c r="BQ49" s="62" t="s">
        <v>331</v>
      </c>
      <c r="BR49" s="62">
        <v>2298684</v>
      </c>
      <c r="BS49" s="62">
        <v>50.7</v>
      </c>
      <c r="CA49" s="64"/>
      <c r="CE49" s="62" t="s">
        <v>455</v>
      </c>
      <c r="CF49" s="62">
        <v>1587907</v>
      </c>
      <c r="CG49" s="62">
        <v>35</v>
      </c>
    </row>
    <row r="50" spans="15:85" x14ac:dyDescent="0.25">
      <c r="O50" s="64"/>
      <c r="AB50" s="64"/>
      <c r="AK50" s="64"/>
      <c r="AT50" s="64"/>
      <c r="BD50" s="64"/>
      <c r="BM50" s="64"/>
      <c r="BQ50" s="62" t="s">
        <v>332</v>
      </c>
      <c r="BR50" s="62">
        <v>2218029</v>
      </c>
      <c r="BS50" s="62">
        <v>48.9</v>
      </c>
      <c r="CA50" s="64"/>
      <c r="CE50" s="62" t="s">
        <v>456</v>
      </c>
      <c r="CF50" s="62">
        <v>423442</v>
      </c>
      <c r="CG50" s="62">
        <v>9.3000000000000007</v>
      </c>
    </row>
    <row r="51" spans="15:85" x14ac:dyDescent="0.25">
      <c r="O51" s="64"/>
      <c r="AB51" s="64"/>
      <c r="AK51" s="64"/>
      <c r="AT51" s="64"/>
      <c r="BD51" s="64"/>
      <c r="BM51" s="64"/>
      <c r="BQ51" s="62" t="s">
        <v>43</v>
      </c>
      <c r="BR51" s="62">
        <v>4516713</v>
      </c>
      <c r="BS51" s="62">
        <v>99.6</v>
      </c>
      <c r="CA51" s="64"/>
      <c r="CE51" s="62" t="s">
        <v>457</v>
      </c>
      <c r="CF51" s="62">
        <v>105860</v>
      </c>
      <c r="CG51" s="62">
        <v>2.2999999999999998</v>
      </c>
    </row>
    <row r="52" spans="15:85" x14ac:dyDescent="0.25">
      <c r="O52" s="64"/>
      <c r="AB52" s="64"/>
      <c r="AK52" s="64"/>
      <c r="AT52" s="64"/>
      <c r="BD52" s="64"/>
      <c r="BM52" s="64"/>
      <c r="BP52" s="62" t="s">
        <v>69</v>
      </c>
      <c r="BQ52" s="62" t="s">
        <v>70</v>
      </c>
      <c r="BR52" s="62">
        <v>20164</v>
      </c>
      <c r="BS52" s="62">
        <v>0.4</v>
      </c>
      <c r="CA52" s="64"/>
      <c r="CE52" s="62" t="s">
        <v>458</v>
      </c>
      <c r="CF52" s="62">
        <v>70574</v>
      </c>
      <c r="CG52" s="62">
        <v>1.6</v>
      </c>
    </row>
    <row r="53" spans="15:85" x14ac:dyDescent="0.25">
      <c r="O53" s="64"/>
      <c r="AB53" s="64"/>
      <c r="AK53" s="64"/>
      <c r="AT53" s="64"/>
      <c r="BD53" s="64"/>
      <c r="BM53" s="64"/>
      <c r="BP53" s="62" t="s">
        <v>43</v>
      </c>
      <c r="BR53" s="62">
        <v>4536877</v>
      </c>
      <c r="BS53" s="62">
        <v>100</v>
      </c>
      <c r="CA53" s="64"/>
      <c r="CE53" s="62" t="s">
        <v>43</v>
      </c>
      <c r="CF53" s="62">
        <v>2838069</v>
      </c>
      <c r="CG53" s="62">
        <v>62.6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2" t="s">
        <v>69</v>
      </c>
      <c r="CE54" s="62" t="s">
        <v>70</v>
      </c>
      <c r="CF54" s="62">
        <v>1698808</v>
      </c>
      <c r="CG54" s="62">
        <v>37.4</v>
      </c>
    </row>
    <row r="55" spans="15:85" x14ac:dyDescent="0.25">
      <c r="O55" s="64"/>
      <c r="AB55" s="64"/>
      <c r="AK55" s="64"/>
      <c r="AT55" s="64"/>
      <c r="BD55" s="64"/>
      <c r="BM55" s="64"/>
      <c r="CA55" s="64"/>
      <c r="CD55" s="62" t="s">
        <v>43</v>
      </c>
      <c r="CF55" s="62">
        <v>4536877</v>
      </c>
      <c r="CG55" s="62">
        <v>100</v>
      </c>
    </row>
    <row r="56" spans="15:85" x14ac:dyDescent="0.25">
      <c r="O56" s="64"/>
      <c r="AB56" s="64"/>
      <c r="AK56" s="64"/>
      <c r="AT56" s="64"/>
      <c r="BD56" s="64"/>
      <c r="BM56" s="64"/>
      <c r="CA56" s="64"/>
    </row>
    <row r="57" spans="15:85" x14ac:dyDescent="0.25">
      <c r="O57" s="64"/>
      <c r="R57" s="108"/>
      <c r="S57" s="142" t="s">
        <v>402</v>
      </c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R58" s="107" t="s">
        <v>236</v>
      </c>
      <c r="S58" s="57">
        <v>0.4636029800014988</v>
      </c>
      <c r="AB58" s="64"/>
      <c r="AK58" s="64"/>
      <c r="AT58" s="64"/>
      <c r="BD58" s="64"/>
      <c r="BM58" s="64"/>
      <c r="BR58" s="62" t="s">
        <v>3</v>
      </c>
      <c r="BS58" s="62" t="s">
        <v>4</v>
      </c>
      <c r="CA58" s="64"/>
    </row>
    <row r="59" spans="15:85" x14ac:dyDescent="0.25">
      <c r="O59" s="64"/>
      <c r="R59" s="107" t="s">
        <v>47</v>
      </c>
      <c r="S59" s="57">
        <v>0.3145452263411691</v>
      </c>
      <c r="AB59" s="64"/>
      <c r="AK59" s="64"/>
      <c r="AT59" s="64"/>
      <c r="BD59" s="64"/>
      <c r="BM59" s="64"/>
      <c r="BP59" s="62" t="s">
        <v>6</v>
      </c>
      <c r="BQ59" s="62" t="s">
        <v>331</v>
      </c>
      <c r="BR59" s="62">
        <v>1839956</v>
      </c>
      <c r="BS59" s="62">
        <v>40.6</v>
      </c>
      <c r="CA59" s="64"/>
      <c r="CD59" s="24" t="s">
        <v>462</v>
      </c>
    </row>
    <row r="60" spans="15:85" x14ac:dyDescent="0.25">
      <c r="O60" s="64"/>
      <c r="R60" s="107" t="s">
        <v>48</v>
      </c>
      <c r="S60" s="57">
        <v>0.33041787413096407</v>
      </c>
      <c r="AB60" s="64"/>
      <c r="AK60" s="64"/>
      <c r="AT60" s="64"/>
      <c r="BD60" s="64"/>
      <c r="BM60" s="64"/>
      <c r="BQ60" s="62" t="s">
        <v>332</v>
      </c>
      <c r="BR60" s="62">
        <v>2676758</v>
      </c>
      <c r="BS60" s="62">
        <v>59</v>
      </c>
      <c r="CA60" s="64"/>
      <c r="CF60" s="62" t="s">
        <v>3</v>
      </c>
      <c r="CG60" s="62" t="s">
        <v>4</v>
      </c>
    </row>
    <row r="61" spans="15:85" x14ac:dyDescent="0.25">
      <c r="O61" s="64"/>
      <c r="R61" s="107" t="s">
        <v>119</v>
      </c>
      <c r="S61" s="57">
        <v>0.33700000000000002</v>
      </c>
      <c r="AB61" s="64"/>
      <c r="AK61" s="64"/>
      <c r="AT61" s="64"/>
      <c r="BD61" s="64"/>
      <c r="BM61" s="64"/>
      <c r="BQ61" s="62" t="s">
        <v>43</v>
      </c>
      <c r="BR61" s="62">
        <v>4516713</v>
      </c>
      <c r="BS61" s="62">
        <v>99.6</v>
      </c>
      <c r="CA61" s="64"/>
      <c r="CD61" s="62" t="s">
        <v>6</v>
      </c>
      <c r="CE61" s="62" t="s">
        <v>454</v>
      </c>
      <c r="CF61" s="62">
        <v>383114</v>
      </c>
      <c r="CG61" s="62">
        <v>8.4</v>
      </c>
    </row>
    <row r="62" spans="15:85" x14ac:dyDescent="0.25">
      <c r="O62" s="64"/>
      <c r="R62" s="107" t="s">
        <v>50</v>
      </c>
      <c r="S62" s="57">
        <v>0.27268793526705104</v>
      </c>
      <c r="AB62" s="64"/>
      <c r="AK62" s="64"/>
      <c r="AT62" s="64"/>
      <c r="BD62" s="64"/>
      <c r="BM62" s="64"/>
      <c r="BP62" s="62" t="s">
        <v>69</v>
      </c>
      <c r="BQ62" s="62" t="s">
        <v>70</v>
      </c>
      <c r="BR62" s="62">
        <v>20164</v>
      </c>
      <c r="BS62" s="62">
        <v>0.4</v>
      </c>
      <c r="CA62" s="64"/>
      <c r="CE62" s="62" t="s">
        <v>455</v>
      </c>
      <c r="CF62" s="62">
        <v>1144301</v>
      </c>
      <c r="CG62" s="62">
        <v>25.2</v>
      </c>
    </row>
    <row r="63" spans="15:85" x14ac:dyDescent="0.25">
      <c r="O63" s="64"/>
      <c r="R63" s="107" t="s">
        <v>51</v>
      </c>
      <c r="S63" s="57">
        <v>0.26481777328727685</v>
      </c>
      <c r="AB63" s="64"/>
      <c r="AK63" s="64"/>
      <c r="AT63" s="64"/>
      <c r="BD63" s="64"/>
      <c r="BM63" s="64"/>
      <c r="BP63" s="62" t="s">
        <v>43</v>
      </c>
      <c r="BR63" s="62">
        <v>4536877</v>
      </c>
      <c r="BS63" s="62">
        <v>100</v>
      </c>
      <c r="CA63" s="64"/>
      <c r="CE63" s="62" t="s">
        <v>456</v>
      </c>
      <c r="CF63" s="62">
        <v>509138</v>
      </c>
      <c r="CG63" s="62">
        <v>11.2</v>
      </c>
    </row>
    <row r="64" spans="15:85" x14ac:dyDescent="0.25">
      <c r="O64" s="64"/>
      <c r="R64" s="107" t="s">
        <v>52</v>
      </c>
      <c r="S64" s="57">
        <v>0.22435422164453778</v>
      </c>
      <c r="AB64" s="64"/>
      <c r="AK64" s="64"/>
      <c r="AT64" s="64"/>
      <c r="BD64" s="64"/>
      <c r="BM64" s="64"/>
      <c r="CA64" s="64"/>
      <c r="CE64" s="62" t="s">
        <v>457</v>
      </c>
      <c r="CF64" s="62">
        <v>100819</v>
      </c>
      <c r="CG64" s="62">
        <v>2.2000000000000002</v>
      </c>
    </row>
    <row r="65" spans="15:85" x14ac:dyDescent="0.25">
      <c r="O65" s="64"/>
      <c r="R65" s="107" t="s">
        <v>53</v>
      </c>
      <c r="S65" s="57">
        <v>7.0136527242600152E-2</v>
      </c>
      <c r="AB65" s="64"/>
      <c r="AK65" s="64"/>
      <c r="AT65" s="64"/>
      <c r="BD65" s="64"/>
      <c r="BM65" s="64"/>
      <c r="CA65" s="64"/>
      <c r="CE65" s="62" t="s">
        <v>458</v>
      </c>
      <c r="CF65" s="62">
        <v>161311</v>
      </c>
      <c r="CG65" s="62">
        <v>3.6</v>
      </c>
    </row>
    <row r="66" spans="15:85" x14ac:dyDescent="0.25">
      <c r="O66" s="64"/>
      <c r="R66" s="107" t="s">
        <v>54</v>
      </c>
      <c r="S66" s="57">
        <v>5.0069729986300791E-2</v>
      </c>
      <c r="AB66" s="64"/>
      <c r="AK66" s="64"/>
      <c r="AT66" s="64"/>
      <c r="BD66" s="64"/>
      <c r="BM66" s="64"/>
      <c r="CA66" s="64"/>
      <c r="CE66" s="62" t="s">
        <v>43</v>
      </c>
      <c r="CF66" s="62">
        <v>2298684</v>
      </c>
      <c r="CG66" s="62">
        <v>50.7</v>
      </c>
    </row>
    <row r="67" spans="15:85" x14ac:dyDescent="0.25">
      <c r="O67" s="64"/>
      <c r="R67" s="107" t="s">
        <v>164</v>
      </c>
      <c r="S67" s="23">
        <v>8.2623335966029221E-2</v>
      </c>
      <c r="AB67" s="64"/>
      <c r="AK67" s="64"/>
      <c r="AT67" s="64"/>
      <c r="BD67" s="64"/>
      <c r="BM67" s="64"/>
      <c r="BP67" s="24" t="s">
        <v>338</v>
      </c>
      <c r="CA67" s="64"/>
      <c r="CD67" s="62" t="s">
        <v>69</v>
      </c>
      <c r="CE67" s="62" t="s">
        <v>70</v>
      </c>
      <c r="CF67" s="62">
        <v>2238193</v>
      </c>
      <c r="CG67" s="62">
        <v>49.3</v>
      </c>
    </row>
    <row r="68" spans="15:85" x14ac:dyDescent="0.25">
      <c r="O68" s="64"/>
      <c r="R68" s="107" t="s">
        <v>55</v>
      </c>
      <c r="S68" s="57">
        <v>0.11694161191872102</v>
      </c>
      <c r="AB68" s="64"/>
      <c r="AK68" s="64"/>
      <c r="AT68" s="64"/>
      <c r="BD68" s="64"/>
      <c r="BM68" s="64"/>
      <c r="BR68" s="62" t="s">
        <v>3</v>
      </c>
      <c r="BS68" s="62" t="s">
        <v>4</v>
      </c>
      <c r="CA68" s="64"/>
      <c r="CD68" s="62" t="s">
        <v>43</v>
      </c>
      <c r="CF68" s="62">
        <v>4536877</v>
      </c>
      <c r="CG68" s="62">
        <v>100</v>
      </c>
    </row>
    <row r="69" spans="15:85" x14ac:dyDescent="0.25">
      <c r="O69" s="64"/>
      <c r="R69" s="107" t="s">
        <v>56</v>
      </c>
      <c r="S69" s="57">
        <v>0.28533999859497072</v>
      </c>
      <c r="AB69" s="64"/>
      <c r="AK69" s="64"/>
      <c r="AT69" s="64"/>
      <c r="BD69" s="64"/>
      <c r="BM69" s="64"/>
      <c r="BP69" s="62" t="s">
        <v>6</v>
      </c>
      <c r="BQ69" s="62" t="s">
        <v>331</v>
      </c>
      <c r="BR69" s="62">
        <v>1477006</v>
      </c>
      <c r="BS69" s="62">
        <v>32.6</v>
      </c>
      <c r="CA69" s="64"/>
    </row>
    <row r="70" spans="15:85" x14ac:dyDescent="0.25">
      <c r="O70" s="64"/>
      <c r="R70" s="107" t="s">
        <v>57</v>
      </c>
      <c r="S70" s="57">
        <v>0.25457267048150523</v>
      </c>
      <c r="AB70" s="64"/>
      <c r="AK70" s="64"/>
      <c r="AT70" s="64"/>
      <c r="BD70" s="64"/>
      <c r="BM70" s="64"/>
      <c r="BQ70" s="62" t="s">
        <v>332</v>
      </c>
      <c r="BR70" s="62">
        <v>3039708</v>
      </c>
      <c r="BS70" s="62">
        <v>67</v>
      </c>
      <c r="CA70" s="64"/>
    </row>
    <row r="71" spans="15:85" x14ac:dyDescent="0.25">
      <c r="O71" s="64"/>
      <c r="R71" s="107" t="s">
        <v>58</v>
      </c>
      <c r="S71" s="57">
        <v>0.19291913224158527</v>
      </c>
      <c r="AB71" s="64"/>
      <c r="AK71" s="64"/>
      <c r="AT71" s="64"/>
      <c r="BD71" s="64"/>
      <c r="BM71" s="64"/>
      <c r="BQ71" s="62" t="s">
        <v>43</v>
      </c>
      <c r="BR71" s="62">
        <v>4516713</v>
      </c>
      <c r="BS71" s="62">
        <v>99.6</v>
      </c>
      <c r="CA71" s="64"/>
    </row>
    <row r="72" spans="15:85" x14ac:dyDescent="0.25">
      <c r="O72" s="64"/>
      <c r="R72" s="107" t="s">
        <v>59</v>
      </c>
      <c r="S72" s="57">
        <v>0.20858742293958196</v>
      </c>
      <c r="AB72" s="64"/>
      <c r="AK72" s="64"/>
      <c r="AT72" s="64"/>
      <c r="BD72" s="64"/>
      <c r="BM72" s="64"/>
      <c r="BP72" s="62" t="s">
        <v>69</v>
      </c>
      <c r="BQ72" s="62" t="s">
        <v>70</v>
      </c>
      <c r="BR72" s="62">
        <v>20164</v>
      </c>
      <c r="BS72" s="62">
        <v>0.4</v>
      </c>
      <c r="CA72" s="64"/>
      <c r="CD72" s="24" t="s">
        <v>463</v>
      </c>
    </row>
    <row r="73" spans="15:85" x14ac:dyDescent="0.25">
      <c r="O73" s="64"/>
      <c r="R73" s="107" t="s">
        <v>60</v>
      </c>
      <c r="S73" s="23">
        <v>7.8862295762369611E-2</v>
      </c>
      <c r="AB73" s="64"/>
      <c r="AK73" s="64"/>
      <c r="AT73" s="64"/>
      <c r="BD73" s="64"/>
      <c r="BM73" s="64"/>
      <c r="BP73" s="62" t="s">
        <v>43</v>
      </c>
      <c r="BR73" s="62">
        <v>4536877</v>
      </c>
      <c r="BS73" s="62">
        <v>100</v>
      </c>
      <c r="CA73" s="64"/>
      <c r="CF73" s="62" t="s">
        <v>3</v>
      </c>
      <c r="CG73" s="62" t="s">
        <v>4</v>
      </c>
    </row>
    <row r="74" spans="15:85" x14ac:dyDescent="0.25">
      <c r="O74" s="64"/>
      <c r="R74" s="107" t="s">
        <v>88</v>
      </c>
      <c r="S74" s="57">
        <v>8.8901423056172532E-2</v>
      </c>
      <c r="AB74" s="64"/>
      <c r="AK74" s="64"/>
      <c r="AT74" s="64"/>
      <c r="BD74" s="64"/>
      <c r="BM74" s="64"/>
      <c r="CA74" s="64"/>
      <c r="CD74" s="62" t="s">
        <v>6</v>
      </c>
      <c r="CE74" s="62" t="s">
        <v>454</v>
      </c>
      <c r="CF74" s="62">
        <v>327663</v>
      </c>
      <c r="CG74" s="62">
        <v>7.2</v>
      </c>
    </row>
    <row r="75" spans="15:85" x14ac:dyDescent="0.25">
      <c r="O75" s="64"/>
      <c r="R75" s="107" t="s">
        <v>259</v>
      </c>
      <c r="S75" s="57">
        <v>8.1821435191737416E-2</v>
      </c>
      <c r="AB75" s="64"/>
      <c r="AK75" s="64"/>
      <c r="AT75" s="64"/>
      <c r="BD75" s="64"/>
      <c r="BM75" s="64"/>
      <c r="CA75" s="64"/>
      <c r="CE75" s="62" t="s">
        <v>455</v>
      </c>
      <c r="CF75" s="62">
        <v>1043482</v>
      </c>
      <c r="CG75" s="62">
        <v>23</v>
      </c>
    </row>
    <row r="76" spans="15:85" x14ac:dyDescent="0.25">
      <c r="O76" s="64"/>
      <c r="R76" s="107" t="s">
        <v>61</v>
      </c>
      <c r="S76" s="57">
        <v>0.30681236094856507</v>
      </c>
      <c r="AB76" s="64"/>
      <c r="AK76" s="64"/>
      <c r="AT76" s="64"/>
      <c r="BD76" s="64"/>
      <c r="BM76" s="64"/>
      <c r="CA76" s="64"/>
      <c r="CE76" s="62" t="s">
        <v>456</v>
      </c>
      <c r="CF76" s="62">
        <v>272213</v>
      </c>
      <c r="CG76" s="62">
        <v>6</v>
      </c>
    </row>
    <row r="77" spans="15:85" x14ac:dyDescent="0.25">
      <c r="O77" s="64"/>
      <c r="R77" s="107" t="s">
        <v>62</v>
      </c>
      <c r="S77" s="57">
        <v>0.16441678188154343</v>
      </c>
      <c r="AB77" s="64"/>
      <c r="AK77" s="64"/>
      <c r="AT77" s="64"/>
      <c r="BD77" s="64"/>
      <c r="BM77" s="64"/>
      <c r="BP77" s="24" t="s">
        <v>339</v>
      </c>
      <c r="CA77" s="64"/>
      <c r="CE77" s="62" t="s">
        <v>457</v>
      </c>
      <c r="CF77" s="62">
        <v>70574</v>
      </c>
      <c r="CG77" s="62">
        <v>1.6</v>
      </c>
    </row>
    <row r="78" spans="15:85" x14ac:dyDescent="0.25">
      <c r="O78" s="64"/>
      <c r="R78" s="107" t="s">
        <v>63</v>
      </c>
      <c r="S78" s="57">
        <v>8.9827356531953367E-2</v>
      </c>
      <c r="AB78" s="64"/>
      <c r="AK78" s="64"/>
      <c r="AT78" s="64"/>
      <c r="BD78" s="64"/>
      <c r="BM78" s="64"/>
      <c r="BR78" s="62" t="s">
        <v>3</v>
      </c>
      <c r="BS78" s="62" t="s">
        <v>4</v>
      </c>
      <c r="CA78" s="64"/>
      <c r="CE78" s="62" t="s">
        <v>458</v>
      </c>
      <c r="CF78" s="62">
        <v>126024</v>
      </c>
      <c r="CG78" s="62">
        <v>2.8</v>
      </c>
    </row>
    <row r="79" spans="15:85" x14ac:dyDescent="0.25">
      <c r="O79" s="64"/>
      <c r="AB79" s="64"/>
      <c r="AK79" s="64"/>
      <c r="AT79" s="64"/>
      <c r="BD79" s="64"/>
      <c r="BM79" s="64"/>
      <c r="BP79" s="62" t="s">
        <v>6</v>
      </c>
      <c r="BQ79" s="62" t="s">
        <v>331</v>
      </c>
      <c r="BR79" s="62">
        <v>1950857</v>
      </c>
      <c r="BS79" s="62">
        <v>43</v>
      </c>
      <c r="CA79" s="64"/>
      <c r="CE79" s="62" t="s">
        <v>43</v>
      </c>
      <c r="CF79" s="62">
        <v>1839956</v>
      </c>
      <c r="CG79" s="62">
        <v>40.6</v>
      </c>
    </row>
    <row r="80" spans="15:85" x14ac:dyDescent="0.25">
      <c r="O80" s="64"/>
      <c r="AB80" s="64"/>
      <c r="AK80" s="64"/>
      <c r="AT80" s="64"/>
      <c r="BD80" s="64"/>
      <c r="BM80" s="64"/>
      <c r="BQ80" s="62" t="s">
        <v>332</v>
      </c>
      <c r="BR80" s="62">
        <v>2565856</v>
      </c>
      <c r="BS80" s="62">
        <v>56.6</v>
      </c>
      <c r="CA80" s="64"/>
      <c r="CD80" s="62" t="s">
        <v>69</v>
      </c>
      <c r="CE80" s="62" t="s">
        <v>70</v>
      </c>
      <c r="CF80" s="62">
        <v>2696921</v>
      </c>
      <c r="CG80" s="62">
        <v>59.4</v>
      </c>
    </row>
    <row r="81" spans="15:85" x14ac:dyDescent="0.25">
      <c r="O81" s="64"/>
      <c r="AB81" s="64"/>
      <c r="AK81" s="64"/>
      <c r="AT81" s="64"/>
      <c r="BD81" s="64"/>
      <c r="BM81" s="64"/>
      <c r="BQ81" s="62" t="s">
        <v>43</v>
      </c>
      <c r="BR81" s="62">
        <v>4516713</v>
      </c>
      <c r="BS81" s="62">
        <v>99.6</v>
      </c>
      <c r="CA81" s="64"/>
      <c r="CD81" s="62" t="s">
        <v>43</v>
      </c>
      <c r="CF81" s="62">
        <v>4536877</v>
      </c>
      <c r="CG81" s="62">
        <v>100</v>
      </c>
    </row>
    <row r="82" spans="15:85" x14ac:dyDescent="0.25">
      <c r="O82" s="64"/>
      <c r="AB82" s="64"/>
      <c r="AK82" s="64"/>
      <c r="AT82" s="64"/>
      <c r="BD82" s="64"/>
      <c r="BM82" s="64"/>
      <c r="BP82" s="62" t="s">
        <v>69</v>
      </c>
      <c r="BQ82" s="62" t="s">
        <v>70</v>
      </c>
      <c r="BR82" s="62">
        <v>20164</v>
      </c>
      <c r="BS82" s="62">
        <v>0.4</v>
      </c>
      <c r="CA82" s="64"/>
    </row>
    <row r="83" spans="15:85" x14ac:dyDescent="0.25">
      <c r="O83" s="64"/>
      <c r="AB83" s="64"/>
      <c r="AK83" s="64"/>
      <c r="AT83" s="64"/>
      <c r="BD83" s="64"/>
      <c r="BM83" s="64"/>
      <c r="BP83" s="62" t="s">
        <v>43</v>
      </c>
      <c r="BR83" s="62">
        <v>4536877</v>
      </c>
      <c r="BS83" s="62">
        <v>100</v>
      </c>
      <c r="CA83" s="64"/>
    </row>
    <row r="84" spans="15:85" x14ac:dyDescent="0.25">
      <c r="O84" s="64"/>
      <c r="AB84" s="64"/>
      <c r="AK84" s="64"/>
      <c r="AT84" s="64"/>
      <c r="BD84" s="64"/>
      <c r="BM84" s="64"/>
      <c r="CA84" s="64"/>
    </row>
    <row r="85" spans="15:85" x14ac:dyDescent="0.25">
      <c r="O85" s="64"/>
      <c r="AB85" s="64"/>
      <c r="AK85" s="64"/>
      <c r="AT85" s="64"/>
      <c r="BD85" s="64"/>
      <c r="BM85" s="64"/>
      <c r="CA85" s="64"/>
      <c r="CD85" s="24" t="s">
        <v>464</v>
      </c>
    </row>
    <row r="86" spans="15:85" x14ac:dyDescent="0.25">
      <c r="O86" s="64"/>
      <c r="AB86" s="64"/>
      <c r="AK86" s="64"/>
      <c r="AT86" s="64"/>
      <c r="BD86" s="64"/>
      <c r="BM86" s="64"/>
      <c r="CA86" s="64"/>
      <c r="CF86" s="62" t="s">
        <v>3</v>
      </c>
      <c r="CG86" s="62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2" t="s">
        <v>6</v>
      </c>
      <c r="CE87" s="62" t="s">
        <v>454</v>
      </c>
      <c r="CF87" s="62">
        <v>231885</v>
      </c>
      <c r="CG87" s="62">
        <v>5.0999999999999996</v>
      </c>
    </row>
    <row r="88" spans="15:85" x14ac:dyDescent="0.25">
      <c r="O88" s="64"/>
      <c r="AB88" s="64"/>
      <c r="AK88" s="64"/>
      <c r="AT88" s="64"/>
      <c r="BD88" s="64"/>
      <c r="BM88" s="64"/>
      <c r="BR88" s="62" t="s">
        <v>3</v>
      </c>
      <c r="BS88" s="62" t="s">
        <v>4</v>
      </c>
      <c r="CA88" s="64"/>
      <c r="CE88" s="62" t="s">
        <v>455</v>
      </c>
      <c r="CF88" s="62">
        <v>836802</v>
      </c>
      <c r="CG88" s="62">
        <v>18.399999999999999</v>
      </c>
    </row>
    <row r="89" spans="15:85" x14ac:dyDescent="0.25">
      <c r="O89" s="64"/>
      <c r="AB89" s="64"/>
      <c r="AK89" s="64"/>
      <c r="AT89" s="64"/>
      <c r="BD89" s="64"/>
      <c r="BM89" s="64"/>
      <c r="BP89" s="62" t="s">
        <v>6</v>
      </c>
      <c r="BQ89" s="62" t="s">
        <v>331</v>
      </c>
      <c r="BR89" s="62">
        <v>277254</v>
      </c>
      <c r="BS89" s="62">
        <v>6.1</v>
      </c>
      <c r="CA89" s="64"/>
      <c r="CE89" s="62" t="s">
        <v>456</v>
      </c>
      <c r="CF89" s="62">
        <v>247008</v>
      </c>
      <c r="CG89" s="62">
        <v>5.4</v>
      </c>
    </row>
    <row r="90" spans="15:85" x14ac:dyDescent="0.25">
      <c r="O90" s="64"/>
      <c r="AB90" s="64"/>
      <c r="AK90" s="64"/>
      <c r="AT90" s="64"/>
      <c r="BD90" s="64"/>
      <c r="BM90" s="64"/>
      <c r="BQ90" s="62" t="s">
        <v>332</v>
      </c>
      <c r="BR90" s="62">
        <v>4239460</v>
      </c>
      <c r="BS90" s="62">
        <v>93.4</v>
      </c>
      <c r="CA90" s="64"/>
      <c r="CE90" s="62" t="s">
        <v>457</v>
      </c>
      <c r="CF90" s="62">
        <v>40328</v>
      </c>
      <c r="CG90" s="62">
        <v>0.9</v>
      </c>
    </row>
    <row r="91" spans="15:85" x14ac:dyDescent="0.25">
      <c r="O91" s="64"/>
      <c r="AB91" s="64"/>
      <c r="AK91" s="64"/>
      <c r="AT91" s="64"/>
      <c r="BD91" s="64"/>
      <c r="BM91" s="64"/>
      <c r="BQ91" s="62" t="s">
        <v>43</v>
      </c>
      <c r="BR91" s="62">
        <v>4516713</v>
      </c>
      <c r="BS91" s="62">
        <v>99.6</v>
      </c>
      <c r="CA91" s="64"/>
      <c r="CE91" s="62" t="s">
        <v>458</v>
      </c>
      <c r="CF91" s="62">
        <v>120983</v>
      </c>
      <c r="CG91" s="62">
        <v>2.7</v>
      </c>
    </row>
    <row r="92" spans="15:85" x14ac:dyDescent="0.25">
      <c r="O92" s="64"/>
      <c r="AB92" s="64"/>
      <c r="AK92" s="64"/>
      <c r="AT92" s="64"/>
      <c r="BD92" s="64"/>
      <c r="BM92" s="64"/>
      <c r="BP92" s="62" t="s">
        <v>69</v>
      </c>
      <c r="BQ92" s="62" t="s">
        <v>70</v>
      </c>
      <c r="BR92" s="62">
        <v>20164</v>
      </c>
      <c r="BS92" s="62">
        <v>0.4</v>
      </c>
      <c r="CA92" s="64"/>
      <c r="CE92" s="62" t="s">
        <v>43</v>
      </c>
      <c r="CF92" s="62">
        <v>1477006</v>
      </c>
      <c r="CG92" s="62">
        <v>32.6</v>
      </c>
    </row>
    <row r="93" spans="15:85" x14ac:dyDescent="0.25">
      <c r="O93" s="64"/>
      <c r="AB93" s="64"/>
      <c r="AK93" s="64"/>
      <c r="AT93" s="64"/>
      <c r="BD93" s="64"/>
      <c r="BM93" s="64"/>
      <c r="BP93" s="62" t="s">
        <v>43</v>
      </c>
      <c r="BR93" s="62">
        <v>4536877</v>
      </c>
      <c r="BS93" s="62">
        <v>100</v>
      </c>
      <c r="CA93" s="64"/>
      <c r="CD93" s="62" t="s">
        <v>69</v>
      </c>
      <c r="CE93" s="62" t="s">
        <v>70</v>
      </c>
      <c r="CF93" s="62">
        <v>3059872</v>
      </c>
      <c r="CG93" s="62">
        <v>67.400000000000006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2" t="s">
        <v>43</v>
      </c>
      <c r="CF94" s="62">
        <v>4536877</v>
      </c>
      <c r="CG94" s="62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2" t="s">
        <v>3</v>
      </c>
      <c r="BS98" s="62" t="s">
        <v>4</v>
      </c>
      <c r="CA98" s="64"/>
      <c r="CD98" s="24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2" t="s">
        <v>6</v>
      </c>
      <c r="BQ99" s="62" t="s">
        <v>331</v>
      </c>
      <c r="BR99" s="62">
        <v>221803</v>
      </c>
      <c r="BS99" s="62">
        <v>4.9000000000000004</v>
      </c>
      <c r="CA99" s="64"/>
      <c r="CF99" s="62" t="s">
        <v>3</v>
      </c>
      <c r="CG99" s="62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2" t="s">
        <v>332</v>
      </c>
      <c r="BR100" s="62">
        <v>4294910</v>
      </c>
      <c r="BS100" s="62">
        <v>94.7</v>
      </c>
      <c r="CA100" s="64"/>
      <c r="CD100" s="62" t="s">
        <v>6</v>
      </c>
      <c r="CE100" s="62" t="s">
        <v>454</v>
      </c>
      <c r="CF100" s="62">
        <v>322622</v>
      </c>
      <c r="CG100" s="62">
        <v>7.1</v>
      </c>
    </row>
    <row r="101" spans="15:85" x14ac:dyDescent="0.25">
      <c r="O101" s="64"/>
      <c r="AB101" s="64"/>
      <c r="AK101" s="64"/>
      <c r="AT101" s="64"/>
      <c r="BD101" s="64"/>
      <c r="BM101" s="64"/>
      <c r="BQ101" s="62" t="s">
        <v>43</v>
      </c>
      <c r="BR101" s="62">
        <v>4516713</v>
      </c>
      <c r="BS101" s="62">
        <v>99.6</v>
      </c>
      <c r="CA101" s="64"/>
      <c r="CE101" s="62" t="s">
        <v>455</v>
      </c>
      <c r="CF101" s="62">
        <v>1043482</v>
      </c>
      <c r="CG101" s="62">
        <v>23</v>
      </c>
    </row>
    <row r="102" spans="15:85" x14ac:dyDescent="0.25">
      <c r="O102" s="64"/>
      <c r="AB102" s="64"/>
      <c r="AK102" s="64"/>
      <c r="AT102" s="64"/>
      <c r="BD102" s="64"/>
      <c r="BM102" s="64"/>
      <c r="BP102" s="62" t="s">
        <v>69</v>
      </c>
      <c r="BQ102" s="62" t="s">
        <v>70</v>
      </c>
      <c r="BR102" s="62">
        <v>20164</v>
      </c>
      <c r="BS102" s="62">
        <v>0.4</v>
      </c>
      <c r="CA102" s="64"/>
      <c r="CE102" s="62" t="s">
        <v>456</v>
      </c>
      <c r="CF102" s="62">
        <v>388155</v>
      </c>
      <c r="CG102" s="62">
        <v>8.6</v>
      </c>
    </row>
    <row r="103" spans="15:85" x14ac:dyDescent="0.25">
      <c r="O103" s="64"/>
      <c r="AB103" s="64"/>
      <c r="AK103" s="64"/>
      <c r="AT103" s="64"/>
      <c r="BD103" s="64"/>
      <c r="BM103" s="64"/>
      <c r="BP103" s="62" t="s">
        <v>43</v>
      </c>
      <c r="BR103" s="62">
        <v>4536877</v>
      </c>
      <c r="BS103" s="62">
        <v>100</v>
      </c>
      <c r="CA103" s="64"/>
      <c r="CE103" s="62" t="s">
        <v>457</v>
      </c>
      <c r="CF103" s="62">
        <v>95779</v>
      </c>
      <c r="CG103" s="62">
        <v>2.1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2" t="s">
        <v>458</v>
      </c>
      <c r="CF104" s="62">
        <v>100819</v>
      </c>
      <c r="CG104" s="62">
        <v>2.2000000000000002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2" t="s">
        <v>43</v>
      </c>
      <c r="CF105" s="62">
        <v>1950857</v>
      </c>
      <c r="CG105" s="62">
        <v>43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2" t="s">
        <v>69</v>
      </c>
      <c r="CE106" s="62" t="s">
        <v>70</v>
      </c>
      <c r="CF106" s="62">
        <v>2586020</v>
      </c>
      <c r="CG106" s="62">
        <v>57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2" t="s">
        <v>43</v>
      </c>
      <c r="CF107" s="62">
        <v>4536877</v>
      </c>
      <c r="CG107" s="62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2" t="s">
        <v>3</v>
      </c>
      <c r="BS108" s="62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2" t="s">
        <v>6</v>
      </c>
      <c r="BQ109" s="62" t="s">
        <v>331</v>
      </c>
      <c r="BR109" s="62">
        <v>4007575</v>
      </c>
      <c r="BS109" s="62">
        <v>88.3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2" t="s">
        <v>332</v>
      </c>
      <c r="BR110" s="62">
        <v>509138</v>
      </c>
      <c r="BS110" s="62">
        <v>11.2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2" t="s">
        <v>43</v>
      </c>
      <c r="BR111" s="62">
        <v>4516713</v>
      </c>
      <c r="BS111" s="62">
        <v>99.6</v>
      </c>
      <c r="CA111" s="64"/>
      <c r="CD111" s="24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2" t="s">
        <v>69</v>
      </c>
      <c r="BQ112" s="62" t="s">
        <v>70</v>
      </c>
      <c r="BR112" s="62">
        <v>20164</v>
      </c>
      <c r="BS112" s="62">
        <v>0.4</v>
      </c>
      <c r="CA112" s="64"/>
      <c r="CF112" s="62" t="s">
        <v>3</v>
      </c>
      <c r="CG112" s="62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2" t="s">
        <v>43</v>
      </c>
      <c r="BR113" s="62">
        <v>4536877</v>
      </c>
      <c r="BS113" s="62">
        <v>100</v>
      </c>
      <c r="CA113" s="64"/>
      <c r="CD113" s="62" t="s">
        <v>6</v>
      </c>
      <c r="CE113" s="62" t="s">
        <v>454</v>
      </c>
      <c r="CF113" s="62">
        <v>10082</v>
      </c>
      <c r="CG113" s="62">
        <v>0.2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2" t="s">
        <v>455</v>
      </c>
      <c r="CF114" s="62">
        <v>141147</v>
      </c>
      <c r="CG114" s="62">
        <v>3.1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2" t="s">
        <v>456</v>
      </c>
      <c r="CF115" s="62">
        <v>105860</v>
      </c>
      <c r="CG115" s="62">
        <v>2.2999999999999998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2" t="s">
        <v>457</v>
      </c>
      <c r="CF116" s="62">
        <v>5041</v>
      </c>
      <c r="CG116" s="62">
        <v>0.1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2" t="s">
        <v>458</v>
      </c>
      <c r="CF117" s="62">
        <v>15123</v>
      </c>
      <c r="CG117" s="62">
        <v>0.3</v>
      </c>
    </row>
    <row r="118" spans="15:85" x14ac:dyDescent="0.25">
      <c r="O118" s="64"/>
      <c r="AB118" s="64"/>
      <c r="AK118" s="64"/>
      <c r="AT118" s="64"/>
      <c r="BD118" s="64"/>
      <c r="BM118" s="64"/>
      <c r="BR118" s="62" t="s">
        <v>3</v>
      </c>
      <c r="BS118" s="62" t="s">
        <v>4</v>
      </c>
      <c r="CA118" s="64"/>
      <c r="CE118" s="62" t="s">
        <v>43</v>
      </c>
      <c r="CF118" s="62">
        <v>277254</v>
      </c>
      <c r="CG118" s="62">
        <v>6.1</v>
      </c>
    </row>
    <row r="119" spans="15:85" x14ac:dyDescent="0.25">
      <c r="O119" s="64"/>
      <c r="AB119" s="64"/>
      <c r="AK119" s="64"/>
      <c r="AT119" s="64"/>
      <c r="BD119" s="64"/>
      <c r="BM119" s="64"/>
      <c r="BP119" s="62" t="s">
        <v>6</v>
      </c>
      <c r="BQ119" s="62" t="s">
        <v>331</v>
      </c>
      <c r="BR119" s="62">
        <v>972908</v>
      </c>
      <c r="BS119" s="62">
        <v>21.4</v>
      </c>
      <c r="CA119" s="64"/>
      <c r="CD119" s="62" t="s">
        <v>69</v>
      </c>
      <c r="CE119" s="62" t="s">
        <v>70</v>
      </c>
      <c r="CF119" s="62">
        <v>4259624</v>
      </c>
      <c r="CG119" s="62">
        <v>93.9</v>
      </c>
    </row>
    <row r="120" spans="15:85" x14ac:dyDescent="0.25">
      <c r="O120" s="64"/>
      <c r="AB120" s="64"/>
      <c r="AK120" s="64"/>
      <c r="AT120" s="64"/>
      <c r="BD120" s="64"/>
      <c r="BM120" s="64"/>
      <c r="BQ120" s="62" t="s">
        <v>332</v>
      </c>
      <c r="BR120" s="62">
        <v>3543805</v>
      </c>
      <c r="BS120" s="62">
        <v>78.099999999999994</v>
      </c>
      <c r="CA120" s="64"/>
      <c r="CD120" s="62" t="s">
        <v>43</v>
      </c>
      <c r="CF120" s="62">
        <v>4536877</v>
      </c>
      <c r="CG120" s="62">
        <v>100</v>
      </c>
    </row>
    <row r="121" spans="15:85" x14ac:dyDescent="0.25">
      <c r="O121" s="64"/>
      <c r="AB121" s="64"/>
      <c r="AK121" s="64"/>
      <c r="AT121" s="64"/>
      <c r="BD121" s="64"/>
      <c r="BM121" s="64"/>
      <c r="BQ121" s="62" t="s">
        <v>43</v>
      </c>
      <c r="BR121" s="62">
        <v>4516713</v>
      </c>
      <c r="BS121" s="62">
        <v>99.6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2" t="s">
        <v>69</v>
      </c>
      <c r="BQ122" s="62" t="s">
        <v>70</v>
      </c>
      <c r="BR122" s="62">
        <v>20164</v>
      </c>
      <c r="BS122" s="62">
        <v>0.4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2" t="s">
        <v>43</v>
      </c>
      <c r="BR123" s="62">
        <v>4536877</v>
      </c>
      <c r="BS123" s="62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CA124" s="64"/>
      <c r="CD124" s="24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F125" s="62" t="s">
        <v>3</v>
      </c>
      <c r="CG125" s="62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D126" s="62" t="s">
        <v>6</v>
      </c>
      <c r="CE126" s="62" t="s">
        <v>454</v>
      </c>
      <c r="CF126" s="62">
        <v>25205</v>
      </c>
      <c r="CG126" s="62">
        <v>0.6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2" t="s">
        <v>455</v>
      </c>
      <c r="CF127" s="62">
        <v>105860</v>
      </c>
      <c r="CG127" s="62">
        <v>2.2999999999999998</v>
      </c>
    </row>
    <row r="128" spans="15:85" x14ac:dyDescent="0.25">
      <c r="O128" s="64"/>
      <c r="AB128" s="64"/>
      <c r="AK128" s="64"/>
      <c r="AT128" s="64"/>
      <c r="BD128" s="64"/>
      <c r="BM128" s="64"/>
      <c r="BR128" s="62" t="s">
        <v>3</v>
      </c>
      <c r="BS128" s="62" t="s">
        <v>4</v>
      </c>
      <c r="CA128" s="64"/>
      <c r="CE128" s="62" t="s">
        <v>456</v>
      </c>
      <c r="CF128" s="62">
        <v>45369</v>
      </c>
      <c r="CG128" s="62">
        <v>1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2" t="s">
        <v>331</v>
      </c>
      <c r="BR129" s="62">
        <v>544425</v>
      </c>
      <c r="BS129" s="62">
        <v>12</v>
      </c>
      <c r="CA129" s="64"/>
      <c r="CE129" s="62" t="s">
        <v>457</v>
      </c>
      <c r="CF129" s="62">
        <v>15123</v>
      </c>
      <c r="CG129" s="62">
        <v>0.3</v>
      </c>
    </row>
    <row r="130" spans="15:85" x14ac:dyDescent="0.25">
      <c r="O130" s="64"/>
      <c r="AB130" s="64"/>
      <c r="AK130" s="64"/>
      <c r="AT130" s="64"/>
      <c r="BD130" s="64"/>
      <c r="BM130" s="64"/>
      <c r="BQ130" s="62" t="s">
        <v>332</v>
      </c>
      <c r="BR130" s="62">
        <v>3972288</v>
      </c>
      <c r="BS130" s="62">
        <v>87.6</v>
      </c>
      <c r="CA130" s="64"/>
      <c r="CE130" s="62" t="s">
        <v>458</v>
      </c>
      <c r="CF130" s="62">
        <v>30246</v>
      </c>
      <c r="CG130" s="62">
        <v>0.7</v>
      </c>
    </row>
    <row r="131" spans="15:85" x14ac:dyDescent="0.25">
      <c r="O131" s="64"/>
      <c r="AB131" s="64"/>
      <c r="AK131" s="64"/>
      <c r="AT131" s="64"/>
      <c r="BD131" s="64"/>
      <c r="BM131" s="64"/>
      <c r="BQ131" s="62" t="s">
        <v>43</v>
      </c>
      <c r="BR131" s="62">
        <v>4516713</v>
      </c>
      <c r="BS131" s="62">
        <v>99.6</v>
      </c>
      <c r="CA131" s="64"/>
      <c r="CE131" s="62" t="s">
        <v>43</v>
      </c>
      <c r="CF131" s="62">
        <v>221803</v>
      </c>
      <c r="CG131" s="62">
        <v>4.9000000000000004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2" t="s">
        <v>70</v>
      </c>
      <c r="BR132" s="62">
        <v>20164</v>
      </c>
      <c r="BS132" s="62">
        <v>0.4</v>
      </c>
      <c r="CA132" s="64"/>
      <c r="CD132" s="62" t="s">
        <v>69</v>
      </c>
      <c r="CE132" s="62" t="s">
        <v>70</v>
      </c>
      <c r="CF132" s="62">
        <v>4315074</v>
      </c>
      <c r="CG132" s="62">
        <v>95.1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2">
        <v>4536877</v>
      </c>
      <c r="BS133" s="62">
        <v>100</v>
      </c>
      <c r="CA133" s="64"/>
      <c r="CD133" s="62" t="s">
        <v>43</v>
      </c>
      <c r="CF133" s="62">
        <v>4536877</v>
      </c>
      <c r="CG133" s="62">
        <v>100</v>
      </c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CA135" s="64"/>
    </row>
    <row r="136" spans="15:85" x14ac:dyDescent="0.25">
      <c r="O136" s="64"/>
      <c r="AB136" s="64"/>
      <c r="AK136" s="64"/>
      <c r="AT136" s="64"/>
      <c r="BD136" s="64"/>
      <c r="BM136" s="64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62" t="s">
        <v>345</v>
      </c>
      <c r="CA137" s="64"/>
      <c r="CD137" s="24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R138" s="62" t="s">
        <v>3</v>
      </c>
      <c r="BS138" s="62" t="s">
        <v>4</v>
      </c>
      <c r="CA138" s="64"/>
      <c r="CF138" s="62" t="s">
        <v>3</v>
      </c>
      <c r="CG138" s="62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2" t="s">
        <v>331</v>
      </c>
      <c r="BR139" s="62">
        <v>136106</v>
      </c>
      <c r="BS139" s="62">
        <v>3</v>
      </c>
      <c r="CA139" s="64"/>
      <c r="CD139" s="62" t="s">
        <v>6</v>
      </c>
      <c r="CE139" s="62" t="s">
        <v>454</v>
      </c>
      <c r="CF139" s="62">
        <v>519220</v>
      </c>
      <c r="CG139" s="62">
        <v>11.4</v>
      </c>
    </row>
    <row r="140" spans="15:85" x14ac:dyDescent="0.25">
      <c r="O140" s="64"/>
      <c r="AB140" s="64"/>
      <c r="AK140" s="64"/>
      <c r="AT140" s="64"/>
      <c r="BD140" s="64"/>
      <c r="BM140" s="64"/>
      <c r="BQ140" s="62" t="s">
        <v>332</v>
      </c>
      <c r="BR140" s="62">
        <v>4380607</v>
      </c>
      <c r="BS140" s="62">
        <v>96.6</v>
      </c>
      <c r="CA140" s="64"/>
      <c r="CE140" s="62" t="s">
        <v>455</v>
      </c>
      <c r="CF140" s="62">
        <v>1396350</v>
      </c>
      <c r="CG140" s="62">
        <v>30.8</v>
      </c>
    </row>
    <row r="141" spans="15:85" x14ac:dyDescent="0.25">
      <c r="O141" s="64"/>
      <c r="AB141" s="64"/>
      <c r="AK141" s="64"/>
      <c r="AT141" s="64"/>
      <c r="BD141" s="64"/>
      <c r="BM141" s="64"/>
      <c r="BQ141" s="62" t="s">
        <v>43</v>
      </c>
      <c r="BR141" s="62">
        <v>4516713</v>
      </c>
      <c r="BS141" s="62">
        <v>99.6</v>
      </c>
      <c r="CA141" s="64"/>
      <c r="CE141" s="62" t="s">
        <v>456</v>
      </c>
      <c r="CF141" s="62">
        <v>811597</v>
      </c>
      <c r="CG141" s="62">
        <v>17.899999999999999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2" t="s">
        <v>70</v>
      </c>
      <c r="BR142" s="62">
        <v>20164</v>
      </c>
      <c r="BS142" s="62">
        <v>0.4</v>
      </c>
      <c r="CA142" s="64"/>
      <c r="CE142" s="62" t="s">
        <v>457</v>
      </c>
      <c r="CF142" s="62">
        <v>1033400</v>
      </c>
      <c r="CG142" s="62">
        <v>22.8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2">
        <v>4536877</v>
      </c>
      <c r="BS143" s="62">
        <v>100</v>
      </c>
      <c r="CA143" s="64"/>
      <c r="CE143" s="62" t="s">
        <v>458</v>
      </c>
      <c r="CF143" s="62">
        <v>247008</v>
      </c>
      <c r="CG143" s="62">
        <v>5.4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E144" s="62" t="s">
        <v>43</v>
      </c>
      <c r="CF144" s="62">
        <v>4007575</v>
      </c>
      <c r="CG144" s="62">
        <v>88.3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2" t="s">
        <v>69</v>
      </c>
      <c r="CE145" s="62" t="s">
        <v>70</v>
      </c>
      <c r="CF145" s="62">
        <v>529302</v>
      </c>
      <c r="CG145" s="62">
        <v>11.7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  <c r="CD146" s="62" t="s">
        <v>43</v>
      </c>
      <c r="CF146" s="62">
        <v>4536877</v>
      </c>
      <c r="CG146" s="62">
        <v>100</v>
      </c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</row>
    <row r="150" spans="15:85" x14ac:dyDescent="0.25">
      <c r="O150" s="64"/>
      <c r="AB150" s="64"/>
      <c r="AK150" s="64"/>
      <c r="AT150" s="64"/>
      <c r="BD150" s="64"/>
      <c r="BM150" s="64"/>
      <c r="CA150" s="64"/>
      <c r="CD150" s="62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F151" s="62" t="s">
        <v>3</v>
      </c>
      <c r="CG151" s="62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D152" s="62" t="s">
        <v>6</v>
      </c>
      <c r="CE152" s="62" t="s">
        <v>454</v>
      </c>
      <c r="CF152" s="62">
        <v>282295</v>
      </c>
      <c r="CG152" s="62">
        <v>6.2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2" t="s">
        <v>455</v>
      </c>
      <c r="CF153" s="62">
        <v>383114</v>
      </c>
      <c r="CG153" s="62">
        <v>8.4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2" t="s">
        <v>456</v>
      </c>
      <c r="CF154" s="62">
        <v>181475</v>
      </c>
      <c r="CG154" s="62">
        <v>4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2" t="s">
        <v>457</v>
      </c>
      <c r="CF155" s="62">
        <v>85697</v>
      </c>
      <c r="CG155" s="62">
        <v>1.9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2" t="s">
        <v>458</v>
      </c>
      <c r="CF156" s="62">
        <v>40328</v>
      </c>
      <c r="CG156" s="62">
        <v>0.9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E157" s="62" t="s">
        <v>43</v>
      </c>
      <c r="CF157" s="62">
        <v>972908</v>
      </c>
      <c r="CG157" s="62">
        <v>21.4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2" t="s">
        <v>69</v>
      </c>
      <c r="CE158" s="62" t="s">
        <v>70</v>
      </c>
      <c r="CF158" s="62">
        <v>3563969</v>
      </c>
      <c r="CG158" s="62">
        <v>78.599999999999994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  <c r="CD159" s="62" t="s">
        <v>43</v>
      </c>
      <c r="CF159" s="62">
        <v>4536877</v>
      </c>
      <c r="CG159" s="62">
        <v>100</v>
      </c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</row>
    <row r="163" spans="15:85" x14ac:dyDescent="0.25">
      <c r="O163" s="64"/>
      <c r="AB163" s="64"/>
      <c r="AK163" s="64"/>
      <c r="AT163" s="64"/>
      <c r="BD163" s="64"/>
      <c r="BM163" s="64"/>
      <c r="CA163" s="64"/>
      <c r="CD163" s="62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F164" s="62" t="s">
        <v>3</v>
      </c>
      <c r="CG164" s="62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D165" s="62" t="s">
        <v>6</v>
      </c>
      <c r="CE165" s="62" t="s">
        <v>454</v>
      </c>
      <c r="CF165" s="62">
        <v>196598</v>
      </c>
      <c r="CG165" s="62">
        <v>4.3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2" t="s">
        <v>455</v>
      </c>
      <c r="CF166" s="62">
        <v>206680</v>
      </c>
      <c r="CG166" s="62">
        <v>4.5999999999999996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2" t="s">
        <v>456</v>
      </c>
      <c r="CF167" s="62">
        <v>85697</v>
      </c>
      <c r="CG167" s="62">
        <v>1.9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2" t="s">
        <v>457</v>
      </c>
      <c r="CF168" s="62">
        <v>45369</v>
      </c>
      <c r="CG168" s="62">
        <v>1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E169" s="62" t="s">
        <v>458</v>
      </c>
      <c r="CF169" s="62">
        <v>10082</v>
      </c>
      <c r="CG169" s="62">
        <v>0.2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E170" s="62" t="s">
        <v>43</v>
      </c>
      <c r="CF170" s="62">
        <v>544425</v>
      </c>
      <c r="CG170" s="62">
        <v>12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D171" s="62" t="s">
        <v>69</v>
      </c>
      <c r="CE171" s="62" t="s">
        <v>70</v>
      </c>
      <c r="CF171" s="62">
        <v>3992452</v>
      </c>
      <c r="CG171" s="62">
        <v>88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  <c r="CD172" s="62" t="s">
        <v>43</v>
      </c>
      <c r="CF172" s="62">
        <v>4536877</v>
      </c>
      <c r="CG172" s="62">
        <v>100</v>
      </c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</row>
    <row r="175" spans="15:85" x14ac:dyDescent="0.25">
      <c r="O175" s="64"/>
      <c r="AB175" s="64"/>
      <c r="AK175" s="64"/>
      <c r="AT175" s="64"/>
      <c r="BD175" s="64"/>
      <c r="BM175" s="64"/>
      <c r="CA175" s="64"/>
    </row>
    <row r="176" spans="15:85" x14ac:dyDescent="0.25">
      <c r="O176" s="64"/>
      <c r="AB176" s="64"/>
      <c r="AK176" s="64"/>
      <c r="AT176" s="64"/>
      <c r="BD176" s="64"/>
      <c r="BM176" s="64"/>
      <c r="CA176" s="64"/>
      <c r="CD176" s="62" t="s">
        <v>471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F177" s="62" t="s">
        <v>3</v>
      </c>
      <c r="CG177" s="62" t="s">
        <v>4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D178" s="62" t="s">
        <v>6</v>
      </c>
      <c r="CE178" s="62" t="s">
        <v>454</v>
      </c>
      <c r="CF178" s="62">
        <v>10082</v>
      </c>
      <c r="CG178" s="62">
        <v>0.2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2" t="s">
        <v>455</v>
      </c>
      <c r="CF179" s="62">
        <v>45369</v>
      </c>
      <c r="CG179" s="62">
        <v>1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E180" s="62" t="s">
        <v>456</v>
      </c>
      <c r="CF180" s="62">
        <v>40328</v>
      </c>
      <c r="CG180" s="62">
        <v>0.9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E181" s="62" t="s">
        <v>457</v>
      </c>
      <c r="CF181" s="62">
        <v>25205</v>
      </c>
      <c r="CG181" s="62">
        <v>0.6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  <c r="CE182" s="62" t="s">
        <v>458</v>
      </c>
      <c r="CF182" s="62">
        <v>15123</v>
      </c>
      <c r="CG182" s="62">
        <v>0.3</v>
      </c>
    </row>
    <row r="183" spans="15:85" x14ac:dyDescent="0.25">
      <c r="O183" s="64"/>
      <c r="AB183" s="64"/>
      <c r="AK183" s="64"/>
      <c r="AT183" s="64"/>
      <c r="BD183" s="64"/>
      <c r="BM183" s="64"/>
      <c r="CA183" s="64"/>
      <c r="CE183" s="62" t="s">
        <v>43</v>
      </c>
      <c r="CF183" s="62">
        <v>136106</v>
      </c>
      <c r="CG183" s="62">
        <v>3</v>
      </c>
    </row>
    <row r="184" spans="15:85" x14ac:dyDescent="0.25">
      <c r="O184" s="64"/>
      <c r="AB184" s="64"/>
      <c r="AK184" s="64"/>
      <c r="AT184" s="64"/>
      <c r="BD184" s="64"/>
      <c r="BM184" s="64"/>
      <c r="CA184" s="64"/>
      <c r="CD184" s="62" t="s">
        <v>69</v>
      </c>
      <c r="CE184" s="62" t="s">
        <v>70</v>
      </c>
      <c r="CF184" s="62">
        <v>4400771</v>
      </c>
      <c r="CG184" s="62">
        <v>97</v>
      </c>
    </row>
    <row r="185" spans="15:85" x14ac:dyDescent="0.25">
      <c r="O185" s="64"/>
      <c r="AB185" s="64"/>
      <c r="AK185" s="64"/>
      <c r="AT185" s="64"/>
      <c r="BD185" s="64"/>
      <c r="BM185" s="64"/>
      <c r="CA185" s="64"/>
      <c r="CD185" s="62" t="s">
        <v>43</v>
      </c>
      <c r="CF185" s="62">
        <v>4536877</v>
      </c>
      <c r="CG185" s="62">
        <v>100</v>
      </c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conditionalFormatting sqref="L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K1:CO398"/>
  <sheetViews>
    <sheetView topLeftCell="BU7" zoomScale="70" zoomScaleNormal="70" workbookViewId="0">
      <selection activeCell="CK27" sqref="CK27"/>
    </sheetView>
  </sheetViews>
  <sheetFormatPr defaultColWidth="8.75" defaultRowHeight="15.75" x14ac:dyDescent="0.25"/>
  <cols>
    <col min="1" max="31" width="8.75" style="62"/>
    <col min="32" max="32" width="14.625" style="62" customWidth="1"/>
    <col min="33" max="39" width="8.75" style="62"/>
    <col min="40" max="40" width="20" style="62" customWidth="1"/>
    <col min="41" max="49" width="8.75" style="62"/>
    <col min="50" max="50" width="18.25" style="62" customWidth="1"/>
    <col min="51" max="16384" width="8.75" style="62"/>
  </cols>
  <sheetData>
    <row r="1" spans="11:93" x14ac:dyDescent="0.25">
      <c r="K1" s="34" t="s">
        <v>753</v>
      </c>
      <c r="L1" s="62" t="s">
        <v>35</v>
      </c>
      <c r="M1" s="62" t="s">
        <v>402</v>
      </c>
      <c r="O1" s="64"/>
      <c r="Q1" s="127" t="s">
        <v>754</v>
      </c>
      <c r="R1" s="108"/>
      <c r="AB1" s="64"/>
      <c r="AD1" s="34" t="s">
        <v>756</v>
      </c>
      <c r="AK1" s="64"/>
      <c r="AM1" s="34" t="s">
        <v>757</v>
      </c>
      <c r="AT1" s="64"/>
      <c r="AV1" s="34" t="s">
        <v>759</v>
      </c>
      <c r="BD1" s="64"/>
      <c r="BF1" s="34" t="s">
        <v>760</v>
      </c>
      <c r="BM1" s="64"/>
      <c r="BO1" s="34" t="s">
        <v>761</v>
      </c>
      <c r="CA1" s="64"/>
      <c r="CC1" s="34" t="s">
        <v>762</v>
      </c>
    </row>
    <row r="2" spans="11:93" x14ac:dyDescent="0.25">
      <c r="K2" s="62" t="s">
        <v>405</v>
      </c>
      <c r="L2" s="62" t="s">
        <v>442</v>
      </c>
      <c r="O2" s="64"/>
      <c r="Q2" s="108"/>
      <c r="R2" s="108"/>
      <c r="AB2" s="64"/>
      <c r="AD2" s="5" t="s">
        <v>327</v>
      </c>
      <c r="AE2" s="6">
        <v>1508060</v>
      </c>
      <c r="AK2" s="64"/>
      <c r="AM2" s="5" t="s">
        <v>327</v>
      </c>
      <c r="AN2" s="6">
        <v>7540300</v>
      </c>
      <c r="AT2" s="64"/>
      <c r="AV2" s="5" t="s">
        <v>327</v>
      </c>
      <c r="AW2" s="6">
        <v>7540300</v>
      </c>
      <c r="BD2" s="64"/>
      <c r="BF2" s="5" t="s">
        <v>327</v>
      </c>
      <c r="BG2" s="6">
        <v>7540300</v>
      </c>
      <c r="BM2" s="64"/>
      <c r="BO2" s="5" t="s">
        <v>327</v>
      </c>
      <c r="BP2" s="6">
        <v>7540300</v>
      </c>
      <c r="CA2" s="64"/>
      <c r="CC2" s="5" t="s">
        <v>327</v>
      </c>
      <c r="CD2" s="6">
        <v>7540300</v>
      </c>
    </row>
    <row r="3" spans="11:93" x14ac:dyDescent="0.25">
      <c r="K3" s="62" t="s">
        <v>0</v>
      </c>
      <c r="L3" s="62">
        <v>900</v>
      </c>
      <c r="O3" s="64"/>
      <c r="Q3" s="108"/>
      <c r="R3" s="108"/>
      <c r="AB3" s="64"/>
      <c r="AD3" s="59" t="s">
        <v>64</v>
      </c>
      <c r="AE3" s="6" t="s">
        <v>755</v>
      </c>
      <c r="AK3" s="64"/>
      <c r="AM3" s="59" t="s">
        <v>64</v>
      </c>
      <c r="AN3" s="6" t="s">
        <v>758</v>
      </c>
      <c r="AT3" s="64"/>
      <c r="AV3" s="59" t="s">
        <v>64</v>
      </c>
      <c r="AW3" s="6" t="s">
        <v>758</v>
      </c>
      <c r="BD3" s="64"/>
      <c r="BF3" s="59" t="s">
        <v>64</v>
      </c>
      <c r="BG3" s="6" t="s">
        <v>758</v>
      </c>
      <c r="BM3" s="64"/>
      <c r="BO3" s="59" t="s">
        <v>64</v>
      </c>
      <c r="BP3" s="6" t="s">
        <v>758</v>
      </c>
      <c r="CA3" s="64"/>
      <c r="CC3" s="59" t="s">
        <v>64</v>
      </c>
      <c r="CD3" s="6" t="s">
        <v>758</v>
      </c>
    </row>
    <row r="4" spans="11:93" x14ac:dyDescent="0.25">
      <c r="K4" s="62" t="s">
        <v>416</v>
      </c>
      <c r="L4" s="62">
        <v>7540300</v>
      </c>
      <c r="O4" s="64"/>
      <c r="Q4" s="108"/>
      <c r="R4" s="108"/>
      <c r="AB4" s="64"/>
      <c r="AK4" s="64"/>
      <c r="AT4" s="64"/>
      <c r="BD4" s="64"/>
      <c r="BM4" s="64"/>
      <c r="CA4" s="64"/>
    </row>
    <row r="5" spans="11:93" x14ac:dyDescent="0.25">
      <c r="K5" s="62" t="s">
        <v>421</v>
      </c>
      <c r="L5" s="35">
        <v>0.46700000000000003</v>
      </c>
      <c r="O5" s="64"/>
      <c r="Q5" s="108"/>
      <c r="R5" s="108"/>
      <c r="AB5" s="64"/>
      <c r="AK5" s="64"/>
      <c r="AT5" s="64"/>
      <c r="BD5" s="64"/>
      <c r="BM5" s="64"/>
      <c r="CA5" s="64"/>
    </row>
    <row r="6" spans="11:93" x14ac:dyDescent="0.25">
      <c r="K6" s="78" t="s">
        <v>422</v>
      </c>
      <c r="L6" s="79">
        <f>1-L5</f>
        <v>0.53299999999999992</v>
      </c>
      <c r="M6" s="78"/>
      <c r="O6" s="64"/>
      <c r="Q6" s="108"/>
      <c r="R6" s="108"/>
      <c r="W6" s="34" t="s">
        <v>328</v>
      </c>
      <c r="AB6" s="64"/>
      <c r="AE6" s="4" t="s">
        <v>233</v>
      </c>
      <c r="AK6" s="64"/>
      <c r="AN6" s="4" t="s">
        <v>244</v>
      </c>
      <c r="AT6" s="64"/>
      <c r="AW6" s="4" t="s">
        <v>326</v>
      </c>
      <c r="BD6" s="64"/>
      <c r="BG6" s="4" t="s">
        <v>255</v>
      </c>
      <c r="BM6" s="64"/>
      <c r="BP6" s="4" t="s">
        <v>346</v>
      </c>
      <c r="CA6" s="64"/>
      <c r="CD6" s="4" t="s">
        <v>482</v>
      </c>
    </row>
    <row r="7" spans="11:93" x14ac:dyDescent="0.25">
      <c r="K7" s="62" t="s">
        <v>429</v>
      </c>
      <c r="L7" s="76">
        <v>0.51</v>
      </c>
      <c r="M7" s="76">
        <v>0.52200000000000002</v>
      </c>
      <c r="O7" s="64"/>
      <c r="R7" s="107"/>
      <c r="S7" s="107" t="s">
        <v>35</v>
      </c>
      <c r="T7" s="108" t="s">
        <v>512</v>
      </c>
      <c r="U7" s="142" t="s">
        <v>402</v>
      </c>
      <c r="W7" s="107"/>
      <c r="X7" s="107" t="s">
        <v>35</v>
      </c>
      <c r="Y7" s="108" t="s">
        <v>512</v>
      </c>
      <c r="Z7" s="142" t="s">
        <v>402</v>
      </c>
      <c r="AB7" s="64"/>
      <c r="AE7" s="24" t="s">
        <v>224</v>
      </c>
      <c r="AK7" s="64"/>
      <c r="AN7" s="24" t="s">
        <v>519</v>
      </c>
      <c r="AT7" s="64"/>
      <c r="AW7" s="24" t="s">
        <v>572</v>
      </c>
      <c r="BD7" s="64"/>
      <c r="BG7" s="24" t="s">
        <v>370</v>
      </c>
      <c r="BM7" s="64"/>
      <c r="BP7" s="24" t="s">
        <v>330</v>
      </c>
      <c r="BV7" s="43"/>
      <c r="BX7" s="62" t="s">
        <v>3</v>
      </c>
      <c r="BY7" s="43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43" t="s">
        <v>475</v>
      </c>
    </row>
    <row r="8" spans="11:93" x14ac:dyDescent="0.25">
      <c r="K8" s="62" t="s">
        <v>191</v>
      </c>
      <c r="L8" s="76">
        <v>0.40100000000000002</v>
      </c>
      <c r="M8" s="76">
        <v>0.32300000000000001</v>
      </c>
      <c r="O8" s="64"/>
      <c r="R8" s="107" t="s">
        <v>45</v>
      </c>
      <c r="S8" s="163">
        <v>0.60897485434033294</v>
      </c>
      <c r="T8" s="108">
        <v>3.1881360048299327E-2</v>
      </c>
      <c r="U8" s="57">
        <v>0.4636029800014988</v>
      </c>
      <c r="W8" s="107" t="s">
        <v>63</v>
      </c>
      <c r="X8" s="163">
        <v>2.5316111447699022E-2</v>
      </c>
      <c r="Y8" s="108">
        <v>1.0262784502656313E-2</v>
      </c>
      <c r="Z8" s="57">
        <v>8.9827356531953367E-2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T8" s="64"/>
      <c r="AY8" s="62" t="s">
        <v>3</v>
      </c>
      <c r="AZ8" s="62" t="s">
        <v>4</v>
      </c>
      <c r="BD8" s="64"/>
      <c r="BI8" s="62" t="s">
        <v>3</v>
      </c>
      <c r="BJ8" s="62" t="s">
        <v>4</v>
      </c>
      <c r="BM8" s="64"/>
      <c r="BR8" s="62" t="s">
        <v>3</v>
      </c>
      <c r="BS8" s="62" t="s">
        <v>4</v>
      </c>
      <c r="BV8" s="43" t="s">
        <v>472</v>
      </c>
      <c r="BW8" s="24" t="s">
        <v>347</v>
      </c>
      <c r="BX8" s="62">
        <f>BR9</f>
        <v>754030</v>
      </c>
      <c r="BY8" s="44">
        <f>BX8/$BP$2</f>
        <v>0.1</v>
      </c>
      <c r="CA8" s="64"/>
      <c r="CF8" s="62" t="s">
        <v>3</v>
      </c>
      <c r="CG8" s="62" t="s">
        <v>4</v>
      </c>
      <c r="CJ8" s="43" t="s">
        <v>472</v>
      </c>
      <c r="CK8" s="24" t="s">
        <v>347</v>
      </c>
      <c r="CL8" s="62">
        <f>SUM(CF9:CF10)</f>
        <v>402149</v>
      </c>
      <c r="CM8" s="35">
        <f>CL8/$CD$2</f>
        <v>5.3333289126427333E-2</v>
      </c>
      <c r="CN8" s="35">
        <f>CM8*(-1)</f>
        <v>-5.3333289126427333E-2</v>
      </c>
      <c r="CO8" s="44">
        <v>0.1</v>
      </c>
    </row>
    <row r="9" spans="11:93" x14ac:dyDescent="0.25">
      <c r="K9" s="62" t="s">
        <v>444</v>
      </c>
      <c r="L9" s="77">
        <v>4.2300000000000004</v>
      </c>
      <c r="M9" s="77">
        <v>5.77</v>
      </c>
      <c r="O9" s="64"/>
      <c r="R9" s="107" t="s">
        <v>47</v>
      </c>
      <c r="S9" s="164">
        <v>0.33333001780439042</v>
      </c>
      <c r="T9" s="108">
        <v>3.0798352106012467E-2</v>
      </c>
      <c r="U9" s="57">
        <v>0.3145452263411691</v>
      </c>
      <c r="W9" s="107" t="s">
        <v>53</v>
      </c>
      <c r="X9" s="163">
        <v>6.2146728832052307E-2</v>
      </c>
      <c r="Y9" s="108">
        <v>1.5772894642476248E-2</v>
      </c>
      <c r="Z9" s="57">
        <v>7.0136527242600152E-2</v>
      </c>
      <c r="AB9" s="64"/>
      <c r="AE9" s="62" t="s">
        <v>6</v>
      </c>
      <c r="AF9" s="62" t="s">
        <v>225</v>
      </c>
      <c r="AG9" s="62">
        <v>427284</v>
      </c>
      <c r="AH9" s="65">
        <v>28.3</v>
      </c>
      <c r="AK9" s="64"/>
      <c r="AN9" s="62" t="s">
        <v>6</v>
      </c>
      <c r="AO9" s="62" t="s">
        <v>235</v>
      </c>
      <c r="AP9" s="62">
        <v>787542</v>
      </c>
      <c r="AQ9" s="62">
        <v>10.4</v>
      </c>
      <c r="AT9" s="64"/>
      <c r="AW9" s="62" t="s">
        <v>6</v>
      </c>
      <c r="AX9" s="62" t="s">
        <v>313</v>
      </c>
      <c r="AY9" s="62">
        <v>544577</v>
      </c>
      <c r="AZ9" s="65">
        <v>7.2</v>
      </c>
      <c r="BD9" s="64"/>
      <c r="BG9" s="62" t="s">
        <v>6</v>
      </c>
      <c r="BH9" s="62" t="s">
        <v>252</v>
      </c>
      <c r="BI9" s="62">
        <v>5253076</v>
      </c>
      <c r="BJ9" s="62">
        <v>69.7</v>
      </c>
      <c r="BM9" s="64"/>
      <c r="BP9" s="62" t="s">
        <v>6</v>
      </c>
      <c r="BQ9" s="62" t="s">
        <v>331</v>
      </c>
      <c r="BR9" s="62">
        <v>754030</v>
      </c>
      <c r="BS9" s="62">
        <v>10</v>
      </c>
      <c r="BV9" s="43" t="s">
        <v>473</v>
      </c>
      <c r="BW9" s="24" t="s">
        <v>348</v>
      </c>
      <c r="BX9" s="62">
        <f>BR19</f>
        <v>1784538</v>
      </c>
      <c r="BY9" s="44">
        <f t="shared" ref="BY9:BY21" si="0">BX9/$BP$2</f>
        <v>0.23666671087357266</v>
      </c>
      <c r="CA9" s="64"/>
      <c r="CD9" s="62" t="s">
        <v>6</v>
      </c>
      <c r="CE9" s="62" t="s">
        <v>454</v>
      </c>
      <c r="CF9" s="62">
        <v>75403</v>
      </c>
      <c r="CG9" s="62">
        <v>1</v>
      </c>
      <c r="CJ9" s="43" t="s">
        <v>473</v>
      </c>
      <c r="CK9" s="24" t="s">
        <v>348</v>
      </c>
      <c r="CL9" s="62">
        <f>SUM(CF22:CF23)</f>
        <v>1323741</v>
      </c>
      <c r="CM9" s="35">
        <f t="shared" ref="CM9:CM21" si="1">CL9/$CD$2</f>
        <v>0.17555548187737888</v>
      </c>
      <c r="CN9" s="35">
        <f t="shared" ref="CN9:CN21" si="2">CM9*(-1)</f>
        <v>-0.17555548187737888</v>
      </c>
      <c r="CO9" s="44">
        <v>0.23666671087357266</v>
      </c>
    </row>
    <row r="10" spans="11:93" x14ac:dyDescent="0.25">
      <c r="K10" s="62" t="s">
        <v>693</v>
      </c>
      <c r="L10" s="77">
        <v>0.84699999999999998</v>
      </c>
      <c r="M10" s="77">
        <v>0.93</v>
      </c>
      <c r="O10" s="64"/>
      <c r="R10" s="107" t="s">
        <v>48</v>
      </c>
      <c r="S10" s="164">
        <v>0.37499440507273407</v>
      </c>
      <c r="T10" s="108">
        <v>3.1629269610978998E-2</v>
      </c>
      <c r="U10" s="57">
        <v>0.33041787413096407</v>
      </c>
      <c r="W10" s="107" t="s">
        <v>54</v>
      </c>
      <c r="X10" s="163">
        <v>6.8571222007831292E-2</v>
      </c>
      <c r="Y10" s="108">
        <v>1.6511274104304842E-2</v>
      </c>
      <c r="Z10" s="57">
        <v>5.0069729986300791E-2</v>
      </c>
      <c r="AB10" s="64"/>
      <c r="AF10" s="62" t="s">
        <v>226</v>
      </c>
      <c r="AG10" s="62">
        <v>586468</v>
      </c>
      <c r="AH10" s="65">
        <v>38.9</v>
      </c>
      <c r="AK10" s="64"/>
      <c r="AO10" s="62" t="s">
        <v>236</v>
      </c>
      <c r="AP10" s="62">
        <v>1734269</v>
      </c>
      <c r="AQ10" s="65">
        <v>23</v>
      </c>
      <c r="AT10" s="64"/>
      <c r="AX10" s="62" t="s">
        <v>314</v>
      </c>
      <c r="AY10" s="62">
        <v>393771</v>
      </c>
      <c r="AZ10" s="62">
        <v>5.2</v>
      </c>
      <c r="BD10" s="64"/>
      <c r="BH10" s="62" t="s">
        <v>253</v>
      </c>
      <c r="BI10" s="62">
        <v>460796</v>
      </c>
      <c r="BJ10" s="62">
        <v>6.1</v>
      </c>
      <c r="BM10" s="64"/>
      <c r="BQ10" s="62" t="s">
        <v>332</v>
      </c>
      <c r="BR10" s="62">
        <v>6744380</v>
      </c>
      <c r="BS10" s="62">
        <v>89.4</v>
      </c>
      <c r="BV10" s="43" t="s">
        <v>474</v>
      </c>
      <c r="BW10" s="24" t="s">
        <v>349</v>
      </c>
      <c r="BX10" s="62">
        <f>BR29</f>
        <v>2077772</v>
      </c>
      <c r="BY10" s="44">
        <f t="shared" si="0"/>
        <v>0.2755556144980969</v>
      </c>
      <c r="CA10" s="64"/>
      <c r="CE10" s="62" t="s">
        <v>455</v>
      </c>
      <c r="CF10" s="62">
        <v>326746</v>
      </c>
      <c r="CG10" s="62">
        <v>4.3</v>
      </c>
      <c r="CJ10" s="43" t="s">
        <v>474</v>
      </c>
      <c r="CK10" s="24" t="s">
        <v>349</v>
      </c>
      <c r="CL10" s="62">
        <f>SUM(CF35:CF36)</f>
        <v>1533194</v>
      </c>
      <c r="CM10" s="35">
        <f t="shared" si="1"/>
        <v>0.20333328912642734</v>
      </c>
      <c r="CN10" s="44">
        <f t="shared" si="2"/>
        <v>-0.20333328912642734</v>
      </c>
      <c r="CO10" s="44">
        <v>0.2755556144980969</v>
      </c>
    </row>
    <row r="11" spans="11:93" x14ac:dyDescent="0.25">
      <c r="K11" s="62" t="s">
        <v>438</v>
      </c>
      <c r="L11" s="35">
        <v>0.899441348232492</v>
      </c>
      <c r="O11" s="64"/>
      <c r="R11" s="109" t="s">
        <v>119</v>
      </c>
      <c r="S11" s="164">
        <v>0.34999582244184241</v>
      </c>
      <c r="T11" s="108">
        <v>2.1777821100042932E-2</v>
      </c>
      <c r="U11" s="57">
        <v>0.33700000000000002</v>
      </c>
      <c r="W11" s="107" t="s">
        <v>55</v>
      </c>
      <c r="X11" s="163">
        <v>7.1428449634080626E-2</v>
      </c>
      <c r="Y11" s="108">
        <v>1.6825892710510312E-2</v>
      </c>
      <c r="Z11" s="57">
        <v>0.11694161191872102</v>
      </c>
      <c r="AB11" s="64"/>
      <c r="AF11" s="62" t="s">
        <v>227</v>
      </c>
      <c r="AG11" s="62">
        <v>41891</v>
      </c>
      <c r="AH11" s="62">
        <v>2.8</v>
      </c>
      <c r="AK11" s="64"/>
      <c r="AO11" s="62" t="s">
        <v>237</v>
      </c>
      <c r="AP11" s="62">
        <v>938348</v>
      </c>
      <c r="AQ11" s="65">
        <v>12.4</v>
      </c>
      <c r="AT11" s="64"/>
      <c r="AX11" s="62" t="s">
        <v>315</v>
      </c>
      <c r="AY11" s="62">
        <v>125672</v>
      </c>
      <c r="AZ11" s="62">
        <v>1.7</v>
      </c>
      <c r="BD11" s="64"/>
      <c r="BH11" s="62" t="s">
        <v>254</v>
      </c>
      <c r="BI11" s="62">
        <v>1784538</v>
      </c>
      <c r="BJ11" s="62">
        <v>23.7</v>
      </c>
      <c r="BM11" s="64"/>
      <c r="BQ11" s="62" t="s">
        <v>43</v>
      </c>
      <c r="BR11" s="62">
        <v>7498410</v>
      </c>
      <c r="BS11" s="62">
        <v>99.4</v>
      </c>
      <c r="BV11" s="65" t="s">
        <v>450</v>
      </c>
      <c r="BW11" s="24" t="s">
        <v>350</v>
      </c>
      <c r="BX11" s="62">
        <f>BR39</f>
        <v>4339862</v>
      </c>
      <c r="BY11" s="23">
        <f t="shared" si="0"/>
        <v>0.57555561449809689</v>
      </c>
      <c r="CA11" s="64"/>
      <c r="CE11" s="62" t="s">
        <v>456</v>
      </c>
      <c r="CF11" s="62">
        <v>67025</v>
      </c>
      <c r="CG11" s="62">
        <v>0.9</v>
      </c>
      <c r="CJ11" s="43" t="s">
        <v>450</v>
      </c>
      <c r="CK11" s="24" t="s">
        <v>350</v>
      </c>
      <c r="CL11" s="62">
        <f>SUM(CF48:CF49)</f>
        <v>3376379</v>
      </c>
      <c r="CM11" s="35">
        <f t="shared" si="1"/>
        <v>0.44777780724904842</v>
      </c>
      <c r="CN11" s="23">
        <f t="shared" si="2"/>
        <v>-0.44777780724904842</v>
      </c>
      <c r="CO11" s="23">
        <v>0.57555561449809689</v>
      </c>
    </row>
    <row r="12" spans="11:93" x14ac:dyDescent="0.25">
      <c r="K12" s="62" t="s">
        <v>516</v>
      </c>
      <c r="L12" s="62">
        <v>4000</v>
      </c>
      <c r="M12" s="62">
        <v>5300</v>
      </c>
      <c r="O12" s="64"/>
      <c r="R12" s="107" t="s">
        <v>50</v>
      </c>
      <c r="S12" s="164">
        <v>0.30768948262406465</v>
      </c>
      <c r="T12" s="108">
        <v>3.0153769248547704E-2</v>
      </c>
      <c r="U12" s="57">
        <v>0.27268793526705104</v>
      </c>
      <c r="W12" s="110" t="s">
        <v>164</v>
      </c>
      <c r="X12" s="154">
        <v>9.5744674096953503E-2</v>
      </c>
      <c r="Y12" s="108">
        <v>1.9223730389801779E-2</v>
      </c>
      <c r="Z12" s="23">
        <v>8.2623335966029221E-2</v>
      </c>
      <c r="AB12" s="64"/>
      <c r="AF12" s="62" t="s">
        <v>228</v>
      </c>
      <c r="AG12" s="62">
        <v>25134</v>
      </c>
      <c r="AH12" s="65">
        <v>1.7</v>
      </c>
      <c r="AK12" s="64"/>
      <c r="AO12" s="62" t="s">
        <v>238</v>
      </c>
      <c r="AP12" s="62">
        <v>301612</v>
      </c>
      <c r="AQ12" s="62">
        <v>4</v>
      </c>
      <c r="AT12" s="64"/>
      <c r="AX12" s="62" t="s">
        <v>316</v>
      </c>
      <c r="AY12" s="62">
        <v>175940</v>
      </c>
      <c r="AZ12" s="62">
        <v>2.2999999999999998</v>
      </c>
      <c r="BD12" s="64"/>
      <c r="BH12" s="62" t="s">
        <v>43</v>
      </c>
      <c r="BI12" s="62">
        <v>7498410</v>
      </c>
      <c r="BJ12" s="62">
        <v>99.4</v>
      </c>
      <c r="BM12" s="64"/>
      <c r="BP12" s="62" t="s">
        <v>69</v>
      </c>
      <c r="BQ12" s="62" t="s">
        <v>70</v>
      </c>
      <c r="BR12" s="62">
        <v>41891</v>
      </c>
      <c r="BS12" s="62">
        <v>0.6</v>
      </c>
      <c r="BV12" s="65" t="s">
        <v>449</v>
      </c>
      <c r="BW12" s="24" t="s">
        <v>351</v>
      </c>
      <c r="BX12" s="62">
        <f>BR49</f>
        <v>4071762</v>
      </c>
      <c r="BY12" s="23">
        <f t="shared" si="0"/>
        <v>0.54</v>
      </c>
      <c r="CA12" s="64"/>
      <c r="CE12" s="62" t="s">
        <v>457</v>
      </c>
      <c r="CF12" s="62">
        <v>142428</v>
      </c>
      <c r="CG12" s="62">
        <v>1.9</v>
      </c>
      <c r="CJ12" s="43" t="s">
        <v>449</v>
      </c>
      <c r="CK12" s="24" t="s">
        <v>351</v>
      </c>
      <c r="CL12" s="62">
        <f>SUM(CF61:CF62)</f>
        <v>2714508</v>
      </c>
      <c r="CM12" s="35">
        <f t="shared" si="1"/>
        <v>0.36</v>
      </c>
      <c r="CN12" s="23">
        <f t="shared" si="2"/>
        <v>-0.36</v>
      </c>
      <c r="CO12" s="23">
        <v>0.54</v>
      </c>
    </row>
    <row r="13" spans="11:93" x14ac:dyDescent="0.25">
      <c r="K13" s="62" t="s">
        <v>432</v>
      </c>
      <c r="L13" s="88">
        <f>L12/87.18</f>
        <v>45.882083046570308</v>
      </c>
      <c r="M13" s="62">
        <v>61</v>
      </c>
      <c r="O13" s="64"/>
      <c r="R13" s="107" t="s">
        <v>51</v>
      </c>
      <c r="S13" s="164">
        <v>0.37499440507273407</v>
      </c>
      <c r="T13" s="108">
        <v>3.1629269610978998E-2</v>
      </c>
      <c r="U13" s="57">
        <v>0.26481777328727685</v>
      </c>
      <c r="W13" s="107" t="s">
        <v>52</v>
      </c>
      <c r="X13" s="163">
        <v>0.29545474068652028</v>
      </c>
      <c r="Y13" s="108">
        <v>2.9808131024302232E-2</v>
      </c>
      <c r="Z13" s="57">
        <v>0.22435422164453778</v>
      </c>
      <c r="AB13" s="64"/>
      <c r="AF13" s="62" t="s">
        <v>229</v>
      </c>
      <c r="AG13" s="62">
        <v>16756</v>
      </c>
      <c r="AH13" s="43">
        <v>1.1000000000000001</v>
      </c>
      <c r="AK13" s="64"/>
      <c r="AO13" s="62" t="s">
        <v>239</v>
      </c>
      <c r="AP13" s="62">
        <v>410527</v>
      </c>
      <c r="AQ13" s="62">
        <v>5.4</v>
      </c>
      <c r="AT13" s="64"/>
      <c r="AX13" s="62" t="s">
        <v>317</v>
      </c>
      <c r="AY13" s="62">
        <v>242965</v>
      </c>
      <c r="AZ13" s="62">
        <v>3.2</v>
      </c>
      <c r="BD13" s="64"/>
      <c r="BG13" s="62" t="s">
        <v>69</v>
      </c>
      <c r="BH13" s="62" t="s">
        <v>70</v>
      </c>
      <c r="BI13" s="62">
        <v>41891</v>
      </c>
      <c r="BJ13" s="62">
        <v>0.6</v>
      </c>
      <c r="BM13" s="64"/>
      <c r="BP13" s="62" t="s">
        <v>43</v>
      </c>
      <c r="BR13" s="62">
        <v>7540300</v>
      </c>
      <c r="BS13" s="62">
        <v>100</v>
      </c>
      <c r="BV13" s="65" t="s">
        <v>448</v>
      </c>
      <c r="BW13" s="24" t="s">
        <v>352</v>
      </c>
      <c r="BX13" s="62">
        <f>BR59</f>
        <v>2530190</v>
      </c>
      <c r="BY13" s="23">
        <f t="shared" si="0"/>
        <v>0.3355556144980969</v>
      </c>
      <c r="CA13" s="64"/>
      <c r="CE13" s="62" t="s">
        <v>458</v>
      </c>
      <c r="CF13" s="62">
        <v>142428</v>
      </c>
      <c r="CG13" s="62">
        <v>1.9</v>
      </c>
      <c r="CJ13" s="43" t="s">
        <v>448</v>
      </c>
      <c r="CK13" s="24" t="s">
        <v>352</v>
      </c>
      <c r="CL13" s="62">
        <f>SUM(CF74:CF75)</f>
        <v>1751025</v>
      </c>
      <c r="CM13" s="35">
        <f t="shared" si="1"/>
        <v>0.23222219275095154</v>
      </c>
      <c r="CN13" s="23">
        <f t="shared" si="2"/>
        <v>-0.23222219275095154</v>
      </c>
      <c r="CO13" s="23">
        <v>0.3355556144980969</v>
      </c>
    </row>
    <row r="14" spans="11:93" x14ac:dyDescent="0.25">
      <c r="K14" s="62" t="s">
        <v>843</v>
      </c>
      <c r="L14" s="35">
        <v>3.8889036245242203E-2</v>
      </c>
      <c r="M14" s="35">
        <v>3.6999999999999998E-2</v>
      </c>
      <c r="O14" s="64"/>
      <c r="R14" s="107" t="s">
        <v>52</v>
      </c>
      <c r="S14" s="163">
        <v>0.29545474068652028</v>
      </c>
      <c r="T14" s="108">
        <v>2.9808131024302232E-2</v>
      </c>
      <c r="U14" s="57">
        <v>0.22435422164453778</v>
      </c>
      <c r="W14" s="107" t="s">
        <v>56</v>
      </c>
      <c r="X14" s="163">
        <v>0.45000059679402249</v>
      </c>
      <c r="Y14" s="108">
        <v>3.250292686415629E-2</v>
      </c>
      <c r="Z14" s="57">
        <v>0.28533999859497072</v>
      </c>
      <c r="AB14" s="64"/>
      <c r="AF14" s="62" t="s">
        <v>230</v>
      </c>
      <c r="AG14" s="62">
        <v>92159</v>
      </c>
      <c r="AH14" s="43">
        <v>6.1</v>
      </c>
      <c r="AK14" s="64"/>
      <c r="AO14" s="62" t="s">
        <v>240</v>
      </c>
      <c r="AP14" s="62">
        <v>184318</v>
      </c>
      <c r="AQ14" s="62">
        <v>2.4</v>
      </c>
      <c r="AT14" s="64"/>
      <c r="AX14" s="62" t="s">
        <v>318</v>
      </c>
      <c r="AY14" s="62">
        <v>335124</v>
      </c>
      <c r="AZ14" s="62">
        <v>4.4000000000000004</v>
      </c>
      <c r="BD14" s="64"/>
      <c r="BG14" s="62" t="s">
        <v>43</v>
      </c>
      <c r="BI14" s="62">
        <v>7540300</v>
      </c>
      <c r="BJ14" s="62">
        <v>100</v>
      </c>
      <c r="BM14" s="64"/>
      <c r="BV14" s="43" t="s">
        <v>476</v>
      </c>
      <c r="BW14" s="24" t="s">
        <v>353</v>
      </c>
      <c r="BX14" s="62">
        <f>BR69</f>
        <v>1684000</v>
      </c>
      <c r="BY14" s="44">
        <f t="shared" si="0"/>
        <v>0.22333328912642733</v>
      </c>
      <c r="CA14" s="64"/>
      <c r="CE14" s="62" t="s">
        <v>43</v>
      </c>
      <c r="CF14" s="62">
        <v>754030</v>
      </c>
      <c r="CG14" s="62">
        <v>10</v>
      </c>
      <c r="CJ14" s="43" t="s">
        <v>476</v>
      </c>
      <c r="CK14" s="24" t="s">
        <v>353</v>
      </c>
      <c r="CL14" s="62">
        <f>SUM(CF87:CF88)</f>
        <v>1181313</v>
      </c>
      <c r="CM14" s="35">
        <f t="shared" si="1"/>
        <v>0.15666657825285465</v>
      </c>
      <c r="CN14" s="44">
        <f t="shared" si="2"/>
        <v>-0.15666657825285465</v>
      </c>
      <c r="CO14" s="44">
        <v>0.22333328912642733</v>
      </c>
    </row>
    <row r="15" spans="11:93" x14ac:dyDescent="0.25">
      <c r="O15" s="64"/>
      <c r="R15" s="107" t="s">
        <v>53</v>
      </c>
      <c r="S15" s="163">
        <v>6.2146728832052307E-2</v>
      </c>
      <c r="T15" s="108">
        <v>1.5772894642476248E-2</v>
      </c>
      <c r="U15" s="57">
        <v>7.0136527242600152E-2</v>
      </c>
      <c r="W15" s="107" t="s">
        <v>61</v>
      </c>
      <c r="X15" s="163">
        <v>0.57142775946345348</v>
      </c>
      <c r="Y15" s="108">
        <v>3.2331622731449843E-2</v>
      </c>
      <c r="Z15" s="57">
        <v>0.30681236094856507</v>
      </c>
      <c r="AB15" s="64"/>
      <c r="AF15" s="62" t="s">
        <v>231</v>
      </c>
      <c r="AG15" s="62">
        <v>125672</v>
      </c>
      <c r="AH15" s="65">
        <v>8.3000000000000007</v>
      </c>
      <c r="AK15" s="64"/>
      <c r="AO15" s="62" t="s">
        <v>241</v>
      </c>
      <c r="AP15" s="62">
        <v>1541572</v>
      </c>
      <c r="AQ15" s="65">
        <v>20.399999999999999</v>
      </c>
      <c r="AT15" s="64"/>
      <c r="AX15" s="62" t="s">
        <v>319</v>
      </c>
      <c r="AY15" s="62">
        <v>1374010</v>
      </c>
      <c r="AZ15" s="65">
        <v>18.2</v>
      </c>
      <c r="BD15" s="64"/>
      <c r="BM15" s="64"/>
      <c r="BV15" s="65" t="s">
        <v>447</v>
      </c>
      <c r="BW15" s="24" t="s">
        <v>354</v>
      </c>
      <c r="BX15" s="62">
        <f>BR79</f>
        <v>3326110</v>
      </c>
      <c r="BY15" s="23">
        <f t="shared" si="0"/>
        <v>0.4411110963754758</v>
      </c>
      <c r="CA15" s="64"/>
      <c r="CD15" s="62" t="s">
        <v>69</v>
      </c>
      <c r="CE15" s="62" t="s">
        <v>70</v>
      </c>
      <c r="CF15" s="62">
        <v>6786270</v>
      </c>
      <c r="CG15" s="62">
        <v>90</v>
      </c>
      <c r="CJ15" s="43" t="s">
        <v>447</v>
      </c>
      <c r="CK15" s="24" t="s">
        <v>354</v>
      </c>
      <c r="CL15" s="62">
        <f>SUM(CF100:CF101)</f>
        <v>2546946</v>
      </c>
      <c r="CM15" s="35">
        <f t="shared" si="1"/>
        <v>0.33777780724904843</v>
      </c>
      <c r="CN15" s="23">
        <f t="shared" si="2"/>
        <v>-0.33777780724904843</v>
      </c>
      <c r="CO15" s="23">
        <v>0.4411110963754758</v>
      </c>
    </row>
    <row r="16" spans="11:93" x14ac:dyDescent="0.25">
      <c r="O16" s="64"/>
      <c r="R16" s="107" t="s">
        <v>54</v>
      </c>
      <c r="S16" s="163">
        <v>6.8571222007831292E-2</v>
      </c>
      <c r="T16" s="108">
        <v>1.6511274104304842E-2</v>
      </c>
      <c r="U16" s="57">
        <v>5.0069729986300791E-2</v>
      </c>
      <c r="W16" s="107" t="s">
        <v>45</v>
      </c>
      <c r="X16" s="163">
        <v>0.60897485434033294</v>
      </c>
      <c r="Y16" s="108">
        <v>3.1881360048299327E-2</v>
      </c>
      <c r="Z16" s="57">
        <v>0.4636029800014988</v>
      </c>
      <c r="AB16" s="64"/>
      <c r="AF16" s="62" t="s">
        <v>232</v>
      </c>
      <c r="AG16" s="62">
        <v>58647</v>
      </c>
      <c r="AH16" s="62">
        <v>3.9</v>
      </c>
      <c r="AK16" s="64"/>
      <c r="AO16" s="62" t="s">
        <v>242</v>
      </c>
      <c r="AP16" s="62">
        <v>41891</v>
      </c>
      <c r="AQ16" s="62">
        <v>0.6</v>
      </c>
      <c r="AT16" s="64"/>
      <c r="AX16" s="62" t="s">
        <v>320</v>
      </c>
      <c r="AY16" s="62">
        <v>226209</v>
      </c>
      <c r="AZ16" s="62">
        <v>3</v>
      </c>
      <c r="BD16" s="64"/>
      <c r="BM16" s="64"/>
      <c r="BV16" s="43" t="s">
        <v>477</v>
      </c>
      <c r="BW16" s="24" t="s">
        <v>355</v>
      </c>
      <c r="BX16" s="62">
        <f>BR89</f>
        <v>293234</v>
      </c>
      <c r="BY16" s="44">
        <f t="shared" si="0"/>
        <v>3.8888903624524226E-2</v>
      </c>
      <c r="CA16" s="64"/>
      <c r="CD16" s="62" t="s">
        <v>43</v>
      </c>
      <c r="CF16" s="62">
        <v>7540300</v>
      </c>
      <c r="CG16" s="62">
        <v>100</v>
      </c>
      <c r="CJ16" s="43" t="s">
        <v>477</v>
      </c>
      <c r="CK16" s="24" t="s">
        <v>355</v>
      </c>
      <c r="CL16" s="62">
        <f>SUM(CF113:CF114)</f>
        <v>167563</v>
      </c>
      <c r="CM16" s="35">
        <f t="shared" si="1"/>
        <v>2.2222325371669561E-2</v>
      </c>
      <c r="CN16" s="44">
        <f t="shared" si="2"/>
        <v>-2.2222325371669561E-2</v>
      </c>
      <c r="CO16" s="44">
        <v>3.8888903624524226E-2</v>
      </c>
    </row>
    <row r="17" spans="15:93" x14ac:dyDescent="0.25">
      <c r="O17" s="64"/>
      <c r="R17" s="110" t="s">
        <v>164</v>
      </c>
      <c r="S17" s="154">
        <v>9.5744674096953503E-2</v>
      </c>
      <c r="T17" s="108">
        <v>1.9223730389801779E-2</v>
      </c>
      <c r="U17" s="23">
        <v>8.2623335966029221E-2</v>
      </c>
      <c r="W17" s="107" t="s">
        <v>58</v>
      </c>
      <c r="X17" s="164">
        <v>0</v>
      </c>
      <c r="Y17" s="108">
        <v>0</v>
      </c>
      <c r="Z17" s="57">
        <v>0.19291913224158527</v>
      </c>
      <c r="AB17" s="64"/>
      <c r="AF17" s="62" t="s">
        <v>218</v>
      </c>
      <c r="AG17" s="62">
        <v>41891</v>
      </c>
      <c r="AH17" s="62">
        <v>2.8</v>
      </c>
      <c r="AK17" s="64"/>
      <c r="AO17" s="62" t="s">
        <v>243</v>
      </c>
      <c r="AP17" s="62">
        <v>1198070</v>
      </c>
      <c r="AQ17" s="65">
        <v>15.9</v>
      </c>
      <c r="AT17" s="64"/>
      <c r="AX17" s="62" t="s">
        <v>321</v>
      </c>
      <c r="AY17" s="62">
        <v>1508060</v>
      </c>
      <c r="AZ17" s="65">
        <v>20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418906</v>
      </c>
      <c r="BY17" s="44">
        <f t="shared" si="0"/>
        <v>5.5555614498096893E-2</v>
      </c>
      <c r="CA17" s="64"/>
      <c r="CJ17" s="43" t="s">
        <v>478</v>
      </c>
      <c r="CK17" s="24" t="s">
        <v>356</v>
      </c>
      <c r="CL17" s="62">
        <f>SUM(CF126:CF127)</f>
        <v>259722</v>
      </c>
      <c r="CM17" s="35">
        <f t="shared" si="1"/>
        <v>3.4444518122621115E-2</v>
      </c>
      <c r="CN17" s="44">
        <f t="shared" si="2"/>
        <v>-3.4444518122621115E-2</v>
      </c>
      <c r="CO17" s="44">
        <v>5.5555614498096893E-2</v>
      </c>
    </row>
    <row r="18" spans="15:93" x14ac:dyDescent="0.25">
      <c r="O18" s="64"/>
      <c r="R18" s="107" t="s">
        <v>55</v>
      </c>
      <c r="S18" s="163">
        <v>7.1428449634080626E-2</v>
      </c>
      <c r="T18" s="108">
        <v>1.6825892710510312E-2</v>
      </c>
      <c r="U18" s="57">
        <v>0.11694161191872102</v>
      </c>
      <c r="W18" s="109" t="s">
        <v>259</v>
      </c>
      <c r="X18" s="164">
        <v>5.5554818773788844E-2</v>
      </c>
      <c r="Y18" s="156">
        <v>1.4965252946113722E-2</v>
      </c>
      <c r="Z18" s="57">
        <v>8.1821435191737416E-2</v>
      </c>
      <c r="AB18" s="64"/>
      <c r="AF18" s="62" t="s">
        <v>43</v>
      </c>
      <c r="AG18" s="62">
        <v>1415901</v>
      </c>
      <c r="AH18" s="62">
        <v>93.9</v>
      </c>
      <c r="AK18" s="64"/>
      <c r="AO18" s="62" t="s">
        <v>218</v>
      </c>
      <c r="AP18" s="62">
        <v>360259</v>
      </c>
      <c r="AQ18" s="62">
        <v>4.8</v>
      </c>
      <c r="AT18" s="64"/>
      <c r="AX18" s="62" t="s">
        <v>322</v>
      </c>
      <c r="AY18" s="62">
        <v>1332120</v>
      </c>
      <c r="AZ18" s="65">
        <v>17.7</v>
      </c>
      <c r="BD18" s="64"/>
      <c r="BM18" s="64"/>
      <c r="BR18" s="62" t="s">
        <v>3</v>
      </c>
      <c r="BS18" s="62" t="s">
        <v>4</v>
      </c>
      <c r="BV18" s="65" t="s">
        <v>451</v>
      </c>
      <c r="BW18" s="24" t="s">
        <v>357</v>
      </c>
      <c r="BX18" s="62">
        <f>BR109</f>
        <v>6794648</v>
      </c>
      <c r="BY18" s="23">
        <f t="shared" si="0"/>
        <v>0.90111109637547582</v>
      </c>
      <c r="CA18" s="64"/>
      <c r="CJ18" s="43" t="s">
        <v>451</v>
      </c>
      <c r="CK18" s="24" t="s">
        <v>357</v>
      </c>
      <c r="CL18" s="62">
        <f>SUM(CF139:CF140)</f>
        <v>2345871</v>
      </c>
      <c r="CM18" s="35">
        <f t="shared" si="1"/>
        <v>0.31111109637547579</v>
      </c>
      <c r="CN18" s="23">
        <f t="shared" si="2"/>
        <v>-0.31111109637547579</v>
      </c>
      <c r="CO18" s="23">
        <v>0.90111109637547582</v>
      </c>
    </row>
    <row r="19" spans="15:93" x14ac:dyDescent="0.25">
      <c r="O19" s="64"/>
      <c r="R19" s="107" t="s">
        <v>56</v>
      </c>
      <c r="S19" s="163">
        <v>0.45000059679402249</v>
      </c>
      <c r="T19" s="108">
        <v>3.250292686415629E-2</v>
      </c>
      <c r="U19" s="57">
        <v>0.28533999859497072</v>
      </c>
      <c r="W19" s="107" t="s">
        <v>60</v>
      </c>
      <c r="X19" s="164">
        <v>5.8822703401016654E-2</v>
      </c>
      <c r="Y19" s="108">
        <v>1.5372447832863458E-2</v>
      </c>
      <c r="Z19" s="23">
        <v>7.8862295762369611E-2</v>
      </c>
      <c r="AB19" s="64"/>
      <c r="AE19" s="62" t="s">
        <v>69</v>
      </c>
      <c r="AF19" s="62" t="s">
        <v>70</v>
      </c>
      <c r="AG19" s="62">
        <v>92159</v>
      </c>
      <c r="AH19" s="62">
        <v>6.1</v>
      </c>
      <c r="AK19" s="64"/>
      <c r="AO19" s="62" t="s">
        <v>43</v>
      </c>
      <c r="AP19" s="62">
        <v>7498410</v>
      </c>
      <c r="AQ19" s="62">
        <v>99.4</v>
      </c>
      <c r="AT19" s="64"/>
      <c r="AX19" s="62" t="s">
        <v>323</v>
      </c>
      <c r="AY19" s="62">
        <v>1206448</v>
      </c>
      <c r="AZ19" s="65">
        <v>16</v>
      </c>
      <c r="BD19" s="64"/>
      <c r="BM19" s="64"/>
      <c r="BP19" s="62" t="s">
        <v>6</v>
      </c>
      <c r="BQ19" s="62" t="s">
        <v>331</v>
      </c>
      <c r="BR19" s="62">
        <v>1784538</v>
      </c>
      <c r="BS19" s="62">
        <v>23.7</v>
      </c>
      <c r="BV19" s="43" t="s">
        <v>479</v>
      </c>
      <c r="BW19" s="24" t="s">
        <v>358</v>
      </c>
      <c r="BX19" s="62">
        <f>BR119</f>
        <v>1332120</v>
      </c>
      <c r="BY19" s="44">
        <f t="shared" si="0"/>
        <v>0.17666671087357266</v>
      </c>
      <c r="CA19" s="64"/>
      <c r="CJ19" s="43" t="s">
        <v>479</v>
      </c>
      <c r="CK19" s="24" t="s">
        <v>358</v>
      </c>
      <c r="CL19" s="62">
        <f>SUM(CF152:CF153)</f>
        <v>971861</v>
      </c>
      <c r="CM19" s="35">
        <f t="shared" si="1"/>
        <v>0.12888890362452424</v>
      </c>
      <c r="CN19" s="44">
        <f t="shared" si="2"/>
        <v>-0.12888890362452424</v>
      </c>
      <c r="CO19" s="44">
        <v>0.17666671087357266</v>
      </c>
    </row>
    <row r="20" spans="15:93" x14ac:dyDescent="0.25">
      <c r="O20" s="64"/>
      <c r="R20" s="107" t="s">
        <v>57</v>
      </c>
      <c r="S20" s="164">
        <v>0.28570941395126775</v>
      </c>
      <c r="T20" s="108">
        <v>2.951444051530238E-2</v>
      </c>
      <c r="U20" s="57">
        <v>0.25457267048150523</v>
      </c>
      <c r="W20" s="107" t="s">
        <v>57</v>
      </c>
      <c r="X20" s="164">
        <v>0.28570941395126775</v>
      </c>
      <c r="Y20" s="108">
        <v>2.951444051530238E-2</v>
      </c>
      <c r="Z20" s="57">
        <v>0.25457267048150523</v>
      </c>
      <c r="AB20" s="64"/>
      <c r="AE20" s="62" t="s">
        <v>43</v>
      </c>
      <c r="AG20" s="62">
        <v>1508060</v>
      </c>
      <c r="AH20" s="62">
        <v>100</v>
      </c>
      <c r="AK20" s="64"/>
      <c r="AN20" s="62" t="s">
        <v>69</v>
      </c>
      <c r="AO20" s="62" t="s">
        <v>70</v>
      </c>
      <c r="AP20" s="62">
        <v>41891</v>
      </c>
      <c r="AQ20" s="62">
        <v>0.6</v>
      </c>
      <c r="AT20" s="64"/>
      <c r="AX20" s="62" t="s">
        <v>366</v>
      </c>
      <c r="AY20" s="62">
        <v>16756</v>
      </c>
      <c r="AZ20" s="62">
        <v>0.2</v>
      </c>
      <c r="BD20" s="64"/>
      <c r="BM20" s="64"/>
      <c r="BQ20" s="62" t="s">
        <v>332</v>
      </c>
      <c r="BR20" s="62">
        <v>5429016</v>
      </c>
      <c r="BS20" s="62">
        <v>72</v>
      </c>
      <c r="BV20" s="43" t="s">
        <v>480</v>
      </c>
      <c r="BW20" s="24" t="s">
        <v>359</v>
      </c>
      <c r="BX20" s="62">
        <f>BR129</f>
        <v>326746</v>
      </c>
      <c r="BY20" s="44">
        <f t="shared" si="0"/>
        <v>4.3333289126427331E-2</v>
      </c>
      <c r="CA20" s="64"/>
      <c r="CD20" s="24" t="s">
        <v>459</v>
      </c>
      <c r="CJ20" s="43" t="s">
        <v>480</v>
      </c>
      <c r="CK20" s="24" t="s">
        <v>359</v>
      </c>
      <c r="CL20" s="62">
        <f>SUM(CF165:CF166)</f>
        <v>226209</v>
      </c>
      <c r="CM20" s="35">
        <f t="shared" si="1"/>
        <v>0.03</v>
      </c>
      <c r="CN20" s="44">
        <f t="shared" si="2"/>
        <v>-0.03</v>
      </c>
      <c r="CO20" s="44">
        <v>4.3333289126427331E-2</v>
      </c>
    </row>
    <row r="21" spans="15:93" x14ac:dyDescent="0.25">
      <c r="O21" s="64"/>
      <c r="R21" s="107" t="s">
        <v>58</v>
      </c>
      <c r="S21" s="164">
        <v>0</v>
      </c>
      <c r="T21" s="108">
        <v>0</v>
      </c>
      <c r="U21" s="57">
        <v>0.19291913224158527</v>
      </c>
      <c r="W21" s="107" t="s">
        <v>50</v>
      </c>
      <c r="X21" s="164">
        <v>0.30768948262406465</v>
      </c>
      <c r="Y21" s="108">
        <v>3.0153769248547704E-2</v>
      </c>
      <c r="Z21" s="57">
        <v>0.27268793526705104</v>
      </c>
      <c r="AB21" s="64"/>
      <c r="AK21" s="64"/>
      <c r="AN21" s="62" t="s">
        <v>43</v>
      </c>
      <c r="AP21" s="62">
        <v>7540300</v>
      </c>
      <c r="AQ21" s="62">
        <v>100</v>
      </c>
      <c r="AT21" s="64"/>
      <c r="AX21" s="62" t="s">
        <v>325</v>
      </c>
      <c r="AY21" s="62">
        <v>16756</v>
      </c>
      <c r="AZ21" s="62">
        <v>0.2</v>
      </c>
      <c r="BD21" s="64"/>
      <c r="BM21" s="64"/>
      <c r="BQ21" s="62" t="s">
        <v>43</v>
      </c>
      <c r="BR21" s="62">
        <v>7213554</v>
      </c>
      <c r="BS21" s="62">
        <v>95.7</v>
      </c>
      <c r="BV21" s="43" t="s">
        <v>481</v>
      </c>
      <c r="BW21" s="24" t="s">
        <v>360</v>
      </c>
      <c r="BX21" s="62">
        <f>BR139</f>
        <v>175940</v>
      </c>
      <c r="BY21" s="44">
        <f t="shared" si="0"/>
        <v>2.3333289126427331E-2</v>
      </c>
      <c r="CA21" s="64"/>
      <c r="CF21" s="62" t="s">
        <v>3</v>
      </c>
      <c r="CG21" s="62" t="s">
        <v>4</v>
      </c>
      <c r="CJ21" s="43" t="s">
        <v>481</v>
      </c>
      <c r="CK21" s="24" t="s">
        <v>360</v>
      </c>
      <c r="CL21" s="62">
        <f>SUM(CF178:CF179)</f>
        <v>108915</v>
      </c>
      <c r="CM21" s="35">
        <f t="shared" si="1"/>
        <v>1.4444385501903106E-2</v>
      </c>
      <c r="CN21" s="35">
        <f t="shared" si="2"/>
        <v>-1.4444385501903106E-2</v>
      </c>
      <c r="CO21" s="44">
        <v>2.3333289126427331E-2</v>
      </c>
    </row>
    <row r="22" spans="15:93" x14ac:dyDescent="0.25">
      <c r="O22" s="64"/>
      <c r="R22" s="107" t="s">
        <v>59</v>
      </c>
      <c r="S22" s="164">
        <v>0.59998567711441597</v>
      </c>
      <c r="T22" s="108">
        <v>3.2006856969707224E-2</v>
      </c>
      <c r="U22" s="57">
        <v>0.20858742293958196</v>
      </c>
      <c r="W22" s="107" t="s">
        <v>47</v>
      </c>
      <c r="X22" s="164">
        <v>0.33333001780439042</v>
      </c>
      <c r="Y22" s="108">
        <v>3.0798352106012467E-2</v>
      </c>
      <c r="Z22" s="57">
        <v>0.3145452263411691</v>
      </c>
      <c r="AB22" s="64"/>
      <c r="AK22" s="64"/>
      <c r="AT22" s="64"/>
      <c r="AX22" s="62" t="s">
        <v>43</v>
      </c>
      <c r="AY22" s="62">
        <v>7498410</v>
      </c>
      <c r="AZ22" s="62">
        <v>99.4</v>
      </c>
      <c r="BD22" s="64"/>
      <c r="BM22" s="64"/>
      <c r="BP22" s="62" t="s">
        <v>69</v>
      </c>
      <c r="BQ22" s="62" t="s">
        <v>70</v>
      </c>
      <c r="BR22" s="62">
        <v>326746</v>
      </c>
      <c r="BS22" s="62">
        <v>4.3</v>
      </c>
      <c r="CA22" s="64"/>
      <c r="CD22" s="62" t="s">
        <v>6</v>
      </c>
      <c r="CE22" s="62" t="s">
        <v>454</v>
      </c>
      <c r="CF22" s="62">
        <v>326746</v>
      </c>
      <c r="CG22" s="62">
        <v>4.3</v>
      </c>
    </row>
    <row r="23" spans="15:93" x14ac:dyDescent="0.25">
      <c r="O23" s="64"/>
      <c r="R23" s="107" t="s">
        <v>60</v>
      </c>
      <c r="S23" s="164">
        <v>5.8822703401016654E-2</v>
      </c>
      <c r="T23" s="108">
        <v>1.5372447832863458E-2</v>
      </c>
      <c r="U23" s="23">
        <v>7.8862295762369611E-2</v>
      </c>
      <c r="W23" s="109" t="s">
        <v>119</v>
      </c>
      <c r="X23" s="164">
        <v>0.34999582244184241</v>
      </c>
      <c r="Y23" s="108">
        <v>2.1777821100042932E-2</v>
      </c>
      <c r="Z23" s="57">
        <v>0.33700000000000002</v>
      </c>
      <c r="AB23" s="64"/>
      <c r="AK23" s="64"/>
      <c r="AT23" s="64"/>
      <c r="AW23" s="62" t="s">
        <v>69</v>
      </c>
      <c r="AX23" s="62" t="s">
        <v>70</v>
      </c>
      <c r="AY23" s="62">
        <v>41891</v>
      </c>
      <c r="AZ23" s="62">
        <v>0.6</v>
      </c>
      <c r="BD23" s="64"/>
      <c r="BM23" s="64"/>
      <c r="BP23" s="62" t="s">
        <v>43</v>
      </c>
      <c r="BR23" s="62">
        <v>7540300</v>
      </c>
      <c r="BS23" s="62">
        <v>100</v>
      </c>
      <c r="CA23" s="64"/>
      <c r="CE23" s="62" t="s">
        <v>455</v>
      </c>
      <c r="CF23" s="62">
        <v>996995</v>
      </c>
      <c r="CG23" s="62">
        <v>13.2</v>
      </c>
    </row>
    <row r="24" spans="15:93" x14ac:dyDescent="0.25">
      <c r="O24" s="64"/>
      <c r="R24" s="107" t="s">
        <v>88</v>
      </c>
      <c r="S24" s="164">
        <v>0.59998567711441597</v>
      </c>
      <c r="T24" s="108">
        <v>0</v>
      </c>
      <c r="U24" s="57">
        <v>8.8901423056172532E-2</v>
      </c>
      <c r="W24" s="107" t="s">
        <v>48</v>
      </c>
      <c r="X24" s="164">
        <v>0.37499440507273407</v>
      </c>
      <c r="Y24" s="108">
        <v>3.1629269610978998E-2</v>
      </c>
      <c r="Z24" s="57">
        <v>0.33041787413096407</v>
      </c>
      <c r="AB24" s="64"/>
      <c r="AK24" s="64"/>
      <c r="AT24" s="64"/>
      <c r="AW24" s="62" t="s">
        <v>43</v>
      </c>
      <c r="AY24" s="62">
        <v>7540300</v>
      </c>
      <c r="AZ24" s="62">
        <v>100</v>
      </c>
      <c r="BD24" s="64"/>
      <c r="BM24" s="64"/>
      <c r="CA24" s="64"/>
      <c r="CE24" s="62" t="s">
        <v>456</v>
      </c>
      <c r="CF24" s="62">
        <v>226209</v>
      </c>
      <c r="CG24" s="62">
        <v>3</v>
      </c>
    </row>
    <row r="25" spans="15:93" ht="16.5" thickBot="1" x14ac:dyDescent="0.3">
      <c r="O25" s="64"/>
      <c r="R25" s="109" t="s">
        <v>259</v>
      </c>
      <c r="S25" s="164">
        <v>5.5554818773788844E-2</v>
      </c>
      <c r="T25" s="156">
        <v>1.4965252946113722E-2</v>
      </c>
      <c r="U25" s="57">
        <v>8.1821435191737416E-2</v>
      </c>
      <c r="W25" s="107" t="s">
        <v>51</v>
      </c>
      <c r="X25" s="164">
        <v>0.37499440507273407</v>
      </c>
      <c r="Y25" s="108">
        <v>3.1629269610978998E-2</v>
      </c>
      <c r="Z25" s="57">
        <v>0.26481777328727685</v>
      </c>
      <c r="AB25" s="64"/>
      <c r="AK25" s="64"/>
      <c r="AT25" s="64"/>
      <c r="BD25" s="64"/>
      <c r="BM25" s="64"/>
      <c r="CA25" s="64"/>
      <c r="CE25" s="62" t="s">
        <v>457</v>
      </c>
      <c r="CF25" s="62">
        <v>108915</v>
      </c>
      <c r="CG25" s="62">
        <v>1.4</v>
      </c>
    </row>
    <row r="26" spans="15:93" ht="16.5" thickBot="1" x14ac:dyDescent="0.3">
      <c r="O26" s="64"/>
      <c r="R26" s="107" t="s">
        <v>61</v>
      </c>
      <c r="S26" s="163">
        <v>0.57142775946345348</v>
      </c>
      <c r="T26" s="108">
        <v>3.2331622731449843E-2</v>
      </c>
      <c r="U26" s="57">
        <v>0.30681236094856507</v>
      </c>
      <c r="W26" s="107" t="s">
        <v>62</v>
      </c>
      <c r="X26" s="164">
        <v>0.5</v>
      </c>
      <c r="Y26" s="108">
        <v>3.2666666666666663E-2</v>
      </c>
      <c r="Z26" s="57">
        <v>0.16441678188154343</v>
      </c>
      <c r="AB26" s="64"/>
      <c r="AF26" s="90" t="s">
        <v>226</v>
      </c>
      <c r="AG26" s="91">
        <v>586468</v>
      </c>
      <c r="AH26" s="92">
        <f>AG26/$AE$2</f>
        <v>0.38888903624524224</v>
      </c>
      <c r="AK26" s="64"/>
      <c r="AN26" s="212" t="s">
        <v>236</v>
      </c>
      <c r="AO26" s="91">
        <v>1734269</v>
      </c>
      <c r="AP26" s="92">
        <f>AO26/$AN$2</f>
        <v>0.23</v>
      </c>
      <c r="AT26" s="64"/>
      <c r="BD26" s="64"/>
      <c r="BM26" s="64"/>
      <c r="CA26" s="64"/>
      <c r="CE26" s="62" t="s">
        <v>458</v>
      </c>
      <c r="CF26" s="62">
        <v>125672</v>
      </c>
      <c r="CG26" s="62">
        <v>1.7</v>
      </c>
    </row>
    <row r="27" spans="15:93" x14ac:dyDescent="0.25">
      <c r="O27" s="64"/>
      <c r="R27" s="107" t="s">
        <v>62</v>
      </c>
      <c r="S27" s="164">
        <v>0.5</v>
      </c>
      <c r="T27" s="108">
        <v>3.2666666666666663E-2</v>
      </c>
      <c r="U27" s="57">
        <v>0.16441678188154343</v>
      </c>
      <c r="W27" s="107" t="s">
        <v>59</v>
      </c>
      <c r="X27" s="164">
        <v>0.59998567711441597</v>
      </c>
      <c r="Y27" s="108">
        <v>3.2006856969707224E-2</v>
      </c>
      <c r="Z27" s="57">
        <v>0.20858742293958196</v>
      </c>
      <c r="AB27" s="64"/>
      <c r="AF27" s="93" t="s">
        <v>225</v>
      </c>
      <c r="AG27" s="70">
        <v>427284</v>
      </c>
      <c r="AH27" s="94">
        <f t="shared" ref="AH27:AH29" si="3">AG27/$AE$2</f>
        <v>0.28333355436786334</v>
      </c>
      <c r="AK27" s="64"/>
      <c r="AN27" s="215" t="s">
        <v>446</v>
      </c>
      <c r="AO27" s="70">
        <v>1541572</v>
      </c>
      <c r="AP27" s="94">
        <f t="shared" ref="AP27:AP29" si="4">AO27/$AN$2</f>
        <v>0.20444438550190311</v>
      </c>
      <c r="AT27" s="64"/>
      <c r="AX27" s="209" t="s">
        <v>313</v>
      </c>
      <c r="AY27" s="91">
        <v>544577</v>
      </c>
      <c r="AZ27" s="92">
        <f>AY27/$AW$2</f>
        <v>7.2222192750951555E-2</v>
      </c>
      <c r="BD27" s="64"/>
      <c r="BM27" s="64"/>
      <c r="BP27" s="24" t="s">
        <v>334</v>
      </c>
      <c r="CA27" s="64"/>
      <c r="CE27" s="62" t="s">
        <v>43</v>
      </c>
      <c r="CF27" s="62">
        <v>1784538</v>
      </c>
      <c r="CG27" s="62">
        <v>23.7</v>
      </c>
    </row>
    <row r="28" spans="15:93" x14ac:dyDescent="0.25">
      <c r="O28" s="64"/>
      <c r="R28" s="107" t="s">
        <v>63</v>
      </c>
      <c r="S28" s="163">
        <v>2.5316111447699022E-2</v>
      </c>
      <c r="T28" s="108">
        <v>1.0262784502656313E-2</v>
      </c>
      <c r="U28" s="57">
        <v>8.9827356531953367E-2</v>
      </c>
      <c r="W28" s="201" t="s">
        <v>88</v>
      </c>
      <c r="X28" s="202">
        <v>0.59998567711441597</v>
      </c>
      <c r="Y28" s="108">
        <v>0</v>
      </c>
      <c r="Z28" s="57">
        <v>8.8901423056172532E-2</v>
      </c>
      <c r="AB28" s="64"/>
      <c r="AF28" s="213" t="s">
        <v>231</v>
      </c>
      <c r="AG28" s="70">
        <v>125672</v>
      </c>
      <c r="AH28" s="94">
        <f t="shared" si="3"/>
        <v>8.3333554367863341E-2</v>
      </c>
      <c r="AK28" s="64"/>
      <c r="AN28" s="211" t="s">
        <v>243</v>
      </c>
      <c r="AO28" s="70">
        <v>1198070</v>
      </c>
      <c r="AP28" s="94">
        <f t="shared" si="4"/>
        <v>0.15888890362452424</v>
      </c>
      <c r="AT28" s="64"/>
      <c r="AX28" s="206" t="s">
        <v>323</v>
      </c>
      <c r="AY28" s="70">
        <v>1206448</v>
      </c>
      <c r="AZ28" s="94">
        <f t="shared" ref="AZ28:AZ31" si="5">AY28/$AW$2</f>
        <v>0.16</v>
      </c>
      <c r="BD28" s="64"/>
      <c r="BM28" s="64"/>
      <c r="BR28" s="62" t="s">
        <v>3</v>
      </c>
      <c r="BS28" s="62" t="s">
        <v>4</v>
      </c>
      <c r="CA28" s="64"/>
      <c r="CD28" s="62" t="s">
        <v>69</v>
      </c>
      <c r="CE28" s="62" t="s">
        <v>70</v>
      </c>
      <c r="CF28" s="62">
        <v>5755762</v>
      </c>
      <c r="CG28" s="62">
        <v>76.3</v>
      </c>
    </row>
    <row r="29" spans="15:93" x14ac:dyDescent="0.25">
      <c r="O29" s="64"/>
      <c r="R29" s="165" t="s">
        <v>188</v>
      </c>
      <c r="S29" s="155">
        <v>0.40100000000000002</v>
      </c>
      <c r="T29" s="166">
        <v>3.2018233597206132E-2</v>
      </c>
      <c r="AB29" s="64"/>
      <c r="AF29" s="227" t="s">
        <v>228</v>
      </c>
      <c r="AG29" s="70">
        <v>25134</v>
      </c>
      <c r="AH29" s="94">
        <f t="shared" si="3"/>
        <v>1.6666445632136654E-2</v>
      </c>
      <c r="AK29" s="64"/>
      <c r="AN29" s="217" t="s">
        <v>723</v>
      </c>
      <c r="AO29" s="70">
        <v>938348</v>
      </c>
      <c r="AP29" s="94">
        <f t="shared" si="4"/>
        <v>0.12444438550190311</v>
      </c>
      <c r="AT29" s="64"/>
      <c r="AX29" s="206" t="s">
        <v>840</v>
      </c>
      <c r="AY29" s="70">
        <v>1332120</v>
      </c>
      <c r="AZ29" s="94">
        <f t="shared" si="5"/>
        <v>0.17666671087357266</v>
      </c>
      <c r="BD29" s="64"/>
      <c r="BM29" s="64"/>
      <c r="BP29" s="62" t="s">
        <v>6</v>
      </c>
      <c r="BQ29" s="62" t="s">
        <v>331</v>
      </c>
      <c r="BR29" s="62">
        <v>2077772</v>
      </c>
      <c r="BS29" s="62">
        <v>27.6</v>
      </c>
      <c r="CA29" s="64"/>
      <c r="CD29" s="62" t="s">
        <v>43</v>
      </c>
      <c r="CF29" s="62">
        <v>7540300</v>
      </c>
      <c r="CG29" s="62">
        <v>100</v>
      </c>
    </row>
    <row r="30" spans="15:93" ht="16.5" thickBot="1" x14ac:dyDescent="0.3">
      <c r="O30" s="64"/>
      <c r="AB30" s="64"/>
      <c r="AF30" s="207" t="s">
        <v>445</v>
      </c>
      <c r="AG30" s="96"/>
      <c r="AH30" s="97">
        <f>1-SUM(AH26:AH29)</f>
        <v>0.22777740938689428</v>
      </c>
      <c r="AK30" s="64"/>
      <c r="AN30" s="207" t="s">
        <v>217</v>
      </c>
      <c r="AO30" s="96"/>
      <c r="AP30" s="97">
        <f>1-SUM(AP26:AP29)</f>
        <v>0.28222232537166958</v>
      </c>
      <c r="AT30" s="64"/>
      <c r="AX30" s="206" t="s">
        <v>319</v>
      </c>
      <c r="AY30" s="70">
        <v>1374010</v>
      </c>
      <c r="AZ30" s="94">
        <f t="shared" si="5"/>
        <v>0.18222219275095156</v>
      </c>
      <c r="BD30" s="64"/>
      <c r="BM30" s="64"/>
      <c r="BQ30" s="62" t="s">
        <v>332</v>
      </c>
      <c r="BR30" s="62">
        <v>5135782</v>
      </c>
      <c r="BS30" s="62">
        <v>68.099999999999994</v>
      </c>
      <c r="CA30" s="64"/>
    </row>
    <row r="31" spans="15:93" ht="16.5" thickBot="1" x14ac:dyDescent="0.3">
      <c r="O31" s="64"/>
      <c r="AB31" s="64"/>
      <c r="AK31" s="64"/>
      <c r="AT31" s="64"/>
      <c r="AX31" s="221" t="s">
        <v>321</v>
      </c>
      <c r="AY31" s="96">
        <v>1508060</v>
      </c>
      <c r="AZ31" s="97">
        <f t="shared" si="5"/>
        <v>0.2</v>
      </c>
      <c r="BD31" s="64"/>
      <c r="BM31" s="64"/>
      <c r="BQ31" s="62" t="s">
        <v>43</v>
      </c>
      <c r="BR31" s="62">
        <v>7213554</v>
      </c>
      <c r="BS31" s="62">
        <v>95.7</v>
      </c>
      <c r="CA31" s="64"/>
    </row>
    <row r="32" spans="15:93" x14ac:dyDescent="0.25">
      <c r="O32" s="64"/>
      <c r="AB32" s="64"/>
      <c r="AK32" s="64"/>
      <c r="AT32" s="64"/>
      <c r="BD32" s="64"/>
      <c r="BM32" s="64"/>
      <c r="BP32" s="62" t="s">
        <v>69</v>
      </c>
      <c r="BQ32" s="62" t="s">
        <v>70</v>
      </c>
      <c r="BR32" s="62">
        <v>326746</v>
      </c>
      <c r="BS32" s="62">
        <v>4.3</v>
      </c>
      <c r="CA32" s="64"/>
    </row>
    <row r="33" spans="15:85" ht="16.5" thickBot="1" x14ac:dyDescent="0.3">
      <c r="O33" s="64"/>
      <c r="AB33" s="64"/>
      <c r="AK33" s="64"/>
      <c r="AT33" s="64"/>
      <c r="BD33" s="64"/>
      <c r="BM33" s="64"/>
      <c r="BP33" s="62" t="s">
        <v>43</v>
      </c>
      <c r="BR33" s="62">
        <v>7540300</v>
      </c>
      <c r="BS33" s="62">
        <v>100</v>
      </c>
      <c r="CA33" s="64"/>
      <c r="CD33" s="24" t="s">
        <v>460</v>
      </c>
    </row>
    <row r="34" spans="15:85" x14ac:dyDescent="0.25">
      <c r="O34" s="64"/>
      <c r="U34" s="90"/>
      <c r="V34" s="167" t="s">
        <v>35</v>
      </c>
      <c r="W34" s="173" t="s">
        <v>512</v>
      </c>
      <c r="X34" s="145" t="s">
        <v>402</v>
      </c>
      <c r="AB34" s="64"/>
      <c r="AK34" s="64"/>
      <c r="AT34" s="64"/>
      <c r="BD34" s="64"/>
      <c r="BM34" s="64"/>
      <c r="CA34" s="64"/>
      <c r="CF34" s="62" t="s">
        <v>3</v>
      </c>
      <c r="CG34" s="62" t="s">
        <v>4</v>
      </c>
    </row>
    <row r="35" spans="15:85" x14ac:dyDescent="0.25">
      <c r="O35" s="64"/>
      <c r="U35" s="226" t="s">
        <v>164</v>
      </c>
      <c r="V35" s="158">
        <v>9.5744674096953503E-2</v>
      </c>
      <c r="W35" s="157">
        <v>1.9223730389801779E-2</v>
      </c>
      <c r="X35" s="133">
        <v>8.2623335966029221E-2</v>
      </c>
      <c r="AB35" s="64"/>
      <c r="AK35" s="64"/>
      <c r="AT35" s="64"/>
      <c r="BD35" s="64"/>
      <c r="BM35" s="64"/>
      <c r="CA35" s="64"/>
      <c r="CD35" s="62" t="s">
        <v>6</v>
      </c>
      <c r="CE35" s="62" t="s">
        <v>454</v>
      </c>
      <c r="CF35" s="62">
        <v>326746</v>
      </c>
      <c r="CG35" s="62">
        <v>4.3</v>
      </c>
    </row>
    <row r="36" spans="15:85" x14ac:dyDescent="0.25">
      <c r="O36" s="64"/>
      <c r="U36" s="168" t="s">
        <v>52</v>
      </c>
      <c r="V36" s="163">
        <v>0.29545474068652028</v>
      </c>
      <c r="W36" s="157">
        <v>2.9808131024302232E-2</v>
      </c>
      <c r="X36" s="147">
        <v>0.22435422164453778</v>
      </c>
      <c r="AB36" s="64"/>
      <c r="AK36" s="64"/>
      <c r="AT36" s="64"/>
      <c r="BD36" s="64"/>
      <c r="BM36" s="64"/>
      <c r="CA36" s="64"/>
      <c r="CE36" s="62" t="s">
        <v>455</v>
      </c>
      <c r="CF36" s="62">
        <v>1206448</v>
      </c>
      <c r="CG36" s="62">
        <v>16</v>
      </c>
    </row>
    <row r="37" spans="15:85" x14ac:dyDescent="0.25">
      <c r="O37" s="64"/>
      <c r="U37" s="168" t="s">
        <v>56</v>
      </c>
      <c r="V37" s="163">
        <v>0.45000059679402249</v>
      </c>
      <c r="W37" s="157">
        <v>3.250292686415629E-2</v>
      </c>
      <c r="X37" s="147">
        <v>0.28533999859497072</v>
      </c>
      <c r="AB37" s="64"/>
      <c r="AK37" s="64"/>
      <c r="AT37" s="64"/>
      <c r="BD37" s="64"/>
      <c r="BM37" s="64"/>
      <c r="BP37" s="24" t="s">
        <v>335</v>
      </c>
      <c r="CA37" s="64"/>
      <c r="CE37" s="62" t="s">
        <v>456</v>
      </c>
      <c r="CF37" s="62">
        <v>268100</v>
      </c>
      <c r="CG37" s="62">
        <v>3.6</v>
      </c>
    </row>
    <row r="38" spans="15:85" x14ac:dyDescent="0.25">
      <c r="O38" s="64"/>
      <c r="U38" s="168" t="s">
        <v>61</v>
      </c>
      <c r="V38" s="163">
        <v>0.57142775946345348</v>
      </c>
      <c r="W38" s="157">
        <v>3.2331622731449843E-2</v>
      </c>
      <c r="X38" s="147">
        <v>0.30681236094856507</v>
      </c>
      <c r="AB38" s="64"/>
      <c r="AK38" s="64"/>
      <c r="AT38" s="64"/>
      <c r="BD38" s="64"/>
      <c r="BM38" s="64"/>
      <c r="BR38" s="62" t="s">
        <v>3</v>
      </c>
      <c r="BS38" s="62" t="s">
        <v>4</v>
      </c>
      <c r="CA38" s="64"/>
      <c r="CE38" s="62" t="s">
        <v>457</v>
      </c>
      <c r="CF38" s="62">
        <v>142428</v>
      </c>
      <c r="CG38" s="62">
        <v>1.9</v>
      </c>
    </row>
    <row r="39" spans="15:85" ht="16.5" thickBot="1" x14ac:dyDescent="0.3">
      <c r="O39" s="64"/>
      <c r="U39" s="170" t="s">
        <v>45</v>
      </c>
      <c r="V39" s="171">
        <v>0.60897485434033294</v>
      </c>
      <c r="W39" s="162">
        <v>3.1881360048299327E-2</v>
      </c>
      <c r="X39" s="151">
        <v>0.4636029800014988</v>
      </c>
      <c r="AB39" s="64"/>
      <c r="AK39" s="64"/>
      <c r="AT39" s="64"/>
      <c r="BD39" s="64"/>
      <c r="BM39" s="64"/>
      <c r="BP39" s="62" t="s">
        <v>6</v>
      </c>
      <c r="BQ39" s="62" t="s">
        <v>331</v>
      </c>
      <c r="BR39" s="62">
        <v>4339862</v>
      </c>
      <c r="BS39" s="62">
        <v>57.6</v>
      </c>
      <c r="CA39" s="64"/>
      <c r="CE39" s="62" t="s">
        <v>458</v>
      </c>
      <c r="CF39" s="62">
        <v>134050</v>
      </c>
      <c r="CG39" s="62">
        <v>1.8</v>
      </c>
    </row>
    <row r="40" spans="15:85" x14ac:dyDescent="0.25">
      <c r="O40" s="64"/>
      <c r="AB40" s="64"/>
      <c r="AK40" s="64"/>
      <c r="AT40" s="64"/>
      <c r="BD40" s="64"/>
      <c r="BM40" s="64"/>
      <c r="BQ40" s="62" t="s">
        <v>332</v>
      </c>
      <c r="BR40" s="62">
        <v>2873692</v>
      </c>
      <c r="BS40" s="62">
        <v>38.1</v>
      </c>
      <c r="CA40" s="64"/>
      <c r="CE40" s="62" t="s">
        <v>43</v>
      </c>
      <c r="CF40" s="62">
        <v>2077772</v>
      </c>
      <c r="CG40" s="62">
        <v>27.6</v>
      </c>
    </row>
    <row r="41" spans="15:85" x14ac:dyDescent="0.25">
      <c r="O41" s="64"/>
      <c r="AB41" s="64"/>
      <c r="AK41" s="64"/>
      <c r="AT41" s="64"/>
      <c r="BD41" s="64"/>
      <c r="BM41" s="64"/>
      <c r="BQ41" s="62" t="s">
        <v>43</v>
      </c>
      <c r="BR41" s="62">
        <v>7213554</v>
      </c>
      <c r="BS41" s="62">
        <v>95.7</v>
      </c>
      <c r="CA41" s="64"/>
      <c r="CD41" s="62" t="s">
        <v>69</v>
      </c>
      <c r="CE41" s="62" t="s">
        <v>70</v>
      </c>
      <c r="CF41" s="62">
        <v>5462529</v>
      </c>
      <c r="CG41" s="62">
        <v>72.400000000000006</v>
      </c>
    </row>
    <row r="42" spans="15:85" x14ac:dyDescent="0.25">
      <c r="O42" s="64"/>
      <c r="AB42" s="64"/>
      <c r="AK42" s="64"/>
      <c r="AT42" s="64"/>
      <c r="BD42" s="64"/>
      <c r="BM42" s="64"/>
      <c r="BP42" s="62" t="s">
        <v>69</v>
      </c>
      <c r="BQ42" s="62" t="s">
        <v>70</v>
      </c>
      <c r="BR42" s="62">
        <v>326746</v>
      </c>
      <c r="BS42" s="62">
        <v>4.3</v>
      </c>
      <c r="CA42" s="64"/>
      <c r="CD42" s="62" t="s">
        <v>43</v>
      </c>
      <c r="CF42" s="62">
        <v>7540300</v>
      </c>
      <c r="CG42" s="62">
        <v>100</v>
      </c>
    </row>
    <row r="43" spans="15:85" x14ac:dyDescent="0.25">
      <c r="O43" s="64"/>
      <c r="AB43" s="64"/>
      <c r="AK43" s="64"/>
      <c r="AT43" s="64"/>
      <c r="BD43" s="64"/>
      <c r="BM43" s="64"/>
      <c r="BP43" s="62" t="s">
        <v>43</v>
      </c>
      <c r="BR43" s="62">
        <v>7540300</v>
      </c>
      <c r="BS43" s="62">
        <v>100</v>
      </c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CA45" s="64"/>
    </row>
    <row r="46" spans="15:85" x14ac:dyDescent="0.25">
      <c r="O46" s="64"/>
      <c r="AB46" s="64"/>
      <c r="AK46" s="64"/>
      <c r="AT46" s="64"/>
      <c r="BD46" s="64"/>
      <c r="BM46" s="64"/>
      <c r="CA46" s="64"/>
      <c r="CD46" s="24" t="s">
        <v>461</v>
      </c>
    </row>
    <row r="47" spans="15:85" x14ac:dyDescent="0.25">
      <c r="O47" s="64"/>
      <c r="AB47" s="64"/>
      <c r="AK47" s="64"/>
      <c r="AT47" s="64"/>
      <c r="BD47" s="64"/>
      <c r="BM47" s="64"/>
      <c r="BP47" s="24" t="s">
        <v>336</v>
      </c>
      <c r="CA47" s="64"/>
      <c r="CF47" s="62" t="s">
        <v>3</v>
      </c>
      <c r="CG47" s="62" t="s">
        <v>4</v>
      </c>
    </row>
    <row r="48" spans="15:85" x14ac:dyDescent="0.25">
      <c r="O48" s="64"/>
      <c r="AB48" s="64"/>
      <c r="AK48" s="64"/>
      <c r="AT48" s="64"/>
      <c r="BD48" s="64"/>
      <c r="BM48" s="64"/>
      <c r="BR48" s="62" t="s">
        <v>3</v>
      </c>
      <c r="BS48" s="62" t="s">
        <v>4</v>
      </c>
      <c r="CA48" s="64"/>
      <c r="CD48" s="62" t="s">
        <v>6</v>
      </c>
      <c r="CE48" s="62" t="s">
        <v>454</v>
      </c>
      <c r="CF48" s="62">
        <v>1273473</v>
      </c>
      <c r="CG48" s="62">
        <v>16.899999999999999</v>
      </c>
    </row>
    <row r="49" spans="15:85" x14ac:dyDescent="0.25">
      <c r="O49" s="64"/>
      <c r="AB49" s="64"/>
      <c r="AK49" s="64"/>
      <c r="AT49" s="64"/>
      <c r="BD49" s="64"/>
      <c r="BM49" s="64"/>
      <c r="BP49" s="62" t="s">
        <v>6</v>
      </c>
      <c r="BQ49" s="62" t="s">
        <v>331</v>
      </c>
      <c r="BR49" s="62">
        <v>4071762</v>
      </c>
      <c r="BS49" s="62">
        <v>54</v>
      </c>
      <c r="CA49" s="64"/>
      <c r="CE49" s="62" t="s">
        <v>455</v>
      </c>
      <c r="CF49" s="62">
        <v>2102906</v>
      </c>
      <c r="CG49" s="62">
        <v>27.9</v>
      </c>
    </row>
    <row r="50" spans="15:85" x14ac:dyDescent="0.25">
      <c r="O50" s="64"/>
      <c r="AB50" s="64"/>
      <c r="AK50" s="64"/>
      <c r="AT50" s="64"/>
      <c r="BD50" s="64"/>
      <c r="BM50" s="64"/>
      <c r="BQ50" s="62" t="s">
        <v>332</v>
      </c>
      <c r="BR50" s="62">
        <v>3150170</v>
      </c>
      <c r="BS50" s="62">
        <v>41.8</v>
      </c>
      <c r="CA50" s="64"/>
      <c r="CE50" s="62" t="s">
        <v>456</v>
      </c>
      <c r="CF50" s="62">
        <v>544577</v>
      </c>
      <c r="CG50" s="62">
        <v>7.2</v>
      </c>
    </row>
    <row r="51" spans="15:85" x14ac:dyDescent="0.25">
      <c r="O51" s="64"/>
      <c r="AB51" s="64"/>
      <c r="AK51" s="64"/>
      <c r="AT51" s="64"/>
      <c r="BD51" s="64"/>
      <c r="BM51" s="64"/>
      <c r="BQ51" s="62" t="s">
        <v>43</v>
      </c>
      <c r="BR51" s="62">
        <v>7221932</v>
      </c>
      <c r="BS51" s="62">
        <v>95.8</v>
      </c>
      <c r="CA51" s="64"/>
      <c r="CE51" s="62" t="s">
        <v>457</v>
      </c>
      <c r="CF51" s="62">
        <v>251343</v>
      </c>
      <c r="CG51" s="62">
        <v>3.3</v>
      </c>
    </row>
    <row r="52" spans="15:85" x14ac:dyDescent="0.25">
      <c r="O52" s="64"/>
      <c r="AB52" s="64"/>
      <c r="AK52" s="64"/>
      <c r="AT52" s="64"/>
      <c r="BD52" s="64"/>
      <c r="BM52" s="64"/>
      <c r="BP52" s="62" t="s">
        <v>69</v>
      </c>
      <c r="BQ52" s="62" t="s">
        <v>70</v>
      </c>
      <c r="BR52" s="62">
        <v>318368</v>
      </c>
      <c r="BS52" s="62">
        <v>4.2</v>
      </c>
      <c r="CA52" s="64"/>
      <c r="CE52" s="62" t="s">
        <v>458</v>
      </c>
      <c r="CF52" s="62">
        <v>167562</v>
      </c>
      <c r="CG52" s="62">
        <v>2.2000000000000002</v>
      </c>
    </row>
    <row r="53" spans="15:85" x14ac:dyDescent="0.25">
      <c r="O53" s="64"/>
      <c r="AB53" s="64"/>
      <c r="AK53" s="64"/>
      <c r="AT53" s="64"/>
      <c r="BD53" s="64"/>
      <c r="BM53" s="64"/>
      <c r="BP53" s="62" t="s">
        <v>43</v>
      </c>
      <c r="BR53" s="62">
        <v>7540300</v>
      </c>
      <c r="BS53" s="62">
        <v>100</v>
      </c>
      <c r="CA53" s="64"/>
      <c r="CE53" s="62" t="s">
        <v>43</v>
      </c>
      <c r="CF53" s="62">
        <v>4339862</v>
      </c>
      <c r="CG53" s="62">
        <v>57.6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2" t="s">
        <v>69</v>
      </c>
      <c r="CE54" s="62" t="s">
        <v>70</v>
      </c>
      <c r="CF54" s="62">
        <v>3200439</v>
      </c>
      <c r="CG54" s="62">
        <v>42.4</v>
      </c>
    </row>
    <row r="55" spans="15:85" x14ac:dyDescent="0.25">
      <c r="O55" s="64"/>
      <c r="AB55" s="64"/>
      <c r="AK55" s="64"/>
      <c r="AT55" s="64"/>
      <c r="BD55" s="64"/>
      <c r="BM55" s="64"/>
      <c r="CA55" s="64"/>
      <c r="CD55" s="62" t="s">
        <v>43</v>
      </c>
      <c r="CF55" s="62">
        <v>7540300</v>
      </c>
      <c r="CG55" s="62">
        <v>100</v>
      </c>
    </row>
    <row r="56" spans="15:85" x14ac:dyDescent="0.25">
      <c r="O56" s="64"/>
      <c r="AB56" s="64"/>
      <c r="AK56" s="64"/>
      <c r="AT56" s="64"/>
      <c r="BD56" s="64"/>
      <c r="BM56" s="64"/>
      <c r="CA56" s="64"/>
    </row>
    <row r="57" spans="15:85" x14ac:dyDescent="0.25">
      <c r="O57" s="64"/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AB58" s="64"/>
      <c r="AK58" s="64"/>
      <c r="AT58" s="64"/>
      <c r="BD58" s="64"/>
      <c r="BM58" s="64"/>
      <c r="BR58" s="62" t="s">
        <v>3</v>
      </c>
      <c r="BS58" s="62" t="s">
        <v>4</v>
      </c>
      <c r="CA58" s="64"/>
    </row>
    <row r="59" spans="15:85" x14ac:dyDescent="0.25">
      <c r="O59" s="64"/>
      <c r="AB59" s="64"/>
      <c r="AK59" s="64"/>
      <c r="AT59" s="64"/>
      <c r="BD59" s="64"/>
      <c r="BM59" s="64"/>
      <c r="BP59" s="62" t="s">
        <v>6</v>
      </c>
      <c r="BQ59" s="62" t="s">
        <v>331</v>
      </c>
      <c r="BR59" s="62">
        <v>2530190</v>
      </c>
      <c r="BS59" s="62">
        <v>33.6</v>
      </c>
      <c r="CA59" s="64"/>
      <c r="CD59" s="24" t="s">
        <v>462</v>
      </c>
    </row>
    <row r="60" spans="15:85" x14ac:dyDescent="0.25">
      <c r="O60" s="64"/>
      <c r="AB60" s="64"/>
      <c r="AK60" s="64"/>
      <c r="AT60" s="64"/>
      <c r="BD60" s="64"/>
      <c r="BM60" s="64"/>
      <c r="BQ60" s="62" t="s">
        <v>332</v>
      </c>
      <c r="BR60" s="62">
        <v>4691742</v>
      </c>
      <c r="BS60" s="62">
        <v>62.2</v>
      </c>
      <c r="CA60" s="64"/>
      <c r="CF60" s="62" t="s">
        <v>3</v>
      </c>
      <c r="CG60" s="62" t="s">
        <v>4</v>
      </c>
    </row>
    <row r="61" spans="15:85" x14ac:dyDescent="0.25">
      <c r="O61" s="64"/>
      <c r="AB61" s="64"/>
      <c r="AK61" s="64"/>
      <c r="AT61" s="64"/>
      <c r="BD61" s="64"/>
      <c r="BM61" s="64"/>
      <c r="BQ61" s="62" t="s">
        <v>43</v>
      </c>
      <c r="BR61" s="62">
        <v>7221932</v>
      </c>
      <c r="BS61" s="62">
        <v>95.8</v>
      </c>
      <c r="CA61" s="64"/>
      <c r="CD61" s="62" t="s">
        <v>6</v>
      </c>
      <c r="CE61" s="62" t="s">
        <v>454</v>
      </c>
      <c r="CF61" s="62">
        <v>611602</v>
      </c>
      <c r="CG61" s="62">
        <v>8.1</v>
      </c>
    </row>
    <row r="62" spans="15:85" x14ac:dyDescent="0.25">
      <c r="O62" s="64"/>
      <c r="AB62" s="64"/>
      <c r="AK62" s="64"/>
      <c r="AT62" s="64"/>
      <c r="BD62" s="64"/>
      <c r="BM62" s="64"/>
      <c r="BP62" s="62" t="s">
        <v>69</v>
      </c>
      <c r="BQ62" s="62" t="s">
        <v>70</v>
      </c>
      <c r="BR62" s="62">
        <v>318368</v>
      </c>
      <c r="BS62" s="62">
        <v>4.2</v>
      </c>
      <c r="CA62" s="64"/>
      <c r="CE62" s="62" t="s">
        <v>455</v>
      </c>
      <c r="CF62" s="62">
        <v>2102906</v>
      </c>
      <c r="CG62" s="62">
        <v>27.9</v>
      </c>
    </row>
    <row r="63" spans="15:85" x14ac:dyDescent="0.25">
      <c r="O63" s="64"/>
      <c r="AB63" s="64"/>
      <c r="AK63" s="64"/>
      <c r="AT63" s="64"/>
      <c r="BD63" s="64"/>
      <c r="BM63" s="64"/>
      <c r="BP63" s="62" t="s">
        <v>43</v>
      </c>
      <c r="BR63" s="62">
        <v>7540300</v>
      </c>
      <c r="BS63" s="62">
        <v>100</v>
      </c>
      <c r="CA63" s="64"/>
      <c r="CE63" s="62" t="s">
        <v>456</v>
      </c>
      <c r="CF63" s="62">
        <v>636736</v>
      </c>
      <c r="CG63" s="62">
        <v>8.4</v>
      </c>
    </row>
    <row r="64" spans="15:85" x14ac:dyDescent="0.25">
      <c r="O64" s="64"/>
      <c r="AB64" s="64"/>
      <c r="AK64" s="64"/>
      <c r="AT64" s="64"/>
      <c r="BD64" s="64"/>
      <c r="BM64" s="64"/>
      <c r="CA64" s="64"/>
      <c r="CE64" s="62" t="s">
        <v>457</v>
      </c>
      <c r="CF64" s="62">
        <v>259721</v>
      </c>
      <c r="CG64" s="62">
        <v>3.4</v>
      </c>
    </row>
    <row r="65" spans="15:85" x14ac:dyDescent="0.25">
      <c r="O65" s="64"/>
      <c r="R65" s="108"/>
      <c r="S65" s="142" t="s">
        <v>402</v>
      </c>
      <c r="AB65" s="64"/>
      <c r="AK65" s="64"/>
      <c r="AT65" s="64"/>
      <c r="BD65" s="64"/>
      <c r="BM65" s="64"/>
      <c r="CA65" s="64"/>
      <c r="CE65" s="62" t="s">
        <v>458</v>
      </c>
      <c r="CF65" s="62">
        <v>460796</v>
      </c>
      <c r="CG65" s="62">
        <v>6.1</v>
      </c>
    </row>
    <row r="66" spans="15:85" x14ac:dyDescent="0.25">
      <c r="O66" s="64"/>
      <c r="R66" s="107" t="s">
        <v>236</v>
      </c>
      <c r="S66" s="57">
        <v>0.4636029800014988</v>
      </c>
      <c r="AB66" s="64"/>
      <c r="AK66" s="64"/>
      <c r="AT66" s="64"/>
      <c r="BD66" s="64"/>
      <c r="BM66" s="64"/>
      <c r="CA66" s="64"/>
      <c r="CE66" s="62" t="s">
        <v>43</v>
      </c>
      <c r="CF66" s="62">
        <v>4071762</v>
      </c>
      <c r="CG66" s="62">
        <v>54</v>
      </c>
    </row>
    <row r="67" spans="15:85" x14ac:dyDescent="0.25">
      <c r="O67" s="64"/>
      <c r="R67" s="107" t="s">
        <v>47</v>
      </c>
      <c r="S67" s="57">
        <v>0.3145452263411691</v>
      </c>
      <c r="AB67" s="64"/>
      <c r="AK67" s="64"/>
      <c r="AT67" s="64"/>
      <c r="BD67" s="64"/>
      <c r="BM67" s="64"/>
      <c r="BP67" s="24" t="s">
        <v>338</v>
      </c>
      <c r="CA67" s="64"/>
      <c r="CD67" s="62" t="s">
        <v>69</v>
      </c>
      <c r="CE67" s="62" t="s">
        <v>70</v>
      </c>
      <c r="CF67" s="62">
        <v>3468538</v>
      </c>
      <c r="CG67" s="62">
        <v>46</v>
      </c>
    </row>
    <row r="68" spans="15:85" x14ac:dyDescent="0.25">
      <c r="O68" s="64"/>
      <c r="R68" s="107" t="s">
        <v>48</v>
      </c>
      <c r="S68" s="57">
        <v>0.33041787413096407</v>
      </c>
      <c r="AB68" s="64"/>
      <c r="AK68" s="64"/>
      <c r="AT68" s="64"/>
      <c r="BD68" s="64"/>
      <c r="BM68" s="64"/>
      <c r="BR68" s="62" t="s">
        <v>3</v>
      </c>
      <c r="BS68" s="62" t="s">
        <v>4</v>
      </c>
      <c r="CA68" s="64"/>
      <c r="CD68" s="62" t="s">
        <v>43</v>
      </c>
      <c r="CF68" s="62">
        <v>7540300</v>
      </c>
      <c r="CG68" s="62">
        <v>100</v>
      </c>
    </row>
    <row r="69" spans="15:85" x14ac:dyDescent="0.25">
      <c r="O69" s="64"/>
      <c r="R69" s="107" t="s">
        <v>119</v>
      </c>
      <c r="S69" s="57">
        <v>0.33700000000000002</v>
      </c>
      <c r="AB69" s="64"/>
      <c r="AK69" s="64"/>
      <c r="AT69" s="64"/>
      <c r="BD69" s="64"/>
      <c r="BM69" s="64"/>
      <c r="BP69" s="62" t="s">
        <v>6</v>
      </c>
      <c r="BQ69" s="62" t="s">
        <v>331</v>
      </c>
      <c r="BR69" s="62">
        <v>1684000</v>
      </c>
      <c r="BS69" s="62">
        <v>22.3</v>
      </c>
      <c r="CA69" s="64"/>
    </row>
    <row r="70" spans="15:85" x14ac:dyDescent="0.25">
      <c r="O70" s="64"/>
      <c r="R70" s="107" t="s">
        <v>50</v>
      </c>
      <c r="S70" s="57">
        <v>0.27268793526705104</v>
      </c>
      <c r="AB70" s="64"/>
      <c r="AK70" s="64"/>
      <c r="AT70" s="64"/>
      <c r="BD70" s="64"/>
      <c r="BM70" s="64"/>
      <c r="BQ70" s="62" t="s">
        <v>332</v>
      </c>
      <c r="BR70" s="62">
        <v>5537932</v>
      </c>
      <c r="BS70" s="62">
        <v>73.400000000000006</v>
      </c>
      <c r="CA70" s="64"/>
    </row>
    <row r="71" spans="15:85" x14ac:dyDescent="0.25">
      <c r="O71" s="64"/>
      <c r="R71" s="107" t="s">
        <v>51</v>
      </c>
      <c r="S71" s="57">
        <v>0.26481777328727685</v>
      </c>
      <c r="AB71" s="64"/>
      <c r="AK71" s="64"/>
      <c r="AT71" s="64"/>
      <c r="BD71" s="64"/>
      <c r="BM71" s="64"/>
      <c r="BQ71" s="62" t="s">
        <v>43</v>
      </c>
      <c r="BR71" s="62">
        <v>7221932</v>
      </c>
      <c r="BS71" s="62">
        <v>95.8</v>
      </c>
      <c r="CA71" s="64"/>
    </row>
    <row r="72" spans="15:85" x14ac:dyDescent="0.25">
      <c r="O72" s="64"/>
      <c r="R72" s="107" t="s">
        <v>52</v>
      </c>
      <c r="S72" s="57">
        <v>0.22435422164453778</v>
      </c>
      <c r="AB72" s="64"/>
      <c r="AK72" s="64"/>
      <c r="AT72" s="64"/>
      <c r="BD72" s="64"/>
      <c r="BM72" s="64"/>
      <c r="BP72" s="62" t="s">
        <v>69</v>
      </c>
      <c r="BQ72" s="62" t="s">
        <v>70</v>
      </c>
      <c r="BR72" s="62">
        <v>318368</v>
      </c>
      <c r="BS72" s="62">
        <v>4.2</v>
      </c>
      <c r="CA72" s="64"/>
      <c r="CD72" s="24" t="s">
        <v>463</v>
      </c>
    </row>
    <row r="73" spans="15:85" x14ac:dyDescent="0.25">
      <c r="O73" s="64"/>
      <c r="R73" s="107" t="s">
        <v>53</v>
      </c>
      <c r="S73" s="57">
        <v>7.0136527242600152E-2</v>
      </c>
      <c r="AB73" s="64"/>
      <c r="AK73" s="64"/>
      <c r="AT73" s="64"/>
      <c r="BD73" s="64"/>
      <c r="BM73" s="64"/>
      <c r="BP73" s="62" t="s">
        <v>43</v>
      </c>
      <c r="BR73" s="62">
        <v>7540300</v>
      </c>
      <c r="BS73" s="62">
        <v>100</v>
      </c>
      <c r="CA73" s="64"/>
      <c r="CF73" s="62" t="s">
        <v>3</v>
      </c>
      <c r="CG73" s="62" t="s">
        <v>4</v>
      </c>
    </row>
    <row r="74" spans="15:85" x14ac:dyDescent="0.25">
      <c r="O74" s="64"/>
      <c r="R74" s="107" t="s">
        <v>54</v>
      </c>
      <c r="S74" s="57">
        <v>5.0069729986300791E-2</v>
      </c>
      <c r="AB74" s="64"/>
      <c r="AK74" s="64"/>
      <c r="AT74" s="64"/>
      <c r="BD74" s="64"/>
      <c r="BM74" s="64"/>
      <c r="CA74" s="64"/>
      <c r="CD74" s="62" t="s">
        <v>6</v>
      </c>
      <c r="CE74" s="62" t="s">
        <v>454</v>
      </c>
      <c r="CF74" s="62">
        <v>284856</v>
      </c>
      <c r="CG74" s="62">
        <v>3.8</v>
      </c>
    </row>
    <row r="75" spans="15:85" x14ac:dyDescent="0.25">
      <c r="O75" s="64"/>
      <c r="R75" s="107" t="s">
        <v>164</v>
      </c>
      <c r="S75" s="23">
        <v>8.2623335966029221E-2</v>
      </c>
      <c r="AB75" s="64"/>
      <c r="AK75" s="64"/>
      <c r="AT75" s="64"/>
      <c r="BD75" s="64"/>
      <c r="BM75" s="64"/>
      <c r="CA75" s="64"/>
      <c r="CE75" s="62" t="s">
        <v>455</v>
      </c>
      <c r="CF75" s="62">
        <v>1466169</v>
      </c>
      <c r="CG75" s="62">
        <v>19.399999999999999</v>
      </c>
    </row>
    <row r="76" spans="15:85" x14ac:dyDescent="0.25">
      <c r="O76" s="64"/>
      <c r="R76" s="107" t="s">
        <v>55</v>
      </c>
      <c r="S76" s="57">
        <v>0.11694161191872102</v>
      </c>
      <c r="AB76" s="64"/>
      <c r="AK76" s="64"/>
      <c r="AT76" s="64"/>
      <c r="BD76" s="64"/>
      <c r="BM76" s="64"/>
      <c r="CA76" s="64"/>
      <c r="CE76" s="62" t="s">
        <v>456</v>
      </c>
      <c r="CF76" s="62">
        <v>301612</v>
      </c>
      <c r="CG76" s="62">
        <v>4</v>
      </c>
    </row>
    <row r="77" spans="15:85" x14ac:dyDescent="0.25">
      <c r="O77" s="64"/>
      <c r="R77" s="107" t="s">
        <v>56</v>
      </c>
      <c r="S77" s="57">
        <v>0.28533999859497072</v>
      </c>
      <c r="AB77" s="64"/>
      <c r="AK77" s="64"/>
      <c r="AT77" s="64"/>
      <c r="BD77" s="64"/>
      <c r="BM77" s="64"/>
      <c r="BP77" s="24" t="s">
        <v>339</v>
      </c>
      <c r="CA77" s="64"/>
      <c r="CE77" s="62" t="s">
        <v>457</v>
      </c>
      <c r="CF77" s="62">
        <v>192697</v>
      </c>
      <c r="CG77" s="62">
        <v>2.6</v>
      </c>
    </row>
    <row r="78" spans="15:85" x14ac:dyDescent="0.25">
      <c r="O78" s="64"/>
      <c r="R78" s="107" t="s">
        <v>57</v>
      </c>
      <c r="S78" s="57">
        <v>0.25457267048150523</v>
      </c>
      <c r="AB78" s="64"/>
      <c r="AK78" s="64"/>
      <c r="AT78" s="64"/>
      <c r="BD78" s="64"/>
      <c r="BM78" s="64"/>
      <c r="BR78" s="62" t="s">
        <v>3</v>
      </c>
      <c r="BS78" s="62" t="s">
        <v>4</v>
      </c>
      <c r="CA78" s="64"/>
      <c r="CE78" s="62" t="s">
        <v>458</v>
      </c>
      <c r="CF78" s="62">
        <v>284856</v>
      </c>
      <c r="CG78" s="62">
        <v>3.8</v>
      </c>
    </row>
    <row r="79" spans="15:85" x14ac:dyDescent="0.25">
      <c r="O79" s="64"/>
      <c r="R79" s="107" t="s">
        <v>58</v>
      </c>
      <c r="S79" s="57">
        <v>0.19291913224158527</v>
      </c>
      <c r="AB79" s="64"/>
      <c r="AK79" s="64"/>
      <c r="AT79" s="64"/>
      <c r="BD79" s="64"/>
      <c r="BM79" s="64"/>
      <c r="BP79" s="62" t="s">
        <v>6</v>
      </c>
      <c r="BQ79" s="62" t="s">
        <v>331</v>
      </c>
      <c r="BR79" s="62">
        <v>3326110</v>
      </c>
      <c r="BS79" s="62">
        <v>44.1</v>
      </c>
      <c r="CA79" s="64"/>
      <c r="CE79" s="62" t="s">
        <v>43</v>
      </c>
      <c r="CF79" s="62">
        <v>2530190</v>
      </c>
      <c r="CG79" s="62">
        <v>33.6</v>
      </c>
    </row>
    <row r="80" spans="15:85" x14ac:dyDescent="0.25">
      <c r="O80" s="64"/>
      <c r="R80" s="107" t="s">
        <v>59</v>
      </c>
      <c r="S80" s="57">
        <v>0.20858742293958196</v>
      </c>
      <c r="AB80" s="64"/>
      <c r="AK80" s="64"/>
      <c r="AT80" s="64"/>
      <c r="BD80" s="64"/>
      <c r="BM80" s="64"/>
      <c r="BQ80" s="62" t="s">
        <v>332</v>
      </c>
      <c r="BR80" s="62">
        <v>3895822</v>
      </c>
      <c r="BS80" s="62">
        <v>51.7</v>
      </c>
      <c r="CA80" s="64"/>
      <c r="CD80" s="62" t="s">
        <v>69</v>
      </c>
      <c r="CE80" s="62" t="s">
        <v>70</v>
      </c>
      <c r="CF80" s="62">
        <v>5010111</v>
      </c>
      <c r="CG80" s="62">
        <v>66.400000000000006</v>
      </c>
    </row>
    <row r="81" spans="15:85" x14ac:dyDescent="0.25">
      <c r="O81" s="64"/>
      <c r="R81" s="107" t="s">
        <v>60</v>
      </c>
      <c r="S81" s="23">
        <v>7.8862295762369611E-2</v>
      </c>
      <c r="AB81" s="64"/>
      <c r="AK81" s="64"/>
      <c r="AT81" s="64"/>
      <c r="BD81" s="64"/>
      <c r="BM81" s="64"/>
      <c r="BQ81" s="62" t="s">
        <v>43</v>
      </c>
      <c r="BR81" s="62">
        <v>7221932</v>
      </c>
      <c r="BS81" s="62">
        <v>95.8</v>
      </c>
      <c r="CA81" s="64"/>
      <c r="CD81" s="62" t="s">
        <v>43</v>
      </c>
      <c r="CF81" s="62">
        <v>7540300</v>
      </c>
      <c r="CG81" s="62">
        <v>100</v>
      </c>
    </row>
    <row r="82" spans="15:85" x14ac:dyDescent="0.25">
      <c r="O82" s="64"/>
      <c r="R82" s="107" t="s">
        <v>88</v>
      </c>
      <c r="S82" s="57">
        <v>8.8901423056172532E-2</v>
      </c>
      <c r="AB82" s="64"/>
      <c r="AK82" s="64"/>
      <c r="AT82" s="64"/>
      <c r="BD82" s="64"/>
      <c r="BM82" s="64"/>
      <c r="BP82" s="62" t="s">
        <v>69</v>
      </c>
      <c r="BQ82" s="62" t="s">
        <v>70</v>
      </c>
      <c r="BR82" s="62">
        <v>318368</v>
      </c>
      <c r="BS82" s="62">
        <v>4.2</v>
      </c>
      <c r="CA82" s="64"/>
    </row>
    <row r="83" spans="15:85" x14ac:dyDescent="0.25">
      <c r="O83" s="64"/>
      <c r="R83" s="107" t="s">
        <v>259</v>
      </c>
      <c r="S83" s="57">
        <v>8.1821435191737416E-2</v>
      </c>
      <c r="AB83" s="64"/>
      <c r="AK83" s="64"/>
      <c r="AT83" s="64"/>
      <c r="BD83" s="64"/>
      <c r="BM83" s="64"/>
      <c r="BP83" s="62" t="s">
        <v>43</v>
      </c>
      <c r="BR83" s="62">
        <v>7540300</v>
      </c>
      <c r="BS83" s="62">
        <v>100</v>
      </c>
      <c r="CA83" s="64"/>
    </row>
    <row r="84" spans="15:85" x14ac:dyDescent="0.25">
      <c r="O84" s="64"/>
      <c r="R84" s="107" t="s">
        <v>61</v>
      </c>
      <c r="S84" s="57">
        <v>0.30681236094856507</v>
      </c>
      <c r="AB84" s="64"/>
      <c r="AK84" s="64"/>
      <c r="AT84" s="64"/>
      <c r="BD84" s="64"/>
      <c r="BM84" s="64"/>
      <c r="CA84" s="64"/>
    </row>
    <row r="85" spans="15:85" x14ac:dyDescent="0.25">
      <c r="O85" s="64"/>
      <c r="R85" s="107" t="s">
        <v>62</v>
      </c>
      <c r="S85" s="57">
        <v>0.16441678188154343</v>
      </c>
      <c r="AB85" s="64"/>
      <c r="AK85" s="64"/>
      <c r="AT85" s="64"/>
      <c r="BD85" s="64"/>
      <c r="BM85" s="64"/>
      <c r="CA85" s="64"/>
      <c r="CD85" s="24" t="s">
        <v>464</v>
      </c>
    </row>
    <row r="86" spans="15:85" x14ac:dyDescent="0.25">
      <c r="O86" s="64"/>
      <c r="R86" s="107" t="s">
        <v>63</v>
      </c>
      <c r="S86" s="57">
        <v>8.9827356531953367E-2</v>
      </c>
      <c r="AB86" s="64"/>
      <c r="AK86" s="64"/>
      <c r="AT86" s="64"/>
      <c r="BD86" s="64"/>
      <c r="BM86" s="64"/>
      <c r="CA86" s="64"/>
      <c r="CF86" s="62" t="s">
        <v>3</v>
      </c>
      <c r="CG86" s="62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2" t="s">
        <v>6</v>
      </c>
      <c r="CE87" s="62" t="s">
        <v>454</v>
      </c>
      <c r="CF87" s="62">
        <v>242965</v>
      </c>
      <c r="CG87" s="62">
        <v>3.2</v>
      </c>
    </row>
    <row r="88" spans="15:85" x14ac:dyDescent="0.25">
      <c r="O88" s="64"/>
      <c r="AB88" s="64"/>
      <c r="AK88" s="64"/>
      <c r="AT88" s="64"/>
      <c r="BD88" s="64"/>
      <c r="BM88" s="64"/>
      <c r="BR88" s="62" t="s">
        <v>3</v>
      </c>
      <c r="BS88" s="62" t="s">
        <v>4</v>
      </c>
      <c r="CA88" s="64"/>
      <c r="CE88" s="62" t="s">
        <v>455</v>
      </c>
      <c r="CF88" s="62">
        <v>938348</v>
      </c>
      <c r="CG88" s="62">
        <v>12.4</v>
      </c>
    </row>
    <row r="89" spans="15:85" x14ac:dyDescent="0.25">
      <c r="O89" s="64"/>
      <c r="AB89" s="64"/>
      <c r="AK89" s="64"/>
      <c r="AT89" s="64"/>
      <c r="BD89" s="64"/>
      <c r="BM89" s="64"/>
      <c r="BP89" s="62" t="s">
        <v>6</v>
      </c>
      <c r="BQ89" s="62" t="s">
        <v>331</v>
      </c>
      <c r="BR89" s="62">
        <v>293234</v>
      </c>
      <c r="BS89" s="62">
        <v>3.9</v>
      </c>
      <c r="CA89" s="64"/>
      <c r="CE89" s="62" t="s">
        <v>456</v>
      </c>
      <c r="CF89" s="62">
        <v>251343</v>
      </c>
      <c r="CG89" s="62">
        <v>3.3</v>
      </c>
    </row>
    <row r="90" spans="15:85" x14ac:dyDescent="0.25">
      <c r="O90" s="64"/>
      <c r="AB90" s="64"/>
      <c r="AK90" s="64"/>
      <c r="AT90" s="64"/>
      <c r="BD90" s="64"/>
      <c r="BM90" s="64"/>
      <c r="BQ90" s="62" t="s">
        <v>332</v>
      </c>
      <c r="BR90" s="62">
        <v>6928698</v>
      </c>
      <c r="BS90" s="62">
        <v>91.9</v>
      </c>
      <c r="CA90" s="64"/>
      <c r="CE90" s="62" t="s">
        <v>457</v>
      </c>
      <c r="CF90" s="62">
        <v>142428</v>
      </c>
      <c r="CG90" s="62">
        <v>1.9</v>
      </c>
    </row>
    <row r="91" spans="15:85" x14ac:dyDescent="0.25">
      <c r="O91" s="64"/>
      <c r="AB91" s="64"/>
      <c r="AK91" s="64"/>
      <c r="AT91" s="64"/>
      <c r="BD91" s="64"/>
      <c r="BM91" s="64"/>
      <c r="BQ91" s="62" t="s">
        <v>43</v>
      </c>
      <c r="BR91" s="62">
        <v>7221932</v>
      </c>
      <c r="BS91" s="62">
        <v>95.8</v>
      </c>
      <c r="CA91" s="64"/>
      <c r="CE91" s="62" t="s">
        <v>458</v>
      </c>
      <c r="CF91" s="62">
        <v>108915</v>
      </c>
      <c r="CG91" s="62">
        <v>1.4</v>
      </c>
    </row>
    <row r="92" spans="15:85" x14ac:dyDescent="0.25">
      <c r="O92" s="64"/>
      <c r="AB92" s="64"/>
      <c r="AK92" s="64"/>
      <c r="AT92" s="64"/>
      <c r="BD92" s="64"/>
      <c r="BM92" s="64"/>
      <c r="BP92" s="62" t="s">
        <v>69</v>
      </c>
      <c r="BQ92" s="62" t="s">
        <v>70</v>
      </c>
      <c r="BR92" s="62">
        <v>318368</v>
      </c>
      <c r="BS92" s="62">
        <v>4.2</v>
      </c>
      <c r="CA92" s="64"/>
      <c r="CE92" s="62" t="s">
        <v>43</v>
      </c>
      <c r="CF92" s="62">
        <v>1684000</v>
      </c>
      <c r="CG92" s="62">
        <v>22.3</v>
      </c>
    </row>
    <row r="93" spans="15:85" x14ac:dyDescent="0.25">
      <c r="O93" s="64"/>
      <c r="AB93" s="64"/>
      <c r="AK93" s="64"/>
      <c r="AT93" s="64"/>
      <c r="BD93" s="64"/>
      <c r="BM93" s="64"/>
      <c r="BP93" s="62" t="s">
        <v>43</v>
      </c>
      <c r="BR93" s="62">
        <v>7540300</v>
      </c>
      <c r="BS93" s="62">
        <v>100</v>
      </c>
      <c r="CA93" s="64"/>
      <c r="CD93" s="62" t="s">
        <v>69</v>
      </c>
      <c r="CE93" s="62" t="s">
        <v>70</v>
      </c>
      <c r="CF93" s="62">
        <v>5856300</v>
      </c>
      <c r="CG93" s="62">
        <v>77.7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2" t="s">
        <v>43</v>
      </c>
      <c r="CF94" s="62">
        <v>7540300</v>
      </c>
      <c r="CG94" s="62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2" t="s">
        <v>3</v>
      </c>
      <c r="BS98" s="62" t="s">
        <v>4</v>
      </c>
      <c r="CA98" s="64"/>
      <c r="CD98" s="24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2" t="s">
        <v>6</v>
      </c>
      <c r="BQ99" s="62" t="s">
        <v>331</v>
      </c>
      <c r="BR99" s="62">
        <v>418906</v>
      </c>
      <c r="BS99" s="62">
        <v>5.6</v>
      </c>
      <c r="CA99" s="64"/>
      <c r="CF99" s="62" t="s">
        <v>3</v>
      </c>
      <c r="CG99" s="62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2" t="s">
        <v>332</v>
      </c>
      <c r="BR100" s="62">
        <v>6803026</v>
      </c>
      <c r="BS100" s="62">
        <v>90.2</v>
      </c>
      <c r="CA100" s="64"/>
      <c r="CD100" s="62" t="s">
        <v>6</v>
      </c>
      <c r="CE100" s="62" t="s">
        <v>454</v>
      </c>
      <c r="CF100" s="62">
        <v>678627</v>
      </c>
      <c r="CG100" s="62">
        <v>9</v>
      </c>
    </row>
    <row r="101" spans="15:85" x14ac:dyDescent="0.25">
      <c r="O101" s="64"/>
      <c r="AB101" s="64"/>
      <c r="AK101" s="64"/>
      <c r="AT101" s="64"/>
      <c r="BD101" s="64"/>
      <c r="BM101" s="64"/>
      <c r="BQ101" s="62" t="s">
        <v>43</v>
      </c>
      <c r="BR101" s="62">
        <v>7221932</v>
      </c>
      <c r="BS101" s="62">
        <v>95.8</v>
      </c>
      <c r="CA101" s="64"/>
      <c r="CE101" s="62" t="s">
        <v>455</v>
      </c>
      <c r="CF101" s="62">
        <v>1868319</v>
      </c>
      <c r="CG101" s="62">
        <v>24.8</v>
      </c>
    </row>
    <row r="102" spans="15:85" x14ac:dyDescent="0.25">
      <c r="O102" s="64"/>
      <c r="AB102" s="64"/>
      <c r="AK102" s="64"/>
      <c r="AT102" s="64"/>
      <c r="BD102" s="64"/>
      <c r="BM102" s="64"/>
      <c r="BP102" s="62" t="s">
        <v>69</v>
      </c>
      <c r="BQ102" s="62" t="s">
        <v>70</v>
      </c>
      <c r="BR102" s="62">
        <v>318368</v>
      </c>
      <c r="BS102" s="62">
        <v>4.2</v>
      </c>
      <c r="CA102" s="64"/>
      <c r="CE102" s="62" t="s">
        <v>456</v>
      </c>
      <c r="CF102" s="62">
        <v>452418</v>
      </c>
      <c r="CG102" s="62">
        <v>6</v>
      </c>
    </row>
    <row r="103" spans="15:85" x14ac:dyDescent="0.25">
      <c r="O103" s="64"/>
      <c r="AB103" s="64"/>
      <c r="AK103" s="64"/>
      <c r="AT103" s="64"/>
      <c r="BD103" s="64"/>
      <c r="BM103" s="64"/>
      <c r="BP103" s="62" t="s">
        <v>43</v>
      </c>
      <c r="BR103" s="62">
        <v>7540300</v>
      </c>
      <c r="BS103" s="62">
        <v>100</v>
      </c>
      <c r="CA103" s="64"/>
      <c r="CE103" s="62" t="s">
        <v>457</v>
      </c>
      <c r="CF103" s="62">
        <v>167562</v>
      </c>
      <c r="CG103" s="62">
        <v>2.2000000000000002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2" t="s">
        <v>458</v>
      </c>
      <c r="CF104" s="62">
        <v>159184</v>
      </c>
      <c r="CG104" s="62">
        <v>2.1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2" t="s">
        <v>43</v>
      </c>
      <c r="CF105" s="62">
        <v>3326110</v>
      </c>
      <c r="CG105" s="62">
        <v>44.1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2" t="s">
        <v>69</v>
      </c>
      <c r="CE106" s="62" t="s">
        <v>70</v>
      </c>
      <c r="CF106" s="62">
        <v>4214190</v>
      </c>
      <c r="CG106" s="62">
        <v>55.9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2" t="s">
        <v>43</v>
      </c>
      <c r="CF107" s="62">
        <v>7540300</v>
      </c>
      <c r="CG107" s="62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2" t="s">
        <v>3</v>
      </c>
      <c r="BS108" s="62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2" t="s">
        <v>6</v>
      </c>
      <c r="BQ109" s="62" t="s">
        <v>331</v>
      </c>
      <c r="BR109" s="62">
        <v>6794648</v>
      </c>
      <c r="BS109" s="62">
        <v>90.1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2" t="s">
        <v>332</v>
      </c>
      <c r="BR110" s="62">
        <v>427284</v>
      </c>
      <c r="BS110" s="62">
        <v>5.7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2" t="s">
        <v>43</v>
      </c>
      <c r="BR111" s="62">
        <v>7221932</v>
      </c>
      <c r="BS111" s="62">
        <v>95.8</v>
      </c>
      <c r="CA111" s="64"/>
      <c r="CD111" s="24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2" t="s">
        <v>69</v>
      </c>
      <c r="BQ112" s="62" t="s">
        <v>70</v>
      </c>
      <c r="BR112" s="62">
        <v>318368</v>
      </c>
      <c r="BS112" s="62">
        <v>4.2</v>
      </c>
      <c r="CA112" s="64"/>
      <c r="CF112" s="62" t="s">
        <v>3</v>
      </c>
      <c r="CG112" s="62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2" t="s">
        <v>43</v>
      </c>
      <c r="BR113" s="62">
        <v>7540300</v>
      </c>
      <c r="BS113" s="62">
        <v>100</v>
      </c>
      <c r="CA113" s="64"/>
      <c r="CD113" s="62" t="s">
        <v>6</v>
      </c>
      <c r="CE113" s="62" t="s">
        <v>454</v>
      </c>
      <c r="CF113" s="62">
        <v>50269</v>
      </c>
      <c r="CG113" s="62">
        <v>0.7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2" t="s">
        <v>455</v>
      </c>
      <c r="CF114" s="62">
        <v>117294</v>
      </c>
      <c r="CG114" s="62">
        <v>1.6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2" t="s">
        <v>456</v>
      </c>
      <c r="CF115" s="62">
        <v>41891</v>
      </c>
      <c r="CG115" s="62">
        <v>0.6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2" t="s">
        <v>457</v>
      </c>
      <c r="CF116" s="62">
        <v>50269</v>
      </c>
      <c r="CG116" s="62">
        <v>0.7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2" t="s">
        <v>458</v>
      </c>
      <c r="CF117" s="62">
        <v>33512</v>
      </c>
      <c r="CG117" s="62">
        <v>0.4</v>
      </c>
    </row>
    <row r="118" spans="15:85" x14ac:dyDescent="0.25">
      <c r="O118" s="64"/>
      <c r="AB118" s="64"/>
      <c r="AK118" s="64"/>
      <c r="AT118" s="64"/>
      <c r="BD118" s="64"/>
      <c r="BM118" s="64"/>
      <c r="BR118" s="62" t="s">
        <v>3</v>
      </c>
      <c r="BS118" s="62" t="s">
        <v>4</v>
      </c>
      <c r="CA118" s="64"/>
      <c r="CE118" s="62" t="s">
        <v>43</v>
      </c>
      <c r="CF118" s="62">
        <v>293234</v>
      </c>
      <c r="CG118" s="62">
        <v>3.9</v>
      </c>
    </row>
    <row r="119" spans="15:85" x14ac:dyDescent="0.25">
      <c r="O119" s="64"/>
      <c r="AB119" s="64"/>
      <c r="AK119" s="64"/>
      <c r="AT119" s="64"/>
      <c r="BD119" s="64"/>
      <c r="BM119" s="64"/>
      <c r="BP119" s="62" t="s">
        <v>6</v>
      </c>
      <c r="BQ119" s="62" t="s">
        <v>331</v>
      </c>
      <c r="BR119" s="62">
        <v>1332120</v>
      </c>
      <c r="BS119" s="62">
        <v>17.7</v>
      </c>
      <c r="CA119" s="64"/>
      <c r="CD119" s="62" t="s">
        <v>69</v>
      </c>
      <c r="CE119" s="62" t="s">
        <v>70</v>
      </c>
      <c r="CF119" s="62">
        <v>7247066</v>
      </c>
      <c r="CG119" s="62">
        <v>96.1</v>
      </c>
    </row>
    <row r="120" spans="15:85" x14ac:dyDescent="0.25">
      <c r="O120" s="64"/>
      <c r="AB120" s="64"/>
      <c r="AK120" s="64"/>
      <c r="AT120" s="64"/>
      <c r="BD120" s="64"/>
      <c r="BM120" s="64"/>
      <c r="BQ120" s="62" t="s">
        <v>332</v>
      </c>
      <c r="BR120" s="62">
        <v>5889812</v>
      </c>
      <c r="BS120" s="62">
        <v>78.099999999999994</v>
      </c>
      <c r="CA120" s="64"/>
      <c r="CD120" s="62" t="s">
        <v>43</v>
      </c>
      <c r="CF120" s="62">
        <v>7540300</v>
      </c>
      <c r="CG120" s="62">
        <v>100</v>
      </c>
    </row>
    <row r="121" spans="15:85" x14ac:dyDescent="0.25">
      <c r="O121" s="64"/>
      <c r="AB121" s="64"/>
      <c r="AK121" s="64"/>
      <c r="AT121" s="64"/>
      <c r="BD121" s="64"/>
      <c r="BM121" s="64"/>
      <c r="BQ121" s="62" t="s">
        <v>43</v>
      </c>
      <c r="BR121" s="62">
        <v>7221932</v>
      </c>
      <c r="BS121" s="62">
        <v>95.8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2" t="s">
        <v>69</v>
      </c>
      <c r="BQ122" s="62" t="s">
        <v>70</v>
      </c>
      <c r="BR122" s="62">
        <v>318368</v>
      </c>
      <c r="BS122" s="62">
        <v>4.2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2" t="s">
        <v>43</v>
      </c>
      <c r="BR123" s="62">
        <v>7540300</v>
      </c>
      <c r="BS123" s="62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CA124" s="64"/>
      <c r="CD124" s="24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F125" s="62" t="s">
        <v>3</v>
      </c>
      <c r="CG125" s="62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D126" s="62" t="s">
        <v>6</v>
      </c>
      <c r="CE126" s="62" t="s">
        <v>454</v>
      </c>
      <c r="CF126" s="62">
        <v>58647</v>
      </c>
      <c r="CG126" s="62">
        <v>0.8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2" t="s">
        <v>455</v>
      </c>
      <c r="CF127" s="62">
        <v>201075</v>
      </c>
      <c r="CG127" s="62">
        <v>2.7</v>
      </c>
    </row>
    <row r="128" spans="15:85" x14ac:dyDescent="0.25">
      <c r="O128" s="64"/>
      <c r="AB128" s="64"/>
      <c r="AK128" s="64"/>
      <c r="AT128" s="64"/>
      <c r="BD128" s="64"/>
      <c r="BM128" s="64"/>
      <c r="BR128" s="62" t="s">
        <v>3</v>
      </c>
      <c r="BS128" s="62" t="s">
        <v>4</v>
      </c>
      <c r="CA128" s="64"/>
      <c r="CE128" s="62" t="s">
        <v>456</v>
      </c>
      <c r="CF128" s="62">
        <v>41891</v>
      </c>
      <c r="CG128" s="62">
        <v>0.6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2" t="s">
        <v>331</v>
      </c>
      <c r="BR129" s="62">
        <v>326746</v>
      </c>
      <c r="BS129" s="62">
        <v>4.3</v>
      </c>
      <c r="CA129" s="64"/>
      <c r="CE129" s="62" t="s">
        <v>457</v>
      </c>
      <c r="CF129" s="62">
        <v>25134</v>
      </c>
      <c r="CG129" s="62">
        <v>0.3</v>
      </c>
    </row>
    <row r="130" spans="15:85" x14ac:dyDescent="0.25">
      <c r="O130" s="64"/>
      <c r="AB130" s="64"/>
      <c r="AK130" s="64"/>
      <c r="AT130" s="64"/>
      <c r="BD130" s="64"/>
      <c r="BM130" s="64"/>
      <c r="BQ130" s="62" t="s">
        <v>332</v>
      </c>
      <c r="BR130" s="62">
        <v>6895186</v>
      </c>
      <c r="BS130" s="62">
        <v>91.4</v>
      </c>
      <c r="CA130" s="64"/>
      <c r="CE130" s="62" t="s">
        <v>458</v>
      </c>
      <c r="CF130" s="62">
        <v>92159</v>
      </c>
      <c r="CG130" s="62">
        <v>1.2</v>
      </c>
    </row>
    <row r="131" spans="15:85" x14ac:dyDescent="0.25">
      <c r="O131" s="64"/>
      <c r="AB131" s="64"/>
      <c r="AK131" s="64"/>
      <c r="AT131" s="64"/>
      <c r="BD131" s="64"/>
      <c r="BM131" s="64"/>
      <c r="BQ131" s="62" t="s">
        <v>43</v>
      </c>
      <c r="BR131" s="62">
        <v>7221932</v>
      </c>
      <c r="BS131" s="62">
        <v>95.8</v>
      </c>
      <c r="CA131" s="64"/>
      <c r="CE131" s="62" t="s">
        <v>43</v>
      </c>
      <c r="CF131" s="62">
        <v>418906</v>
      </c>
      <c r="CG131" s="62">
        <v>5.6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2" t="s">
        <v>70</v>
      </c>
      <c r="BR132" s="62">
        <v>318368</v>
      </c>
      <c r="BS132" s="62">
        <v>4.2</v>
      </c>
      <c r="CA132" s="64"/>
      <c r="CD132" s="62" t="s">
        <v>69</v>
      </c>
      <c r="CE132" s="62" t="s">
        <v>70</v>
      </c>
      <c r="CF132" s="62">
        <v>7121395</v>
      </c>
      <c r="CG132" s="62">
        <v>94.4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2">
        <v>7540300</v>
      </c>
      <c r="BS133" s="62">
        <v>100</v>
      </c>
      <c r="CA133" s="64"/>
      <c r="CD133" s="62" t="s">
        <v>43</v>
      </c>
      <c r="CF133" s="62">
        <v>7540300</v>
      </c>
      <c r="CG133" s="62">
        <v>100</v>
      </c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CA135" s="64"/>
    </row>
    <row r="136" spans="15:85" x14ac:dyDescent="0.25">
      <c r="O136" s="64"/>
      <c r="AB136" s="64"/>
      <c r="AK136" s="64"/>
      <c r="AT136" s="64"/>
      <c r="BD136" s="64"/>
      <c r="BM136" s="64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24" t="s">
        <v>345</v>
      </c>
      <c r="CA137" s="64"/>
      <c r="CD137" s="62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R138" s="62" t="s">
        <v>3</v>
      </c>
      <c r="BS138" s="62" t="s">
        <v>4</v>
      </c>
      <c r="CA138" s="64"/>
      <c r="CF138" s="62" t="s">
        <v>3</v>
      </c>
      <c r="CG138" s="62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2" t="s">
        <v>331</v>
      </c>
      <c r="BR139" s="62">
        <v>175940</v>
      </c>
      <c r="BS139" s="62">
        <v>2.2999999999999998</v>
      </c>
      <c r="CA139" s="64"/>
      <c r="CD139" s="62" t="s">
        <v>6</v>
      </c>
      <c r="CE139" s="62" t="s">
        <v>454</v>
      </c>
      <c r="CF139" s="62">
        <v>477552</v>
      </c>
      <c r="CG139" s="62">
        <v>6.3</v>
      </c>
    </row>
    <row r="140" spans="15:85" x14ac:dyDescent="0.25">
      <c r="O140" s="64"/>
      <c r="AB140" s="64"/>
      <c r="AK140" s="64"/>
      <c r="AT140" s="64"/>
      <c r="BD140" s="64"/>
      <c r="BM140" s="64"/>
      <c r="BQ140" s="62" t="s">
        <v>332</v>
      </c>
      <c r="BR140" s="62">
        <v>7045992</v>
      </c>
      <c r="BS140" s="62">
        <v>93.4</v>
      </c>
      <c r="CA140" s="64"/>
      <c r="CE140" s="62" t="s">
        <v>455</v>
      </c>
      <c r="CF140" s="62">
        <v>1868319</v>
      </c>
      <c r="CG140" s="62">
        <v>24.8</v>
      </c>
    </row>
    <row r="141" spans="15:85" x14ac:dyDescent="0.25">
      <c r="O141" s="64"/>
      <c r="AB141" s="64"/>
      <c r="AK141" s="64"/>
      <c r="AT141" s="64"/>
      <c r="BD141" s="64"/>
      <c r="BM141" s="64"/>
      <c r="BQ141" s="62" t="s">
        <v>43</v>
      </c>
      <c r="BR141" s="62">
        <v>7221932</v>
      </c>
      <c r="BS141" s="62">
        <v>95.8</v>
      </c>
      <c r="CA141" s="64"/>
      <c r="CE141" s="62" t="s">
        <v>456</v>
      </c>
      <c r="CF141" s="62">
        <v>1591841</v>
      </c>
      <c r="CG141" s="62">
        <v>21.1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2" t="s">
        <v>70</v>
      </c>
      <c r="BR142" s="62">
        <v>318368</v>
      </c>
      <c r="BS142" s="62">
        <v>4.2</v>
      </c>
      <c r="CA142" s="64"/>
      <c r="CE142" s="62" t="s">
        <v>457</v>
      </c>
      <c r="CF142" s="62">
        <v>2630727</v>
      </c>
      <c r="CG142" s="62">
        <v>34.9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2">
        <v>7540300</v>
      </c>
      <c r="BS143" s="62">
        <v>100</v>
      </c>
      <c r="CA143" s="64"/>
      <c r="CE143" s="62" t="s">
        <v>458</v>
      </c>
      <c r="CF143" s="62">
        <v>226209</v>
      </c>
      <c r="CG143" s="62">
        <v>3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E144" s="62" t="s">
        <v>43</v>
      </c>
      <c r="CF144" s="62">
        <v>6794648</v>
      </c>
      <c r="CG144" s="62">
        <v>90.1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2" t="s">
        <v>69</v>
      </c>
      <c r="CE145" s="62" t="s">
        <v>70</v>
      </c>
      <c r="CF145" s="62">
        <v>745652</v>
      </c>
      <c r="CG145" s="62">
        <v>9.9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  <c r="CD146" s="62" t="s">
        <v>43</v>
      </c>
      <c r="CF146" s="62">
        <v>7540300</v>
      </c>
      <c r="CG146" s="62">
        <v>100</v>
      </c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</row>
    <row r="150" spans="15:85" x14ac:dyDescent="0.25">
      <c r="O150" s="64"/>
      <c r="AB150" s="64"/>
      <c r="AK150" s="64"/>
      <c r="AT150" s="64"/>
      <c r="BD150" s="64"/>
      <c r="BM150" s="64"/>
      <c r="CA150" s="64"/>
      <c r="CD150" s="62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F151" s="62" t="s">
        <v>3</v>
      </c>
      <c r="CG151" s="62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D152" s="62" t="s">
        <v>6</v>
      </c>
      <c r="CE152" s="62" t="s">
        <v>454</v>
      </c>
      <c r="CF152" s="62">
        <v>226209</v>
      </c>
      <c r="CG152" s="62">
        <v>3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2" t="s">
        <v>455</v>
      </c>
      <c r="CF153" s="62">
        <v>745652</v>
      </c>
      <c r="CG153" s="62">
        <v>9.9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2" t="s">
        <v>456</v>
      </c>
      <c r="CF154" s="62">
        <v>242965</v>
      </c>
      <c r="CG154" s="62">
        <v>3.2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2" t="s">
        <v>457</v>
      </c>
      <c r="CF155" s="62">
        <v>58647</v>
      </c>
      <c r="CG155" s="62">
        <v>0.8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2" t="s">
        <v>458</v>
      </c>
      <c r="CF156" s="62">
        <v>58647</v>
      </c>
      <c r="CG156" s="62">
        <v>0.8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E157" s="62" t="s">
        <v>43</v>
      </c>
      <c r="CF157" s="62">
        <v>1332120</v>
      </c>
      <c r="CG157" s="62">
        <v>17.7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2" t="s">
        <v>69</v>
      </c>
      <c r="CE158" s="62" t="s">
        <v>70</v>
      </c>
      <c r="CF158" s="62">
        <v>6208180</v>
      </c>
      <c r="CG158" s="62">
        <v>82.3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  <c r="CD159" s="62" t="s">
        <v>43</v>
      </c>
      <c r="CF159" s="62">
        <v>7540300</v>
      </c>
      <c r="CG159" s="62">
        <v>100</v>
      </c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</row>
    <row r="163" spans="15:85" x14ac:dyDescent="0.25">
      <c r="O163" s="64"/>
      <c r="AB163" s="64"/>
      <c r="AK163" s="64"/>
      <c r="AT163" s="64"/>
      <c r="BD163" s="64"/>
      <c r="BM163" s="64"/>
      <c r="CA163" s="64"/>
      <c r="CD163" s="62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F164" s="62" t="s">
        <v>3</v>
      </c>
      <c r="CG164" s="62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D165" s="62" t="s">
        <v>6</v>
      </c>
      <c r="CE165" s="62" t="s">
        <v>454</v>
      </c>
      <c r="CF165" s="62">
        <v>41891</v>
      </c>
      <c r="CG165" s="62">
        <v>0.6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2" t="s">
        <v>455</v>
      </c>
      <c r="CF166" s="62">
        <v>184318</v>
      </c>
      <c r="CG166" s="62">
        <v>2.4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2" t="s">
        <v>456</v>
      </c>
      <c r="CF167" s="62">
        <v>41891</v>
      </c>
      <c r="CG167" s="62">
        <v>0.6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2" t="s">
        <v>457</v>
      </c>
      <c r="CF168" s="62">
        <v>16756</v>
      </c>
      <c r="CG168" s="62">
        <v>0.2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E169" s="62" t="s">
        <v>458</v>
      </c>
      <c r="CF169" s="62">
        <v>41891</v>
      </c>
      <c r="CG169" s="62">
        <v>0.6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E170" s="62" t="s">
        <v>43</v>
      </c>
      <c r="CF170" s="62">
        <v>326746</v>
      </c>
      <c r="CG170" s="62">
        <v>4.3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D171" s="62" t="s">
        <v>69</v>
      </c>
      <c r="CE171" s="62" t="s">
        <v>70</v>
      </c>
      <c r="CF171" s="62">
        <v>7213554</v>
      </c>
      <c r="CG171" s="62">
        <v>95.7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  <c r="CD172" s="62" t="s">
        <v>43</v>
      </c>
      <c r="CF172" s="62">
        <v>7540300</v>
      </c>
      <c r="CG172" s="62">
        <v>100</v>
      </c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</row>
    <row r="175" spans="15:85" x14ac:dyDescent="0.25">
      <c r="O175" s="64"/>
      <c r="AB175" s="64"/>
      <c r="AK175" s="64"/>
      <c r="AT175" s="64"/>
      <c r="BD175" s="64"/>
      <c r="BM175" s="64"/>
      <c r="CA175" s="64"/>
    </row>
    <row r="176" spans="15:85" x14ac:dyDescent="0.25">
      <c r="O176" s="64"/>
      <c r="AB176" s="64"/>
      <c r="AK176" s="64"/>
      <c r="AT176" s="64"/>
      <c r="BD176" s="64"/>
      <c r="BM176" s="64"/>
      <c r="CA176" s="64"/>
      <c r="CD176" s="62" t="s">
        <v>471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F177" s="62" t="s">
        <v>3</v>
      </c>
      <c r="CG177" s="62" t="s">
        <v>4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D178" s="62" t="s">
        <v>6</v>
      </c>
      <c r="CE178" s="62" t="s">
        <v>454</v>
      </c>
      <c r="CF178" s="62">
        <v>25134</v>
      </c>
      <c r="CG178" s="62">
        <v>0.3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2" t="s">
        <v>455</v>
      </c>
      <c r="CF179" s="62">
        <v>83781</v>
      </c>
      <c r="CG179" s="62">
        <v>1.1000000000000001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E180" s="62" t="s">
        <v>456</v>
      </c>
      <c r="CF180" s="62">
        <v>50269</v>
      </c>
      <c r="CG180" s="62">
        <v>0.7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E181" s="62" t="s">
        <v>458</v>
      </c>
      <c r="CF181" s="62">
        <v>16756</v>
      </c>
      <c r="CG181" s="62">
        <v>0.2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  <c r="CE182" s="62" t="s">
        <v>43</v>
      </c>
      <c r="CF182" s="62">
        <v>175940</v>
      </c>
      <c r="CG182" s="62">
        <v>2.2999999999999998</v>
      </c>
    </row>
    <row r="183" spans="15:85" x14ac:dyDescent="0.25">
      <c r="O183" s="64"/>
      <c r="AB183" s="64"/>
      <c r="AK183" s="64"/>
      <c r="AT183" s="64"/>
      <c r="BD183" s="64"/>
      <c r="BM183" s="64"/>
      <c r="CA183" s="64"/>
      <c r="CD183" s="62" t="s">
        <v>69</v>
      </c>
      <c r="CE183" s="62" t="s">
        <v>70</v>
      </c>
      <c r="CF183" s="62">
        <v>7364360</v>
      </c>
      <c r="CG183" s="62">
        <v>97.7</v>
      </c>
    </row>
    <row r="184" spans="15:85" x14ac:dyDescent="0.25">
      <c r="O184" s="64"/>
      <c r="AB184" s="64"/>
      <c r="AK184" s="64"/>
      <c r="AT184" s="64"/>
      <c r="BD184" s="64"/>
      <c r="BM184" s="64"/>
      <c r="CA184" s="64"/>
      <c r="CD184" s="62" t="s">
        <v>43</v>
      </c>
      <c r="CF184" s="62">
        <v>7540300</v>
      </c>
      <c r="CG184" s="62">
        <v>100</v>
      </c>
    </row>
    <row r="185" spans="15:85" x14ac:dyDescent="0.25">
      <c r="O185" s="64"/>
      <c r="AB185" s="64"/>
      <c r="AK185" s="64"/>
      <c r="AT185" s="64"/>
      <c r="BD185" s="64"/>
      <c r="BM185" s="64"/>
      <c r="CA185" s="64"/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K1:CO398"/>
  <sheetViews>
    <sheetView topLeftCell="BX7" zoomScale="70" zoomScaleNormal="70" workbookViewId="0">
      <selection activeCell="CJ29" sqref="CJ29"/>
    </sheetView>
  </sheetViews>
  <sheetFormatPr defaultColWidth="8.75" defaultRowHeight="15.75" x14ac:dyDescent="0.25"/>
  <cols>
    <col min="1" max="31" width="8.75" style="62"/>
    <col min="32" max="32" width="15.125" style="62" customWidth="1"/>
    <col min="33" max="40" width="8.75" style="62"/>
    <col min="41" max="41" width="16.25" style="62" customWidth="1"/>
    <col min="42" max="49" width="8.75" style="62"/>
    <col min="50" max="50" width="15" style="62" customWidth="1"/>
    <col min="51" max="16384" width="8.75" style="62"/>
  </cols>
  <sheetData>
    <row r="1" spans="11:93" x14ac:dyDescent="0.25">
      <c r="K1" s="34" t="s">
        <v>763</v>
      </c>
      <c r="L1" s="62" t="s">
        <v>36</v>
      </c>
      <c r="M1" s="62" t="s">
        <v>402</v>
      </c>
      <c r="O1" s="64"/>
      <c r="Q1" s="127" t="s">
        <v>764</v>
      </c>
      <c r="R1" s="108"/>
      <c r="AB1" s="64"/>
      <c r="AD1" s="34" t="s">
        <v>765</v>
      </c>
      <c r="AK1" s="64"/>
      <c r="AM1" s="34" t="s">
        <v>767</v>
      </c>
      <c r="AT1" s="64"/>
      <c r="AV1" s="34" t="s">
        <v>768</v>
      </c>
      <c r="BD1" s="64"/>
      <c r="BF1" s="34" t="s">
        <v>769</v>
      </c>
      <c r="BM1" s="64"/>
      <c r="BO1" s="34" t="s">
        <v>770</v>
      </c>
      <c r="CA1" s="64"/>
      <c r="CC1" s="34" t="s">
        <v>771</v>
      </c>
    </row>
    <row r="2" spans="11:93" x14ac:dyDescent="0.25">
      <c r="K2" s="62" t="s">
        <v>405</v>
      </c>
      <c r="L2" s="62" t="s">
        <v>441</v>
      </c>
      <c r="O2" s="64"/>
      <c r="Q2" s="108"/>
      <c r="R2" s="108"/>
      <c r="AB2" s="64"/>
      <c r="AD2" s="5" t="s">
        <v>327</v>
      </c>
      <c r="AE2" s="6">
        <v>571826</v>
      </c>
      <c r="AK2" s="64"/>
      <c r="AM2" s="5" t="s">
        <v>327</v>
      </c>
      <c r="AN2" s="6">
        <v>4075392</v>
      </c>
      <c r="AT2" s="64"/>
      <c r="AV2" s="5" t="s">
        <v>327</v>
      </c>
      <c r="AW2" s="6">
        <v>4075392</v>
      </c>
      <c r="BD2" s="64"/>
      <c r="BF2" s="5" t="s">
        <v>327</v>
      </c>
      <c r="BG2" s="6">
        <v>4075392</v>
      </c>
      <c r="BM2" s="64"/>
      <c r="BO2" s="5" t="s">
        <v>327</v>
      </c>
      <c r="BP2" s="6">
        <v>4075392</v>
      </c>
      <c r="CA2" s="64"/>
      <c r="CC2" s="5" t="s">
        <v>327</v>
      </c>
      <c r="CD2" s="6">
        <v>4075392</v>
      </c>
    </row>
    <row r="3" spans="11:93" x14ac:dyDescent="0.25">
      <c r="K3" s="62" t="s">
        <v>0</v>
      </c>
      <c r="L3" s="62">
        <v>898</v>
      </c>
      <c r="O3" s="64"/>
      <c r="Q3" s="108"/>
      <c r="R3" s="108"/>
      <c r="AB3" s="64"/>
      <c r="AD3" s="59" t="s">
        <v>64</v>
      </c>
      <c r="AE3" s="6" t="s">
        <v>774</v>
      </c>
      <c r="AK3" s="64"/>
      <c r="AM3" s="59" t="s">
        <v>64</v>
      </c>
      <c r="AN3" s="6" t="s">
        <v>766</v>
      </c>
      <c r="AT3" s="64"/>
      <c r="AV3" s="59" t="s">
        <v>64</v>
      </c>
      <c r="AW3" s="6" t="s">
        <v>766</v>
      </c>
      <c r="BD3" s="64"/>
      <c r="BF3" s="59" t="s">
        <v>64</v>
      </c>
      <c r="BG3" s="6" t="s">
        <v>766</v>
      </c>
      <c r="BM3" s="64"/>
      <c r="BO3" s="59" t="s">
        <v>64</v>
      </c>
      <c r="BP3" s="6" t="s">
        <v>766</v>
      </c>
      <c r="CA3" s="64"/>
      <c r="CC3" s="59" t="s">
        <v>64</v>
      </c>
      <c r="CD3" s="6" t="s">
        <v>766</v>
      </c>
    </row>
    <row r="4" spans="11:93" x14ac:dyDescent="0.25">
      <c r="K4" s="62" t="s">
        <v>416</v>
      </c>
      <c r="L4" s="62">
        <v>4075392</v>
      </c>
      <c r="O4" s="64"/>
      <c r="Q4" s="108"/>
      <c r="R4" s="108"/>
      <c r="AB4" s="64"/>
      <c r="AK4" s="64"/>
      <c r="AT4" s="64"/>
      <c r="BD4" s="64"/>
      <c r="BM4" s="64"/>
      <c r="CA4" s="64"/>
    </row>
    <row r="5" spans="11:93" x14ac:dyDescent="0.25">
      <c r="K5" s="62" t="s">
        <v>421</v>
      </c>
      <c r="L5" s="35">
        <v>0.86599999999999999</v>
      </c>
      <c r="O5" s="64"/>
      <c r="Q5" s="108"/>
      <c r="R5" s="108"/>
      <c r="AB5" s="64"/>
      <c r="AK5" s="64"/>
      <c r="AT5" s="64"/>
      <c r="BD5" s="64"/>
      <c r="BM5" s="64"/>
      <c r="CA5" s="64"/>
    </row>
    <row r="6" spans="11:93" x14ac:dyDescent="0.25">
      <c r="K6" s="78" t="s">
        <v>422</v>
      </c>
      <c r="L6" s="79">
        <f>1-L5</f>
        <v>0.13400000000000001</v>
      </c>
      <c r="M6" s="78"/>
      <c r="O6" s="64"/>
      <c r="Q6" s="108"/>
      <c r="R6" s="108"/>
      <c r="W6" s="34" t="s">
        <v>328</v>
      </c>
      <c r="AB6" s="64"/>
      <c r="AE6" s="4" t="s">
        <v>233</v>
      </c>
      <c r="AK6" s="64"/>
      <c r="AN6" s="4" t="s">
        <v>244</v>
      </c>
      <c r="AT6" s="64"/>
      <c r="AW6" s="4" t="s">
        <v>326</v>
      </c>
      <c r="BD6" s="64"/>
      <c r="BG6" s="4" t="s">
        <v>255</v>
      </c>
      <c r="BM6" s="64"/>
      <c r="BP6" s="4" t="s">
        <v>346</v>
      </c>
      <c r="CA6" s="64"/>
      <c r="CD6" s="4" t="s">
        <v>482</v>
      </c>
    </row>
    <row r="7" spans="11:93" x14ac:dyDescent="0.25">
      <c r="K7" s="62" t="s">
        <v>429</v>
      </c>
      <c r="L7" s="76">
        <v>0.50700000000000001</v>
      </c>
      <c r="M7" s="76">
        <v>0.52200000000000002</v>
      </c>
      <c r="O7" s="64"/>
      <c r="R7" s="112"/>
      <c r="S7" s="112" t="s">
        <v>36</v>
      </c>
      <c r="T7" s="108" t="s">
        <v>512</v>
      </c>
      <c r="U7" s="142" t="s">
        <v>402</v>
      </c>
      <c r="W7" s="112"/>
      <c r="X7" s="112" t="s">
        <v>36</v>
      </c>
      <c r="Y7" s="108" t="s">
        <v>512</v>
      </c>
      <c r="Z7" s="142" t="s">
        <v>402</v>
      </c>
      <c r="AB7" s="64"/>
      <c r="AE7" s="24" t="s">
        <v>224</v>
      </c>
      <c r="AK7" s="64"/>
      <c r="AN7" s="24" t="s">
        <v>519</v>
      </c>
      <c r="AT7" s="64"/>
      <c r="AW7" s="24" t="s">
        <v>572</v>
      </c>
      <c r="BD7" s="64"/>
      <c r="BG7" s="24" t="s">
        <v>695</v>
      </c>
      <c r="BM7" s="64"/>
      <c r="BP7" s="24" t="s">
        <v>330</v>
      </c>
      <c r="BV7" s="193"/>
      <c r="BW7" s="61"/>
      <c r="BX7" s="62" t="s">
        <v>3</v>
      </c>
      <c r="BY7" s="43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43" t="s">
        <v>475</v>
      </c>
    </row>
    <row r="8" spans="11:93" x14ac:dyDescent="0.25">
      <c r="K8" s="62" t="s">
        <v>191</v>
      </c>
      <c r="L8" s="76">
        <v>0.28599999999999998</v>
      </c>
      <c r="M8" s="76">
        <v>0.32300000000000001</v>
      </c>
      <c r="O8" s="64"/>
      <c r="R8" s="112" t="s">
        <v>45</v>
      </c>
      <c r="S8" s="152">
        <v>0.41121462608989329</v>
      </c>
      <c r="T8" s="108">
        <v>3.2183308345610395E-2</v>
      </c>
      <c r="U8" s="57">
        <v>0.4636029800014988</v>
      </c>
      <c r="W8" s="112" t="s">
        <v>60</v>
      </c>
      <c r="X8" s="152">
        <v>0</v>
      </c>
      <c r="Y8" s="108">
        <v>0</v>
      </c>
      <c r="Z8" s="23">
        <v>7.8862295762369611E-2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T8" s="64"/>
      <c r="AY8" s="62" t="s">
        <v>3</v>
      </c>
      <c r="AZ8" s="62" t="s">
        <v>4</v>
      </c>
      <c r="BD8" s="64"/>
      <c r="BI8" s="62" t="s">
        <v>3</v>
      </c>
      <c r="BJ8" s="62" t="s">
        <v>4</v>
      </c>
      <c r="BM8" s="64"/>
      <c r="BR8" s="62" t="s">
        <v>3</v>
      </c>
      <c r="BS8" s="62" t="s">
        <v>4</v>
      </c>
      <c r="BV8" s="43" t="s">
        <v>472</v>
      </c>
      <c r="BW8" s="24" t="s">
        <v>347</v>
      </c>
      <c r="BX8" s="62">
        <f>BR9</f>
        <v>326757</v>
      </c>
      <c r="BY8" s="44">
        <f>BX8/$BP$2</f>
        <v>8.0178054037501181E-2</v>
      </c>
      <c r="CA8" s="64"/>
      <c r="CF8" s="62" t="s">
        <v>3</v>
      </c>
      <c r="CG8" s="62" t="s">
        <v>4</v>
      </c>
      <c r="CJ8" s="43" t="s">
        <v>472</v>
      </c>
      <c r="CK8" s="24" t="s">
        <v>347</v>
      </c>
      <c r="CL8" s="62">
        <f>SUM(CF9:CF10)</f>
        <v>190609</v>
      </c>
      <c r="CM8" s="35">
        <f>CL8/$CD$2</f>
        <v>4.6770715553252303E-2</v>
      </c>
      <c r="CN8" s="35">
        <f>CM8*(-1)</f>
        <v>-4.6770715553252303E-2</v>
      </c>
      <c r="CO8" s="44">
        <v>8.0178054037501181E-2</v>
      </c>
    </row>
    <row r="9" spans="11:93" x14ac:dyDescent="0.25">
      <c r="K9" s="62" t="s">
        <v>444</v>
      </c>
      <c r="L9" s="77">
        <v>7.33</v>
      </c>
      <c r="M9" s="77">
        <v>5.77</v>
      </c>
      <c r="O9" s="64"/>
      <c r="R9" s="112" t="s">
        <v>47</v>
      </c>
      <c r="S9" s="152">
        <v>0.21428796272979098</v>
      </c>
      <c r="T9" s="108">
        <v>2.6837897774912113E-2</v>
      </c>
      <c r="U9" s="57">
        <v>0.3145452263411691</v>
      </c>
      <c r="W9" s="112" t="s">
        <v>54</v>
      </c>
      <c r="X9" s="152">
        <v>4.5451540725101307E-3</v>
      </c>
      <c r="Y9" s="108">
        <v>4.3994966402437601E-3</v>
      </c>
      <c r="Z9" s="57">
        <v>5.0069729986300791E-2</v>
      </c>
      <c r="AB9" s="64"/>
      <c r="AE9" s="62" t="s">
        <v>6</v>
      </c>
      <c r="AF9" s="62" t="s">
        <v>225</v>
      </c>
      <c r="AG9" s="62">
        <v>267760</v>
      </c>
      <c r="AH9" s="65">
        <v>46.8</v>
      </c>
      <c r="AK9" s="64"/>
      <c r="AN9" s="62" t="s">
        <v>6</v>
      </c>
      <c r="AO9" s="62" t="s">
        <v>235</v>
      </c>
      <c r="AP9" s="62">
        <v>481060</v>
      </c>
      <c r="AQ9" s="65">
        <v>11.8</v>
      </c>
      <c r="AT9" s="64"/>
      <c r="AW9" s="62" t="s">
        <v>6</v>
      </c>
      <c r="AX9" s="62" t="s">
        <v>313</v>
      </c>
      <c r="AY9" s="62">
        <v>281374</v>
      </c>
      <c r="AZ9" s="62">
        <v>6.9</v>
      </c>
      <c r="BD9" s="64"/>
      <c r="BG9" s="62" t="s">
        <v>6</v>
      </c>
      <c r="BH9" s="62" t="s">
        <v>252</v>
      </c>
      <c r="BI9" s="62">
        <v>1960545</v>
      </c>
      <c r="BJ9" s="62">
        <v>48.1</v>
      </c>
      <c r="BM9" s="64"/>
      <c r="BP9" s="62" t="s">
        <v>6</v>
      </c>
      <c r="BQ9" s="62" t="s">
        <v>331</v>
      </c>
      <c r="BR9" s="62">
        <v>326757</v>
      </c>
      <c r="BS9" s="62">
        <v>8</v>
      </c>
      <c r="BV9" s="43" t="s">
        <v>473</v>
      </c>
      <c r="BW9" s="24" t="s">
        <v>348</v>
      </c>
      <c r="BX9" s="62">
        <f>BR19</f>
        <v>553672</v>
      </c>
      <c r="BY9" s="44">
        <f t="shared" ref="BY9:BY21" si="0">BX9/$BP$2</f>
        <v>0.13585736046986399</v>
      </c>
      <c r="CA9" s="64"/>
      <c r="CD9" s="62" t="s">
        <v>6</v>
      </c>
      <c r="CE9" s="62" t="s">
        <v>454</v>
      </c>
      <c r="CF9" s="62">
        <v>27230</v>
      </c>
      <c r="CG9" s="62">
        <v>0.7</v>
      </c>
      <c r="CJ9" s="43" t="s">
        <v>473</v>
      </c>
      <c r="CK9" s="24" t="s">
        <v>348</v>
      </c>
      <c r="CL9" s="62">
        <f>SUM(CF22:CF23)</f>
        <v>367603</v>
      </c>
      <c r="CM9" s="35">
        <f t="shared" ref="CM9:CM21" si="1">CL9/$CD$2</f>
        <v>9.0200648183045948E-2</v>
      </c>
      <c r="CN9" s="35">
        <f t="shared" ref="CN9:CN21" si="2">CM9*(-1)</f>
        <v>-9.0200648183045948E-2</v>
      </c>
      <c r="CO9" s="44">
        <v>0.13585736046986399</v>
      </c>
    </row>
    <row r="10" spans="11:93" x14ac:dyDescent="0.25">
      <c r="K10" s="62" t="s">
        <v>693</v>
      </c>
      <c r="L10" s="77">
        <v>1.0289999999999999</v>
      </c>
      <c r="M10" s="77">
        <v>0.93</v>
      </c>
      <c r="O10" s="64"/>
      <c r="R10" s="112" t="s">
        <v>48</v>
      </c>
      <c r="S10" s="153">
        <v>8.3327212633125231E-2</v>
      </c>
      <c r="T10" s="108">
        <v>1.8076672912199658E-2</v>
      </c>
      <c r="U10" s="57">
        <v>0.33041787413096407</v>
      </c>
      <c r="W10" s="113" t="s">
        <v>259</v>
      </c>
      <c r="X10" s="154">
        <v>1.7240265784264932E-2</v>
      </c>
      <c r="Y10" s="156">
        <v>8.5136062133611325E-3</v>
      </c>
      <c r="Z10" s="57">
        <v>8.1821435191737416E-2</v>
      </c>
      <c r="AB10" s="64"/>
      <c r="AF10" s="62" t="s">
        <v>226</v>
      </c>
      <c r="AG10" s="62">
        <v>145226</v>
      </c>
      <c r="AH10" s="65">
        <v>25.4</v>
      </c>
      <c r="AK10" s="64"/>
      <c r="AO10" s="62" t="s">
        <v>236</v>
      </c>
      <c r="AP10" s="62">
        <v>580902</v>
      </c>
      <c r="AQ10" s="65">
        <v>14.3</v>
      </c>
      <c r="AT10" s="64"/>
      <c r="AX10" s="62" t="s">
        <v>314</v>
      </c>
      <c r="AY10" s="62">
        <v>717051</v>
      </c>
      <c r="AZ10" s="65">
        <v>17.600000000000001</v>
      </c>
      <c r="BD10" s="64"/>
      <c r="BH10" s="62" t="s">
        <v>253</v>
      </c>
      <c r="BI10" s="62">
        <v>512828</v>
      </c>
      <c r="BJ10" s="62">
        <v>12.6</v>
      </c>
      <c r="BM10" s="64"/>
      <c r="BQ10" s="62" t="s">
        <v>332</v>
      </c>
      <c r="BR10" s="62">
        <v>3707790</v>
      </c>
      <c r="BS10" s="62">
        <v>91</v>
      </c>
      <c r="BV10" s="43" t="s">
        <v>474</v>
      </c>
      <c r="BW10" s="24" t="s">
        <v>349</v>
      </c>
      <c r="BX10" s="62">
        <f>BR29</f>
        <v>635362</v>
      </c>
      <c r="BY10" s="44">
        <f t="shared" si="0"/>
        <v>0.15590205801061591</v>
      </c>
      <c r="CA10" s="64"/>
      <c r="CE10" s="62" t="s">
        <v>455</v>
      </c>
      <c r="CF10" s="62">
        <v>163379</v>
      </c>
      <c r="CG10" s="62">
        <v>4</v>
      </c>
      <c r="CJ10" s="43" t="s">
        <v>474</v>
      </c>
      <c r="CK10" s="24" t="s">
        <v>349</v>
      </c>
      <c r="CL10" s="62">
        <f>SUM(CF35:CF36)</f>
        <v>481060</v>
      </c>
      <c r="CM10" s="35">
        <f t="shared" si="1"/>
        <v>0.11804017871164295</v>
      </c>
      <c r="CN10" s="44">
        <f t="shared" si="2"/>
        <v>-0.11804017871164295</v>
      </c>
      <c r="CO10" s="44">
        <v>0.15590205801061591</v>
      </c>
    </row>
    <row r="11" spans="11:93" x14ac:dyDescent="0.25">
      <c r="K11" s="62" t="s">
        <v>438</v>
      </c>
      <c r="L11" s="35">
        <v>0.96000084613255721</v>
      </c>
      <c r="O11" s="64"/>
      <c r="R11" s="113" t="s">
        <v>119</v>
      </c>
      <c r="S11" s="152">
        <v>0.17499944913293525</v>
      </c>
      <c r="T11" s="108">
        <v>1.9790850774408574E-2</v>
      </c>
      <c r="U11" s="57">
        <v>0.33700000000000002</v>
      </c>
      <c r="W11" s="112" t="s">
        <v>63</v>
      </c>
      <c r="X11" s="152">
        <v>2.8170281702817029E-2</v>
      </c>
      <c r="Y11" s="108">
        <v>1.0822026318357939E-2</v>
      </c>
      <c r="Z11" s="57">
        <v>8.9827356531953367E-2</v>
      </c>
      <c r="AB11" s="64"/>
      <c r="AF11" s="62" t="s">
        <v>227</v>
      </c>
      <c r="AG11" s="62">
        <v>81689</v>
      </c>
      <c r="AH11" s="65">
        <v>14.3</v>
      </c>
      <c r="AK11" s="64"/>
      <c r="AO11" s="62" t="s">
        <v>237</v>
      </c>
      <c r="AP11" s="62">
        <v>313143</v>
      </c>
      <c r="AQ11" s="62">
        <v>7.7</v>
      </c>
      <c r="AT11" s="64"/>
      <c r="AX11" s="62" t="s">
        <v>315</v>
      </c>
      <c r="AY11" s="62">
        <v>145226</v>
      </c>
      <c r="AZ11" s="62">
        <v>3.6</v>
      </c>
      <c r="BD11" s="64"/>
      <c r="BH11" s="62" t="s">
        <v>254</v>
      </c>
      <c r="BI11" s="62">
        <v>1556636</v>
      </c>
      <c r="BJ11" s="62">
        <v>38.200000000000003</v>
      </c>
      <c r="BM11" s="64"/>
      <c r="BQ11" s="62" t="s">
        <v>43</v>
      </c>
      <c r="BR11" s="62">
        <v>4034547</v>
      </c>
      <c r="BS11" s="62">
        <v>99</v>
      </c>
      <c r="BV11" s="43" t="s">
        <v>450</v>
      </c>
      <c r="BW11" s="24" t="s">
        <v>350</v>
      </c>
      <c r="BX11" s="62">
        <f>BR39</f>
        <v>2432528</v>
      </c>
      <c r="BY11" s="23">
        <f t="shared" si="0"/>
        <v>0.59688196865479448</v>
      </c>
      <c r="CA11" s="64"/>
      <c r="CE11" s="62" t="s">
        <v>456</v>
      </c>
      <c r="CF11" s="62">
        <v>77151</v>
      </c>
      <c r="CG11" s="62">
        <v>1.9</v>
      </c>
      <c r="CJ11" s="65" t="s">
        <v>450</v>
      </c>
      <c r="CK11" s="24" t="s">
        <v>350</v>
      </c>
      <c r="CL11" s="62">
        <f>SUM(CF48:CF49)</f>
        <v>1992313</v>
      </c>
      <c r="CM11" s="35">
        <f t="shared" si="1"/>
        <v>0.48886413871352741</v>
      </c>
      <c r="CN11" s="23">
        <f t="shared" si="2"/>
        <v>-0.48886413871352741</v>
      </c>
      <c r="CO11" s="23">
        <v>0.59688196865479448</v>
      </c>
    </row>
    <row r="12" spans="11:93" x14ac:dyDescent="0.25">
      <c r="K12" s="62" t="s">
        <v>516</v>
      </c>
      <c r="L12" s="62">
        <v>5300</v>
      </c>
      <c r="M12" s="62">
        <v>5300</v>
      </c>
      <c r="O12" s="64"/>
      <c r="R12" s="112" t="s">
        <v>50</v>
      </c>
      <c r="S12" s="152">
        <v>8.6955688668648196E-2</v>
      </c>
      <c r="T12" s="108">
        <v>1.8429469327421458E-2</v>
      </c>
      <c r="U12" s="57">
        <v>0.27268793526705104</v>
      </c>
      <c r="W12" s="112" t="s">
        <v>55</v>
      </c>
      <c r="X12" s="152">
        <v>3.5294376878618708E-2</v>
      </c>
      <c r="Y12" s="108">
        <v>1.2068910520637044E-2</v>
      </c>
      <c r="Z12" s="57">
        <v>0.11694161191872102</v>
      </c>
      <c r="AB12" s="64"/>
      <c r="AF12" s="62" t="s">
        <v>228</v>
      </c>
      <c r="AG12" s="62">
        <v>27230</v>
      </c>
      <c r="AH12" s="65">
        <v>4.8</v>
      </c>
      <c r="AK12" s="64"/>
      <c r="AO12" s="62" t="s">
        <v>238</v>
      </c>
      <c r="AP12" s="62">
        <v>136149</v>
      </c>
      <c r="AQ12" s="62">
        <v>3.3</v>
      </c>
      <c r="AT12" s="64"/>
      <c r="AX12" s="62" t="s">
        <v>316</v>
      </c>
      <c r="AY12" s="62">
        <v>81689</v>
      </c>
      <c r="AZ12" s="62">
        <v>2</v>
      </c>
      <c r="BD12" s="64"/>
      <c r="BH12" s="62" t="s">
        <v>43</v>
      </c>
      <c r="BI12" s="62">
        <v>4030009</v>
      </c>
      <c r="BJ12" s="62">
        <v>98.9</v>
      </c>
      <c r="BM12" s="64"/>
      <c r="BP12" s="62" t="s">
        <v>69</v>
      </c>
      <c r="BQ12" s="62" t="s">
        <v>70</v>
      </c>
      <c r="BR12" s="62">
        <v>40845</v>
      </c>
      <c r="BS12" s="62">
        <v>1</v>
      </c>
      <c r="BV12" s="43" t="s">
        <v>449</v>
      </c>
      <c r="BW12" s="24" t="s">
        <v>351</v>
      </c>
      <c r="BX12" s="62">
        <f>BR49</f>
        <v>1969621</v>
      </c>
      <c r="BY12" s="23">
        <f t="shared" si="0"/>
        <v>0.48329608538270674</v>
      </c>
      <c r="CA12" s="64"/>
      <c r="CE12" s="62" t="s">
        <v>457</v>
      </c>
      <c r="CF12" s="62">
        <v>9077</v>
      </c>
      <c r="CG12" s="62">
        <v>0.2</v>
      </c>
      <c r="CJ12" s="65" t="s">
        <v>449</v>
      </c>
      <c r="CK12" s="24" t="s">
        <v>351</v>
      </c>
      <c r="CL12" s="62">
        <f>SUM(CF61:CF62)</f>
        <v>1225341</v>
      </c>
      <c r="CM12" s="35">
        <f t="shared" si="1"/>
        <v>0.30066825473475928</v>
      </c>
      <c r="CN12" s="23">
        <f t="shared" si="2"/>
        <v>-0.30066825473475928</v>
      </c>
      <c r="CO12" s="23">
        <v>0.48329608538270674</v>
      </c>
    </row>
    <row r="13" spans="11:93" x14ac:dyDescent="0.25">
      <c r="K13" s="62" t="s">
        <v>432</v>
      </c>
      <c r="L13" s="88">
        <f>L12/87.18</f>
        <v>60.793760036705663</v>
      </c>
      <c r="M13" s="62">
        <v>61</v>
      </c>
      <c r="O13" s="64"/>
      <c r="R13" s="112" t="s">
        <v>51</v>
      </c>
      <c r="S13" s="153">
        <v>0.49994491572105321</v>
      </c>
      <c r="T13" s="108">
        <v>3.2703023370573882E-2</v>
      </c>
      <c r="U13" s="57">
        <v>0.26481777328727685</v>
      </c>
      <c r="W13" s="110" t="s">
        <v>164</v>
      </c>
      <c r="X13" s="154">
        <v>3.5573411694416163E-2</v>
      </c>
      <c r="Y13" s="108">
        <v>1.2114772129070249E-2</v>
      </c>
      <c r="Z13" s="23">
        <v>8.2623335966029221E-2</v>
      </c>
      <c r="AB13" s="64"/>
      <c r="AF13" s="62" t="s">
        <v>230</v>
      </c>
      <c r="AG13" s="62">
        <v>18153</v>
      </c>
      <c r="AH13" s="62">
        <v>3.2</v>
      </c>
      <c r="AK13" s="64"/>
      <c r="AO13" s="62" t="s">
        <v>239</v>
      </c>
      <c r="AP13" s="62">
        <v>45383</v>
      </c>
      <c r="AQ13" s="62">
        <v>1.1000000000000001</v>
      </c>
      <c r="AT13" s="64"/>
      <c r="AX13" s="62" t="s">
        <v>317</v>
      </c>
      <c r="AY13" s="62">
        <v>58998</v>
      </c>
      <c r="AZ13" s="62">
        <v>1.4</v>
      </c>
      <c r="BD13" s="64"/>
      <c r="BG13" s="62" t="s">
        <v>69</v>
      </c>
      <c r="BH13" s="62" t="s">
        <v>70</v>
      </c>
      <c r="BI13" s="62">
        <v>45383</v>
      </c>
      <c r="BJ13" s="62">
        <v>1.1000000000000001</v>
      </c>
      <c r="BM13" s="64"/>
      <c r="BP13" s="62" t="s">
        <v>43</v>
      </c>
      <c r="BR13" s="62">
        <v>4075392</v>
      </c>
      <c r="BS13" s="62">
        <v>100</v>
      </c>
      <c r="BV13" s="43" t="s">
        <v>448</v>
      </c>
      <c r="BW13" s="24" t="s">
        <v>352</v>
      </c>
      <c r="BX13" s="62">
        <f>BR59</f>
        <v>1465870</v>
      </c>
      <c r="BY13" s="23">
        <f t="shared" si="0"/>
        <v>0.35968809871541191</v>
      </c>
      <c r="CA13" s="64"/>
      <c r="CE13" s="62" t="s">
        <v>458</v>
      </c>
      <c r="CF13" s="62">
        <v>49921</v>
      </c>
      <c r="CG13" s="62">
        <v>1.2</v>
      </c>
      <c r="CJ13" s="65" t="s">
        <v>448</v>
      </c>
      <c r="CK13" s="24" t="s">
        <v>352</v>
      </c>
      <c r="CL13" s="62">
        <f>SUM(CF74:CF75)</f>
        <v>903122</v>
      </c>
      <c r="CM13" s="35">
        <f t="shared" si="1"/>
        <v>0.2216037132133547</v>
      </c>
      <c r="CN13" s="23">
        <f t="shared" si="2"/>
        <v>-0.2216037132133547</v>
      </c>
      <c r="CO13" s="23">
        <v>0.35968809871541191</v>
      </c>
    </row>
    <row r="14" spans="11:93" x14ac:dyDescent="0.25">
      <c r="K14" s="62" t="s">
        <v>843</v>
      </c>
      <c r="L14" s="35">
        <v>7.9359805255444799E-3</v>
      </c>
      <c r="M14" s="35">
        <v>3.6999999999999998E-2</v>
      </c>
      <c r="O14" s="64"/>
      <c r="R14" s="112" t="s">
        <v>52</v>
      </c>
      <c r="S14" s="152">
        <v>0.26436813632127082</v>
      </c>
      <c r="T14" s="108">
        <v>2.8843816495159515E-2</v>
      </c>
      <c r="U14" s="57">
        <v>0.22435422164453778</v>
      </c>
      <c r="W14" s="112" t="s">
        <v>53</v>
      </c>
      <c r="X14" s="152">
        <v>3.6734980209248633E-2</v>
      </c>
      <c r="Y14" s="108">
        <v>1.2303557489653083E-2</v>
      </c>
      <c r="Z14" s="57">
        <v>7.0136527242600152E-2</v>
      </c>
      <c r="AB14" s="64"/>
      <c r="AF14" s="62" t="s">
        <v>231</v>
      </c>
      <c r="AG14" s="62">
        <v>13615</v>
      </c>
      <c r="AH14" s="62">
        <v>2.4</v>
      </c>
      <c r="AK14" s="64"/>
      <c r="AO14" s="62" t="s">
        <v>240</v>
      </c>
      <c r="AP14" s="62">
        <v>22691</v>
      </c>
      <c r="AQ14" s="62">
        <v>0.6</v>
      </c>
      <c r="AT14" s="64"/>
      <c r="AX14" s="62" t="s">
        <v>318</v>
      </c>
      <c r="AY14" s="62">
        <v>326757</v>
      </c>
      <c r="AZ14" s="65">
        <v>8</v>
      </c>
      <c r="BD14" s="64"/>
      <c r="BG14" s="62" t="s">
        <v>43</v>
      </c>
      <c r="BI14" s="62">
        <v>4075392</v>
      </c>
      <c r="BJ14" s="62">
        <v>100</v>
      </c>
      <c r="BM14" s="64"/>
      <c r="BV14" s="43" t="s">
        <v>476</v>
      </c>
      <c r="BW14" s="24" t="s">
        <v>353</v>
      </c>
      <c r="BX14" s="62">
        <f>BR69</f>
        <v>903121</v>
      </c>
      <c r="BY14" s="23">
        <f t="shared" si="0"/>
        <v>0.22160346783818588</v>
      </c>
      <c r="CA14" s="64"/>
      <c r="CE14" s="62" t="s">
        <v>43</v>
      </c>
      <c r="CF14" s="62">
        <v>326757</v>
      </c>
      <c r="CG14" s="62">
        <v>8</v>
      </c>
      <c r="CJ14" s="65" t="s">
        <v>476</v>
      </c>
      <c r="CK14" s="24" t="s">
        <v>353</v>
      </c>
      <c r="CL14" s="62">
        <f>SUM(CF87:CF88)</f>
        <v>648977</v>
      </c>
      <c r="CM14" s="35">
        <f t="shared" si="1"/>
        <v>0.15924284093407456</v>
      </c>
      <c r="CN14" s="23">
        <f t="shared" si="2"/>
        <v>-0.15924284093407456</v>
      </c>
      <c r="CO14" s="23">
        <v>0.22160346783818588</v>
      </c>
    </row>
    <row r="15" spans="11:93" x14ac:dyDescent="0.25">
      <c r="O15" s="64"/>
      <c r="R15" s="112" t="s">
        <v>53</v>
      </c>
      <c r="S15" s="152">
        <v>3.6734980209248633E-2</v>
      </c>
      <c r="T15" s="108">
        <v>1.2303557489653083E-2</v>
      </c>
      <c r="U15" s="57">
        <v>7.0136527242600152E-2</v>
      </c>
      <c r="W15" s="112" t="s">
        <v>50</v>
      </c>
      <c r="X15" s="152">
        <v>8.6955688668648196E-2</v>
      </c>
      <c r="Y15" s="108">
        <v>1.8429469327421458E-2</v>
      </c>
      <c r="Z15" s="57">
        <v>0.27268793526705104</v>
      </c>
      <c r="AB15" s="64"/>
      <c r="AF15" s="62" t="s">
        <v>43</v>
      </c>
      <c r="AG15" s="62">
        <v>553672</v>
      </c>
      <c r="AH15" s="62">
        <v>96.8</v>
      </c>
      <c r="AK15" s="64"/>
      <c r="AO15" s="62" t="s">
        <v>241</v>
      </c>
      <c r="AP15" s="62">
        <v>2033158</v>
      </c>
      <c r="AQ15" s="65">
        <v>49.9</v>
      </c>
      <c r="AT15" s="64"/>
      <c r="AX15" s="62" t="s">
        <v>319</v>
      </c>
      <c r="AY15" s="62">
        <v>481060</v>
      </c>
      <c r="AZ15" s="65">
        <v>11.8</v>
      </c>
      <c r="BD15" s="64"/>
      <c r="BM15" s="64"/>
      <c r="BV15" s="43" t="s">
        <v>447</v>
      </c>
      <c r="BW15" s="24" t="s">
        <v>354</v>
      </c>
      <c r="BX15" s="62">
        <f>BR79</f>
        <v>757896</v>
      </c>
      <c r="BY15" s="44">
        <f t="shared" si="0"/>
        <v>0.18596885894657494</v>
      </c>
      <c r="CA15" s="64"/>
      <c r="CD15" s="62" t="s">
        <v>69</v>
      </c>
      <c r="CE15" s="62" t="s">
        <v>70</v>
      </c>
      <c r="CF15" s="62">
        <v>3748634</v>
      </c>
      <c r="CG15" s="62">
        <v>92</v>
      </c>
      <c r="CJ15" s="43" t="s">
        <v>447</v>
      </c>
      <c r="CK15" s="24" t="s">
        <v>354</v>
      </c>
      <c r="CL15" s="62">
        <f>SUM(CF100:CF101)</f>
        <v>553672</v>
      </c>
      <c r="CM15" s="35">
        <f t="shared" si="1"/>
        <v>0.13585736046986399</v>
      </c>
      <c r="CN15" s="44">
        <f t="shared" si="2"/>
        <v>-0.13585736046986399</v>
      </c>
      <c r="CO15" s="44">
        <v>0.18596885894657494</v>
      </c>
    </row>
    <row r="16" spans="11:93" x14ac:dyDescent="0.25">
      <c r="O16" s="64"/>
      <c r="R16" s="112" t="s">
        <v>54</v>
      </c>
      <c r="S16" s="152">
        <v>4.5451540725101307E-3</v>
      </c>
      <c r="T16" s="108">
        <v>4.3994966402437601E-3</v>
      </c>
      <c r="U16" s="57">
        <v>5.0069729986300791E-2</v>
      </c>
      <c r="W16" s="113" t="s">
        <v>119</v>
      </c>
      <c r="X16" s="152">
        <v>0.17499944913293525</v>
      </c>
      <c r="Y16" s="108">
        <v>1.9790850774408574E-2</v>
      </c>
      <c r="Z16" s="57">
        <v>0.33700000000000002</v>
      </c>
      <c r="AB16" s="64"/>
      <c r="AE16" s="62" t="s">
        <v>69</v>
      </c>
      <c r="AF16" s="62" t="s">
        <v>70</v>
      </c>
      <c r="AG16" s="62">
        <v>18153</v>
      </c>
      <c r="AH16" s="62">
        <v>3.2</v>
      </c>
      <c r="AK16" s="64"/>
      <c r="AO16" s="62" t="s">
        <v>242</v>
      </c>
      <c r="AP16" s="62">
        <v>18153</v>
      </c>
      <c r="AQ16" s="62">
        <v>0.4</v>
      </c>
      <c r="AT16" s="64"/>
      <c r="AX16" s="62" t="s">
        <v>320</v>
      </c>
      <c r="AY16" s="62">
        <v>308604</v>
      </c>
      <c r="AZ16" s="62">
        <v>7.6</v>
      </c>
      <c r="BD16" s="64"/>
      <c r="BM16" s="64"/>
      <c r="BV16" s="43" t="s">
        <v>477</v>
      </c>
      <c r="BW16" s="24" t="s">
        <v>355</v>
      </c>
      <c r="BX16" s="62">
        <f>BR89</f>
        <v>163379</v>
      </c>
      <c r="BY16" s="44">
        <f t="shared" si="0"/>
        <v>4.0089149706334995E-2</v>
      </c>
      <c r="CA16" s="64"/>
      <c r="CD16" s="62" t="s">
        <v>43</v>
      </c>
      <c r="CF16" s="62">
        <v>4075392</v>
      </c>
      <c r="CG16" s="62">
        <v>100</v>
      </c>
      <c r="CJ16" s="43" t="s">
        <v>477</v>
      </c>
      <c r="CK16" s="24" t="s">
        <v>355</v>
      </c>
      <c r="CL16" s="62">
        <f>SUM(CF113:CF114)</f>
        <v>117996</v>
      </c>
      <c r="CM16" s="35">
        <f t="shared" si="1"/>
        <v>2.8953288419862434E-2</v>
      </c>
      <c r="CN16" s="44">
        <f t="shared" si="2"/>
        <v>-2.8953288419862434E-2</v>
      </c>
      <c r="CO16" s="44">
        <v>4.0089149706334995E-2</v>
      </c>
    </row>
    <row r="17" spans="12:93" x14ac:dyDescent="0.25">
      <c r="O17" s="64"/>
      <c r="R17" s="110" t="s">
        <v>164</v>
      </c>
      <c r="S17" s="154">
        <v>3.5573411694416163E-2</v>
      </c>
      <c r="T17" s="108">
        <v>1.2114772129070249E-2</v>
      </c>
      <c r="U17" s="23">
        <v>8.2623335966029221E-2</v>
      </c>
      <c r="W17" s="112" t="s">
        <v>47</v>
      </c>
      <c r="X17" s="152">
        <v>0.21428796272979098</v>
      </c>
      <c r="Y17" s="108">
        <v>2.6837897774912113E-2</v>
      </c>
      <c r="Z17" s="57">
        <v>0.3145452263411691</v>
      </c>
      <c r="AB17" s="64"/>
      <c r="AE17" s="62" t="s">
        <v>43</v>
      </c>
      <c r="AG17" s="62">
        <v>571826</v>
      </c>
      <c r="AH17" s="62">
        <v>100</v>
      </c>
      <c r="AK17" s="64"/>
      <c r="AO17" s="62" t="s">
        <v>243</v>
      </c>
      <c r="AP17" s="62">
        <v>267760</v>
      </c>
      <c r="AQ17" s="65">
        <v>6.6</v>
      </c>
      <c r="AT17" s="64"/>
      <c r="AX17" s="62" t="s">
        <v>321</v>
      </c>
      <c r="AY17" s="62">
        <v>975734</v>
      </c>
      <c r="AZ17" s="65">
        <v>23.9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254145</v>
      </c>
      <c r="BY17" s="44">
        <f t="shared" si="0"/>
        <v>6.2360872279280131E-2</v>
      </c>
      <c r="CA17" s="64"/>
      <c r="CJ17" s="43" t="s">
        <v>478</v>
      </c>
      <c r="CK17" s="24" t="s">
        <v>356</v>
      </c>
      <c r="CL17" s="62">
        <f>SUM(CF125:CF126)</f>
        <v>154302</v>
      </c>
      <c r="CM17" s="35">
        <f t="shared" si="1"/>
        <v>3.7861879298972959E-2</v>
      </c>
      <c r="CN17" s="44">
        <f t="shared" si="2"/>
        <v>-3.7861879298972959E-2</v>
      </c>
      <c r="CO17" s="44">
        <v>6.2360872279280131E-2</v>
      </c>
    </row>
    <row r="18" spans="12:93" x14ac:dyDescent="0.25">
      <c r="O18" s="64"/>
      <c r="R18" s="112" t="s">
        <v>55</v>
      </c>
      <c r="S18" s="152">
        <v>3.5294376878618708E-2</v>
      </c>
      <c r="T18" s="108">
        <v>1.2068910520637044E-2</v>
      </c>
      <c r="U18" s="57">
        <v>0.11694161191872102</v>
      </c>
      <c r="W18" s="112" t="s">
        <v>52</v>
      </c>
      <c r="X18" s="152">
        <v>0.26436813632127082</v>
      </c>
      <c r="Y18" s="108">
        <v>2.8843816495159515E-2</v>
      </c>
      <c r="Z18" s="57">
        <v>0.22435422164453778</v>
      </c>
      <c r="AB18" s="64"/>
      <c r="AK18" s="64"/>
      <c r="AO18" s="62" t="s">
        <v>218</v>
      </c>
      <c r="AP18" s="62">
        <v>131611</v>
      </c>
      <c r="AQ18" s="62">
        <v>3.2</v>
      </c>
      <c r="AT18" s="64"/>
      <c r="AX18" s="62" t="s">
        <v>322</v>
      </c>
      <c r="AY18" s="62">
        <v>449292</v>
      </c>
      <c r="AZ18" s="65">
        <v>11</v>
      </c>
      <c r="BD18" s="64"/>
      <c r="BM18" s="64"/>
      <c r="BR18" s="62" t="s">
        <v>3</v>
      </c>
      <c r="BS18" s="62" t="s">
        <v>4</v>
      </c>
      <c r="BV18" s="43" t="s">
        <v>451</v>
      </c>
      <c r="BW18" s="24" t="s">
        <v>357</v>
      </c>
      <c r="BX18" s="62">
        <f>BR109</f>
        <v>3403724</v>
      </c>
      <c r="BY18" s="23">
        <f t="shared" si="0"/>
        <v>0.83518935111027359</v>
      </c>
      <c r="CA18" s="64"/>
      <c r="CJ18" s="65" t="s">
        <v>451</v>
      </c>
      <c r="CK18" s="24" t="s">
        <v>357</v>
      </c>
      <c r="CL18" s="62">
        <f>SUM(CF138:CF139)</f>
        <v>780588</v>
      </c>
      <c r="CM18" s="35">
        <f t="shared" si="1"/>
        <v>0.19153691227739564</v>
      </c>
      <c r="CN18" s="23">
        <f t="shared" si="2"/>
        <v>-0.19153691227739564</v>
      </c>
      <c r="CO18" s="23">
        <v>0.83518935111027359</v>
      </c>
    </row>
    <row r="19" spans="12:93" x14ac:dyDescent="0.25">
      <c r="O19" s="64"/>
      <c r="R19" s="112" t="s">
        <v>56</v>
      </c>
      <c r="S19" s="153">
        <v>0.35294422625759875</v>
      </c>
      <c r="T19" s="108">
        <v>3.1256604844817383E-2</v>
      </c>
      <c r="U19" s="57">
        <v>0.28533999859497072</v>
      </c>
      <c r="W19" s="112" t="s">
        <v>58</v>
      </c>
      <c r="X19" s="152">
        <v>0.30000220346825907</v>
      </c>
      <c r="Y19" s="108">
        <v>2.9972879090581779E-2</v>
      </c>
      <c r="Z19" s="57">
        <v>0.19291913224158527</v>
      </c>
      <c r="AB19" s="64"/>
      <c r="AK19" s="64"/>
      <c r="AO19" s="62" t="s">
        <v>43</v>
      </c>
      <c r="AP19" s="62">
        <v>4030009</v>
      </c>
      <c r="AQ19" s="62">
        <v>98.9</v>
      </c>
      <c r="AT19" s="64"/>
      <c r="AX19" s="62" t="s">
        <v>323</v>
      </c>
      <c r="AY19" s="62">
        <v>163379</v>
      </c>
      <c r="AZ19" s="62">
        <v>4</v>
      </c>
      <c r="BD19" s="64"/>
      <c r="BM19" s="64"/>
      <c r="BP19" s="62" t="s">
        <v>6</v>
      </c>
      <c r="BQ19" s="62" t="s">
        <v>331</v>
      </c>
      <c r="BR19" s="62">
        <v>553672</v>
      </c>
      <c r="BS19" s="62">
        <v>13.6</v>
      </c>
      <c r="BV19" s="43" t="s">
        <v>479</v>
      </c>
      <c r="BW19" s="24" t="s">
        <v>358</v>
      </c>
      <c r="BX19" s="62">
        <f>BR119</f>
        <v>862277</v>
      </c>
      <c r="BY19" s="44">
        <f t="shared" si="0"/>
        <v>0.21158136444297873</v>
      </c>
      <c r="CA19" s="64"/>
      <c r="CJ19" s="43" t="s">
        <v>479</v>
      </c>
      <c r="CK19" s="24" t="s">
        <v>358</v>
      </c>
      <c r="CL19" s="62">
        <f>SUM(CF151:CF152)</f>
        <v>608132</v>
      </c>
      <c r="CM19" s="35">
        <f t="shared" si="1"/>
        <v>0.14922049216369862</v>
      </c>
      <c r="CN19" s="44">
        <f t="shared" si="2"/>
        <v>-0.14922049216369862</v>
      </c>
      <c r="CO19" s="44">
        <v>0.21158136444297873</v>
      </c>
    </row>
    <row r="20" spans="12:93" x14ac:dyDescent="0.25">
      <c r="O20" s="64"/>
      <c r="R20" s="112" t="s">
        <v>57</v>
      </c>
      <c r="S20" s="153">
        <v>0.12499311408582603</v>
      </c>
      <c r="T20" s="108">
        <v>2.163050617676741E-2</v>
      </c>
      <c r="U20" s="57">
        <v>0.25457267048150523</v>
      </c>
      <c r="W20" s="112" t="s">
        <v>45</v>
      </c>
      <c r="X20" s="152">
        <v>0.41121462608989329</v>
      </c>
      <c r="Y20" s="108">
        <v>3.2183308345610395E-2</v>
      </c>
      <c r="Z20" s="57">
        <v>0.4636029800014988</v>
      </c>
      <c r="AB20" s="64"/>
      <c r="AK20" s="64"/>
      <c r="AN20" s="62" t="s">
        <v>69</v>
      </c>
      <c r="AO20" s="62" t="s">
        <v>70</v>
      </c>
      <c r="AP20" s="62">
        <v>45383</v>
      </c>
      <c r="AQ20" s="62">
        <v>1.1000000000000001</v>
      </c>
      <c r="AT20" s="64"/>
      <c r="AX20" s="62" t="s">
        <v>366</v>
      </c>
      <c r="AY20" s="62">
        <v>40845</v>
      </c>
      <c r="AZ20" s="62">
        <v>1</v>
      </c>
      <c r="BD20" s="64"/>
      <c r="BM20" s="64"/>
      <c r="BQ20" s="62" t="s">
        <v>332</v>
      </c>
      <c r="BR20" s="62">
        <v>3394647</v>
      </c>
      <c r="BS20" s="62">
        <v>83.3</v>
      </c>
      <c r="BV20" s="43" t="s">
        <v>480</v>
      </c>
      <c r="BW20" s="24" t="s">
        <v>359</v>
      </c>
      <c r="BX20" s="62">
        <f>BR129</f>
        <v>235992</v>
      </c>
      <c r="BY20" s="44">
        <f t="shared" si="0"/>
        <v>5.7906576839724867E-2</v>
      </c>
      <c r="CA20" s="64"/>
      <c r="CD20" s="24" t="s">
        <v>459</v>
      </c>
      <c r="CJ20" s="43" t="s">
        <v>480</v>
      </c>
      <c r="CK20" s="24" t="s">
        <v>359</v>
      </c>
      <c r="CL20" s="62">
        <f>SUM(CF164:CF165)</f>
        <v>140688</v>
      </c>
      <c r="CM20" s="35">
        <f t="shared" si="1"/>
        <v>3.4521341750683124E-2</v>
      </c>
      <c r="CN20" s="44">
        <f t="shared" si="2"/>
        <v>-3.4521341750683124E-2</v>
      </c>
      <c r="CO20" s="44">
        <v>5.7906576839724867E-2</v>
      </c>
    </row>
    <row r="21" spans="12:93" x14ac:dyDescent="0.25">
      <c r="O21" s="64"/>
      <c r="R21" s="112" t="s">
        <v>58</v>
      </c>
      <c r="S21" s="152">
        <v>0.30000220346825907</v>
      </c>
      <c r="T21" s="108">
        <v>2.9972879090581779E-2</v>
      </c>
      <c r="U21" s="57">
        <v>0.19291913224158527</v>
      </c>
      <c r="W21" s="112" t="s">
        <v>62</v>
      </c>
      <c r="X21" s="153">
        <v>0</v>
      </c>
      <c r="Y21" s="108">
        <v>0</v>
      </c>
      <c r="Z21" s="57">
        <v>0.16441678188154343</v>
      </c>
      <c r="AB21" s="64"/>
      <c r="AK21" s="64"/>
      <c r="AN21" s="62" t="s">
        <v>43</v>
      </c>
      <c r="AP21" s="62">
        <v>4075392</v>
      </c>
      <c r="AQ21" s="62">
        <v>100</v>
      </c>
      <c r="AT21" s="64"/>
      <c r="AX21" s="62" t="s">
        <v>43</v>
      </c>
      <c r="AY21" s="62">
        <v>4030009</v>
      </c>
      <c r="AZ21" s="62">
        <v>98.9</v>
      </c>
      <c r="BD21" s="64"/>
      <c r="BM21" s="64"/>
      <c r="BQ21" s="62" t="s">
        <v>43</v>
      </c>
      <c r="BR21" s="62">
        <v>3948320</v>
      </c>
      <c r="BS21" s="62">
        <v>96.9</v>
      </c>
      <c r="BV21" s="43" t="s">
        <v>481</v>
      </c>
      <c r="BW21" s="24" t="s">
        <v>360</v>
      </c>
      <c r="BX21" s="62">
        <f>BR139</f>
        <v>172455</v>
      </c>
      <c r="BY21" s="44">
        <f t="shared" si="0"/>
        <v>4.2316174738528223E-2</v>
      </c>
      <c r="CA21" s="64"/>
      <c r="CF21" s="62" t="s">
        <v>3</v>
      </c>
      <c r="CG21" s="62" t="s">
        <v>4</v>
      </c>
      <c r="CJ21" s="43" t="s">
        <v>481</v>
      </c>
      <c r="CK21" s="24" t="s">
        <v>360</v>
      </c>
      <c r="CL21" s="62">
        <f>SUM(CF177:CF178)</f>
        <v>117996</v>
      </c>
      <c r="CM21" s="35">
        <f t="shared" si="1"/>
        <v>2.8953288419862434E-2</v>
      </c>
      <c r="CN21" s="35">
        <f t="shared" si="2"/>
        <v>-2.8953288419862434E-2</v>
      </c>
      <c r="CO21" s="44">
        <v>4.2316174738528223E-2</v>
      </c>
    </row>
    <row r="22" spans="12:93" x14ac:dyDescent="0.25">
      <c r="O22" s="64"/>
      <c r="R22" s="112" t="s">
        <v>59</v>
      </c>
      <c r="S22" s="153">
        <v>9.0903627731816275E-2</v>
      </c>
      <c r="T22" s="108">
        <v>1.8802408026184249E-2</v>
      </c>
      <c r="U22" s="57">
        <v>0.20858742293958196</v>
      </c>
      <c r="W22" s="112" t="s">
        <v>48</v>
      </c>
      <c r="X22" s="153">
        <v>8.3327212633125231E-2</v>
      </c>
      <c r="Y22" s="108">
        <v>1.8076672912199658E-2</v>
      </c>
      <c r="Z22" s="57">
        <v>0.33041787413096407</v>
      </c>
      <c r="AB22" s="64"/>
      <c r="AK22" s="64"/>
      <c r="AT22" s="64"/>
      <c r="AW22" s="62" t="s">
        <v>69</v>
      </c>
      <c r="AX22" s="62" t="s">
        <v>70</v>
      </c>
      <c r="AY22" s="62">
        <v>45383</v>
      </c>
      <c r="AZ22" s="62">
        <v>1.1000000000000001</v>
      </c>
      <c r="BD22" s="64"/>
      <c r="BM22" s="64"/>
      <c r="BP22" s="62" t="s">
        <v>69</v>
      </c>
      <c r="BQ22" s="62" t="s">
        <v>70</v>
      </c>
      <c r="BR22" s="62">
        <v>127072</v>
      </c>
      <c r="BS22" s="62">
        <v>3.1</v>
      </c>
      <c r="CA22" s="64"/>
      <c r="CD22" s="62" t="s">
        <v>6</v>
      </c>
      <c r="CE22" s="62" t="s">
        <v>454</v>
      </c>
      <c r="CF22" s="62">
        <v>54460</v>
      </c>
      <c r="CG22" s="62">
        <v>1.3</v>
      </c>
    </row>
    <row r="23" spans="12:93" x14ac:dyDescent="0.25">
      <c r="O23" s="64"/>
      <c r="R23" s="112" t="s">
        <v>60</v>
      </c>
      <c r="S23" s="152">
        <v>0</v>
      </c>
      <c r="T23" s="108">
        <v>0</v>
      </c>
      <c r="U23" s="23">
        <v>7.8862295762369611E-2</v>
      </c>
      <c r="W23" s="112" t="s">
        <v>59</v>
      </c>
      <c r="X23" s="153">
        <v>9.0903627731816275E-2</v>
      </c>
      <c r="Y23" s="108">
        <v>1.8802408026184249E-2</v>
      </c>
      <c r="Z23" s="57">
        <v>0.20858742293958196</v>
      </c>
      <c r="AB23" s="64"/>
      <c r="AK23" s="64"/>
      <c r="AT23" s="64"/>
      <c r="AW23" s="62" t="s">
        <v>43</v>
      </c>
      <c r="AY23" s="62">
        <v>4075392</v>
      </c>
      <c r="AZ23" s="62">
        <v>100</v>
      </c>
      <c r="BD23" s="64"/>
      <c r="BM23" s="64"/>
      <c r="BP23" s="62" t="s">
        <v>43</v>
      </c>
      <c r="BR23" s="62">
        <v>4075392</v>
      </c>
      <c r="BS23" s="62">
        <v>100</v>
      </c>
      <c r="CA23" s="64"/>
      <c r="CE23" s="62" t="s">
        <v>455</v>
      </c>
      <c r="CF23" s="62">
        <v>313143</v>
      </c>
      <c r="CG23" s="62">
        <v>7.7</v>
      </c>
    </row>
    <row r="24" spans="12:93" x14ac:dyDescent="0.25">
      <c r="L24" s="229"/>
      <c r="O24" s="64"/>
      <c r="R24" s="112" t="s">
        <v>88</v>
      </c>
      <c r="S24" s="153">
        <v>9.0903627731816275E-2</v>
      </c>
      <c r="T24" s="108">
        <v>1.8802408026184249E-2</v>
      </c>
      <c r="U24" s="57">
        <v>8.8901423056172532E-2</v>
      </c>
      <c r="W24" s="112" t="s">
        <v>88</v>
      </c>
      <c r="X24" s="153">
        <v>9.0903627731816275E-2</v>
      </c>
      <c r="Y24" s="108">
        <v>1.8802408026184249E-2</v>
      </c>
      <c r="Z24" s="57">
        <v>8.8901423056172532E-2</v>
      </c>
      <c r="AB24" s="64"/>
      <c r="AK24" s="64"/>
      <c r="AT24" s="64"/>
      <c r="BD24" s="64"/>
      <c r="BM24" s="64"/>
      <c r="CA24" s="64"/>
      <c r="CE24" s="62" t="s">
        <v>456</v>
      </c>
      <c r="CF24" s="62">
        <v>113457</v>
      </c>
      <c r="CG24" s="62">
        <v>2.8</v>
      </c>
    </row>
    <row r="25" spans="12:93" ht="16.5" thickBot="1" x14ac:dyDescent="0.3">
      <c r="O25" s="64"/>
      <c r="R25" s="113" t="s">
        <v>259</v>
      </c>
      <c r="S25" s="154">
        <v>1.7240265784264932E-2</v>
      </c>
      <c r="T25" s="156">
        <v>8.5136062133611325E-3</v>
      </c>
      <c r="U25" s="57">
        <v>8.1821435191737416E-2</v>
      </c>
      <c r="W25" s="112" t="s">
        <v>61</v>
      </c>
      <c r="X25" s="153">
        <v>0.11110295017750031</v>
      </c>
      <c r="Y25" s="108">
        <v>2.0554477008962593E-2</v>
      </c>
      <c r="Z25" s="57">
        <v>0.30681236094856507</v>
      </c>
      <c r="AB25" s="64"/>
      <c r="AK25" s="64"/>
      <c r="AT25" s="64"/>
      <c r="BD25" s="64"/>
      <c r="BM25" s="64"/>
      <c r="CA25" s="64"/>
      <c r="CE25" s="62" t="s">
        <v>457</v>
      </c>
      <c r="CF25" s="62">
        <v>13615</v>
      </c>
      <c r="CG25" s="62">
        <v>0.3</v>
      </c>
    </row>
    <row r="26" spans="12:93" ht="16.5" thickBot="1" x14ac:dyDescent="0.3">
      <c r="O26" s="64"/>
      <c r="R26" s="112" t="s">
        <v>61</v>
      </c>
      <c r="S26" s="153">
        <v>0.11110295017750031</v>
      </c>
      <c r="T26" s="108">
        <v>2.0554477008962593E-2</v>
      </c>
      <c r="U26" s="57">
        <v>0.30681236094856507</v>
      </c>
      <c r="W26" s="112" t="s">
        <v>57</v>
      </c>
      <c r="X26" s="153">
        <v>0.12499311408582603</v>
      </c>
      <c r="Y26" s="108">
        <v>2.163050617676741E-2</v>
      </c>
      <c r="Z26" s="57">
        <v>0.25457267048150523</v>
      </c>
      <c r="AB26" s="64"/>
      <c r="AF26" s="90" t="s">
        <v>225</v>
      </c>
      <c r="AG26" s="91">
        <v>267760</v>
      </c>
      <c r="AH26" s="92">
        <f>AG26/$AE$2</f>
        <v>0.46825432911410114</v>
      </c>
      <c r="AK26" s="64"/>
      <c r="AO26" s="214" t="s">
        <v>446</v>
      </c>
      <c r="AP26" s="91">
        <v>2033158</v>
      </c>
      <c r="AQ26" s="92">
        <f>AP26/$AN$2</f>
        <v>0.49888648748390341</v>
      </c>
      <c r="AT26" s="64"/>
      <c r="BD26" s="64"/>
      <c r="BM26" s="64"/>
      <c r="CA26" s="64"/>
      <c r="CE26" s="62" t="s">
        <v>458</v>
      </c>
      <c r="CF26" s="62">
        <v>58998</v>
      </c>
      <c r="CG26" s="62">
        <v>1.4</v>
      </c>
    </row>
    <row r="27" spans="12:93" x14ac:dyDescent="0.25">
      <c r="O27" s="64"/>
      <c r="R27" s="112" t="s">
        <v>62</v>
      </c>
      <c r="S27" s="153">
        <v>0</v>
      </c>
      <c r="T27" s="108">
        <v>0</v>
      </c>
      <c r="U27" s="57">
        <v>0.16441678188154343</v>
      </c>
      <c r="W27" s="112" t="s">
        <v>56</v>
      </c>
      <c r="X27" s="153">
        <v>0.35294422625759875</v>
      </c>
      <c r="Y27" s="108">
        <v>3.1256604844817383E-2</v>
      </c>
      <c r="Z27" s="57">
        <v>0.28533999859497072</v>
      </c>
      <c r="AB27" s="64"/>
      <c r="AF27" s="93" t="s">
        <v>226</v>
      </c>
      <c r="AG27" s="70">
        <v>145226</v>
      </c>
      <c r="AH27" s="94">
        <f t="shared" ref="AH27:AH29" si="3">AG27/$AE$2</f>
        <v>0.2539688646546327</v>
      </c>
      <c r="AK27" s="64"/>
      <c r="AO27" s="213" t="s">
        <v>236</v>
      </c>
      <c r="AP27" s="70">
        <v>580902</v>
      </c>
      <c r="AQ27" s="94">
        <f t="shared" ref="AQ27:AQ29" si="4">AP27/$AN$2</f>
        <v>0.14253892631678131</v>
      </c>
      <c r="AT27" s="64"/>
      <c r="AX27" s="209" t="s">
        <v>318</v>
      </c>
      <c r="AY27" s="91">
        <v>326757</v>
      </c>
      <c r="AZ27" s="92">
        <f>AY27/$AW$2</f>
        <v>8.0178054037501181E-2</v>
      </c>
      <c r="BD27" s="64"/>
      <c r="BM27" s="64"/>
      <c r="BP27" s="24" t="s">
        <v>334</v>
      </c>
      <c r="CA27" s="64"/>
      <c r="CE27" s="62" t="s">
        <v>43</v>
      </c>
      <c r="CF27" s="62">
        <v>553672</v>
      </c>
      <c r="CG27" s="62">
        <v>13.6</v>
      </c>
    </row>
    <row r="28" spans="12:93" x14ac:dyDescent="0.25">
      <c r="O28" s="64"/>
      <c r="R28" s="112" t="s">
        <v>63</v>
      </c>
      <c r="S28" s="152">
        <v>2.8170281702817029E-2</v>
      </c>
      <c r="T28" s="108">
        <v>1.0822026318357939E-2</v>
      </c>
      <c r="U28" s="57">
        <v>8.9827356531953367E-2</v>
      </c>
      <c r="W28" s="112" t="s">
        <v>51</v>
      </c>
      <c r="X28" s="153">
        <v>0.49994491572105321</v>
      </c>
      <c r="Y28" s="108">
        <v>3.2703023370573882E-2</v>
      </c>
      <c r="Z28" s="57">
        <v>0.26481777328727685</v>
      </c>
      <c r="AB28" s="64"/>
      <c r="AF28" s="93" t="s">
        <v>227</v>
      </c>
      <c r="AG28" s="70">
        <v>81689</v>
      </c>
      <c r="AH28" s="94">
        <f t="shared" si="3"/>
        <v>0.14285639337840531</v>
      </c>
      <c r="AK28" s="64"/>
      <c r="AO28" s="225" t="s">
        <v>235</v>
      </c>
      <c r="AP28" s="70">
        <v>481060</v>
      </c>
      <c r="AQ28" s="94">
        <f t="shared" si="4"/>
        <v>0.11804017871164295</v>
      </c>
      <c r="AT28" s="64"/>
      <c r="AX28" s="206" t="s">
        <v>722</v>
      </c>
      <c r="AY28" s="70">
        <v>449292</v>
      </c>
      <c r="AZ28" s="94">
        <f t="shared" ref="AZ28:AZ31" si="5">AY28/$AW$2</f>
        <v>0.11024510034862904</v>
      </c>
      <c r="BD28" s="64"/>
      <c r="BM28" s="64"/>
      <c r="BR28" s="62" t="s">
        <v>3</v>
      </c>
      <c r="BS28" s="62" t="s">
        <v>4</v>
      </c>
      <c r="CA28" s="64"/>
      <c r="CD28" s="62" t="s">
        <v>69</v>
      </c>
      <c r="CE28" s="62" t="s">
        <v>70</v>
      </c>
      <c r="CF28" s="62">
        <v>3521720</v>
      </c>
      <c r="CG28" s="62">
        <v>86.4</v>
      </c>
    </row>
    <row r="29" spans="12:93" x14ac:dyDescent="0.25">
      <c r="O29" s="64"/>
      <c r="R29" s="114" t="s">
        <v>188</v>
      </c>
      <c r="S29" s="155">
        <v>0.28599999999999998</v>
      </c>
      <c r="T29" s="119">
        <v>2.9547442389898565E-2</v>
      </c>
      <c r="AB29" s="64"/>
      <c r="AF29" s="93" t="s">
        <v>228</v>
      </c>
      <c r="AG29" s="70">
        <v>27230</v>
      </c>
      <c r="AH29" s="94">
        <f t="shared" si="3"/>
        <v>4.7619380720708746E-2</v>
      </c>
      <c r="AK29" s="64"/>
      <c r="AO29" s="211" t="s">
        <v>243</v>
      </c>
      <c r="AP29" s="70">
        <v>267760</v>
      </c>
      <c r="AQ29" s="94">
        <f t="shared" si="4"/>
        <v>6.5701655202738782E-2</v>
      </c>
      <c r="AT29" s="64"/>
      <c r="AX29" s="206" t="s">
        <v>319</v>
      </c>
      <c r="AY29" s="70">
        <v>481060</v>
      </c>
      <c r="AZ29" s="94">
        <f t="shared" si="5"/>
        <v>0.11804017871164295</v>
      </c>
      <c r="BD29" s="64"/>
      <c r="BM29" s="64"/>
      <c r="BP29" s="62" t="s">
        <v>6</v>
      </c>
      <c r="BQ29" s="62" t="s">
        <v>331</v>
      </c>
      <c r="BR29" s="62">
        <v>635362</v>
      </c>
      <c r="BS29" s="62">
        <v>15.6</v>
      </c>
      <c r="CA29" s="64"/>
      <c r="CD29" s="62" t="s">
        <v>43</v>
      </c>
      <c r="CF29" s="62">
        <v>4075392</v>
      </c>
      <c r="CG29" s="62">
        <v>100</v>
      </c>
    </row>
    <row r="30" spans="12:93" ht="16.5" thickBot="1" x14ac:dyDescent="0.3">
      <c r="O30" s="64"/>
      <c r="AB30" s="64"/>
      <c r="AF30" s="95" t="s">
        <v>445</v>
      </c>
      <c r="AG30" s="96"/>
      <c r="AH30" s="97">
        <f>1-SUM(AH26:AH29)</f>
        <v>8.7301032132152234E-2</v>
      </c>
      <c r="AK30" s="64"/>
      <c r="AO30" s="95" t="s">
        <v>217</v>
      </c>
      <c r="AP30" s="96"/>
      <c r="AQ30" s="97">
        <f>1-SUM(AQ26:AQ29)</f>
        <v>0.17483275228493356</v>
      </c>
      <c r="AT30" s="64"/>
      <c r="AX30" s="206" t="s">
        <v>314</v>
      </c>
      <c r="AY30" s="70">
        <v>717051</v>
      </c>
      <c r="AZ30" s="94">
        <f t="shared" si="5"/>
        <v>0.175946510176199</v>
      </c>
      <c r="BD30" s="64"/>
      <c r="BM30" s="64"/>
      <c r="BQ30" s="62" t="s">
        <v>332</v>
      </c>
      <c r="BR30" s="62">
        <v>3312958</v>
      </c>
      <c r="BS30" s="62">
        <v>81.3</v>
      </c>
      <c r="CA30" s="64"/>
    </row>
    <row r="31" spans="12:93" ht="16.5" thickBot="1" x14ac:dyDescent="0.3">
      <c r="O31" s="64"/>
      <c r="AB31" s="64"/>
      <c r="AK31" s="64"/>
      <c r="AT31" s="64"/>
      <c r="AX31" s="221" t="s">
        <v>321</v>
      </c>
      <c r="AY31" s="96">
        <v>975734</v>
      </c>
      <c r="AZ31" s="97">
        <f t="shared" si="5"/>
        <v>0.23942089497157573</v>
      </c>
      <c r="BD31" s="64"/>
      <c r="BM31" s="64"/>
      <c r="BQ31" s="62" t="s">
        <v>43</v>
      </c>
      <c r="BR31" s="62">
        <v>3948320</v>
      </c>
      <c r="BS31" s="62">
        <v>96.9</v>
      </c>
      <c r="CA31" s="64"/>
    </row>
    <row r="32" spans="12:93" x14ac:dyDescent="0.25">
      <c r="O32" s="64"/>
      <c r="AB32" s="64"/>
      <c r="AK32" s="64"/>
      <c r="AT32" s="64"/>
      <c r="BD32" s="64"/>
      <c r="BM32" s="64"/>
      <c r="BP32" s="62" t="s">
        <v>69</v>
      </c>
      <c r="BQ32" s="62" t="s">
        <v>70</v>
      </c>
      <c r="BR32" s="62">
        <v>127072</v>
      </c>
      <c r="BS32" s="62">
        <v>3.1</v>
      </c>
      <c r="CA32" s="64"/>
    </row>
    <row r="33" spans="15:85" ht="16.5" thickBot="1" x14ac:dyDescent="0.3">
      <c r="O33" s="64"/>
      <c r="AB33" s="64"/>
      <c r="AK33" s="64"/>
      <c r="AT33" s="64"/>
      <c r="BD33" s="64"/>
      <c r="BM33" s="64"/>
      <c r="BP33" s="62" t="s">
        <v>43</v>
      </c>
      <c r="BR33" s="62">
        <v>4075392</v>
      </c>
      <c r="BS33" s="62">
        <v>100</v>
      </c>
      <c r="CA33" s="64"/>
      <c r="CD33" s="24" t="s">
        <v>460</v>
      </c>
    </row>
    <row r="34" spans="15:85" x14ac:dyDescent="0.25">
      <c r="O34" s="64"/>
      <c r="U34" s="90"/>
      <c r="V34" s="160" t="s">
        <v>36</v>
      </c>
      <c r="W34" s="173" t="s">
        <v>512</v>
      </c>
      <c r="X34" s="145" t="s">
        <v>402</v>
      </c>
      <c r="AB34" s="64"/>
      <c r="AK34" s="64"/>
      <c r="AT34" s="64"/>
      <c r="BD34" s="64"/>
      <c r="BM34" s="64"/>
      <c r="CA34" s="64"/>
      <c r="CF34" s="62" t="s">
        <v>3</v>
      </c>
      <c r="CG34" s="62" t="s">
        <v>4</v>
      </c>
    </row>
    <row r="35" spans="15:85" x14ac:dyDescent="0.25">
      <c r="O35" s="64"/>
      <c r="U35" s="121" t="s">
        <v>53</v>
      </c>
      <c r="V35" s="152">
        <v>3.6734980209248633E-2</v>
      </c>
      <c r="W35" s="157">
        <v>1.2303557489653083E-2</v>
      </c>
      <c r="X35" s="147">
        <v>7.0136527242600152E-2</v>
      </c>
      <c r="AB35" s="64"/>
      <c r="AK35" s="64"/>
      <c r="AT35" s="64"/>
      <c r="BD35" s="64"/>
      <c r="BM35" s="64"/>
      <c r="CA35" s="64"/>
      <c r="CD35" s="62" t="s">
        <v>6</v>
      </c>
      <c r="CE35" s="62" t="s">
        <v>454</v>
      </c>
      <c r="CF35" s="62">
        <v>77151</v>
      </c>
      <c r="CG35" s="62">
        <v>1.9</v>
      </c>
    </row>
    <row r="36" spans="15:85" x14ac:dyDescent="0.25">
      <c r="O36" s="64"/>
      <c r="U36" s="121" t="s">
        <v>50</v>
      </c>
      <c r="V36" s="152">
        <v>8.6955688668648196E-2</v>
      </c>
      <c r="W36" s="157">
        <v>1.8429469327421458E-2</v>
      </c>
      <c r="X36" s="147">
        <v>0.27268793526705104</v>
      </c>
      <c r="AB36" s="64"/>
      <c r="AK36" s="64"/>
      <c r="AT36" s="64"/>
      <c r="BD36" s="64"/>
      <c r="BM36" s="64"/>
      <c r="CA36" s="64"/>
      <c r="CE36" s="62" t="s">
        <v>455</v>
      </c>
      <c r="CF36" s="62">
        <v>403909</v>
      </c>
      <c r="CG36" s="62">
        <v>9.9</v>
      </c>
    </row>
    <row r="37" spans="15:85" x14ac:dyDescent="0.25">
      <c r="O37" s="64"/>
      <c r="U37" s="121" t="s">
        <v>47</v>
      </c>
      <c r="V37" s="152">
        <v>0.21428796272979098</v>
      </c>
      <c r="W37" s="157">
        <v>2.6837897774912113E-2</v>
      </c>
      <c r="X37" s="147">
        <v>0.3145452263411691</v>
      </c>
      <c r="AB37" s="64"/>
      <c r="AK37" s="64"/>
      <c r="AT37" s="64"/>
      <c r="BD37" s="64"/>
      <c r="BM37" s="64"/>
      <c r="BP37" s="24" t="s">
        <v>335</v>
      </c>
      <c r="CA37" s="64"/>
      <c r="CE37" s="62" t="s">
        <v>456</v>
      </c>
      <c r="CF37" s="62">
        <v>90766</v>
      </c>
      <c r="CG37" s="62">
        <v>2.2000000000000002</v>
      </c>
    </row>
    <row r="38" spans="15:85" x14ac:dyDescent="0.25">
      <c r="O38" s="64"/>
      <c r="U38" s="121" t="s">
        <v>52</v>
      </c>
      <c r="V38" s="152">
        <v>0.26436813632127082</v>
      </c>
      <c r="W38" s="157">
        <v>2.8843816495159515E-2</v>
      </c>
      <c r="X38" s="147">
        <v>0.22435422164453778</v>
      </c>
      <c r="AB38" s="64"/>
      <c r="AK38" s="64"/>
      <c r="AT38" s="64"/>
      <c r="BD38" s="64"/>
      <c r="BM38" s="64"/>
      <c r="BR38" s="62" t="s">
        <v>3</v>
      </c>
      <c r="BS38" s="62" t="s">
        <v>4</v>
      </c>
      <c r="CA38" s="64"/>
      <c r="CE38" s="62" t="s">
        <v>457</v>
      </c>
      <c r="CF38" s="62">
        <v>4538</v>
      </c>
      <c r="CG38" s="62">
        <v>0.1</v>
      </c>
    </row>
    <row r="39" spans="15:85" ht="16.5" thickBot="1" x14ac:dyDescent="0.3">
      <c r="O39" s="64"/>
      <c r="U39" s="123" t="s">
        <v>45</v>
      </c>
      <c r="V39" s="161">
        <v>0.41121462608989329</v>
      </c>
      <c r="W39" s="162">
        <v>3.2183308345610395E-2</v>
      </c>
      <c r="X39" s="151">
        <v>0.4636029800014988</v>
      </c>
      <c r="AB39" s="64"/>
      <c r="AK39" s="64"/>
      <c r="AT39" s="64"/>
      <c r="BD39" s="64"/>
      <c r="BM39" s="64"/>
      <c r="BP39" s="62" t="s">
        <v>6</v>
      </c>
      <c r="BQ39" s="62" t="s">
        <v>331</v>
      </c>
      <c r="BR39" s="62">
        <v>2432528</v>
      </c>
      <c r="BS39" s="62">
        <v>59.7</v>
      </c>
      <c r="CA39" s="64"/>
      <c r="CE39" s="62" t="s">
        <v>458</v>
      </c>
      <c r="CF39" s="62">
        <v>58998</v>
      </c>
      <c r="CG39" s="62">
        <v>1.4</v>
      </c>
    </row>
    <row r="40" spans="15:85" x14ac:dyDescent="0.25">
      <c r="O40" s="64"/>
      <c r="AB40" s="64"/>
      <c r="AK40" s="64"/>
      <c r="AT40" s="64"/>
      <c r="BD40" s="64"/>
      <c r="BM40" s="64"/>
      <c r="BQ40" s="62" t="s">
        <v>332</v>
      </c>
      <c r="BR40" s="62">
        <v>1515792</v>
      </c>
      <c r="BS40" s="62">
        <v>37.200000000000003</v>
      </c>
      <c r="CA40" s="64"/>
      <c r="CE40" s="62" t="s">
        <v>43</v>
      </c>
      <c r="CF40" s="62">
        <v>635362</v>
      </c>
      <c r="CG40" s="62">
        <v>15.6</v>
      </c>
    </row>
    <row r="41" spans="15:85" x14ac:dyDescent="0.25">
      <c r="O41" s="64"/>
      <c r="AB41" s="64"/>
      <c r="AK41" s="64"/>
      <c r="AT41" s="64"/>
      <c r="BD41" s="64"/>
      <c r="BM41" s="64"/>
      <c r="BQ41" s="62" t="s">
        <v>43</v>
      </c>
      <c r="BR41" s="62">
        <v>3948320</v>
      </c>
      <c r="BS41" s="62">
        <v>96.9</v>
      </c>
      <c r="CA41" s="64"/>
      <c r="CD41" s="62" t="s">
        <v>69</v>
      </c>
      <c r="CE41" s="62" t="s">
        <v>70</v>
      </c>
      <c r="CF41" s="62">
        <v>3440030</v>
      </c>
      <c r="CG41" s="62">
        <v>84.4</v>
      </c>
    </row>
    <row r="42" spans="15:85" x14ac:dyDescent="0.25">
      <c r="O42" s="64"/>
      <c r="AB42" s="64"/>
      <c r="AK42" s="64"/>
      <c r="AT42" s="64"/>
      <c r="BD42" s="64"/>
      <c r="BM42" s="64"/>
      <c r="BP42" s="62" t="s">
        <v>69</v>
      </c>
      <c r="BQ42" s="62" t="s">
        <v>70</v>
      </c>
      <c r="BR42" s="62">
        <v>127072</v>
      </c>
      <c r="BS42" s="62">
        <v>3.1</v>
      </c>
      <c r="CA42" s="64"/>
      <c r="CD42" s="62" t="s">
        <v>43</v>
      </c>
      <c r="CF42" s="62">
        <v>4075392</v>
      </c>
      <c r="CG42" s="62">
        <v>100</v>
      </c>
    </row>
    <row r="43" spans="15:85" x14ac:dyDescent="0.25">
      <c r="O43" s="64"/>
      <c r="AB43" s="64"/>
      <c r="AK43" s="64"/>
      <c r="AT43" s="64"/>
      <c r="BD43" s="64"/>
      <c r="BM43" s="64"/>
      <c r="BP43" s="62" t="s">
        <v>43</v>
      </c>
      <c r="BR43" s="62">
        <v>4075392</v>
      </c>
      <c r="BS43" s="62">
        <v>100</v>
      </c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CA45" s="64"/>
    </row>
    <row r="46" spans="15:85" x14ac:dyDescent="0.25">
      <c r="O46" s="64"/>
      <c r="AB46" s="64"/>
      <c r="AK46" s="64"/>
      <c r="AT46" s="64"/>
      <c r="BD46" s="64"/>
      <c r="BM46" s="64"/>
      <c r="CA46" s="64"/>
      <c r="CD46" s="24" t="s">
        <v>461</v>
      </c>
    </row>
    <row r="47" spans="15:85" x14ac:dyDescent="0.25">
      <c r="O47" s="64"/>
      <c r="AB47" s="64"/>
      <c r="AK47" s="64"/>
      <c r="AT47" s="64"/>
      <c r="BD47" s="64"/>
      <c r="BM47" s="64"/>
      <c r="BP47" s="24" t="s">
        <v>336</v>
      </c>
      <c r="CA47" s="64"/>
      <c r="CF47" s="62" t="s">
        <v>3</v>
      </c>
      <c r="CG47" s="62" t="s">
        <v>4</v>
      </c>
    </row>
    <row r="48" spans="15:85" x14ac:dyDescent="0.25">
      <c r="O48" s="64"/>
      <c r="AB48" s="64"/>
      <c r="AK48" s="64"/>
      <c r="AT48" s="64"/>
      <c r="BD48" s="64"/>
      <c r="BM48" s="64"/>
      <c r="BR48" s="62" t="s">
        <v>3</v>
      </c>
      <c r="BS48" s="62" t="s">
        <v>4</v>
      </c>
      <c r="CA48" s="64"/>
      <c r="CD48" s="62" t="s">
        <v>6</v>
      </c>
      <c r="CE48" s="62" t="s">
        <v>454</v>
      </c>
      <c r="CF48" s="62">
        <v>771511</v>
      </c>
      <c r="CG48" s="62">
        <v>18.899999999999999</v>
      </c>
    </row>
    <row r="49" spans="15:85" x14ac:dyDescent="0.25">
      <c r="O49" s="64"/>
      <c r="AB49" s="64"/>
      <c r="AK49" s="64"/>
      <c r="AT49" s="64"/>
      <c r="BD49" s="64"/>
      <c r="BM49" s="64"/>
      <c r="BP49" s="62" t="s">
        <v>6</v>
      </c>
      <c r="BQ49" s="62" t="s">
        <v>331</v>
      </c>
      <c r="BR49" s="62">
        <v>1969621</v>
      </c>
      <c r="BS49" s="62">
        <v>48.3</v>
      </c>
      <c r="CA49" s="64"/>
      <c r="CE49" s="62" t="s">
        <v>455</v>
      </c>
      <c r="CF49" s="62">
        <v>1220802</v>
      </c>
      <c r="CG49" s="62">
        <v>30</v>
      </c>
    </row>
    <row r="50" spans="15:85" x14ac:dyDescent="0.25">
      <c r="O50" s="64"/>
      <c r="AB50" s="64"/>
      <c r="AK50" s="64"/>
      <c r="AT50" s="64"/>
      <c r="BD50" s="64"/>
      <c r="BM50" s="64"/>
      <c r="BQ50" s="62" t="s">
        <v>332</v>
      </c>
      <c r="BR50" s="62">
        <v>1974160</v>
      </c>
      <c r="BS50" s="62">
        <v>48.4</v>
      </c>
      <c r="CA50" s="64"/>
      <c r="CE50" s="62" t="s">
        <v>456</v>
      </c>
      <c r="CF50" s="62">
        <v>167917</v>
      </c>
      <c r="CG50" s="62">
        <v>4.0999999999999996</v>
      </c>
    </row>
    <row r="51" spans="15:85" x14ac:dyDescent="0.25">
      <c r="O51" s="64"/>
      <c r="AB51" s="64"/>
      <c r="AK51" s="64"/>
      <c r="AT51" s="64"/>
      <c r="BD51" s="64"/>
      <c r="BM51" s="64"/>
      <c r="BQ51" s="62" t="s">
        <v>43</v>
      </c>
      <c r="BR51" s="62">
        <v>3943781</v>
      </c>
      <c r="BS51" s="62">
        <v>96.8</v>
      </c>
      <c r="CA51" s="64"/>
      <c r="CE51" s="62" t="s">
        <v>457</v>
      </c>
      <c r="CF51" s="62">
        <v>40845</v>
      </c>
      <c r="CG51" s="62">
        <v>1</v>
      </c>
    </row>
    <row r="52" spans="15:85" x14ac:dyDescent="0.25">
      <c r="O52" s="64"/>
      <c r="AB52" s="64"/>
      <c r="AK52" s="64"/>
      <c r="AT52" s="64"/>
      <c r="BD52" s="64"/>
      <c r="BM52" s="64"/>
      <c r="BP52" s="62" t="s">
        <v>69</v>
      </c>
      <c r="BQ52" s="62" t="s">
        <v>70</v>
      </c>
      <c r="BR52" s="62">
        <v>131611</v>
      </c>
      <c r="BS52" s="62">
        <v>3.2</v>
      </c>
      <c r="CA52" s="64"/>
      <c r="CE52" s="62" t="s">
        <v>458</v>
      </c>
      <c r="CF52" s="62">
        <v>231453</v>
      </c>
      <c r="CG52" s="62">
        <v>5.7</v>
      </c>
    </row>
    <row r="53" spans="15:85" x14ac:dyDescent="0.25">
      <c r="O53" s="64"/>
      <c r="AB53" s="64"/>
      <c r="AK53" s="64"/>
      <c r="AT53" s="64"/>
      <c r="BD53" s="64"/>
      <c r="BM53" s="64"/>
      <c r="BP53" s="62" t="s">
        <v>43</v>
      </c>
      <c r="BR53" s="62">
        <v>4075392</v>
      </c>
      <c r="BS53" s="62">
        <v>100</v>
      </c>
      <c r="CA53" s="64"/>
      <c r="CE53" s="62" t="s">
        <v>43</v>
      </c>
      <c r="CF53" s="62">
        <v>2432528</v>
      </c>
      <c r="CG53" s="62">
        <v>59.7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2" t="s">
        <v>69</v>
      </c>
      <c r="CE54" s="62" t="s">
        <v>70</v>
      </c>
      <c r="CF54" s="62">
        <v>1642864</v>
      </c>
      <c r="CG54" s="62">
        <v>40.299999999999997</v>
      </c>
    </row>
    <row r="55" spans="15:85" x14ac:dyDescent="0.25">
      <c r="O55" s="64"/>
      <c r="AB55" s="64"/>
      <c r="AK55" s="64"/>
      <c r="AT55" s="64"/>
      <c r="BD55" s="64"/>
      <c r="BM55" s="64"/>
      <c r="CA55" s="64"/>
      <c r="CD55" s="62" t="s">
        <v>43</v>
      </c>
      <c r="CF55" s="62">
        <v>4075392</v>
      </c>
      <c r="CG55" s="62">
        <v>100</v>
      </c>
    </row>
    <row r="56" spans="15:85" x14ac:dyDescent="0.25">
      <c r="O56" s="64"/>
      <c r="AB56" s="64"/>
      <c r="AK56" s="64"/>
      <c r="AT56" s="64"/>
      <c r="BD56" s="64"/>
      <c r="BM56" s="64"/>
      <c r="CA56" s="64"/>
    </row>
    <row r="57" spans="15:85" x14ac:dyDescent="0.25">
      <c r="O57" s="64"/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AB58" s="64"/>
      <c r="AK58" s="64"/>
      <c r="AT58" s="64"/>
      <c r="BD58" s="64"/>
      <c r="BM58" s="64"/>
      <c r="BR58" s="62" t="s">
        <v>3</v>
      </c>
      <c r="BS58" s="62" t="s">
        <v>4</v>
      </c>
      <c r="CA58" s="64"/>
    </row>
    <row r="59" spans="15:85" x14ac:dyDescent="0.25">
      <c r="O59" s="64"/>
      <c r="AB59" s="64"/>
      <c r="AK59" s="64"/>
      <c r="AT59" s="64"/>
      <c r="BD59" s="64"/>
      <c r="BM59" s="64"/>
      <c r="BP59" s="62" t="s">
        <v>6</v>
      </c>
      <c r="BQ59" s="62" t="s">
        <v>331</v>
      </c>
      <c r="BR59" s="62">
        <v>1465870</v>
      </c>
      <c r="BS59" s="62">
        <v>36</v>
      </c>
      <c r="CA59" s="64"/>
      <c r="CD59" s="62" t="s">
        <v>462</v>
      </c>
    </row>
    <row r="60" spans="15:85" x14ac:dyDescent="0.25">
      <c r="O60" s="64"/>
      <c r="AB60" s="64"/>
      <c r="AK60" s="64"/>
      <c r="AT60" s="64"/>
      <c r="BD60" s="64"/>
      <c r="BM60" s="64"/>
      <c r="BQ60" s="62" t="s">
        <v>332</v>
      </c>
      <c r="BR60" s="62">
        <v>2477911</v>
      </c>
      <c r="BS60" s="62">
        <v>60.8</v>
      </c>
      <c r="CA60" s="64"/>
      <c r="CF60" s="62" t="s">
        <v>3</v>
      </c>
      <c r="CG60" s="62" t="s">
        <v>4</v>
      </c>
    </row>
    <row r="61" spans="15:85" x14ac:dyDescent="0.25">
      <c r="O61" s="64"/>
      <c r="AB61" s="64"/>
      <c r="AK61" s="64"/>
      <c r="AT61" s="64"/>
      <c r="BD61" s="64"/>
      <c r="BM61" s="64"/>
      <c r="BQ61" s="62" t="s">
        <v>43</v>
      </c>
      <c r="BR61" s="62">
        <v>3943781</v>
      </c>
      <c r="BS61" s="62">
        <v>96.8</v>
      </c>
      <c r="CA61" s="64"/>
      <c r="CD61" s="62" t="s">
        <v>6</v>
      </c>
      <c r="CE61" s="62" t="s">
        <v>454</v>
      </c>
      <c r="CF61" s="62">
        <v>304066</v>
      </c>
      <c r="CG61" s="62">
        <v>7.5</v>
      </c>
    </row>
    <row r="62" spans="15:85" x14ac:dyDescent="0.25">
      <c r="O62" s="64"/>
      <c r="AB62" s="64"/>
      <c r="AK62" s="64"/>
      <c r="AT62" s="64"/>
      <c r="BD62" s="64"/>
      <c r="BM62" s="64"/>
      <c r="BP62" s="62" t="s">
        <v>69</v>
      </c>
      <c r="BQ62" s="62" t="s">
        <v>70</v>
      </c>
      <c r="BR62" s="62">
        <v>131611</v>
      </c>
      <c r="BS62" s="62">
        <v>3.2</v>
      </c>
      <c r="CA62" s="64"/>
      <c r="CE62" s="62" t="s">
        <v>455</v>
      </c>
      <c r="CF62" s="62">
        <v>921275</v>
      </c>
      <c r="CG62" s="62">
        <v>22.6</v>
      </c>
    </row>
    <row r="63" spans="15:85" x14ac:dyDescent="0.25">
      <c r="O63" s="64"/>
      <c r="AB63" s="64"/>
      <c r="AK63" s="64"/>
      <c r="AT63" s="64"/>
      <c r="BD63" s="64"/>
      <c r="BM63" s="64"/>
      <c r="BP63" s="62" t="s">
        <v>43</v>
      </c>
      <c r="BR63" s="62">
        <v>4075392</v>
      </c>
      <c r="BS63" s="62">
        <v>100</v>
      </c>
      <c r="CA63" s="64"/>
      <c r="CE63" s="62" t="s">
        <v>456</v>
      </c>
      <c r="CF63" s="62">
        <v>399370</v>
      </c>
      <c r="CG63" s="62">
        <v>9.8000000000000007</v>
      </c>
    </row>
    <row r="64" spans="15:85" x14ac:dyDescent="0.25">
      <c r="O64" s="64"/>
      <c r="AB64" s="64"/>
      <c r="AK64" s="64"/>
      <c r="AT64" s="64"/>
      <c r="BD64" s="64"/>
      <c r="BM64" s="64"/>
      <c r="CA64" s="64"/>
      <c r="CE64" s="62" t="s">
        <v>457</v>
      </c>
      <c r="CF64" s="62">
        <v>31768</v>
      </c>
      <c r="CG64" s="62">
        <v>0.8</v>
      </c>
    </row>
    <row r="65" spans="15:85" x14ac:dyDescent="0.25">
      <c r="O65" s="64"/>
      <c r="AB65" s="64"/>
      <c r="AK65" s="64"/>
      <c r="AT65" s="64"/>
      <c r="BD65" s="64"/>
      <c r="BM65" s="64"/>
      <c r="CA65" s="64"/>
      <c r="CE65" s="62" t="s">
        <v>458</v>
      </c>
      <c r="CF65" s="62">
        <v>313143</v>
      </c>
      <c r="CG65" s="62">
        <v>7.7</v>
      </c>
    </row>
    <row r="66" spans="15:85" x14ac:dyDescent="0.25">
      <c r="O66" s="64"/>
      <c r="AB66" s="64"/>
      <c r="AK66" s="64"/>
      <c r="AT66" s="64"/>
      <c r="BD66" s="64"/>
      <c r="BM66" s="64"/>
      <c r="CA66" s="64"/>
      <c r="CE66" s="62" t="s">
        <v>43</v>
      </c>
      <c r="CF66" s="62">
        <v>1969621</v>
      </c>
      <c r="CG66" s="62">
        <v>48.3</v>
      </c>
    </row>
    <row r="67" spans="15:85" x14ac:dyDescent="0.25">
      <c r="O67" s="64"/>
      <c r="AB67" s="64"/>
      <c r="AK67" s="64"/>
      <c r="AT67" s="64"/>
      <c r="BD67" s="64"/>
      <c r="BM67" s="64"/>
      <c r="BP67" s="24" t="s">
        <v>338</v>
      </c>
      <c r="CA67" s="64"/>
      <c r="CD67" s="62" t="s">
        <v>69</v>
      </c>
      <c r="CE67" s="62" t="s">
        <v>70</v>
      </c>
      <c r="CF67" s="62">
        <v>2105770</v>
      </c>
      <c r="CG67" s="62">
        <v>51.7</v>
      </c>
    </row>
    <row r="68" spans="15:85" x14ac:dyDescent="0.25">
      <c r="O68" s="64"/>
      <c r="AB68" s="64"/>
      <c r="AK68" s="64"/>
      <c r="AT68" s="64"/>
      <c r="BD68" s="64"/>
      <c r="BM68" s="64"/>
      <c r="BR68" s="62" t="s">
        <v>3</v>
      </c>
      <c r="BS68" s="62" t="s">
        <v>4</v>
      </c>
      <c r="CA68" s="64"/>
      <c r="CD68" s="62" t="s">
        <v>43</v>
      </c>
      <c r="CF68" s="62">
        <v>4075392</v>
      </c>
      <c r="CG68" s="62">
        <v>100</v>
      </c>
    </row>
    <row r="69" spans="15:85" x14ac:dyDescent="0.25">
      <c r="O69" s="64"/>
      <c r="AB69" s="64"/>
      <c r="AK69" s="64"/>
      <c r="AT69" s="64"/>
      <c r="BD69" s="64"/>
      <c r="BM69" s="64"/>
      <c r="BP69" s="62" t="s">
        <v>6</v>
      </c>
      <c r="BQ69" s="62" t="s">
        <v>331</v>
      </c>
      <c r="BR69" s="62">
        <v>903121</v>
      </c>
      <c r="BS69" s="62">
        <v>22.2</v>
      </c>
      <c r="CA69" s="64"/>
    </row>
    <row r="70" spans="15:85" x14ac:dyDescent="0.25">
      <c r="O70" s="64"/>
      <c r="AB70" s="64"/>
      <c r="AK70" s="64"/>
      <c r="AT70" s="64"/>
      <c r="BD70" s="64"/>
      <c r="BM70" s="64"/>
      <c r="BQ70" s="62" t="s">
        <v>332</v>
      </c>
      <c r="BR70" s="62">
        <v>3040660</v>
      </c>
      <c r="BS70" s="62">
        <v>74.599999999999994</v>
      </c>
      <c r="CA70" s="64"/>
    </row>
    <row r="71" spans="15:85" x14ac:dyDescent="0.25">
      <c r="O71" s="64"/>
      <c r="AB71" s="64"/>
      <c r="AK71" s="64"/>
      <c r="AT71" s="64"/>
      <c r="BD71" s="64"/>
      <c r="BM71" s="64"/>
      <c r="BQ71" s="62" t="s">
        <v>43</v>
      </c>
      <c r="BR71" s="62">
        <v>3943781</v>
      </c>
      <c r="BS71" s="62">
        <v>96.8</v>
      </c>
      <c r="CA71" s="64"/>
    </row>
    <row r="72" spans="15:85" x14ac:dyDescent="0.25">
      <c r="O72" s="64"/>
      <c r="AB72" s="64"/>
      <c r="AK72" s="64"/>
      <c r="AT72" s="64"/>
      <c r="BD72" s="64"/>
      <c r="BM72" s="64"/>
      <c r="BP72" s="62" t="s">
        <v>69</v>
      </c>
      <c r="BQ72" s="62" t="s">
        <v>70</v>
      </c>
      <c r="BR72" s="62">
        <v>131611</v>
      </c>
      <c r="BS72" s="62">
        <v>3.2</v>
      </c>
      <c r="CA72" s="64"/>
      <c r="CD72" s="62" t="s">
        <v>463</v>
      </c>
    </row>
    <row r="73" spans="15:85" x14ac:dyDescent="0.25">
      <c r="O73" s="64"/>
      <c r="AB73" s="64"/>
      <c r="AK73" s="64"/>
      <c r="AT73" s="64"/>
      <c r="BD73" s="64"/>
      <c r="BM73" s="64"/>
      <c r="BP73" s="62" t="s">
        <v>43</v>
      </c>
      <c r="BR73" s="62">
        <v>4075392</v>
      </c>
      <c r="BS73" s="62">
        <v>100</v>
      </c>
      <c r="CA73" s="64"/>
      <c r="CF73" s="62" t="s">
        <v>3</v>
      </c>
      <c r="CG73" s="62" t="s">
        <v>4</v>
      </c>
    </row>
    <row r="74" spans="15:85" x14ac:dyDescent="0.25">
      <c r="O74" s="64"/>
      <c r="AB74" s="64"/>
      <c r="AK74" s="64"/>
      <c r="AT74" s="64"/>
      <c r="BD74" s="64"/>
      <c r="BM74" s="64"/>
      <c r="CA74" s="64"/>
      <c r="CD74" s="62" t="s">
        <v>6</v>
      </c>
      <c r="CE74" s="62" t="s">
        <v>454</v>
      </c>
      <c r="CF74" s="62">
        <v>240530</v>
      </c>
      <c r="CG74" s="62">
        <v>5.9</v>
      </c>
    </row>
    <row r="75" spans="15:85" x14ac:dyDescent="0.25">
      <c r="O75" s="64"/>
      <c r="AB75" s="64"/>
      <c r="AK75" s="64"/>
      <c r="AT75" s="64"/>
      <c r="BD75" s="64"/>
      <c r="BM75" s="64"/>
      <c r="CA75" s="64"/>
      <c r="CE75" s="62" t="s">
        <v>455</v>
      </c>
      <c r="CF75" s="62">
        <v>662592</v>
      </c>
      <c r="CG75" s="62">
        <v>16.3</v>
      </c>
    </row>
    <row r="76" spans="15:85" x14ac:dyDescent="0.25">
      <c r="O76" s="64"/>
      <c r="AB76" s="64"/>
      <c r="AK76" s="64"/>
      <c r="AT76" s="64"/>
      <c r="BD76" s="64"/>
      <c r="BM76" s="64"/>
      <c r="CA76" s="64"/>
      <c r="CE76" s="62" t="s">
        <v>456</v>
      </c>
      <c r="CF76" s="62">
        <v>399370</v>
      </c>
      <c r="CG76" s="62">
        <v>9.8000000000000007</v>
      </c>
    </row>
    <row r="77" spans="15:85" x14ac:dyDescent="0.25">
      <c r="O77" s="64"/>
      <c r="AB77" s="64"/>
      <c r="AK77" s="64"/>
      <c r="AT77" s="64"/>
      <c r="BD77" s="64"/>
      <c r="BM77" s="64"/>
      <c r="BP77" s="24" t="s">
        <v>339</v>
      </c>
      <c r="CA77" s="64"/>
      <c r="CE77" s="62" t="s">
        <v>457</v>
      </c>
      <c r="CF77" s="62">
        <v>36306</v>
      </c>
      <c r="CG77" s="62">
        <v>0.9</v>
      </c>
    </row>
    <row r="78" spans="15:85" x14ac:dyDescent="0.25">
      <c r="O78" s="64"/>
      <c r="AB78" s="64"/>
      <c r="AK78" s="64"/>
      <c r="AT78" s="64"/>
      <c r="BD78" s="64"/>
      <c r="BM78" s="64"/>
      <c r="BR78" s="62" t="s">
        <v>3</v>
      </c>
      <c r="BS78" s="62" t="s">
        <v>4</v>
      </c>
      <c r="CA78" s="64"/>
      <c r="CE78" s="62" t="s">
        <v>458</v>
      </c>
      <c r="CF78" s="62">
        <v>127072</v>
      </c>
      <c r="CG78" s="62">
        <v>3.1</v>
      </c>
    </row>
    <row r="79" spans="15:85" x14ac:dyDescent="0.25">
      <c r="O79" s="64"/>
      <c r="AB79" s="64"/>
      <c r="AK79" s="64"/>
      <c r="AT79" s="64"/>
      <c r="BD79" s="64"/>
      <c r="BM79" s="64"/>
      <c r="BP79" s="62" t="s">
        <v>6</v>
      </c>
      <c r="BQ79" s="62" t="s">
        <v>331</v>
      </c>
      <c r="BR79" s="62">
        <v>757896</v>
      </c>
      <c r="BS79" s="62">
        <v>18.600000000000001</v>
      </c>
      <c r="CA79" s="64"/>
      <c r="CE79" s="62" t="s">
        <v>43</v>
      </c>
      <c r="CF79" s="62">
        <v>1465870</v>
      </c>
      <c r="CG79" s="62">
        <v>36</v>
      </c>
    </row>
    <row r="80" spans="15:85" x14ac:dyDescent="0.25">
      <c r="O80" s="64"/>
      <c r="AB80" s="64"/>
      <c r="AK80" s="64"/>
      <c r="AT80" s="64"/>
      <c r="BD80" s="64"/>
      <c r="BM80" s="64"/>
      <c r="BQ80" s="62" t="s">
        <v>332</v>
      </c>
      <c r="BR80" s="62">
        <v>3185885</v>
      </c>
      <c r="BS80" s="62">
        <v>78.2</v>
      </c>
      <c r="CA80" s="64"/>
      <c r="CD80" s="62" t="s">
        <v>69</v>
      </c>
      <c r="CE80" s="62" t="s">
        <v>70</v>
      </c>
      <c r="CF80" s="62">
        <v>2609522</v>
      </c>
      <c r="CG80" s="62">
        <v>64</v>
      </c>
    </row>
    <row r="81" spans="15:85" x14ac:dyDescent="0.25">
      <c r="O81" s="64"/>
      <c r="AB81" s="64"/>
      <c r="AK81" s="64"/>
      <c r="AT81" s="64"/>
      <c r="BD81" s="64"/>
      <c r="BM81" s="64"/>
      <c r="BQ81" s="62" t="s">
        <v>43</v>
      </c>
      <c r="BR81" s="62">
        <v>3943781</v>
      </c>
      <c r="BS81" s="62">
        <v>96.8</v>
      </c>
      <c r="CA81" s="64"/>
      <c r="CD81" s="62" t="s">
        <v>43</v>
      </c>
      <c r="CF81" s="62">
        <v>4075392</v>
      </c>
      <c r="CG81" s="62">
        <v>100</v>
      </c>
    </row>
    <row r="82" spans="15:85" x14ac:dyDescent="0.25">
      <c r="O82" s="64"/>
      <c r="AB82" s="64"/>
      <c r="AK82" s="64"/>
      <c r="AT82" s="64"/>
      <c r="BD82" s="64"/>
      <c r="BM82" s="64"/>
      <c r="BP82" s="62" t="s">
        <v>69</v>
      </c>
      <c r="BQ82" s="62" t="s">
        <v>70</v>
      </c>
      <c r="BR82" s="62">
        <v>131611</v>
      </c>
      <c r="BS82" s="62">
        <v>3.2</v>
      </c>
      <c r="CA82" s="64"/>
    </row>
    <row r="83" spans="15:85" x14ac:dyDescent="0.25">
      <c r="O83" s="64"/>
      <c r="AB83" s="64"/>
      <c r="AK83" s="64"/>
      <c r="AT83" s="64"/>
      <c r="BD83" s="64"/>
      <c r="BM83" s="64"/>
      <c r="BP83" s="62" t="s">
        <v>43</v>
      </c>
      <c r="BR83" s="62">
        <v>4075392</v>
      </c>
      <c r="BS83" s="62">
        <v>100</v>
      </c>
      <c r="CA83" s="64"/>
    </row>
    <row r="84" spans="15:85" x14ac:dyDescent="0.25">
      <c r="O84" s="64"/>
      <c r="AB84" s="64"/>
      <c r="AK84" s="64"/>
      <c r="AT84" s="64"/>
      <c r="BD84" s="64"/>
      <c r="BM84" s="64"/>
      <c r="CA84" s="64"/>
    </row>
    <row r="85" spans="15:85" x14ac:dyDescent="0.25">
      <c r="O85" s="64"/>
      <c r="AB85" s="64"/>
      <c r="AK85" s="64"/>
      <c r="AT85" s="64"/>
      <c r="BD85" s="64"/>
      <c r="BM85" s="64"/>
      <c r="CA85" s="64"/>
      <c r="CD85" s="62" t="s">
        <v>464</v>
      </c>
    </row>
    <row r="86" spans="15:85" x14ac:dyDescent="0.25">
      <c r="O86" s="64"/>
      <c r="AB86" s="64"/>
      <c r="AK86" s="64"/>
      <c r="AT86" s="64"/>
      <c r="BD86" s="64"/>
      <c r="BM86" s="64"/>
      <c r="CA86" s="64"/>
      <c r="CF86" s="62" t="s">
        <v>3</v>
      </c>
      <c r="CG86" s="62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2" t="s">
        <v>6</v>
      </c>
      <c r="CE87" s="62" t="s">
        <v>454</v>
      </c>
      <c r="CF87" s="62">
        <v>199685</v>
      </c>
      <c r="CG87" s="62">
        <v>4.9000000000000004</v>
      </c>
    </row>
    <row r="88" spans="15:85" x14ac:dyDescent="0.25">
      <c r="O88" s="64"/>
      <c r="AB88" s="64"/>
      <c r="AK88" s="64"/>
      <c r="AT88" s="64"/>
      <c r="BD88" s="64"/>
      <c r="BM88" s="64"/>
      <c r="BR88" s="62" t="s">
        <v>3</v>
      </c>
      <c r="BS88" s="62" t="s">
        <v>4</v>
      </c>
      <c r="CA88" s="64"/>
      <c r="CE88" s="62" t="s">
        <v>455</v>
      </c>
      <c r="CF88" s="62">
        <v>449292</v>
      </c>
      <c r="CG88" s="62">
        <v>11</v>
      </c>
    </row>
    <row r="89" spans="15:85" x14ac:dyDescent="0.25">
      <c r="O89" s="64"/>
      <c r="AB89" s="64"/>
      <c r="AK89" s="64"/>
      <c r="AT89" s="64"/>
      <c r="BD89" s="64"/>
      <c r="BM89" s="64"/>
      <c r="BP89" s="62" t="s">
        <v>6</v>
      </c>
      <c r="BQ89" s="62" t="s">
        <v>331</v>
      </c>
      <c r="BR89" s="62">
        <v>163379</v>
      </c>
      <c r="BS89" s="62">
        <v>4</v>
      </c>
      <c r="CA89" s="64"/>
      <c r="CE89" s="62" t="s">
        <v>456</v>
      </c>
      <c r="CF89" s="62">
        <v>213300</v>
      </c>
      <c r="CG89" s="62">
        <v>5.2</v>
      </c>
    </row>
    <row r="90" spans="15:85" x14ac:dyDescent="0.25">
      <c r="O90" s="64"/>
      <c r="AB90" s="64"/>
      <c r="AK90" s="64"/>
      <c r="AT90" s="64"/>
      <c r="BD90" s="64"/>
      <c r="BM90" s="64"/>
      <c r="BQ90" s="62" t="s">
        <v>332</v>
      </c>
      <c r="BR90" s="62">
        <v>3780403</v>
      </c>
      <c r="BS90" s="62">
        <v>92.8</v>
      </c>
      <c r="CA90" s="64"/>
      <c r="CE90" s="62" t="s">
        <v>457</v>
      </c>
      <c r="CF90" s="62">
        <v>13615</v>
      </c>
      <c r="CG90" s="62">
        <v>0.3</v>
      </c>
    </row>
    <row r="91" spans="15:85" x14ac:dyDescent="0.25">
      <c r="O91" s="64"/>
      <c r="AB91" s="64"/>
      <c r="AK91" s="64"/>
      <c r="AT91" s="64"/>
      <c r="BD91" s="64"/>
      <c r="BM91" s="64"/>
      <c r="BQ91" s="62" t="s">
        <v>43</v>
      </c>
      <c r="BR91" s="62">
        <v>3943781</v>
      </c>
      <c r="BS91" s="62">
        <v>96.8</v>
      </c>
      <c r="CA91" s="64"/>
      <c r="CE91" s="62" t="s">
        <v>458</v>
      </c>
      <c r="CF91" s="62">
        <v>27230</v>
      </c>
      <c r="CG91" s="62">
        <v>0.7</v>
      </c>
    </row>
    <row r="92" spans="15:85" x14ac:dyDescent="0.25">
      <c r="O92" s="64"/>
      <c r="AB92" s="64"/>
      <c r="AK92" s="64"/>
      <c r="AT92" s="64"/>
      <c r="BD92" s="64"/>
      <c r="BM92" s="64"/>
      <c r="BP92" s="62" t="s">
        <v>69</v>
      </c>
      <c r="BQ92" s="62" t="s">
        <v>70</v>
      </c>
      <c r="BR92" s="62">
        <v>131611</v>
      </c>
      <c r="BS92" s="62">
        <v>3.2</v>
      </c>
      <c r="CA92" s="64"/>
      <c r="CE92" s="62" t="s">
        <v>43</v>
      </c>
      <c r="CF92" s="62">
        <v>903121</v>
      </c>
      <c r="CG92" s="62">
        <v>22.2</v>
      </c>
    </row>
    <row r="93" spans="15:85" x14ac:dyDescent="0.25">
      <c r="O93" s="64"/>
      <c r="AB93" s="64"/>
      <c r="AK93" s="64"/>
      <c r="AT93" s="64"/>
      <c r="BD93" s="64"/>
      <c r="BM93" s="64"/>
      <c r="BP93" s="62" t="s">
        <v>43</v>
      </c>
      <c r="BR93" s="62">
        <v>4075392</v>
      </c>
      <c r="BS93" s="62">
        <v>100</v>
      </c>
      <c r="CA93" s="64"/>
      <c r="CD93" s="62" t="s">
        <v>69</v>
      </c>
      <c r="CE93" s="62" t="s">
        <v>70</v>
      </c>
      <c r="CF93" s="62">
        <v>3172271</v>
      </c>
      <c r="CG93" s="62">
        <v>77.8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2" t="s">
        <v>43</v>
      </c>
      <c r="CF94" s="62">
        <v>4075392</v>
      </c>
      <c r="CG94" s="62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2" t="s">
        <v>3</v>
      </c>
      <c r="BS98" s="62" t="s">
        <v>4</v>
      </c>
      <c r="CA98" s="64"/>
      <c r="CD98" s="62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2" t="s">
        <v>6</v>
      </c>
      <c r="BQ99" s="62" t="s">
        <v>331</v>
      </c>
      <c r="BR99" s="62">
        <v>254145</v>
      </c>
      <c r="BS99" s="62">
        <v>6.2</v>
      </c>
      <c r="CA99" s="64"/>
      <c r="CF99" s="62" t="s">
        <v>3</v>
      </c>
      <c r="CG99" s="62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2" t="s">
        <v>332</v>
      </c>
      <c r="BR100" s="62">
        <v>3689637</v>
      </c>
      <c r="BS100" s="62">
        <v>90.5</v>
      </c>
      <c r="CA100" s="64"/>
      <c r="CD100" s="62" t="s">
        <v>6</v>
      </c>
      <c r="CE100" s="62" t="s">
        <v>454</v>
      </c>
      <c r="CF100" s="62">
        <v>122534</v>
      </c>
      <c r="CG100" s="62">
        <v>3</v>
      </c>
    </row>
    <row r="101" spans="15:85" x14ac:dyDescent="0.25">
      <c r="O101" s="64"/>
      <c r="AB101" s="64"/>
      <c r="AK101" s="64"/>
      <c r="AT101" s="64"/>
      <c r="BD101" s="64"/>
      <c r="BM101" s="64"/>
      <c r="BQ101" s="62" t="s">
        <v>43</v>
      </c>
      <c r="BR101" s="62">
        <v>3943781</v>
      </c>
      <c r="BS101" s="62">
        <v>96.8</v>
      </c>
      <c r="CA101" s="64"/>
      <c r="CE101" s="62" t="s">
        <v>455</v>
      </c>
      <c r="CF101" s="62">
        <v>431138</v>
      </c>
      <c r="CG101" s="62">
        <v>10.6</v>
      </c>
    </row>
    <row r="102" spans="15:85" x14ac:dyDescent="0.25">
      <c r="O102" s="64"/>
      <c r="AB102" s="64"/>
      <c r="AK102" s="64"/>
      <c r="AT102" s="64"/>
      <c r="BD102" s="64"/>
      <c r="BM102" s="64"/>
      <c r="BP102" s="62" t="s">
        <v>69</v>
      </c>
      <c r="BQ102" s="62" t="s">
        <v>70</v>
      </c>
      <c r="BR102" s="62">
        <v>131611</v>
      </c>
      <c r="BS102" s="62">
        <v>3.2</v>
      </c>
      <c r="CA102" s="64"/>
      <c r="CE102" s="62" t="s">
        <v>456</v>
      </c>
      <c r="CF102" s="62">
        <v>131611</v>
      </c>
      <c r="CG102" s="62">
        <v>3.2</v>
      </c>
    </row>
    <row r="103" spans="15:85" x14ac:dyDescent="0.25">
      <c r="O103" s="64"/>
      <c r="AB103" s="64"/>
      <c r="AK103" s="64"/>
      <c r="AT103" s="64"/>
      <c r="BD103" s="64"/>
      <c r="BM103" s="64"/>
      <c r="BP103" s="62" t="s">
        <v>43</v>
      </c>
      <c r="BR103" s="62">
        <v>4075392</v>
      </c>
      <c r="BS103" s="62">
        <v>100</v>
      </c>
      <c r="CA103" s="64"/>
      <c r="CE103" s="62" t="s">
        <v>457</v>
      </c>
      <c r="CF103" s="62">
        <v>13615</v>
      </c>
      <c r="CG103" s="62">
        <v>0.3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2" t="s">
        <v>458</v>
      </c>
      <c r="CF104" s="62">
        <v>58998</v>
      </c>
      <c r="CG104" s="62">
        <v>1.4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2" t="s">
        <v>43</v>
      </c>
      <c r="CF105" s="62">
        <v>757896</v>
      </c>
      <c r="CG105" s="62">
        <v>18.600000000000001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2" t="s">
        <v>69</v>
      </c>
      <c r="CE106" s="62" t="s">
        <v>70</v>
      </c>
      <c r="CF106" s="62">
        <v>3317496</v>
      </c>
      <c r="CG106" s="62">
        <v>81.400000000000006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2" t="s">
        <v>43</v>
      </c>
      <c r="CF107" s="62">
        <v>4075392</v>
      </c>
      <c r="CG107" s="62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2" t="s">
        <v>3</v>
      </c>
      <c r="BS108" s="62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2" t="s">
        <v>6</v>
      </c>
      <c r="BQ109" s="62" t="s">
        <v>331</v>
      </c>
      <c r="BR109" s="62">
        <v>3403724</v>
      </c>
      <c r="BS109" s="62">
        <v>83.5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2" t="s">
        <v>332</v>
      </c>
      <c r="BR110" s="62">
        <v>540058</v>
      </c>
      <c r="BS110" s="62">
        <v>13.3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2" t="s">
        <v>43</v>
      </c>
      <c r="BR111" s="62">
        <v>3943781</v>
      </c>
      <c r="BS111" s="62">
        <v>96.8</v>
      </c>
      <c r="CA111" s="64"/>
      <c r="CD111" s="62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2" t="s">
        <v>69</v>
      </c>
      <c r="BQ112" s="62" t="s">
        <v>70</v>
      </c>
      <c r="BR112" s="62">
        <v>131611</v>
      </c>
      <c r="BS112" s="62">
        <v>3.2</v>
      </c>
      <c r="CA112" s="64"/>
      <c r="CF112" s="62" t="s">
        <v>3</v>
      </c>
      <c r="CG112" s="62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2" t="s">
        <v>43</v>
      </c>
      <c r="BR113" s="62">
        <v>4075392</v>
      </c>
      <c r="BS113" s="62">
        <v>100</v>
      </c>
      <c r="CA113" s="64"/>
      <c r="CD113" s="62" t="s">
        <v>6</v>
      </c>
      <c r="CE113" s="62" t="s">
        <v>454</v>
      </c>
      <c r="CF113" s="62">
        <v>31768</v>
      </c>
      <c r="CG113" s="62">
        <v>0.8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2" t="s">
        <v>455</v>
      </c>
      <c r="CF114" s="62">
        <v>86228</v>
      </c>
      <c r="CG114" s="62">
        <v>2.1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2" t="s">
        <v>456</v>
      </c>
      <c r="CF115" s="62">
        <v>31768</v>
      </c>
      <c r="CG115" s="62">
        <v>0.8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2" t="s">
        <v>457</v>
      </c>
      <c r="CF116" s="62">
        <v>13615</v>
      </c>
      <c r="CG116" s="62">
        <v>0.3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2" t="s">
        <v>43</v>
      </c>
      <c r="CF117" s="62">
        <v>163379</v>
      </c>
      <c r="CG117" s="62">
        <v>4</v>
      </c>
    </row>
    <row r="118" spans="15:85" x14ac:dyDescent="0.25">
      <c r="O118" s="64"/>
      <c r="AB118" s="64"/>
      <c r="AK118" s="64"/>
      <c r="AT118" s="64"/>
      <c r="BD118" s="64"/>
      <c r="BM118" s="64"/>
      <c r="BR118" s="62" t="s">
        <v>3</v>
      </c>
      <c r="BS118" s="62" t="s">
        <v>4</v>
      </c>
      <c r="CA118" s="64"/>
      <c r="CD118" s="62" t="s">
        <v>69</v>
      </c>
      <c r="CE118" s="62" t="s">
        <v>70</v>
      </c>
      <c r="CF118" s="62">
        <v>3912013</v>
      </c>
      <c r="CG118" s="62">
        <v>96</v>
      </c>
    </row>
    <row r="119" spans="15:85" x14ac:dyDescent="0.25">
      <c r="O119" s="64"/>
      <c r="AB119" s="64"/>
      <c r="AK119" s="64"/>
      <c r="AT119" s="64"/>
      <c r="BD119" s="64"/>
      <c r="BM119" s="64"/>
      <c r="BP119" s="62" t="s">
        <v>6</v>
      </c>
      <c r="BQ119" s="62" t="s">
        <v>331</v>
      </c>
      <c r="BR119" s="62">
        <v>862277</v>
      </c>
      <c r="BS119" s="62">
        <v>21.2</v>
      </c>
      <c r="CA119" s="64"/>
      <c r="CD119" s="62" t="s">
        <v>43</v>
      </c>
      <c r="CF119" s="62">
        <v>4075392</v>
      </c>
      <c r="CG119" s="62">
        <v>100</v>
      </c>
    </row>
    <row r="120" spans="15:85" x14ac:dyDescent="0.25">
      <c r="O120" s="64"/>
      <c r="AB120" s="64"/>
      <c r="AK120" s="64"/>
      <c r="AT120" s="64"/>
      <c r="BD120" s="64"/>
      <c r="BM120" s="64"/>
      <c r="BQ120" s="62" t="s">
        <v>332</v>
      </c>
      <c r="BR120" s="62">
        <v>3081505</v>
      </c>
      <c r="BS120" s="62">
        <v>75.599999999999994</v>
      </c>
      <c r="CA120" s="64"/>
    </row>
    <row r="121" spans="15:85" x14ac:dyDescent="0.25">
      <c r="O121" s="64"/>
      <c r="AB121" s="64"/>
      <c r="AK121" s="64"/>
      <c r="AT121" s="64"/>
      <c r="BD121" s="64"/>
      <c r="BM121" s="64"/>
      <c r="BQ121" s="62" t="s">
        <v>43</v>
      </c>
      <c r="BR121" s="62">
        <v>3943781</v>
      </c>
      <c r="BS121" s="62">
        <v>96.8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2" t="s">
        <v>69</v>
      </c>
      <c r="BQ122" s="62" t="s">
        <v>70</v>
      </c>
      <c r="BR122" s="62">
        <v>131611</v>
      </c>
      <c r="BS122" s="62">
        <v>3.2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2" t="s">
        <v>43</v>
      </c>
      <c r="BR123" s="62">
        <v>4075392</v>
      </c>
      <c r="BS123" s="62">
        <v>100</v>
      </c>
      <c r="CA123" s="64"/>
      <c r="CD123" s="62" t="s">
        <v>467</v>
      </c>
    </row>
    <row r="124" spans="15:85" x14ac:dyDescent="0.25">
      <c r="O124" s="64"/>
      <c r="AB124" s="64"/>
      <c r="AK124" s="64"/>
      <c r="AT124" s="64"/>
      <c r="BD124" s="64"/>
      <c r="BM124" s="64"/>
      <c r="CA124" s="64"/>
      <c r="CF124" s="62" t="s">
        <v>3</v>
      </c>
      <c r="CG124" s="62" t="s">
        <v>4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D125" s="62" t="s">
        <v>6</v>
      </c>
      <c r="CE125" s="62" t="s">
        <v>454</v>
      </c>
      <c r="CF125" s="62">
        <v>27230</v>
      </c>
      <c r="CG125" s="62">
        <v>0.7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E126" s="62" t="s">
        <v>455</v>
      </c>
      <c r="CF126" s="62">
        <v>127072</v>
      </c>
      <c r="CG126" s="62">
        <v>3.1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2" t="s">
        <v>456</v>
      </c>
      <c r="CF127" s="62">
        <v>49921</v>
      </c>
      <c r="CG127" s="62">
        <v>1.2</v>
      </c>
    </row>
    <row r="128" spans="15:85" x14ac:dyDescent="0.25">
      <c r="O128" s="64"/>
      <c r="AB128" s="64"/>
      <c r="AK128" s="64"/>
      <c r="AT128" s="64"/>
      <c r="BD128" s="64"/>
      <c r="BM128" s="64"/>
      <c r="BR128" s="62" t="s">
        <v>3</v>
      </c>
      <c r="BS128" s="62" t="s">
        <v>4</v>
      </c>
      <c r="CA128" s="64"/>
      <c r="CE128" s="62" t="s">
        <v>457</v>
      </c>
      <c r="CF128" s="62">
        <v>27230</v>
      </c>
      <c r="CG128" s="62">
        <v>0.7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2" t="s">
        <v>331</v>
      </c>
      <c r="BR129" s="62">
        <v>235992</v>
      </c>
      <c r="BS129" s="62">
        <v>5.8</v>
      </c>
      <c r="CA129" s="64"/>
      <c r="CE129" s="62" t="s">
        <v>458</v>
      </c>
      <c r="CF129" s="62">
        <v>22691</v>
      </c>
      <c r="CG129" s="62">
        <v>0.6</v>
      </c>
    </row>
    <row r="130" spans="15:85" x14ac:dyDescent="0.25">
      <c r="O130" s="64"/>
      <c r="AB130" s="64"/>
      <c r="AK130" s="64"/>
      <c r="AT130" s="64"/>
      <c r="BD130" s="64"/>
      <c r="BM130" s="64"/>
      <c r="BQ130" s="62" t="s">
        <v>332</v>
      </c>
      <c r="BR130" s="62">
        <v>3707790</v>
      </c>
      <c r="BS130" s="62">
        <v>91</v>
      </c>
      <c r="CA130" s="64"/>
      <c r="CE130" s="62" t="s">
        <v>43</v>
      </c>
      <c r="CF130" s="62">
        <v>254145</v>
      </c>
      <c r="CG130" s="62">
        <v>6.2</v>
      </c>
    </row>
    <row r="131" spans="15:85" x14ac:dyDescent="0.25">
      <c r="O131" s="64"/>
      <c r="AB131" s="64"/>
      <c r="AK131" s="64"/>
      <c r="AT131" s="64"/>
      <c r="BD131" s="64"/>
      <c r="BM131" s="64"/>
      <c r="BQ131" s="62" t="s">
        <v>43</v>
      </c>
      <c r="BR131" s="62">
        <v>3943781</v>
      </c>
      <c r="BS131" s="62">
        <v>96.8</v>
      </c>
      <c r="CA131" s="64"/>
      <c r="CD131" s="62" t="s">
        <v>69</v>
      </c>
      <c r="CE131" s="62" t="s">
        <v>70</v>
      </c>
      <c r="CF131" s="62">
        <v>3821247</v>
      </c>
      <c r="CG131" s="62">
        <v>93.8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2" t="s">
        <v>70</v>
      </c>
      <c r="BR132" s="62">
        <v>131611</v>
      </c>
      <c r="BS132" s="62">
        <v>3.2</v>
      </c>
      <c r="CA132" s="64"/>
      <c r="CD132" s="62" t="s">
        <v>43</v>
      </c>
      <c r="CF132" s="62">
        <v>4075392</v>
      </c>
      <c r="CG132" s="62">
        <v>100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2">
        <v>4075392</v>
      </c>
      <c r="BS133" s="62">
        <v>100</v>
      </c>
      <c r="CA133" s="64"/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CA135" s="64"/>
    </row>
    <row r="136" spans="15:85" x14ac:dyDescent="0.25">
      <c r="O136" s="64"/>
      <c r="AB136" s="64"/>
      <c r="AK136" s="64"/>
      <c r="AT136" s="64"/>
      <c r="BD136" s="64"/>
      <c r="BM136" s="64"/>
      <c r="CA136" s="64"/>
      <c r="CD136" s="62" t="s">
        <v>468</v>
      </c>
    </row>
    <row r="137" spans="15:85" x14ac:dyDescent="0.25">
      <c r="O137" s="64"/>
      <c r="AB137" s="64"/>
      <c r="AK137" s="64"/>
      <c r="AT137" s="64"/>
      <c r="BD137" s="64"/>
      <c r="BM137" s="64"/>
      <c r="BP137" s="24" t="s">
        <v>345</v>
      </c>
      <c r="CA137" s="64"/>
      <c r="CF137" s="62" t="s">
        <v>3</v>
      </c>
      <c r="CG137" s="62" t="s">
        <v>4</v>
      </c>
    </row>
    <row r="138" spans="15:85" x14ac:dyDescent="0.25">
      <c r="O138" s="64"/>
      <c r="AB138" s="64"/>
      <c r="AK138" s="64"/>
      <c r="AT138" s="64"/>
      <c r="BD138" s="64"/>
      <c r="BM138" s="64"/>
      <c r="BR138" s="62" t="s">
        <v>3</v>
      </c>
      <c r="BS138" s="62" t="s">
        <v>4</v>
      </c>
      <c r="CA138" s="64"/>
      <c r="CD138" s="62" t="s">
        <v>6</v>
      </c>
      <c r="CE138" s="62" t="s">
        <v>454</v>
      </c>
      <c r="CF138" s="62">
        <v>145226</v>
      </c>
      <c r="CG138" s="62">
        <v>3.6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2" t="s">
        <v>331</v>
      </c>
      <c r="BR139" s="62">
        <v>172455</v>
      </c>
      <c r="BS139" s="62">
        <v>4.2</v>
      </c>
      <c r="CA139" s="64"/>
      <c r="CE139" s="62" t="s">
        <v>455</v>
      </c>
      <c r="CF139" s="62">
        <v>635362</v>
      </c>
      <c r="CG139" s="62">
        <v>15.6</v>
      </c>
    </row>
    <row r="140" spans="15:85" x14ac:dyDescent="0.25">
      <c r="O140" s="64"/>
      <c r="AB140" s="64"/>
      <c r="AK140" s="64"/>
      <c r="AT140" s="64"/>
      <c r="BD140" s="64"/>
      <c r="BM140" s="64"/>
      <c r="BQ140" s="62" t="s">
        <v>332</v>
      </c>
      <c r="BR140" s="62">
        <v>3771326</v>
      </c>
      <c r="BS140" s="62">
        <v>92.5</v>
      </c>
      <c r="CA140" s="64"/>
      <c r="CE140" s="62" t="s">
        <v>456</v>
      </c>
      <c r="CF140" s="62">
        <v>894045</v>
      </c>
      <c r="CG140" s="62">
        <v>21.9</v>
      </c>
    </row>
    <row r="141" spans="15:85" x14ac:dyDescent="0.25">
      <c r="O141" s="64"/>
      <c r="AB141" s="64"/>
      <c r="AK141" s="64"/>
      <c r="AT141" s="64"/>
      <c r="BD141" s="64"/>
      <c r="BM141" s="64"/>
      <c r="BQ141" s="62" t="s">
        <v>43</v>
      </c>
      <c r="BR141" s="62">
        <v>3943781</v>
      </c>
      <c r="BS141" s="62">
        <v>96.8</v>
      </c>
      <c r="CA141" s="64"/>
      <c r="CE141" s="62" t="s">
        <v>457</v>
      </c>
      <c r="CF141" s="62">
        <v>1624711</v>
      </c>
      <c r="CG141" s="62">
        <v>39.9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2" t="s">
        <v>70</v>
      </c>
      <c r="BR142" s="62">
        <v>131611</v>
      </c>
      <c r="BS142" s="62">
        <v>3.2</v>
      </c>
      <c r="CA142" s="64"/>
      <c r="CE142" s="62" t="s">
        <v>458</v>
      </c>
      <c r="CF142" s="62">
        <v>104381</v>
      </c>
      <c r="CG142" s="62">
        <v>2.6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2">
        <v>4075392</v>
      </c>
      <c r="BS143" s="62">
        <v>100</v>
      </c>
      <c r="CA143" s="64"/>
      <c r="CE143" s="62" t="s">
        <v>43</v>
      </c>
      <c r="CF143" s="62">
        <v>3403724</v>
      </c>
      <c r="CG143" s="62">
        <v>83.5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D144" s="62" t="s">
        <v>69</v>
      </c>
      <c r="CE144" s="62" t="s">
        <v>70</v>
      </c>
      <c r="CF144" s="62">
        <v>671668</v>
      </c>
      <c r="CG144" s="62">
        <v>16.5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2" t="s">
        <v>43</v>
      </c>
      <c r="CF145" s="62">
        <v>4075392</v>
      </c>
      <c r="CG145" s="62">
        <v>100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  <c r="CD149" s="62" t="s">
        <v>469</v>
      </c>
    </row>
    <row r="150" spans="15:85" x14ac:dyDescent="0.25">
      <c r="O150" s="64"/>
      <c r="AB150" s="64"/>
      <c r="AK150" s="64"/>
      <c r="AT150" s="64"/>
      <c r="BD150" s="64"/>
      <c r="BM150" s="64"/>
      <c r="CA150" s="64"/>
      <c r="CF150" s="62" t="s">
        <v>3</v>
      </c>
      <c r="CG150" s="62" t="s">
        <v>4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D151" s="62" t="s">
        <v>6</v>
      </c>
      <c r="CE151" s="62" t="s">
        <v>454</v>
      </c>
      <c r="CF151" s="62">
        <v>90766</v>
      </c>
      <c r="CG151" s="62">
        <v>2.2000000000000002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E152" s="62" t="s">
        <v>455</v>
      </c>
      <c r="CF152" s="62">
        <v>517366</v>
      </c>
      <c r="CG152" s="62">
        <v>12.7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2" t="s">
        <v>456</v>
      </c>
      <c r="CF153" s="62">
        <v>167917</v>
      </c>
      <c r="CG153" s="62">
        <v>4.0999999999999996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2" t="s">
        <v>457</v>
      </c>
      <c r="CF154" s="62">
        <v>22691</v>
      </c>
      <c r="CG154" s="62">
        <v>0.6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2" t="s">
        <v>458</v>
      </c>
      <c r="CF155" s="62">
        <v>63536</v>
      </c>
      <c r="CG155" s="62">
        <v>1.6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2" t="s">
        <v>43</v>
      </c>
      <c r="CF156" s="62">
        <v>862277</v>
      </c>
      <c r="CG156" s="62">
        <v>21.2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D157" s="62" t="s">
        <v>69</v>
      </c>
      <c r="CE157" s="62" t="s">
        <v>70</v>
      </c>
      <c r="CF157" s="62">
        <v>3213115</v>
      </c>
      <c r="CG157" s="62">
        <v>78.8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2" t="s">
        <v>43</v>
      </c>
      <c r="CF158" s="62">
        <v>4075392</v>
      </c>
      <c r="CG158" s="62">
        <v>100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  <c r="CD162" s="62" t="s">
        <v>470</v>
      </c>
    </row>
    <row r="163" spans="15:85" x14ac:dyDescent="0.25">
      <c r="O163" s="64"/>
      <c r="AB163" s="64"/>
      <c r="AK163" s="64"/>
      <c r="AT163" s="64"/>
      <c r="BD163" s="64"/>
      <c r="BM163" s="64"/>
      <c r="CA163" s="64"/>
      <c r="CF163" s="62" t="s">
        <v>3</v>
      </c>
      <c r="CG163" s="62" t="s">
        <v>4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D164" s="62" t="s">
        <v>6</v>
      </c>
      <c r="CE164" s="62" t="s">
        <v>454</v>
      </c>
      <c r="CF164" s="62">
        <v>40845</v>
      </c>
      <c r="CG164" s="62">
        <v>1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E165" s="62" t="s">
        <v>455</v>
      </c>
      <c r="CF165" s="62">
        <v>99843</v>
      </c>
      <c r="CG165" s="62">
        <v>2.4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2" t="s">
        <v>456</v>
      </c>
      <c r="CF166" s="62">
        <v>68074</v>
      </c>
      <c r="CG166" s="62">
        <v>1.7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2" t="s">
        <v>457</v>
      </c>
      <c r="CF167" s="62">
        <v>22691</v>
      </c>
      <c r="CG167" s="62">
        <v>0.6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2" t="s">
        <v>458</v>
      </c>
      <c r="CF168" s="62">
        <v>4538</v>
      </c>
      <c r="CG168" s="62">
        <v>0.1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E169" s="62" t="s">
        <v>43</v>
      </c>
      <c r="CF169" s="62">
        <v>235992</v>
      </c>
      <c r="CG169" s="62">
        <v>5.8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D170" s="62" t="s">
        <v>69</v>
      </c>
      <c r="CE170" s="62" t="s">
        <v>70</v>
      </c>
      <c r="CF170" s="62">
        <v>3839400</v>
      </c>
      <c r="CG170" s="62">
        <v>94.2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D171" s="62" t="s">
        <v>43</v>
      </c>
      <c r="CF171" s="62">
        <v>4075392</v>
      </c>
      <c r="CG171" s="62">
        <v>100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</row>
    <row r="175" spans="15:85" x14ac:dyDescent="0.25">
      <c r="O175" s="64"/>
      <c r="AB175" s="64"/>
      <c r="AK175" s="64"/>
      <c r="AT175" s="64"/>
      <c r="BD175" s="64"/>
      <c r="BM175" s="64"/>
      <c r="CA175" s="64"/>
      <c r="CD175" s="62" t="s">
        <v>471</v>
      </c>
    </row>
    <row r="176" spans="15:85" x14ac:dyDescent="0.25">
      <c r="O176" s="64"/>
      <c r="AB176" s="64"/>
      <c r="AK176" s="64"/>
      <c r="AT176" s="64"/>
      <c r="BD176" s="64"/>
      <c r="BM176" s="64"/>
      <c r="CA176" s="64"/>
      <c r="CF176" s="62" t="s">
        <v>3</v>
      </c>
      <c r="CG176" s="62" t="s">
        <v>4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D177" s="62" t="s">
        <v>6</v>
      </c>
      <c r="CE177" s="62" t="s">
        <v>454</v>
      </c>
      <c r="CF177" s="62">
        <v>45383</v>
      </c>
      <c r="CG177" s="62">
        <v>1.1000000000000001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E178" s="62" t="s">
        <v>455</v>
      </c>
      <c r="CF178" s="62">
        <v>72613</v>
      </c>
      <c r="CG178" s="62">
        <v>1.8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2" t="s">
        <v>456</v>
      </c>
      <c r="CF179" s="62">
        <v>40845</v>
      </c>
      <c r="CG179" s="62">
        <v>1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E180" s="62" t="s">
        <v>457</v>
      </c>
      <c r="CF180" s="62">
        <v>13615</v>
      </c>
      <c r="CG180" s="62">
        <v>0.3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E181" s="62" t="s">
        <v>43</v>
      </c>
      <c r="CF181" s="62">
        <v>172455</v>
      </c>
      <c r="CG181" s="62">
        <v>4.2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  <c r="CD182" s="62" t="s">
        <v>69</v>
      </c>
      <c r="CE182" s="62" t="s">
        <v>70</v>
      </c>
      <c r="CF182" s="62">
        <v>3902937</v>
      </c>
      <c r="CG182" s="62">
        <v>95.8</v>
      </c>
    </row>
    <row r="183" spans="15:85" x14ac:dyDescent="0.25">
      <c r="O183" s="64"/>
      <c r="AB183" s="64"/>
      <c r="AK183" s="64"/>
      <c r="AT183" s="64"/>
      <c r="BD183" s="64"/>
      <c r="BM183" s="64"/>
      <c r="CA183" s="64"/>
      <c r="CD183" s="62" t="s">
        <v>43</v>
      </c>
      <c r="CF183" s="62">
        <v>4075392</v>
      </c>
      <c r="CG183" s="62">
        <v>100</v>
      </c>
    </row>
    <row r="184" spans="15:85" x14ac:dyDescent="0.25">
      <c r="O184" s="64"/>
      <c r="AB184" s="64"/>
      <c r="AK184" s="64"/>
      <c r="AT184" s="64"/>
      <c r="BD184" s="64"/>
      <c r="BM184" s="64"/>
      <c r="CA184" s="64"/>
    </row>
    <row r="185" spans="15:85" x14ac:dyDescent="0.25">
      <c r="O185" s="64"/>
      <c r="AB185" s="64"/>
      <c r="AK185" s="64"/>
      <c r="AT185" s="64"/>
      <c r="BD185" s="64"/>
      <c r="BM185" s="64"/>
      <c r="CA185" s="64"/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J1:CU398"/>
  <sheetViews>
    <sheetView topLeftCell="BW7" zoomScale="70" zoomScaleNormal="70" workbookViewId="0">
      <selection activeCell="CK29" sqref="CK29"/>
    </sheetView>
  </sheetViews>
  <sheetFormatPr defaultColWidth="8.75" defaultRowHeight="15.75" x14ac:dyDescent="0.25"/>
  <cols>
    <col min="1" max="14" width="8.75" style="61"/>
    <col min="15" max="15" width="8.75" style="62"/>
    <col min="16" max="28" width="8.75" style="61"/>
    <col min="29" max="29" width="8.75" style="62"/>
    <col min="30" max="37" width="8.75" style="61"/>
    <col min="38" max="38" width="8.75" style="62"/>
    <col min="39" max="41" width="8.75" style="61"/>
    <col min="42" max="42" width="13.375" style="61" customWidth="1"/>
    <col min="43" max="46" width="8.75" style="61"/>
    <col min="47" max="47" width="8.75" style="62"/>
    <col min="48" max="50" width="8.75" style="61"/>
    <col min="51" max="51" width="13.625" style="61" customWidth="1"/>
    <col min="52" max="56" width="8.75" style="61"/>
    <col min="57" max="57" width="8.75" style="62"/>
    <col min="58" max="65" width="8.75" style="61"/>
    <col min="66" max="66" width="8.75" style="62"/>
    <col min="67" max="79" width="8.75" style="61"/>
    <col min="80" max="80" width="8.75" style="62"/>
    <col min="81" max="91" width="8.75" style="61"/>
    <col min="92" max="92" width="9.75" style="61" customWidth="1"/>
    <col min="93" max="16384" width="8.75" style="61"/>
  </cols>
  <sheetData>
    <row r="1" spans="10:99" x14ac:dyDescent="0.25">
      <c r="J1" s="62"/>
      <c r="K1" s="34" t="s">
        <v>776</v>
      </c>
      <c r="L1" s="62" t="s">
        <v>37</v>
      </c>
      <c r="M1" s="62" t="s">
        <v>402</v>
      </c>
      <c r="N1" s="62"/>
      <c r="O1" s="64"/>
      <c r="Q1" s="127" t="s">
        <v>777</v>
      </c>
      <c r="R1" s="108"/>
      <c r="S1" s="62"/>
      <c r="T1" s="62"/>
      <c r="U1" s="62"/>
      <c r="V1" s="62"/>
      <c r="W1" s="62"/>
      <c r="X1" s="62"/>
      <c r="Y1" s="62"/>
      <c r="Z1" s="62"/>
      <c r="AA1" s="62"/>
      <c r="AB1" s="62"/>
      <c r="AC1" s="64"/>
      <c r="AD1" s="62"/>
      <c r="AE1" s="34" t="s">
        <v>778</v>
      </c>
      <c r="AF1" s="62"/>
      <c r="AG1" s="62"/>
      <c r="AH1" s="62"/>
      <c r="AI1" s="62"/>
      <c r="AJ1" s="62"/>
      <c r="AK1" s="62"/>
      <c r="AL1" s="64"/>
      <c r="AM1" s="62"/>
      <c r="AN1" s="34" t="s">
        <v>780</v>
      </c>
      <c r="AO1" s="62"/>
      <c r="AP1" s="62"/>
      <c r="AQ1" s="62"/>
      <c r="AR1" s="62"/>
      <c r="AS1" s="62"/>
      <c r="AT1" s="62"/>
      <c r="AU1" s="64"/>
      <c r="AV1" s="62"/>
      <c r="AW1" s="34" t="s">
        <v>781</v>
      </c>
      <c r="AX1" s="62"/>
      <c r="AY1" s="62"/>
      <c r="AZ1" s="62"/>
      <c r="BA1" s="62"/>
      <c r="BB1" s="62"/>
      <c r="BC1" s="62"/>
      <c r="BD1" s="62"/>
      <c r="BE1" s="64"/>
      <c r="BF1" s="62"/>
      <c r="BG1" s="34" t="s">
        <v>782</v>
      </c>
      <c r="BH1" s="62"/>
      <c r="BI1" s="62"/>
      <c r="BJ1" s="62"/>
      <c r="BK1" s="62"/>
      <c r="BL1" s="62"/>
      <c r="BM1" s="62"/>
      <c r="BN1" s="64"/>
      <c r="BO1" s="62"/>
      <c r="BP1" s="34" t="s">
        <v>783</v>
      </c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4"/>
      <c r="CC1" s="62"/>
      <c r="CD1" s="34" t="s">
        <v>784</v>
      </c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</row>
    <row r="2" spans="10:99" x14ac:dyDescent="0.25">
      <c r="J2" s="62"/>
      <c r="K2" s="62" t="s">
        <v>405</v>
      </c>
      <c r="L2" s="62" t="s">
        <v>440</v>
      </c>
      <c r="M2" s="62"/>
      <c r="N2" s="62"/>
      <c r="O2" s="64"/>
      <c r="Q2" s="108"/>
      <c r="R2" s="108"/>
      <c r="S2" s="62"/>
      <c r="T2" s="62"/>
      <c r="U2" s="62"/>
      <c r="V2" s="62"/>
      <c r="W2" s="62"/>
      <c r="X2" s="62"/>
      <c r="Y2" s="62"/>
      <c r="Z2" s="62"/>
      <c r="AA2" s="62"/>
      <c r="AB2" s="62"/>
      <c r="AC2" s="64"/>
      <c r="AD2" s="62"/>
      <c r="AE2" s="5" t="s">
        <v>327</v>
      </c>
      <c r="AF2" s="6">
        <v>1218838</v>
      </c>
      <c r="AG2" s="62"/>
      <c r="AH2" s="62"/>
      <c r="AI2" s="62"/>
      <c r="AJ2" s="62"/>
      <c r="AK2" s="62"/>
      <c r="AL2" s="64"/>
      <c r="AM2" s="62"/>
      <c r="AN2" s="5" t="s">
        <v>327</v>
      </c>
      <c r="AO2" s="6">
        <v>7023942</v>
      </c>
      <c r="AP2" s="62"/>
      <c r="AQ2" s="62"/>
      <c r="AR2" s="62"/>
      <c r="AS2" s="62"/>
      <c r="AT2" s="62"/>
      <c r="AU2" s="64"/>
      <c r="AV2" s="62"/>
      <c r="AW2" s="5" t="s">
        <v>327</v>
      </c>
      <c r="AX2" s="6">
        <v>7023942</v>
      </c>
      <c r="AY2" s="62"/>
      <c r="AZ2" s="62"/>
      <c r="BA2" s="62"/>
      <c r="BB2" s="62"/>
      <c r="BC2" s="62"/>
      <c r="BD2" s="62"/>
      <c r="BE2" s="64"/>
      <c r="BF2" s="62"/>
      <c r="BG2" s="5" t="s">
        <v>327</v>
      </c>
      <c r="BH2" s="6">
        <v>7023942</v>
      </c>
      <c r="BI2" s="62"/>
      <c r="BJ2" s="62"/>
      <c r="BK2" s="62"/>
      <c r="BL2" s="62"/>
      <c r="BM2" s="62"/>
      <c r="BN2" s="64"/>
      <c r="BO2" s="62"/>
      <c r="BP2" s="5" t="s">
        <v>327</v>
      </c>
      <c r="BQ2" s="6">
        <v>7023942</v>
      </c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4"/>
      <c r="CC2" s="62"/>
      <c r="CD2" s="5" t="s">
        <v>327</v>
      </c>
      <c r="CE2" s="6">
        <v>7023942</v>
      </c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</row>
    <row r="3" spans="10:99" x14ac:dyDescent="0.25">
      <c r="J3" s="62"/>
      <c r="K3" s="62" t="s">
        <v>0</v>
      </c>
      <c r="L3" s="62">
        <v>899</v>
      </c>
      <c r="M3" s="62"/>
      <c r="N3" s="62"/>
      <c r="O3" s="64"/>
      <c r="Q3" s="108"/>
      <c r="R3" s="108"/>
      <c r="S3" s="62"/>
      <c r="T3" s="62"/>
      <c r="U3" s="62"/>
      <c r="V3" s="62"/>
      <c r="W3" s="62"/>
      <c r="X3" s="62"/>
      <c r="Y3" s="62"/>
      <c r="Z3" s="62"/>
      <c r="AA3" s="62"/>
      <c r="AB3" s="62"/>
      <c r="AC3" s="64"/>
      <c r="AD3" s="62"/>
      <c r="AE3" s="59" t="s">
        <v>64</v>
      </c>
      <c r="AF3" s="6" t="s">
        <v>775</v>
      </c>
      <c r="AG3" s="62"/>
      <c r="AH3" s="62"/>
      <c r="AI3" s="62"/>
      <c r="AJ3" s="62"/>
      <c r="AK3" s="62"/>
      <c r="AL3" s="64"/>
      <c r="AM3" s="62"/>
      <c r="AN3" s="59" t="s">
        <v>64</v>
      </c>
      <c r="AO3" s="6" t="s">
        <v>779</v>
      </c>
      <c r="AP3" s="62"/>
      <c r="AQ3" s="62"/>
      <c r="AR3" s="62"/>
      <c r="AS3" s="62"/>
      <c r="AT3" s="62"/>
      <c r="AU3" s="64"/>
      <c r="AV3" s="62"/>
      <c r="AW3" s="59" t="s">
        <v>64</v>
      </c>
      <c r="AX3" s="6" t="s">
        <v>779</v>
      </c>
      <c r="AY3" s="62"/>
      <c r="AZ3" s="62"/>
      <c r="BA3" s="62"/>
      <c r="BB3" s="62"/>
      <c r="BC3" s="62"/>
      <c r="BD3" s="62"/>
      <c r="BE3" s="64"/>
      <c r="BF3" s="62"/>
      <c r="BG3" s="59" t="s">
        <v>64</v>
      </c>
      <c r="BH3" s="6" t="s">
        <v>779</v>
      </c>
      <c r="BI3" s="62"/>
      <c r="BJ3" s="62"/>
      <c r="BK3" s="62"/>
      <c r="BL3" s="62"/>
      <c r="BM3" s="62"/>
      <c r="BN3" s="64"/>
      <c r="BO3" s="62"/>
      <c r="BP3" s="59" t="s">
        <v>64</v>
      </c>
      <c r="BQ3" s="6" t="s">
        <v>779</v>
      </c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4"/>
      <c r="CC3" s="62"/>
      <c r="CD3" s="59" t="s">
        <v>64</v>
      </c>
      <c r="CE3" s="6" t="s">
        <v>779</v>
      </c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0:99" x14ac:dyDescent="0.25">
      <c r="J4" s="62"/>
      <c r="K4" s="62" t="s">
        <v>416</v>
      </c>
      <c r="L4" s="62">
        <v>7023942</v>
      </c>
      <c r="M4" s="62"/>
      <c r="N4" s="62"/>
      <c r="O4" s="64"/>
      <c r="Q4" s="108"/>
      <c r="R4" s="108"/>
      <c r="S4" s="62"/>
      <c r="T4" s="62"/>
      <c r="U4" s="62"/>
      <c r="V4" s="62"/>
      <c r="W4" s="62"/>
      <c r="X4" s="62"/>
      <c r="Y4" s="62"/>
      <c r="Z4" s="62"/>
      <c r="AA4" s="62"/>
      <c r="AB4" s="62"/>
      <c r="AC4" s="64"/>
      <c r="AD4" s="62"/>
      <c r="AE4" s="62"/>
      <c r="AF4" s="62"/>
      <c r="AG4" s="62"/>
      <c r="AH4" s="62"/>
      <c r="AI4" s="62"/>
      <c r="AJ4" s="62"/>
      <c r="AK4" s="62"/>
      <c r="AL4" s="64"/>
      <c r="AM4" s="62"/>
      <c r="AN4" s="62"/>
      <c r="AO4" s="62"/>
      <c r="AP4" s="62"/>
      <c r="AQ4" s="62"/>
      <c r="AR4" s="62"/>
      <c r="AS4" s="62"/>
      <c r="AT4" s="62"/>
      <c r="AU4" s="64"/>
      <c r="AV4" s="62"/>
      <c r="AW4" s="62"/>
      <c r="AX4" s="62"/>
      <c r="AY4" s="62"/>
      <c r="AZ4" s="62"/>
      <c r="BA4" s="62"/>
      <c r="BB4" s="62"/>
      <c r="BC4" s="62"/>
      <c r="BD4" s="62"/>
      <c r="BE4" s="64"/>
      <c r="BF4" s="62"/>
      <c r="BG4" s="62"/>
      <c r="BH4" s="62"/>
      <c r="BI4" s="62"/>
      <c r="BJ4" s="62"/>
      <c r="BK4" s="62"/>
      <c r="BL4" s="62"/>
      <c r="BM4" s="62"/>
      <c r="BN4" s="64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4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0:99" x14ac:dyDescent="0.25">
      <c r="J5" s="62"/>
      <c r="K5" s="62" t="s">
        <v>421</v>
      </c>
      <c r="L5" s="35">
        <v>0.68300000000000005</v>
      </c>
      <c r="M5" s="62"/>
      <c r="N5" s="62"/>
      <c r="O5" s="64"/>
      <c r="Q5" s="108"/>
      <c r="R5" s="108"/>
      <c r="S5" s="62"/>
      <c r="T5" s="62"/>
      <c r="U5" s="62"/>
      <c r="V5" s="62"/>
      <c r="W5" s="62"/>
      <c r="X5" s="62"/>
      <c r="Y5" s="62"/>
      <c r="Z5" s="62"/>
      <c r="AA5" s="62"/>
      <c r="AB5" s="62"/>
      <c r="AC5" s="64"/>
      <c r="AD5" s="62"/>
      <c r="AE5" s="62"/>
      <c r="AF5" s="62"/>
      <c r="AG5" s="62"/>
      <c r="AH5" s="62"/>
      <c r="AI5" s="62"/>
      <c r="AJ5" s="62"/>
      <c r="AK5" s="62"/>
      <c r="AL5" s="64"/>
      <c r="AM5" s="62"/>
      <c r="AN5" s="62"/>
      <c r="AO5" s="62"/>
      <c r="AP5" s="62"/>
      <c r="AQ5" s="62"/>
      <c r="AR5" s="62"/>
      <c r="AS5" s="62"/>
      <c r="AT5" s="62"/>
      <c r="AU5" s="64"/>
      <c r="AV5" s="62"/>
      <c r="AW5" s="62"/>
      <c r="AX5" s="62"/>
      <c r="AY5" s="62"/>
      <c r="AZ5" s="62"/>
      <c r="BA5" s="62"/>
      <c r="BB5" s="62"/>
      <c r="BC5" s="62"/>
      <c r="BD5" s="62"/>
      <c r="BE5" s="64"/>
      <c r="BF5" s="62"/>
      <c r="BG5" s="62"/>
      <c r="BH5" s="62"/>
      <c r="BI5" s="62"/>
      <c r="BJ5" s="62"/>
      <c r="BK5" s="62"/>
      <c r="BL5" s="62"/>
      <c r="BM5" s="62"/>
      <c r="BN5" s="64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4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0:99" x14ac:dyDescent="0.25">
      <c r="J6" s="62"/>
      <c r="K6" s="78" t="s">
        <v>422</v>
      </c>
      <c r="L6" s="79">
        <f>1-L5</f>
        <v>0.31699999999999995</v>
      </c>
      <c r="M6" s="78"/>
      <c r="N6" s="62"/>
      <c r="O6" s="64"/>
      <c r="Q6" s="108"/>
      <c r="R6" s="108"/>
      <c r="S6" s="62"/>
      <c r="T6" s="62"/>
      <c r="U6" s="62"/>
      <c r="V6" s="62"/>
      <c r="W6" s="62"/>
      <c r="X6" s="34" t="s">
        <v>328</v>
      </c>
      <c r="Y6" s="62"/>
      <c r="Z6" s="62"/>
      <c r="AA6" s="62"/>
      <c r="AB6" s="62"/>
      <c r="AC6" s="64"/>
      <c r="AD6" s="62"/>
      <c r="AE6" s="62"/>
      <c r="AF6" s="4" t="s">
        <v>233</v>
      </c>
      <c r="AG6" s="62"/>
      <c r="AH6" s="62"/>
      <c r="AI6" s="62"/>
      <c r="AJ6" s="62"/>
      <c r="AK6" s="62"/>
      <c r="AL6" s="64"/>
      <c r="AM6" s="62"/>
      <c r="AN6" s="62"/>
      <c r="AO6" s="4" t="s">
        <v>244</v>
      </c>
      <c r="AP6" s="62"/>
      <c r="AQ6" s="62"/>
      <c r="AR6" s="62"/>
      <c r="AS6" s="62"/>
      <c r="AT6" s="62"/>
      <c r="AU6" s="64"/>
      <c r="AV6" s="62"/>
      <c r="AW6" s="62"/>
      <c r="AX6" s="4" t="s">
        <v>326</v>
      </c>
      <c r="AY6" s="62"/>
      <c r="AZ6" s="62"/>
      <c r="BA6" s="62"/>
      <c r="BB6" s="62"/>
      <c r="BC6" s="62"/>
      <c r="BD6" s="62"/>
      <c r="BE6" s="64"/>
      <c r="BF6" s="62"/>
      <c r="BG6" s="62"/>
      <c r="BH6" s="4" t="s">
        <v>255</v>
      </c>
      <c r="BI6" s="62"/>
      <c r="BJ6" s="62"/>
      <c r="BK6" s="62"/>
      <c r="BL6" s="62"/>
      <c r="BM6" s="62"/>
      <c r="BN6" s="64"/>
      <c r="BO6" s="62"/>
      <c r="BP6" s="62"/>
      <c r="BQ6" s="4" t="s">
        <v>346</v>
      </c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4"/>
      <c r="CC6" s="62"/>
      <c r="CD6" s="62"/>
      <c r="CE6" s="4" t="s">
        <v>482</v>
      </c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</row>
    <row r="7" spans="10:99" x14ac:dyDescent="0.25">
      <c r="J7" s="62"/>
      <c r="K7" s="62" t="s">
        <v>429</v>
      </c>
      <c r="L7" s="76">
        <v>0.45300000000000001</v>
      </c>
      <c r="M7" s="76">
        <v>0.52200000000000002</v>
      </c>
      <c r="N7" s="62"/>
      <c r="O7" s="64"/>
      <c r="R7" s="112"/>
      <c r="S7" s="112" t="s">
        <v>37</v>
      </c>
      <c r="T7" s="108" t="s">
        <v>512</v>
      </c>
      <c r="U7" s="142" t="s">
        <v>402</v>
      </c>
      <c r="X7" s="112"/>
      <c r="Y7" s="112" t="s">
        <v>37</v>
      </c>
      <c r="Z7" s="108" t="s">
        <v>512</v>
      </c>
      <c r="AA7" s="142" t="s">
        <v>402</v>
      </c>
      <c r="AC7" s="64"/>
      <c r="AF7" s="24" t="s">
        <v>224</v>
      </c>
      <c r="AG7" s="62"/>
      <c r="AH7" s="62"/>
      <c r="AI7" s="62"/>
      <c r="AJ7" s="62"/>
      <c r="AK7" s="62"/>
      <c r="AL7" s="64"/>
      <c r="AM7" s="62"/>
      <c r="AN7" s="62"/>
      <c r="AO7" s="24" t="s">
        <v>519</v>
      </c>
      <c r="AP7" s="62"/>
      <c r="AQ7" s="62"/>
      <c r="AR7" s="62"/>
      <c r="AS7" s="62"/>
      <c r="AT7" s="62"/>
      <c r="AU7" s="64"/>
      <c r="AV7" s="62"/>
      <c r="AW7" s="62"/>
      <c r="AX7" s="24" t="s">
        <v>572</v>
      </c>
      <c r="BE7" s="64"/>
      <c r="BG7" s="62"/>
      <c r="BH7" s="24" t="s">
        <v>695</v>
      </c>
      <c r="BN7" s="64"/>
      <c r="BQ7" s="24" t="s">
        <v>330</v>
      </c>
      <c r="BY7" s="62" t="s">
        <v>3</v>
      </c>
      <c r="BZ7" s="61" t="s">
        <v>475</v>
      </c>
      <c r="CB7" s="64"/>
      <c r="CE7" s="24" t="s">
        <v>453</v>
      </c>
      <c r="CK7" s="62"/>
      <c r="CL7" s="62"/>
      <c r="CM7" s="62" t="s">
        <v>3</v>
      </c>
      <c r="CN7" s="62" t="s">
        <v>483</v>
      </c>
      <c r="CO7" s="62" t="s">
        <v>484</v>
      </c>
      <c r="CP7" s="61" t="s">
        <v>475</v>
      </c>
    </row>
    <row r="8" spans="10:99" x14ac:dyDescent="0.25">
      <c r="J8" s="62"/>
      <c r="K8" s="62" t="s">
        <v>191</v>
      </c>
      <c r="L8" s="76">
        <v>0.4</v>
      </c>
      <c r="M8" s="76">
        <v>0.32300000000000001</v>
      </c>
      <c r="N8" s="62"/>
      <c r="O8" s="64"/>
      <c r="R8" s="112" t="s">
        <v>45</v>
      </c>
      <c r="S8" s="152">
        <v>0.58677674585880812</v>
      </c>
      <c r="T8" s="108">
        <v>3.2188819485207985E-2</v>
      </c>
      <c r="U8" s="57">
        <v>0.4636029800014988</v>
      </c>
      <c r="X8" s="112" t="s">
        <v>53</v>
      </c>
      <c r="Y8" s="152">
        <v>0.10303027952418445</v>
      </c>
      <c r="Z8" s="108">
        <v>1.9872273505713137E-2</v>
      </c>
      <c r="AA8" s="57">
        <v>7.0136527242600152E-2</v>
      </c>
      <c r="AC8" s="64"/>
      <c r="AH8" s="61" t="s">
        <v>3</v>
      </c>
      <c r="AI8" s="61" t="s">
        <v>4</v>
      </c>
      <c r="AL8" s="64"/>
      <c r="AQ8" s="61" t="s">
        <v>3</v>
      </c>
      <c r="AR8" s="61" t="s">
        <v>4</v>
      </c>
      <c r="AU8" s="64"/>
      <c r="AZ8" s="61" t="s">
        <v>3</v>
      </c>
      <c r="BA8" s="61" t="s">
        <v>4</v>
      </c>
      <c r="BE8" s="64"/>
      <c r="BJ8" s="61" t="s">
        <v>3</v>
      </c>
      <c r="BK8" s="61" t="s">
        <v>4</v>
      </c>
      <c r="BN8" s="64"/>
      <c r="BS8" s="61" t="s">
        <v>3</v>
      </c>
      <c r="BT8" s="61" t="s">
        <v>4</v>
      </c>
      <c r="BW8" s="43" t="s">
        <v>472</v>
      </c>
      <c r="BX8" s="24" t="s">
        <v>347</v>
      </c>
      <c r="BY8" s="61">
        <f>BS9</f>
        <v>765680</v>
      </c>
      <c r="BZ8" s="181">
        <f>BY8/$BQ$2</f>
        <v>0.1090100117569308</v>
      </c>
      <c r="CB8" s="64"/>
      <c r="CG8" s="61" t="s">
        <v>3</v>
      </c>
      <c r="CH8" s="61" t="s">
        <v>4</v>
      </c>
      <c r="CK8" s="43" t="s">
        <v>472</v>
      </c>
      <c r="CL8" s="24" t="s">
        <v>347</v>
      </c>
      <c r="CM8" s="62">
        <f>SUM(CG9:CG10)</f>
        <v>203139</v>
      </c>
      <c r="CN8" s="35">
        <f>CM8/$CE$2</f>
        <v>2.8920939267437003E-2</v>
      </c>
      <c r="CO8" s="35">
        <f>CN8*(-1)</f>
        <v>-2.8920939267437003E-2</v>
      </c>
      <c r="CP8" s="181">
        <v>0.1090100117569308</v>
      </c>
    </row>
    <row r="9" spans="10:99" x14ac:dyDescent="0.25">
      <c r="J9" s="62"/>
      <c r="K9" s="62" t="s">
        <v>444</v>
      </c>
      <c r="L9" s="77">
        <v>4.6900000000000004</v>
      </c>
      <c r="M9" s="77">
        <v>5.77</v>
      </c>
      <c r="N9" s="62"/>
      <c r="O9" s="64"/>
      <c r="R9" s="112" t="s">
        <v>47</v>
      </c>
      <c r="S9" s="153">
        <v>0.2307669587476617</v>
      </c>
      <c r="T9" s="108">
        <v>2.754177994381252E-2</v>
      </c>
      <c r="U9" s="57">
        <v>0.3145452263411691</v>
      </c>
      <c r="X9" s="112" t="s">
        <v>54</v>
      </c>
      <c r="Y9" s="152">
        <v>0.12121195666929112</v>
      </c>
      <c r="Z9" s="108">
        <v>2.1334920363315104E-2</v>
      </c>
      <c r="AA9" s="57">
        <v>5.0069729986300791E-2</v>
      </c>
      <c r="AC9" s="64"/>
      <c r="AF9" s="61" t="s">
        <v>6</v>
      </c>
      <c r="AG9" s="61" t="s">
        <v>225</v>
      </c>
      <c r="AH9" s="61">
        <v>429718</v>
      </c>
      <c r="AI9" s="54">
        <v>35.299999999999997</v>
      </c>
      <c r="AL9" s="64"/>
      <c r="AO9" s="61" t="s">
        <v>6</v>
      </c>
      <c r="AP9" s="61" t="s">
        <v>235</v>
      </c>
      <c r="AQ9" s="61">
        <v>2453301</v>
      </c>
      <c r="AR9" s="54">
        <v>34.9</v>
      </c>
      <c r="AU9" s="64"/>
      <c r="AX9" s="61" t="s">
        <v>6</v>
      </c>
      <c r="AY9" s="61" t="s">
        <v>313</v>
      </c>
      <c r="AZ9" s="61">
        <v>156261</v>
      </c>
      <c r="BA9" s="61">
        <v>2.2000000000000002</v>
      </c>
      <c r="BE9" s="64"/>
      <c r="BH9" s="61" t="s">
        <v>6</v>
      </c>
      <c r="BI9" s="61" t="s">
        <v>252</v>
      </c>
      <c r="BJ9" s="61">
        <v>5906674</v>
      </c>
      <c r="BK9" s="61">
        <v>84.1</v>
      </c>
      <c r="BN9" s="64"/>
      <c r="BQ9" s="61" t="s">
        <v>6</v>
      </c>
      <c r="BR9" s="61" t="s">
        <v>331</v>
      </c>
      <c r="BS9" s="61">
        <v>765680</v>
      </c>
      <c r="BT9" s="61">
        <v>10.9</v>
      </c>
      <c r="BW9" s="43" t="s">
        <v>473</v>
      </c>
      <c r="BX9" s="24" t="s">
        <v>348</v>
      </c>
      <c r="BY9" s="61">
        <f>BS17</f>
        <v>1211024</v>
      </c>
      <c r="BZ9" s="181">
        <f t="shared" ref="BZ9:BZ21" si="0">BY9/$BQ$2</f>
        <v>0.17241372437300878</v>
      </c>
      <c r="CB9" s="64"/>
      <c r="CE9" s="61" t="s">
        <v>6</v>
      </c>
      <c r="CF9" s="61" t="s">
        <v>454</v>
      </c>
      <c r="CG9" s="61">
        <v>15626</v>
      </c>
      <c r="CH9" s="61">
        <v>0.2</v>
      </c>
      <c r="CK9" s="43" t="s">
        <v>473</v>
      </c>
      <c r="CL9" s="24" t="s">
        <v>348</v>
      </c>
      <c r="CM9" s="62">
        <f>SUM(CG22:CG23)</f>
        <v>445344</v>
      </c>
      <c r="CN9" s="35">
        <f t="shared" ref="CN9:CN21" si="1">CM9/$CE$2</f>
        <v>6.3403712616077981E-2</v>
      </c>
      <c r="CO9" s="35">
        <f t="shared" ref="CO9:CO21" si="2">CN9*(-1)</f>
        <v>-6.3403712616077981E-2</v>
      </c>
      <c r="CP9" s="181">
        <v>0.17241372437300878</v>
      </c>
    </row>
    <row r="10" spans="10:99" x14ac:dyDescent="0.25">
      <c r="J10" s="62"/>
      <c r="K10" s="62" t="s">
        <v>693</v>
      </c>
      <c r="L10" s="77">
        <v>0.81399999999999995</v>
      </c>
      <c r="M10" s="77">
        <v>0.93</v>
      </c>
      <c r="N10" s="62"/>
      <c r="O10" s="64"/>
      <c r="R10" s="112" t="s">
        <v>48</v>
      </c>
      <c r="S10" s="153">
        <v>0</v>
      </c>
      <c r="T10" s="108">
        <v>0</v>
      </c>
      <c r="U10" s="57">
        <v>0.33041787413096407</v>
      </c>
      <c r="X10" s="112" t="s">
        <v>60</v>
      </c>
      <c r="Y10" s="152">
        <v>0.15151397620922233</v>
      </c>
      <c r="Z10" s="108">
        <v>2.3438235835664848E-2</v>
      </c>
      <c r="AA10" s="23">
        <v>7.8862295762369611E-2</v>
      </c>
      <c r="AC10" s="64"/>
      <c r="AG10" s="61" t="s">
        <v>226</v>
      </c>
      <c r="AH10" s="61">
        <v>570353</v>
      </c>
      <c r="AI10" s="54">
        <v>46.8</v>
      </c>
      <c r="AL10" s="64"/>
      <c r="AP10" s="61" t="s">
        <v>236</v>
      </c>
      <c r="AQ10" s="61">
        <v>625045</v>
      </c>
      <c r="AR10" s="61">
        <v>8.9</v>
      </c>
      <c r="AU10" s="64"/>
      <c r="AY10" s="61" t="s">
        <v>314</v>
      </c>
      <c r="AZ10" s="61">
        <v>101570</v>
      </c>
      <c r="BA10" s="61">
        <v>1.4</v>
      </c>
      <c r="BE10" s="64"/>
      <c r="BI10" s="61" t="s">
        <v>253</v>
      </c>
      <c r="BJ10" s="61">
        <v>640671</v>
      </c>
      <c r="BK10" s="61">
        <v>9.1</v>
      </c>
      <c r="BN10" s="64"/>
      <c r="BR10" s="61" t="s">
        <v>332</v>
      </c>
      <c r="BS10" s="61">
        <v>6258262</v>
      </c>
      <c r="BT10" s="61">
        <v>89.1</v>
      </c>
      <c r="BW10" s="43" t="s">
        <v>474</v>
      </c>
      <c r="BX10" s="24" t="s">
        <v>349</v>
      </c>
      <c r="BY10" s="61">
        <f>BS25</f>
        <v>1906387</v>
      </c>
      <c r="BZ10" s="181">
        <f t="shared" si="0"/>
        <v>0.27141269105012539</v>
      </c>
      <c r="CB10" s="64"/>
      <c r="CF10" s="61" t="s">
        <v>455</v>
      </c>
      <c r="CG10" s="61">
        <v>187513</v>
      </c>
      <c r="CH10" s="61">
        <v>2.7</v>
      </c>
      <c r="CK10" s="43" t="s">
        <v>474</v>
      </c>
      <c r="CL10" s="24" t="s">
        <v>349</v>
      </c>
      <c r="CM10" s="62">
        <f>SUM(CG35:CG36)</f>
        <v>804745</v>
      </c>
      <c r="CN10" s="35">
        <f t="shared" si="1"/>
        <v>0.11457170346793866</v>
      </c>
      <c r="CO10" s="44">
        <f t="shared" si="2"/>
        <v>-0.11457170346793866</v>
      </c>
      <c r="CP10" s="181">
        <v>0.27141269105012539</v>
      </c>
    </row>
    <row r="11" spans="10:99" x14ac:dyDescent="0.25">
      <c r="J11" s="62"/>
      <c r="K11" s="62" t="s">
        <v>438</v>
      </c>
      <c r="L11" s="35">
        <v>0.96774217521700645</v>
      </c>
      <c r="M11" s="62"/>
      <c r="N11" s="62"/>
      <c r="O11" s="64"/>
      <c r="R11" s="113" t="s">
        <v>119</v>
      </c>
      <c r="S11" s="153">
        <v>0.15789367320543221</v>
      </c>
      <c r="T11" s="108">
        <v>1.9474979364217486E-2</v>
      </c>
      <c r="U11" s="57">
        <v>0.33700000000000002</v>
      </c>
      <c r="X11" s="113" t="s">
        <v>259</v>
      </c>
      <c r="Y11" s="154">
        <v>0.15151397620922233</v>
      </c>
      <c r="Z11" s="156">
        <v>2.3438235835664848E-2</v>
      </c>
      <c r="AA11" s="57">
        <v>8.1821435191737416E-2</v>
      </c>
      <c r="AC11" s="64"/>
      <c r="AG11" s="61" t="s">
        <v>227</v>
      </c>
      <c r="AH11" s="61">
        <v>70318</v>
      </c>
      <c r="AI11" s="54">
        <v>5.8</v>
      </c>
      <c r="AL11" s="64"/>
      <c r="AP11" s="61" t="s">
        <v>237</v>
      </c>
      <c r="AQ11" s="61">
        <v>1117268</v>
      </c>
      <c r="AR11" s="54">
        <v>15.9</v>
      </c>
      <c r="AU11" s="64"/>
      <c r="AY11" s="61" t="s">
        <v>315</v>
      </c>
      <c r="AZ11" s="61">
        <v>101570</v>
      </c>
      <c r="BA11" s="61">
        <v>1.4</v>
      </c>
      <c r="BE11" s="64"/>
      <c r="BI11" s="61" t="s">
        <v>254</v>
      </c>
      <c r="BJ11" s="61">
        <v>476597</v>
      </c>
      <c r="BK11" s="61">
        <v>6.8</v>
      </c>
      <c r="BN11" s="64"/>
      <c r="BR11" s="61" t="s">
        <v>43</v>
      </c>
      <c r="BS11" s="61">
        <v>7023942</v>
      </c>
      <c r="BT11" s="61">
        <v>100</v>
      </c>
      <c r="BW11" s="65" t="s">
        <v>450</v>
      </c>
      <c r="BX11" s="24" t="s">
        <v>350</v>
      </c>
      <c r="BY11" s="61">
        <f>BS33</f>
        <v>5383199</v>
      </c>
      <c r="BZ11" s="190">
        <f t="shared" si="0"/>
        <v>0.76640709732512025</v>
      </c>
      <c r="CB11" s="64"/>
      <c r="CF11" s="61" t="s">
        <v>456</v>
      </c>
      <c r="CG11" s="61">
        <v>187513</v>
      </c>
      <c r="CH11" s="61">
        <v>2.7</v>
      </c>
      <c r="CK11" s="65" t="s">
        <v>450</v>
      </c>
      <c r="CL11" s="24" t="s">
        <v>350</v>
      </c>
      <c r="CM11" s="62">
        <f>SUM(CG48:CG49)</f>
        <v>2461114</v>
      </c>
      <c r="CN11" s="35">
        <f t="shared" si="1"/>
        <v>0.35038928282722154</v>
      </c>
      <c r="CO11" s="23">
        <f t="shared" si="2"/>
        <v>-0.35038928282722154</v>
      </c>
      <c r="CP11" s="190">
        <v>0.76640709732512025</v>
      </c>
    </row>
    <row r="12" spans="10:99" x14ac:dyDescent="0.25">
      <c r="J12" s="62"/>
      <c r="K12" s="62" t="s">
        <v>516</v>
      </c>
      <c r="L12" s="62">
        <v>9900</v>
      </c>
      <c r="M12" s="62">
        <v>5300</v>
      </c>
      <c r="N12" s="62"/>
      <c r="O12" s="64"/>
      <c r="R12" s="112" t="s">
        <v>50</v>
      </c>
      <c r="S12" s="153">
        <v>0.64286040792444898</v>
      </c>
      <c r="T12" s="108">
        <v>3.1322294196074109E-2</v>
      </c>
      <c r="U12" s="57">
        <v>0.27268793526705104</v>
      </c>
      <c r="X12" s="110" t="s">
        <v>164</v>
      </c>
      <c r="Y12" s="154">
        <v>0.15217413987032583</v>
      </c>
      <c r="Z12" s="108">
        <v>2.3480102200449181E-2</v>
      </c>
      <c r="AA12" s="23">
        <v>8.2623335966029221E-2</v>
      </c>
      <c r="AC12" s="64"/>
      <c r="AG12" s="61" t="s">
        <v>228</v>
      </c>
      <c r="AH12" s="61">
        <v>15626</v>
      </c>
      <c r="AI12" s="54">
        <v>1.3</v>
      </c>
      <c r="AL12" s="64"/>
      <c r="AP12" s="61" t="s">
        <v>238</v>
      </c>
      <c r="AQ12" s="61">
        <v>234392</v>
      </c>
      <c r="AR12" s="61">
        <v>3.3</v>
      </c>
      <c r="AU12" s="64"/>
      <c r="AY12" s="61" t="s">
        <v>316</v>
      </c>
      <c r="AZ12" s="61">
        <v>78131</v>
      </c>
      <c r="BA12" s="61">
        <v>1.1000000000000001</v>
      </c>
      <c r="BE12" s="64"/>
      <c r="BI12" s="61" t="s">
        <v>43</v>
      </c>
      <c r="BJ12" s="61">
        <v>7023942</v>
      </c>
      <c r="BK12" s="61">
        <v>100</v>
      </c>
      <c r="BN12" s="64"/>
      <c r="BW12" s="65" t="s">
        <v>449</v>
      </c>
      <c r="BX12" s="24" t="s">
        <v>351</v>
      </c>
      <c r="BY12" s="61">
        <f>BS41</f>
        <v>4898789</v>
      </c>
      <c r="BZ12" s="190">
        <f t="shared" si="0"/>
        <v>0.6974415506278383</v>
      </c>
      <c r="CB12" s="64"/>
      <c r="CF12" s="61" t="s">
        <v>457</v>
      </c>
      <c r="CG12" s="61">
        <v>140635</v>
      </c>
      <c r="CH12" s="61">
        <v>2</v>
      </c>
      <c r="CK12" s="65" t="s">
        <v>449</v>
      </c>
      <c r="CL12" s="24" t="s">
        <v>351</v>
      </c>
      <c r="CM12" s="62">
        <f>SUM(CG61:CG62)</f>
        <v>2195470</v>
      </c>
      <c r="CN12" s="35">
        <f t="shared" si="1"/>
        <v>0.31256949445197585</v>
      </c>
      <c r="CO12" s="23">
        <f t="shared" si="2"/>
        <v>-0.31256949445197585</v>
      </c>
      <c r="CP12" s="190">
        <v>0.6974415506278383</v>
      </c>
    </row>
    <row r="13" spans="10:99" x14ac:dyDescent="0.25">
      <c r="J13" s="62"/>
      <c r="K13" s="62" t="s">
        <v>432</v>
      </c>
      <c r="L13" s="88">
        <f>L12/87.18</f>
        <v>113.55815554026152</v>
      </c>
      <c r="M13" s="62">
        <v>61</v>
      </c>
      <c r="N13" s="62"/>
      <c r="O13" s="64"/>
      <c r="R13" s="112" t="s">
        <v>51</v>
      </c>
      <c r="S13" s="153">
        <v>0.8</v>
      </c>
      <c r="T13" s="108">
        <v>2.6147863961830747E-2</v>
      </c>
      <c r="U13" s="57">
        <v>0.26481777328727685</v>
      </c>
      <c r="X13" s="112" t="s">
        <v>63</v>
      </c>
      <c r="Y13" s="152">
        <v>0.17856979603777554</v>
      </c>
      <c r="Z13" s="108">
        <v>2.503603561455512E-2</v>
      </c>
      <c r="AA13" s="57">
        <v>8.9827356531953367E-2</v>
      </c>
      <c r="AC13" s="64"/>
      <c r="AG13" s="61" t="s">
        <v>229</v>
      </c>
      <c r="AH13" s="61">
        <v>39065</v>
      </c>
      <c r="AI13" s="61">
        <v>3.2</v>
      </c>
      <c r="AL13" s="64"/>
      <c r="AP13" s="61" t="s">
        <v>239</v>
      </c>
      <c r="AQ13" s="61">
        <v>437531</v>
      </c>
      <c r="AR13" s="61">
        <v>6.2</v>
      </c>
      <c r="AU13" s="64"/>
      <c r="AY13" s="61" t="s">
        <v>317</v>
      </c>
      <c r="AZ13" s="61">
        <v>289083</v>
      </c>
      <c r="BA13" s="61">
        <v>4.0999999999999996</v>
      </c>
      <c r="BE13" s="64"/>
      <c r="BN13" s="64"/>
      <c r="BW13" s="65" t="s">
        <v>448</v>
      </c>
      <c r="BX13" s="24" t="s">
        <v>352</v>
      </c>
      <c r="BY13" s="61">
        <f>BS49</f>
        <v>3797148</v>
      </c>
      <c r="BZ13" s="190">
        <f t="shared" si="0"/>
        <v>0.5406007054158477</v>
      </c>
      <c r="CB13" s="64"/>
      <c r="CF13" s="61" t="s">
        <v>458</v>
      </c>
      <c r="CG13" s="61">
        <v>234392</v>
      </c>
      <c r="CH13" s="61">
        <v>3.3</v>
      </c>
      <c r="CK13" s="65" t="s">
        <v>448</v>
      </c>
      <c r="CL13" s="24" t="s">
        <v>352</v>
      </c>
      <c r="CM13" s="62">
        <f>SUM(CG74:CG75)</f>
        <v>1398538</v>
      </c>
      <c r="CN13" s="35">
        <f t="shared" si="1"/>
        <v>0.19911012932623876</v>
      </c>
      <c r="CO13" s="23">
        <f t="shared" si="2"/>
        <v>-0.19911012932623876</v>
      </c>
      <c r="CP13" s="190">
        <v>0.5406007054158477</v>
      </c>
    </row>
    <row r="14" spans="10:99" x14ac:dyDescent="0.25">
      <c r="J14" s="62"/>
      <c r="K14" s="62" t="s">
        <v>843</v>
      </c>
      <c r="L14" s="35">
        <v>6.4102038170782303E-3</v>
      </c>
      <c r="M14" s="35">
        <v>3.6999999999999998E-2</v>
      </c>
      <c r="N14" s="62"/>
      <c r="O14" s="64"/>
      <c r="R14" s="112" t="s">
        <v>52</v>
      </c>
      <c r="S14" s="152">
        <v>0.3484850541633861</v>
      </c>
      <c r="T14" s="108">
        <v>3.114802362005132E-2</v>
      </c>
      <c r="U14" s="57">
        <v>0.22435422164453778</v>
      </c>
      <c r="X14" s="112" t="s">
        <v>55</v>
      </c>
      <c r="Y14" s="152">
        <v>0.18749995454872703</v>
      </c>
      <c r="Z14" s="108">
        <v>2.5514584824942659E-2</v>
      </c>
      <c r="AA14" s="57">
        <v>0.11694161191872102</v>
      </c>
      <c r="AC14" s="64"/>
      <c r="AG14" s="61" t="s">
        <v>230</v>
      </c>
      <c r="AH14" s="61">
        <v>15626</v>
      </c>
      <c r="AI14" s="61">
        <v>1.3</v>
      </c>
      <c r="AL14" s="64"/>
      <c r="AP14" s="61" t="s">
        <v>240</v>
      </c>
      <c r="AQ14" s="61">
        <v>15626</v>
      </c>
      <c r="AR14" s="61">
        <v>0.2</v>
      </c>
      <c r="AU14" s="64"/>
      <c r="AY14" s="61" t="s">
        <v>318</v>
      </c>
      <c r="AZ14" s="61">
        <v>1226651</v>
      </c>
      <c r="BA14" s="54">
        <v>17.5</v>
      </c>
      <c r="BE14" s="64"/>
      <c r="BN14" s="64"/>
      <c r="BW14" s="65" t="s">
        <v>476</v>
      </c>
      <c r="BX14" s="24" t="s">
        <v>353</v>
      </c>
      <c r="BY14" s="61">
        <f>BS57</f>
        <v>1914200</v>
      </c>
      <c r="BZ14" s="190">
        <f t="shared" si="0"/>
        <v>0.27252502939232698</v>
      </c>
      <c r="CB14" s="64"/>
      <c r="CF14" s="61" t="s">
        <v>43</v>
      </c>
      <c r="CG14" s="61">
        <v>765680</v>
      </c>
      <c r="CH14" s="61">
        <v>10.9</v>
      </c>
      <c r="CK14" s="65" t="s">
        <v>476</v>
      </c>
      <c r="CL14" s="24" t="s">
        <v>353</v>
      </c>
      <c r="CM14" s="62">
        <f>SUM(CG87:CG88)</f>
        <v>781306</v>
      </c>
      <c r="CN14" s="35">
        <f t="shared" si="1"/>
        <v>0.11123468844133394</v>
      </c>
      <c r="CO14" s="23">
        <f t="shared" si="2"/>
        <v>-0.11123468844133394</v>
      </c>
      <c r="CP14" s="190">
        <v>0.27252502939232698</v>
      </c>
    </row>
    <row r="15" spans="10:99" x14ac:dyDescent="0.25">
      <c r="O15" s="64"/>
      <c r="R15" s="112" t="s">
        <v>53</v>
      </c>
      <c r="S15" s="152">
        <v>0.10303027952418445</v>
      </c>
      <c r="T15" s="108">
        <v>1.9872273505713137E-2</v>
      </c>
      <c r="U15" s="57">
        <v>7.0136527242600152E-2</v>
      </c>
      <c r="X15" s="112" t="s">
        <v>52</v>
      </c>
      <c r="Y15" s="152">
        <v>0.3484850541633861</v>
      </c>
      <c r="Z15" s="108">
        <v>3.114802362005132E-2</v>
      </c>
      <c r="AA15" s="57">
        <v>0.22435422164453778</v>
      </c>
      <c r="AC15" s="64"/>
      <c r="AG15" s="61" t="s">
        <v>231</v>
      </c>
      <c r="AH15" s="61">
        <v>23439</v>
      </c>
      <c r="AI15" s="61">
        <v>1.9</v>
      </c>
      <c r="AL15" s="64"/>
      <c r="AP15" s="61" t="s">
        <v>241</v>
      </c>
      <c r="AQ15" s="61">
        <v>765680</v>
      </c>
      <c r="AR15" s="54">
        <v>10.9</v>
      </c>
      <c r="AU15" s="64"/>
      <c r="AY15" s="61" t="s">
        <v>319</v>
      </c>
      <c r="AZ15" s="61">
        <v>1773565</v>
      </c>
      <c r="BA15" s="54">
        <v>25.3</v>
      </c>
      <c r="BE15" s="64"/>
      <c r="BN15" s="64"/>
      <c r="BQ15" s="24" t="s">
        <v>333</v>
      </c>
      <c r="BW15" s="43" t="s">
        <v>447</v>
      </c>
      <c r="BX15" s="24" t="s">
        <v>354</v>
      </c>
      <c r="BY15" s="61">
        <f>BS65</f>
        <v>1593864</v>
      </c>
      <c r="BZ15" s="181">
        <f t="shared" si="0"/>
        <v>0.22691873025147416</v>
      </c>
      <c r="CB15" s="64"/>
      <c r="CE15" s="61" t="s">
        <v>69</v>
      </c>
      <c r="CF15" s="61" t="s">
        <v>70</v>
      </c>
      <c r="CG15" s="61">
        <v>6258262</v>
      </c>
      <c r="CH15" s="61">
        <v>89.1</v>
      </c>
      <c r="CK15" s="43" t="s">
        <v>447</v>
      </c>
      <c r="CL15" s="24" t="s">
        <v>354</v>
      </c>
      <c r="CM15" s="62">
        <f>SUM(CG100:CG101)</f>
        <v>468783</v>
      </c>
      <c r="CN15" s="35">
        <f t="shared" si="1"/>
        <v>6.6740727642682698E-2</v>
      </c>
      <c r="CO15" s="44">
        <f t="shared" si="2"/>
        <v>-6.6740727642682698E-2</v>
      </c>
      <c r="CP15" s="181">
        <v>0.22691873025147416</v>
      </c>
    </row>
    <row r="16" spans="10:99" x14ac:dyDescent="0.25">
      <c r="O16" s="64"/>
      <c r="R16" s="112" t="s">
        <v>54</v>
      </c>
      <c r="S16" s="152">
        <v>0.12121195666929112</v>
      </c>
      <c r="T16" s="108">
        <v>2.1334920363315104E-2</v>
      </c>
      <c r="U16" s="57">
        <v>5.0069729986300791E-2</v>
      </c>
      <c r="X16" s="112" t="s">
        <v>56</v>
      </c>
      <c r="Y16" s="152">
        <v>0.51851834294842924</v>
      </c>
      <c r="Z16" s="108">
        <v>3.2662405105746702E-2</v>
      </c>
      <c r="AA16" s="57">
        <v>0.28533999859497072</v>
      </c>
      <c r="AC16" s="64"/>
      <c r="AG16" s="61" t="s">
        <v>232</v>
      </c>
      <c r="AH16" s="61">
        <v>7813</v>
      </c>
      <c r="AI16" s="61">
        <v>0.6</v>
      </c>
      <c r="AL16" s="64"/>
      <c r="AP16" s="61" t="s">
        <v>242</v>
      </c>
      <c r="AQ16" s="61">
        <v>132822</v>
      </c>
      <c r="AR16" s="61">
        <v>1.9</v>
      </c>
      <c r="AU16" s="64"/>
      <c r="AY16" s="61" t="s">
        <v>320</v>
      </c>
      <c r="AZ16" s="61">
        <v>164074</v>
      </c>
      <c r="BA16" s="61">
        <v>2.2999999999999998</v>
      </c>
      <c r="BE16" s="64"/>
      <c r="BN16" s="64"/>
      <c r="BS16" s="61" t="s">
        <v>3</v>
      </c>
      <c r="BT16" s="61" t="s">
        <v>4</v>
      </c>
      <c r="BW16" s="43" t="s">
        <v>477</v>
      </c>
      <c r="BX16" s="24" t="s">
        <v>355</v>
      </c>
      <c r="BY16" s="61">
        <f>BS73</f>
        <v>132822</v>
      </c>
      <c r="BZ16" s="181">
        <f t="shared" si="0"/>
        <v>1.8909894187622848E-2</v>
      </c>
      <c r="CB16" s="64"/>
      <c r="CE16" s="61" t="s">
        <v>43</v>
      </c>
      <c r="CG16" s="61">
        <v>7023942</v>
      </c>
      <c r="CH16" s="61">
        <v>100</v>
      </c>
      <c r="CK16" s="43" t="s">
        <v>477</v>
      </c>
      <c r="CL16" s="24" t="s">
        <v>355</v>
      </c>
      <c r="CM16" s="62">
        <f>SUM(CG113:CG114)</f>
        <v>31252</v>
      </c>
      <c r="CN16" s="35">
        <f t="shared" si="1"/>
        <v>4.4493533688062916E-3</v>
      </c>
      <c r="CO16" s="44">
        <f t="shared" si="2"/>
        <v>-4.4493533688062916E-3</v>
      </c>
      <c r="CP16" s="181">
        <v>1.8909894187622848E-2</v>
      </c>
    </row>
    <row r="17" spans="11:94" x14ac:dyDescent="0.25">
      <c r="O17" s="64"/>
      <c r="R17" s="110" t="s">
        <v>164</v>
      </c>
      <c r="S17" s="154">
        <v>0.15217413987032583</v>
      </c>
      <c r="T17" s="108">
        <v>2.3480102200449181E-2</v>
      </c>
      <c r="U17" s="23">
        <v>8.2623335966029221E-2</v>
      </c>
      <c r="X17" s="112" t="s">
        <v>45</v>
      </c>
      <c r="Y17" s="152">
        <v>0.58677674585880812</v>
      </c>
      <c r="Z17" s="108">
        <v>3.2188819485207985E-2</v>
      </c>
      <c r="AA17" s="57">
        <v>0.4636029800014988</v>
      </c>
      <c r="AC17" s="64"/>
      <c r="AG17" s="61" t="s">
        <v>218</v>
      </c>
      <c r="AH17" s="61">
        <v>7813</v>
      </c>
      <c r="AI17" s="61">
        <v>0.6</v>
      </c>
      <c r="AL17" s="64"/>
      <c r="AP17" s="61" t="s">
        <v>243</v>
      </c>
      <c r="AQ17" s="61">
        <v>710989</v>
      </c>
      <c r="AR17" s="54">
        <v>10.1</v>
      </c>
      <c r="AU17" s="64"/>
      <c r="AY17" s="61" t="s">
        <v>321</v>
      </c>
      <c r="AZ17" s="61">
        <v>1640743</v>
      </c>
      <c r="BA17" s="54">
        <v>23.4</v>
      </c>
      <c r="BE17" s="64"/>
      <c r="BN17" s="64"/>
      <c r="BQ17" s="61" t="s">
        <v>6</v>
      </c>
      <c r="BR17" s="61" t="s">
        <v>331</v>
      </c>
      <c r="BS17" s="61">
        <v>1211024</v>
      </c>
      <c r="BT17" s="61">
        <v>17.2</v>
      </c>
      <c r="BW17" s="43" t="s">
        <v>478</v>
      </c>
      <c r="BX17" s="24" t="s">
        <v>356</v>
      </c>
      <c r="BY17" s="61">
        <f>BS81</f>
        <v>210953</v>
      </c>
      <c r="BZ17" s="181">
        <f t="shared" si="0"/>
        <v>3.0033419979834684E-2</v>
      </c>
      <c r="CB17" s="64"/>
      <c r="CK17" s="43" t="s">
        <v>478</v>
      </c>
      <c r="CL17" s="24" t="s">
        <v>356</v>
      </c>
      <c r="CM17" s="62">
        <f>SUM(CG126:CG127)</f>
        <v>70317</v>
      </c>
      <c r="CN17" s="35">
        <f t="shared" si="1"/>
        <v>1.0011045079814155E-2</v>
      </c>
      <c r="CO17" s="44">
        <f t="shared" si="2"/>
        <v>-1.0011045079814155E-2</v>
      </c>
      <c r="CP17" s="181">
        <v>3.0033419979834684E-2</v>
      </c>
    </row>
    <row r="18" spans="11:94" x14ac:dyDescent="0.25">
      <c r="O18" s="64"/>
      <c r="R18" s="112" t="s">
        <v>55</v>
      </c>
      <c r="S18" s="152">
        <v>0.18749995454872703</v>
      </c>
      <c r="T18" s="108">
        <v>2.5514584824942659E-2</v>
      </c>
      <c r="U18" s="57">
        <v>0.11694161191872102</v>
      </c>
      <c r="X18" s="112" t="s">
        <v>48</v>
      </c>
      <c r="Y18" s="153">
        <v>0</v>
      </c>
      <c r="Z18" s="108">
        <v>0</v>
      </c>
      <c r="AA18" s="57">
        <v>0.33041787413096407</v>
      </c>
      <c r="AC18" s="64"/>
      <c r="AG18" s="61" t="s">
        <v>43</v>
      </c>
      <c r="AH18" s="61">
        <v>1179772</v>
      </c>
      <c r="AI18" s="61">
        <v>96.8</v>
      </c>
      <c r="AL18" s="64"/>
      <c r="AP18" s="61" t="s">
        <v>218</v>
      </c>
      <c r="AQ18" s="61">
        <v>531288</v>
      </c>
      <c r="AR18" s="61">
        <v>7.6</v>
      </c>
      <c r="AU18" s="64"/>
      <c r="AY18" s="61" t="s">
        <v>322</v>
      </c>
      <c r="AZ18" s="61">
        <v>296896</v>
      </c>
      <c r="BA18" s="54">
        <v>4.2</v>
      </c>
      <c r="BE18" s="64"/>
      <c r="BN18" s="64"/>
      <c r="BR18" s="61" t="s">
        <v>332</v>
      </c>
      <c r="BS18" s="61">
        <v>5812917</v>
      </c>
      <c r="BT18" s="61">
        <v>82.8</v>
      </c>
      <c r="BW18" s="65" t="s">
        <v>451</v>
      </c>
      <c r="BX18" s="24" t="s">
        <v>357</v>
      </c>
      <c r="BY18" s="61">
        <f>BS89</f>
        <v>6930185</v>
      </c>
      <c r="BZ18" s="190">
        <f t="shared" si="0"/>
        <v>0.98665179752338505</v>
      </c>
      <c r="CB18" s="64"/>
      <c r="CK18" s="65" t="s">
        <v>451</v>
      </c>
      <c r="CL18" s="24" t="s">
        <v>357</v>
      </c>
      <c r="CM18" s="62">
        <f>SUM(CG139:CG140)</f>
        <v>1757939</v>
      </c>
      <c r="CN18" s="35">
        <f t="shared" si="1"/>
        <v>0.25027812017809942</v>
      </c>
      <c r="CO18" s="23">
        <f t="shared" si="2"/>
        <v>-0.25027812017809942</v>
      </c>
      <c r="CP18" s="190">
        <v>0.98665179752338505</v>
      </c>
    </row>
    <row r="19" spans="11:94" x14ac:dyDescent="0.25">
      <c r="O19" s="64"/>
      <c r="R19" s="112" t="s">
        <v>56</v>
      </c>
      <c r="S19" s="152">
        <v>0.51851834294842924</v>
      </c>
      <c r="T19" s="108">
        <v>3.2662405105746702E-2</v>
      </c>
      <c r="U19" s="57">
        <v>0.28533999859497072</v>
      </c>
      <c r="X19" s="113" t="s">
        <v>119</v>
      </c>
      <c r="Y19" s="153">
        <v>0.15789367320543221</v>
      </c>
      <c r="Z19" s="108">
        <v>1.9474979364217486E-2</v>
      </c>
      <c r="AA19" s="57">
        <v>0.33700000000000002</v>
      </c>
      <c r="AC19" s="64"/>
      <c r="AF19" s="61" t="s">
        <v>69</v>
      </c>
      <c r="AG19" s="61" t="s">
        <v>70</v>
      </c>
      <c r="AH19" s="61">
        <v>39065</v>
      </c>
      <c r="AI19" s="61">
        <v>3.2</v>
      </c>
      <c r="AL19" s="64"/>
      <c r="AP19" s="61" t="s">
        <v>43</v>
      </c>
      <c r="AQ19" s="61">
        <v>7023942</v>
      </c>
      <c r="AR19" s="61">
        <v>100</v>
      </c>
      <c r="AU19" s="64"/>
      <c r="AY19" s="61" t="s">
        <v>323</v>
      </c>
      <c r="AZ19" s="61">
        <v>1132894</v>
      </c>
      <c r="BA19" s="54">
        <v>16.100000000000001</v>
      </c>
      <c r="BE19" s="64"/>
      <c r="BN19" s="64"/>
      <c r="BR19" s="61" t="s">
        <v>43</v>
      </c>
      <c r="BS19" s="61">
        <v>7023942</v>
      </c>
      <c r="BT19" s="61">
        <v>100</v>
      </c>
      <c r="BW19" s="43" t="s">
        <v>479</v>
      </c>
      <c r="BX19" s="24" t="s">
        <v>358</v>
      </c>
      <c r="BY19" s="61">
        <f>BS97</f>
        <v>1312594</v>
      </c>
      <c r="BZ19" s="181">
        <f t="shared" si="0"/>
        <v>0.18687426519182532</v>
      </c>
      <c r="CB19" s="64"/>
      <c r="CK19" s="43" t="s">
        <v>479</v>
      </c>
      <c r="CL19" s="24" t="s">
        <v>358</v>
      </c>
      <c r="CM19" s="62">
        <f>SUM(CG152:CG153)</f>
        <v>578166</v>
      </c>
      <c r="CN19" s="35">
        <f t="shared" si="1"/>
        <v>8.2313606803700826E-2</v>
      </c>
      <c r="CO19" s="44">
        <f t="shared" si="2"/>
        <v>-8.2313606803700826E-2</v>
      </c>
      <c r="CP19" s="181">
        <v>0.18687426519182532</v>
      </c>
    </row>
    <row r="20" spans="11:94" x14ac:dyDescent="0.25">
      <c r="O20" s="64"/>
      <c r="R20" s="112" t="s">
        <v>57</v>
      </c>
      <c r="S20" s="153">
        <v>0.5714285714285714</v>
      </c>
      <c r="T20" s="108">
        <v>3.2349592065207204E-2</v>
      </c>
      <c r="U20" s="57">
        <v>0.25457267048150523</v>
      </c>
      <c r="X20" s="112" t="s">
        <v>47</v>
      </c>
      <c r="Y20" s="153">
        <v>0.2307669587476617</v>
      </c>
      <c r="Z20" s="108">
        <v>2.754177994381252E-2</v>
      </c>
      <c r="AA20" s="57">
        <v>0.3145452263411691</v>
      </c>
      <c r="AC20" s="64"/>
      <c r="AF20" s="61" t="s">
        <v>43</v>
      </c>
      <c r="AH20" s="61">
        <v>1218838</v>
      </c>
      <c r="AI20" s="61">
        <v>100</v>
      </c>
      <c r="AL20" s="64"/>
      <c r="AU20" s="64"/>
      <c r="AY20" s="61" t="s">
        <v>366</v>
      </c>
      <c r="AZ20" s="61">
        <v>23439</v>
      </c>
      <c r="BA20" s="61">
        <v>0.3</v>
      </c>
      <c r="BE20" s="64"/>
      <c r="BN20" s="64"/>
      <c r="BW20" s="43" t="s">
        <v>480</v>
      </c>
      <c r="BX20" s="24" t="s">
        <v>359</v>
      </c>
      <c r="BY20" s="61">
        <f>BS105</f>
        <v>265644</v>
      </c>
      <c r="BZ20" s="181">
        <f t="shared" si="0"/>
        <v>3.7819788375245696E-2</v>
      </c>
      <c r="CB20" s="64"/>
      <c r="CE20" s="24" t="s">
        <v>459</v>
      </c>
      <c r="CK20" s="43" t="s">
        <v>480</v>
      </c>
      <c r="CL20" s="24" t="s">
        <v>359</v>
      </c>
      <c r="CM20" s="62">
        <f>SUM(CG165:CG166)</f>
        <v>140635</v>
      </c>
      <c r="CN20" s="35">
        <f t="shared" si="1"/>
        <v>2.0022232529824421E-2</v>
      </c>
      <c r="CO20" s="44">
        <f t="shared" si="2"/>
        <v>-2.0022232529824421E-2</v>
      </c>
      <c r="CP20" s="181">
        <v>3.7819788375245696E-2</v>
      </c>
    </row>
    <row r="21" spans="11:94" x14ac:dyDescent="0.25">
      <c r="O21" s="64"/>
      <c r="R21" s="112" t="s">
        <v>58</v>
      </c>
      <c r="S21" s="153">
        <v>0.375</v>
      </c>
      <c r="T21" s="108">
        <v>3.1646950519708617E-2</v>
      </c>
      <c r="U21" s="57">
        <v>0.19291913224158527</v>
      </c>
      <c r="X21" s="112" t="s">
        <v>59</v>
      </c>
      <c r="Y21" s="153">
        <v>0.2857142857142857</v>
      </c>
      <c r="Z21" s="108">
        <v>2.9531002167006864E-2</v>
      </c>
      <c r="AA21" s="57">
        <v>0.20858742293958196</v>
      </c>
      <c r="AC21" s="64"/>
      <c r="AL21" s="64"/>
      <c r="AU21" s="64"/>
      <c r="AY21" s="61" t="s">
        <v>324</v>
      </c>
      <c r="AZ21" s="61">
        <v>23439</v>
      </c>
      <c r="BA21" s="61">
        <v>0.3</v>
      </c>
      <c r="BE21" s="64"/>
      <c r="BN21" s="64"/>
      <c r="BW21" s="43" t="s">
        <v>481</v>
      </c>
      <c r="BX21" s="24" t="s">
        <v>360</v>
      </c>
      <c r="BY21" s="61">
        <f>BS113</f>
        <v>132822</v>
      </c>
      <c r="BZ21" s="181">
        <f t="shared" si="0"/>
        <v>1.8909894187622848E-2</v>
      </c>
      <c r="CB21" s="64"/>
      <c r="CG21" s="61" t="s">
        <v>3</v>
      </c>
      <c r="CH21" s="61" t="s">
        <v>4</v>
      </c>
      <c r="CK21" s="43" t="s">
        <v>481</v>
      </c>
      <c r="CL21" s="24" t="s">
        <v>360</v>
      </c>
      <c r="CM21" s="62">
        <f>SUM(CG178:CG179)</f>
        <v>46878</v>
      </c>
      <c r="CN21" s="35">
        <f t="shared" si="1"/>
        <v>6.6740300532094369E-3</v>
      </c>
      <c r="CO21" s="35">
        <f t="shared" si="2"/>
        <v>-6.6740300532094369E-3</v>
      </c>
      <c r="CP21" s="181">
        <v>1.8909894187622848E-2</v>
      </c>
    </row>
    <row r="22" spans="11:94" x14ac:dyDescent="0.25">
      <c r="O22" s="64"/>
      <c r="R22" s="112" t="s">
        <v>59</v>
      </c>
      <c r="S22" s="153">
        <v>0.2857142857142857</v>
      </c>
      <c r="T22" s="108">
        <v>2.9531002167006864E-2</v>
      </c>
      <c r="U22" s="57">
        <v>0.20858742293958196</v>
      </c>
      <c r="X22" s="112" t="s">
        <v>88</v>
      </c>
      <c r="Y22" s="153">
        <v>0.2857142857142857</v>
      </c>
      <c r="Z22" s="108">
        <v>0</v>
      </c>
      <c r="AA22" s="57">
        <v>8.8901423056172532E-2</v>
      </c>
      <c r="AC22" s="64"/>
      <c r="AL22" s="64"/>
      <c r="AU22" s="64"/>
      <c r="AY22" s="61" t="s">
        <v>325</v>
      </c>
      <c r="AZ22" s="61">
        <v>15626</v>
      </c>
      <c r="BA22" s="61">
        <v>0.2</v>
      </c>
      <c r="BE22" s="64"/>
      <c r="BN22" s="64"/>
      <c r="CB22" s="64"/>
      <c r="CE22" s="61" t="s">
        <v>6</v>
      </c>
      <c r="CF22" s="61" t="s">
        <v>454</v>
      </c>
      <c r="CG22" s="61">
        <v>15626</v>
      </c>
      <c r="CH22" s="61">
        <v>0.2</v>
      </c>
      <c r="CK22" s="62"/>
      <c r="CL22" s="62"/>
      <c r="CM22" s="62"/>
      <c r="CN22" s="62"/>
    </row>
    <row r="23" spans="11:94" x14ac:dyDescent="0.25">
      <c r="O23" s="64"/>
      <c r="R23" s="112" t="s">
        <v>60</v>
      </c>
      <c r="S23" s="152">
        <v>0.15151397620922233</v>
      </c>
      <c r="T23" s="108">
        <v>2.3438235835664848E-2</v>
      </c>
      <c r="U23" s="23">
        <v>7.8862295762369611E-2</v>
      </c>
      <c r="X23" s="112" t="s">
        <v>58</v>
      </c>
      <c r="Y23" s="153">
        <v>0.375</v>
      </c>
      <c r="Z23" s="108">
        <v>3.1646950519708617E-2</v>
      </c>
      <c r="AA23" s="57">
        <v>0.19291913224158527</v>
      </c>
      <c r="AC23" s="64"/>
      <c r="AL23" s="64"/>
      <c r="AU23" s="64"/>
      <c r="AY23" s="61" t="s">
        <v>43</v>
      </c>
      <c r="AZ23" s="61">
        <v>7023942</v>
      </c>
      <c r="BA23" s="61">
        <v>100</v>
      </c>
      <c r="BE23" s="64"/>
      <c r="BN23" s="64"/>
      <c r="BQ23" s="24" t="s">
        <v>334</v>
      </c>
      <c r="CB23" s="64"/>
      <c r="CF23" s="61" t="s">
        <v>455</v>
      </c>
      <c r="CG23" s="61">
        <v>429718</v>
      </c>
      <c r="CH23" s="61">
        <v>6.1</v>
      </c>
    </row>
    <row r="24" spans="11:94" x14ac:dyDescent="0.25">
      <c r="O24" s="64"/>
      <c r="R24" s="112" t="s">
        <v>88</v>
      </c>
      <c r="S24" s="153">
        <v>0.2857142857142857</v>
      </c>
      <c r="T24" s="108">
        <v>0</v>
      </c>
      <c r="U24" s="57">
        <v>8.8901423056172532E-2</v>
      </c>
      <c r="X24" s="112" t="s">
        <v>62</v>
      </c>
      <c r="Y24" s="153">
        <v>0.5</v>
      </c>
      <c r="Z24" s="108">
        <v>3.2684829952288434E-2</v>
      </c>
      <c r="AA24" s="57">
        <v>0.16441678188154343</v>
      </c>
      <c r="AC24" s="64"/>
      <c r="AL24" s="64"/>
      <c r="AU24" s="64"/>
      <c r="BE24" s="64"/>
      <c r="BN24" s="64"/>
      <c r="BS24" s="61" t="s">
        <v>3</v>
      </c>
      <c r="BT24" s="61" t="s">
        <v>4</v>
      </c>
      <c r="CB24" s="64"/>
      <c r="CF24" s="61" t="s">
        <v>456</v>
      </c>
      <c r="CG24" s="61">
        <v>312522</v>
      </c>
      <c r="CH24" s="61">
        <v>4.4000000000000004</v>
      </c>
    </row>
    <row r="25" spans="11:94" ht="16.5" thickBot="1" x14ac:dyDescent="0.3">
      <c r="O25" s="64"/>
      <c r="R25" s="113" t="s">
        <v>259</v>
      </c>
      <c r="S25" s="154">
        <v>0.15151397620922233</v>
      </c>
      <c r="T25" s="156">
        <v>2.3438235835664848E-2</v>
      </c>
      <c r="U25" s="57">
        <v>8.1821435191737416E-2</v>
      </c>
      <c r="X25" s="112" t="s">
        <v>57</v>
      </c>
      <c r="Y25" s="153">
        <v>0.5714285714285714</v>
      </c>
      <c r="Z25" s="108">
        <v>3.2349592065207204E-2</v>
      </c>
      <c r="AA25" s="57">
        <v>0.25457267048150523</v>
      </c>
      <c r="AC25" s="64"/>
      <c r="AL25" s="64"/>
      <c r="AU25" s="64"/>
      <c r="BE25" s="64"/>
      <c r="BN25" s="64"/>
      <c r="BQ25" s="61" t="s">
        <v>6</v>
      </c>
      <c r="BR25" s="61" t="s">
        <v>331</v>
      </c>
      <c r="BS25" s="61">
        <v>1906387</v>
      </c>
      <c r="BT25" s="61">
        <v>27.1</v>
      </c>
      <c r="CB25" s="64"/>
      <c r="CF25" s="61" t="s">
        <v>457</v>
      </c>
      <c r="CG25" s="61">
        <v>226579</v>
      </c>
      <c r="CH25" s="61">
        <v>3.2</v>
      </c>
    </row>
    <row r="26" spans="11:94" ht="16.5" thickBot="1" x14ac:dyDescent="0.3">
      <c r="O26" s="64"/>
      <c r="R26" s="112" t="s">
        <v>61</v>
      </c>
      <c r="S26" s="153">
        <v>0.83333333333333337</v>
      </c>
      <c r="T26" s="108">
        <v>2.4361833868779381E-2</v>
      </c>
      <c r="U26" s="57">
        <v>0.30681236094856507</v>
      </c>
      <c r="X26" s="112" t="s">
        <v>50</v>
      </c>
      <c r="Y26" s="153">
        <v>0.64286040792444898</v>
      </c>
      <c r="Z26" s="108">
        <v>3.1322294196074109E-2</v>
      </c>
      <c r="AA26" s="57">
        <v>0.27268793526705104</v>
      </c>
      <c r="AC26" s="64"/>
      <c r="AG26" s="90" t="s">
        <v>226</v>
      </c>
      <c r="AH26" s="91">
        <v>570353</v>
      </c>
      <c r="AI26" s="92">
        <f>AH26/$AF$2</f>
        <v>0.46794816046102927</v>
      </c>
      <c r="AL26" s="64"/>
      <c r="AP26" s="224" t="s">
        <v>235</v>
      </c>
      <c r="AQ26" s="91">
        <v>2453301</v>
      </c>
      <c r="AR26" s="92">
        <f>AQ26/$AO$2</f>
        <v>0.34927694448501995</v>
      </c>
      <c r="AU26" s="64"/>
      <c r="BE26" s="64"/>
      <c r="BN26" s="64"/>
      <c r="BR26" s="61" t="s">
        <v>332</v>
      </c>
      <c r="BS26" s="61">
        <v>5117555</v>
      </c>
      <c r="BT26" s="61">
        <v>72.900000000000006</v>
      </c>
      <c r="CB26" s="64"/>
      <c r="CF26" s="61" t="s">
        <v>458</v>
      </c>
      <c r="CG26" s="61">
        <v>226579</v>
      </c>
      <c r="CH26" s="61">
        <v>3.2</v>
      </c>
    </row>
    <row r="27" spans="11:94" x14ac:dyDescent="0.25">
      <c r="O27" s="64"/>
      <c r="R27" s="112" t="s">
        <v>62</v>
      </c>
      <c r="S27" s="153">
        <v>0.5</v>
      </c>
      <c r="T27" s="108">
        <v>3.2684829952288434E-2</v>
      </c>
      <c r="U27" s="57">
        <v>0.16441678188154343</v>
      </c>
      <c r="X27" s="112" t="s">
        <v>51</v>
      </c>
      <c r="Y27" s="153">
        <v>0.8</v>
      </c>
      <c r="Z27" s="108">
        <v>2.6147863961830747E-2</v>
      </c>
      <c r="AA27" s="57">
        <v>0.26481777328727685</v>
      </c>
      <c r="AC27" s="64"/>
      <c r="AG27" s="93" t="s">
        <v>225</v>
      </c>
      <c r="AH27" s="70">
        <v>429718</v>
      </c>
      <c r="AI27" s="94">
        <f>AH27/$AF$2</f>
        <v>0.35256367130004151</v>
      </c>
      <c r="AL27" s="64"/>
      <c r="AP27" s="217" t="s">
        <v>723</v>
      </c>
      <c r="AQ27" s="70">
        <v>1117268</v>
      </c>
      <c r="AR27" s="94">
        <f t="shared" ref="AR27:AR29" si="3">AQ27/$AO$2</f>
        <v>0.15906566426658991</v>
      </c>
      <c r="AU27" s="64"/>
      <c r="AY27" s="209" t="s">
        <v>722</v>
      </c>
      <c r="AZ27" s="182">
        <v>296896</v>
      </c>
      <c r="BA27" s="183">
        <f>AZ27/$AX$2</f>
        <v>4.226914174405199E-2</v>
      </c>
      <c r="BE27" s="64"/>
      <c r="BN27" s="64"/>
      <c r="BR27" s="61" t="s">
        <v>43</v>
      </c>
      <c r="BS27" s="61">
        <v>7023942</v>
      </c>
      <c r="BT27" s="61">
        <v>100</v>
      </c>
      <c r="CB27" s="64"/>
      <c r="CF27" s="61" t="s">
        <v>43</v>
      </c>
      <c r="CG27" s="61">
        <v>1211024</v>
      </c>
      <c r="CH27" s="61">
        <v>17.2</v>
      </c>
    </row>
    <row r="28" spans="11:94" x14ac:dyDescent="0.25">
      <c r="O28" s="64"/>
      <c r="R28" s="112" t="s">
        <v>63</v>
      </c>
      <c r="S28" s="152">
        <v>0.17856979603777554</v>
      </c>
      <c r="T28" s="108">
        <v>2.503603561455512E-2</v>
      </c>
      <c r="U28" s="57">
        <v>8.9827356531953367E-2</v>
      </c>
      <c r="X28" s="112" t="s">
        <v>61</v>
      </c>
      <c r="Y28" s="153">
        <v>0.83333333333333337</v>
      </c>
      <c r="Z28" s="108">
        <v>2.4361833868779381E-2</v>
      </c>
      <c r="AA28" s="57">
        <v>0.30681236094856507</v>
      </c>
      <c r="AC28" s="64"/>
      <c r="AG28" s="93" t="s">
        <v>227</v>
      </c>
      <c r="AH28" s="70">
        <v>70318</v>
      </c>
      <c r="AI28" s="94">
        <f t="shared" ref="AI28:AI29" si="4">AH28/$AF$2</f>
        <v>5.769265480728366E-2</v>
      </c>
      <c r="AL28" s="64"/>
      <c r="AP28" s="215" t="s">
        <v>446</v>
      </c>
      <c r="AQ28" s="70">
        <v>765680</v>
      </c>
      <c r="AR28" s="94">
        <f t="shared" si="3"/>
        <v>0.1090100117569308</v>
      </c>
      <c r="AU28" s="64"/>
      <c r="AY28" s="206" t="s">
        <v>323</v>
      </c>
      <c r="AZ28" s="185">
        <v>1132894</v>
      </c>
      <c r="BA28" s="186">
        <f t="shared" ref="BA28:BA31" si="5">AZ28/$AX$2</f>
        <v>0.16129034095099304</v>
      </c>
      <c r="BE28" s="64"/>
      <c r="BN28" s="64"/>
      <c r="CB28" s="64"/>
      <c r="CE28" s="61" t="s">
        <v>69</v>
      </c>
      <c r="CF28" s="61" t="s">
        <v>70</v>
      </c>
      <c r="CG28" s="61">
        <v>5812917</v>
      </c>
      <c r="CH28" s="61">
        <v>82.8</v>
      </c>
    </row>
    <row r="29" spans="11:94" x14ac:dyDescent="0.25">
      <c r="O29" s="64"/>
      <c r="R29" s="114" t="s">
        <v>188</v>
      </c>
      <c r="S29" s="155">
        <v>0.4</v>
      </c>
      <c r="T29" s="119">
        <v>3.2031002470574034E-2</v>
      </c>
      <c r="AC29" s="64"/>
      <c r="AG29" s="227" t="s">
        <v>228</v>
      </c>
      <c r="AH29" s="70">
        <v>15626</v>
      </c>
      <c r="AI29" s="94">
        <f t="shared" si="4"/>
        <v>1.2820407634156468E-2</v>
      </c>
      <c r="AL29" s="64"/>
      <c r="AP29" s="211" t="s">
        <v>243</v>
      </c>
      <c r="AQ29" s="70">
        <v>710989</v>
      </c>
      <c r="AR29" s="94">
        <f t="shared" si="3"/>
        <v>0.10122364336151979</v>
      </c>
      <c r="AU29" s="64"/>
      <c r="AY29" s="206" t="s">
        <v>318</v>
      </c>
      <c r="AZ29" s="185">
        <v>1226651</v>
      </c>
      <c r="BA29" s="186">
        <f t="shared" si="5"/>
        <v>0.17463854342760804</v>
      </c>
      <c r="BE29" s="64"/>
      <c r="BN29" s="64"/>
      <c r="CB29" s="64"/>
      <c r="CE29" s="61" t="s">
        <v>43</v>
      </c>
      <c r="CG29" s="61">
        <v>7023942</v>
      </c>
      <c r="CH29" s="61">
        <v>100</v>
      </c>
    </row>
    <row r="30" spans="11:94" ht="16.5" thickBot="1" x14ac:dyDescent="0.3">
      <c r="O30" s="64"/>
      <c r="AC30" s="64"/>
      <c r="AG30" s="207" t="s">
        <v>445</v>
      </c>
      <c r="AH30" s="96"/>
      <c r="AI30" s="97">
        <f>1-SUM(AI27:AI29)</f>
        <v>0.57692326625851842</v>
      </c>
      <c r="AL30" s="64"/>
      <c r="AP30" s="207" t="s">
        <v>217</v>
      </c>
      <c r="AQ30" s="96"/>
      <c r="AR30" s="97">
        <f>1-SUM(AR26:AR29)</f>
        <v>0.28142373612993954</v>
      </c>
      <c r="AU30" s="64"/>
      <c r="AY30" s="222" t="s">
        <v>321</v>
      </c>
      <c r="AZ30" s="185">
        <v>1640743</v>
      </c>
      <c r="BA30" s="186">
        <f t="shared" si="5"/>
        <v>0.23359290267487973</v>
      </c>
      <c r="BE30" s="64"/>
      <c r="BN30" s="64"/>
      <c r="CB30" s="64"/>
    </row>
    <row r="31" spans="11:94" ht="16.5" thickBot="1" x14ac:dyDescent="0.3">
      <c r="O31" s="64"/>
      <c r="AC31" s="64"/>
      <c r="AL31" s="64"/>
      <c r="AU31" s="64"/>
      <c r="AY31" s="219" t="s">
        <v>319</v>
      </c>
      <c r="AZ31" s="188">
        <v>1773565</v>
      </c>
      <c r="BA31" s="189">
        <f t="shared" si="5"/>
        <v>0.25250279686250254</v>
      </c>
      <c r="BE31" s="64"/>
      <c r="BN31" s="64"/>
      <c r="BQ31" s="24" t="s">
        <v>335</v>
      </c>
      <c r="CB31" s="64"/>
    </row>
    <row r="32" spans="11:94" ht="16.5" thickBot="1" x14ac:dyDescent="0.3">
      <c r="K32" s="62"/>
      <c r="L32" s="62"/>
      <c r="O32" s="64"/>
      <c r="AC32" s="64"/>
      <c r="AL32" s="64"/>
      <c r="AU32" s="64"/>
      <c r="BE32" s="64"/>
      <c r="BN32" s="64"/>
      <c r="BS32" s="61" t="s">
        <v>3</v>
      </c>
      <c r="BT32" s="61" t="s">
        <v>4</v>
      </c>
      <c r="CB32" s="64"/>
    </row>
    <row r="33" spans="15:86" x14ac:dyDescent="0.25">
      <c r="O33" s="64"/>
      <c r="U33" s="159"/>
      <c r="V33" s="160" t="s">
        <v>37</v>
      </c>
      <c r="W33" s="173" t="s">
        <v>512</v>
      </c>
      <c r="X33" s="145" t="s">
        <v>402</v>
      </c>
      <c r="AC33" s="64"/>
      <c r="AL33" s="64"/>
      <c r="AU33" s="64"/>
      <c r="BE33" s="64"/>
      <c r="BN33" s="64"/>
      <c r="BQ33" s="61" t="s">
        <v>6</v>
      </c>
      <c r="BR33" s="61" t="s">
        <v>331</v>
      </c>
      <c r="BS33" s="61">
        <v>5383199</v>
      </c>
      <c r="BT33" s="61">
        <v>76.599999999999994</v>
      </c>
      <c r="CB33" s="64"/>
      <c r="CE33" s="24" t="s">
        <v>460</v>
      </c>
    </row>
    <row r="34" spans="15:86" x14ac:dyDescent="0.25">
      <c r="O34" s="64"/>
      <c r="U34" s="132" t="s">
        <v>164</v>
      </c>
      <c r="V34" s="158">
        <v>0.15217413987032583</v>
      </c>
      <c r="W34" s="157">
        <v>2.3480102200449181E-2</v>
      </c>
      <c r="X34" s="133">
        <v>8.2623335966029221E-2</v>
      </c>
      <c r="AC34" s="64"/>
      <c r="AL34" s="64"/>
      <c r="AU34" s="64"/>
      <c r="BE34" s="64"/>
      <c r="BN34" s="64"/>
      <c r="BR34" s="61" t="s">
        <v>332</v>
      </c>
      <c r="BS34" s="61">
        <v>1640743</v>
      </c>
      <c r="BT34" s="61">
        <v>23.4</v>
      </c>
      <c r="CB34" s="64"/>
      <c r="CG34" s="61" t="s">
        <v>3</v>
      </c>
      <c r="CH34" s="61" t="s">
        <v>4</v>
      </c>
    </row>
    <row r="35" spans="15:86" x14ac:dyDescent="0.25">
      <c r="O35" s="64"/>
      <c r="U35" s="121" t="s">
        <v>55</v>
      </c>
      <c r="V35" s="152">
        <v>0.18749995454872703</v>
      </c>
      <c r="W35" s="157">
        <v>2.5514584824942659E-2</v>
      </c>
      <c r="X35" s="147">
        <v>0.11694161191872102</v>
      </c>
      <c r="AC35" s="64"/>
      <c r="AL35" s="64"/>
      <c r="AU35" s="64"/>
      <c r="BE35" s="64"/>
      <c r="BN35" s="64"/>
      <c r="BR35" s="61" t="s">
        <v>43</v>
      </c>
      <c r="BS35" s="61">
        <v>7023942</v>
      </c>
      <c r="BT35" s="61">
        <v>100</v>
      </c>
      <c r="CB35" s="64"/>
      <c r="CE35" s="61" t="s">
        <v>6</v>
      </c>
      <c r="CF35" s="61" t="s">
        <v>454</v>
      </c>
      <c r="CG35" s="61">
        <v>62504</v>
      </c>
      <c r="CH35" s="61">
        <v>0.9</v>
      </c>
    </row>
    <row r="36" spans="15:86" x14ac:dyDescent="0.25">
      <c r="O36" s="64"/>
      <c r="U36" s="121" t="s">
        <v>52</v>
      </c>
      <c r="V36" s="152">
        <v>0.3484850541633861</v>
      </c>
      <c r="W36" s="157">
        <v>3.114802362005132E-2</v>
      </c>
      <c r="X36" s="147">
        <v>0.22435422164453778</v>
      </c>
      <c r="AC36" s="64"/>
      <c r="AL36" s="64"/>
      <c r="AU36" s="64"/>
      <c r="BE36" s="64"/>
      <c r="BN36" s="64"/>
      <c r="CB36" s="64"/>
      <c r="CF36" s="61" t="s">
        <v>455</v>
      </c>
      <c r="CG36" s="61">
        <v>742241</v>
      </c>
      <c r="CH36" s="61">
        <v>10.6</v>
      </c>
    </row>
    <row r="37" spans="15:86" x14ac:dyDescent="0.25">
      <c r="O37" s="64"/>
      <c r="U37" s="121" t="s">
        <v>56</v>
      </c>
      <c r="V37" s="152">
        <v>0.51851834294842924</v>
      </c>
      <c r="W37" s="157">
        <v>3.2662405105746702E-2</v>
      </c>
      <c r="X37" s="147">
        <v>0.28533999859497072</v>
      </c>
      <c r="AC37" s="64"/>
      <c r="AL37" s="64"/>
      <c r="AU37" s="64"/>
      <c r="BE37" s="64"/>
      <c r="BN37" s="64"/>
      <c r="CB37" s="64"/>
      <c r="CF37" s="61" t="s">
        <v>456</v>
      </c>
      <c r="CG37" s="61">
        <v>531288</v>
      </c>
      <c r="CH37" s="61">
        <v>7.6</v>
      </c>
    </row>
    <row r="38" spans="15:86" ht="16.5" thickBot="1" x14ac:dyDescent="0.3">
      <c r="O38" s="64"/>
      <c r="U38" s="123" t="s">
        <v>45</v>
      </c>
      <c r="V38" s="161">
        <v>0.58677674585880812</v>
      </c>
      <c r="W38" s="162">
        <v>3.2188819485207985E-2</v>
      </c>
      <c r="X38" s="151">
        <v>0.4636029800014988</v>
      </c>
      <c r="AC38" s="64"/>
      <c r="AL38" s="64"/>
      <c r="AU38" s="64"/>
      <c r="BE38" s="64"/>
      <c r="BN38" s="64"/>
      <c r="CB38" s="64"/>
      <c r="CF38" s="61" t="s">
        <v>457</v>
      </c>
      <c r="CG38" s="61">
        <v>273457</v>
      </c>
      <c r="CH38" s="61">
        <v>3.9</v>
      </c>
    </row>
    <row r="39" spans="15:86" x14ac:dyDescent="0.25">
      <c r="O39" s="64"/>
      <c r="AC39" s="64"/>
      <c r="AL39" s="64"/>
      <c r="AU39" s="64"/>
      <c r="BE39" s="64"/>
      <c r="BN39" s="64"/>
      <c r="BQ39" s="24" t="s">
        <v>336</v>
      </c>
      <c r="CB39" s="64"/>
      <c r="CF39" s="61" t="s">
        <v>458</v>
      </c>
      <c r="CG39" s="61">
        <v>296896</v>
      </c>
      <c r="CH39" s="61">
        <v>4.2</v>
      </c>
    </row>
    <row r="40" spans="15:86" x14ac:dyDescent="0.25">
      <c r="O40" s="64"/>
      <c r="AC40" s="64"/>
      <c r="AL40" s="64"/>
      <c r="AU40" s="64"/>
      <c r="BE40" s="64"/>
      <c r="BN40" s="64"/>
      <c r="BS40" s="61" t="s">
        <v>3</v>
      </c>
      <c r="BT40" s="61" t="s">
        <v>4</v>
      </c>
      <c r="CB40" s="64"/>
      <c r="CF40" s="61" t="s">
        <v>43</v>
      </c>
      <c r="CG40" s="61">
        <v>1906387</v>
      </c>
      <c r="CH40" s="61">
        <v>27.1</v>
      </c>
    </row>
    <row r="41" spans="15:86" x14ac:dyDescent="0.25">
      <c r="O41" s="64"/>
      <c r="AC41" s="64"/>
      <c r="AL41" s="64"/>
      <c r="AU41" s="64"/>
      <c r="BE41" s="64"/>
      <c r="BN41" s="64"/>
      <c r="BQ41" s="61" t="s">
        <v>6</v>
      </c>
      <c r="BR41" s="61" t="s">
        <v>331</v>
      </c>
      <c r="BS41" s="61">
        <v>4898789</v>
      </c>
      <c r="BT41" s="61">
        <v>69.7</v>
      </c>
      <c r="CB41" s="64"/>
      <c r="CE41" s="61" t="s">
        <v>69</v>
      </c>
      <c r="CF41" s="61" t="s">
        <v>70</v>
      </c>
      <c r="CG41" s="61">
        <v>5117555</v>
      </c>
      <c r="CH41" s="61">
        <v>72.900000000000006</v>
      </c>
    </row>
    <row r="42" spans="15:86" x14ac:dyDescent="0.25">
      <c r="O42" s="64"/>
      <c r="AC42" s="64"/>
      <c r="AL42" s="64"/>
      <c r="AU42" s="64"/>
      <c r="BE42" s="64"/>
      <c r="BN42" s="64"/>
      <c r="BR42" s="61" t="s">
        <v>332</v>
      </c>
      <c r="BS42" s="61">
        <v>2125153</v>
      </c>
      <c r="BT42" s="61">
        <v>30.3</v>
      </c>
      <c r="CB42" s="64"/>
      <c r="CE42" s="61" t="s">
        <v>43</v>
      </c>
      <c r="CG42" s="61">
        <v>7023942</v>
      </c>
      <c r="CH42" s="61">
        <v>100</v>
      </c>
    </row>
    <row r="43" spans="15:86" x14ac:dyDescent="0.25">
      <c r="O43" s="64"/>
      <c r="AC43" s="64"/>
      <c r="AL43" s="64"/>
      <c r="AU43" s="64"/>
      <c r="BE43" s="64"/>
      <c r="BN43" s="64"/>
      <c r="BR43" s="61" t="s">
        <v>43</v>
      </c>
      <c r="BS43" s="61">
        <v>7023942</v>
      </c>
      <c r="BT43" s="61">
        <v>100</v>
      </c>
      <c r="CB43" s="64"/>
    </row>
    <row r="44" spans="15:86" x14ac:dyDescent="0.25">
      <c r="O44" s="64"/>
      <c r="AC44" s="64"/>
      <c r="AL44" s="64"/>
      <c r="AU44" s="64"/>
      <c r="BE44" s="64"/>
      <c r="BN44" s="64"/>
      <c r="CB44" s="64"/>
    </row>
    <row r="45" spans="15:86" x14ac:dyDescent="0.25">
      <c r="O45" s="64"/>
      <c r="R45" s="108"/>
      <c r="S45" s="142" t="s">
        <v>402</v>
      </c>
      <c r="AC45" s="64"/>
      <c r="AL45" s="64"/>
      <c r="AU45" s="64"/>
      <c r="BE45" s="64"/>
      <c r="BN45" s="64"/>
      <c r="CB45" s="64"/>
    </row>
    <row r="46" spans="15:86" x14ac:dyDescent="0.25">
      <c r="O46" s="64"/>
      <c r="R46" s="107" t="s">
        <v>236</v>
      </c>
      <c r="S46" s="57">
        <v>0.4636029800014988</v>
      </c>
      <c r="AC46" s="64"/>
      <c r="AL46" s="64"/>
      <c r="AU46" s="64"/>
      <c r="BE46" s="64"/>
      <c r="BN46" s="64"/>
      <c r="CB46" s="64"/>
      <c r="CE46" s="24" t="s">
        <v>461</v>
      </c>
    </row>
    <row r="47" spans="15:86" x14ac:dyDescent="0.25">
      <c r="O47" s="64"/>
      <c r="R47" s="107" t="s">
        <v>47</v>
      </c>
      <c r="S47" s="57">
        <v>0.3145452263411691</v>
      </c>
      <c r="AC47" s="64"/>
      <c r="AL47" s="64"/>
      <c r="AU47" s="64"/>
      <c r="BE47" s="64"/>
      <c r="BN47" s="64"/>
      <c r="BQ47" s="24" t="s">
        <v>337</v>
      </c>
      <c r="CB47" s="64"/>
      <c r="CG47" s="61" t="s">
        <v>3</v>
      </c>
      <c r="CH47" s="61" t="s">
        <v>4</v>
      </c>
    </row>
    <row r="48" spans="15:86" x14ac:dyDescent="0.25">
      <c r="O48" s="64"/>
      <c r="R48" s="107" t="s">
        <v>48</v>
      </c>
      <c r="S48" s="57">
        <v>0.33041787413096407</v>
      </c>
      <c r="AC48" s="64"/>
      <c r="AL48" s="64"/>
      <c r="AU48" s="64"/>
      <c r="BE48" s="64"/>
      <c r="BN48" s="64"/>
      <c r="BS48" s="61" t="s">
        <v>3</v>
      </c>
      <c r="BT48" s="61" t="s">
        <v>4</v>
      </c>
      <c r="CB48" s="64"/>
      <c r="CE48" s="61" t="s">
        <v>6</v>
      </c>
      <c r="CF48" s="61" t="s">
        <v>454</v>
      </c>
      <c r="CG48" s="61">
        <v>398466</v>
      </c>
      <c r="CH48" s="61">
        <v>5.7</v>
      </c>
    </row>
    <row r="49" spans="15:86" x14ac:dyDescent="0.25">
      <c r="O49" s="64"/>
      <c r="R49" s="107" t="s">
        <v>119</v>
      </c>
      <c r="S49" s="57">
        <v>0.33700000000000002</v>
      </c>
      <c r="AC49" s="64"/>
      <c r="AL49" s="64"/>
      <c r="AU49" s="64"/>
      <c r="BE49" s="64"/>
      <c r="BN49" s="64"/>
      <c r="BQ49" s="61" t="s">
        <v>6</v>
      </c>
      <c r="BR49" s="61" t="s">
        <v>331</v>
      </c>
      <c r="BS49" s="61">
        <v>3797148</v>
      </c>
      <c r="BT49" s="61">
        <v>54.1</v>
      </c>
      <c r="CB49" s="64"/>
      <c r="CF49" s="61" t="s">
        <v>455</v>
      </c>
      <c r="CG49" s="61">
        <v>2062648</v>
      </c>
      <c r="CH49" s="61">
        <v>29.4</v>
      </c>
    </row>
    <row r="50" spans="15:86" x14ac:dyDescent="0.25">
      <c r="O50" s="64"/>
      <c r="R50" s="107" t="s">
        <v>50</v>
      </c>
      <c r="S50" s="57">
        <v>0.27268793526705104</v>
      </c>
      <c r="AC50" s="64"/>
      <c r="AL50" s="64"/>
      <c r="AU50" s="64"/>
      <c r="BE50" s="64"/>
      <c r="BN50" s="64"/>
      <c r="BR50" s="61" t="s">
        <v>332</v>
      </c>
      <c r="BS50" s="61">
        <v>3226794</v>
      </c>
      <c r="BT50" s="61">
        <v>45.9</v>
      </c>
      <c r="CB50" s="64"/>
      <c r="CF50" s="61" t="s">
        <v>456</v>
      </c>
      <c r="CG50" s="61">
        <v>1742313</v>
      </c>
      <c r="CH50" s="61">
        <v>24.8</v>
      </c>
    </row>
    <row r="51" spans="15:86" x14ac:dyDescent="0.25">
      <c r="O51" s="64"/>
      <c r="R51" s="107" t="s">
        <v>51</v>
      </c>
      <c r="S51" s="57">
        <v>0.26481777328727685</v>
      </c>
      <c r="AC51" s="64"/>
      <c r="AL51" s="64"/>
      <c r="AU51" s="64"/>
      <c r="BE51" s="64"/>
      <c r="BN51" s="64"/>
      <c r="BR51" s="61" t="s">
        <v>43</v>
      </c>
      <c r="BS51" s="61">
        <v>7023942</v>
      </c>
      <c r="BT51" s="61">
        <v>100</v>
      </c>
      <c r="CB51" s="64"/>
      <c r="CF51" s="61" t="s">
        <v>457</v>
      </c>
      <c r="CG51" s="61">
        <v>578167</v>
      </c>
      <c r="CH51" s="61">
        <v>8.1999999999999993</v>
      </c>
    </row>
    <row r="52" spans="15:86" x14ac:dyDescent="0.25">
      <c r="O52" s="64"/>
      <c r="R52" s="107" t="s">
        <v>52</v>
      </c>
      <c r="S52" s="57">
        <v>0.22435422164453778</v>
      </c>
      <c r="AC52" s="64"/>
      <c r="AL52" s="64"/>
      <c r="AU52" s="64"/>
      <c r="BE52" s="64"/>
      <c r="BN52" s="64"/>
      <c r="CB52" s="64"/>
      <c r="CF52" s="61" t="s">
        <v>458</v>
      </c>
      <c r="CG52" s="61">
        <v>601606</v>
      </c>
      <c r="CH52" s="61">
        <v>8.6</v>
      </c>
    </row>
    <row r="53" spans="15:86" x14ac:dyDescent="0.25">
      <c r="O53" s="64"/>
      <c r="R53" s="107" t="s">
        <v>53</v>
      </c>
      <c r="S53" s="57">
        <v>7.0136527242600152E-2</v>
      </c>
      <c r="AC53" s="64"/>
      <c r="AL53" s="64"/>
      <c r="AU53" s="64"/>
      <c r="BE53" s="64"/>
      <c r="BN53" s="64"/>
      <c r="CB53" s="64"/>
      <c r="CF53" s="61" t="s">
        <v>43</v>
      </c>
      <c r="CG53" s="61">
        <v>5383199</v>
      </c>
      <c r="CH53" s="61">
        <v>76.599999999999994</v>
      </c>
    </row>
    <row r="54" spans="15:86" x14ac:dyDescent="0.25">
      <c r="O54" s="64"/>
      <c r="R54" s="107" t="s">
        <v>54</v>
      </c>
      <c r="S54" s="57">
        <v>5.0069729986300791E-2</v>
      </c>
      <c r="AC54" s="64"/>
      <c r="AL54" s="64"/>
      <c r="AU54" s="64"/>
      <c r="BE54" s="64"/>
      <c r="BN54" s="64"/>
      <c r="CB54" s="64"/>
      <c r="CE54" s="61" t="s">
        <v>69</v>
      </c>
      <c r="CF54" s="61" t="s">
        <v>70</v>
      </c>
      <c r="CG54" s="61">
        <v>1640743</v>
      </c>
      <c r="CH54" s="61">
        <v>23.4</v>
      </c>
    </row>
    <row r="55" spans="15:86" x14ac:dyDescent="0.25">
      <c r="O55" s="64"/>
      <c r="R55" s="107" t="s">
        <v>164</v>
      </c>
      <c r="S55" s="23">
        <v>8.2623335966029221E-2</v>
      </c>
      <c r="AC55" s="64"/>
      <c r="AL55" s="64"/>
      <c r="AU55" s="64"/>
      <c r="BE55" s="64"/>
      <c r="BN55" s="64"/>
      <c r="BQ55" s="24" t="s">
        <v>338</v>
      </c>
      <c r="CB55" s="64"/>
      <c r="CE55" s="61" t="s">
        <v>43</v>
      </c>
      <c r="CG55" s="61">
        <v>7023942</v>
      </c>
      <c r="CH55" s="61">
        <v>100</v>
      </c>
    </row>
    <row r="56" spans="15:86" x14ac:dyDescent="0.25">
      <c r="O56" s="64"/>
      <c r="R56" s="107" t="s">
        <v>55</v>
      </c>
      <c r="S56" s="57">
        <v>0.11694161191872102</v>
      </c>
      <c r="AC56" s="64"/>
      <c r="AL56" s="64"/>
      <c r="AU56" s="64"/>
      <c r="BE56" s="64"/>
      <c r="BN56" s="64"/>
      <c r="BS56" s="61" t="s">
        <v>3</v>
      </c>
      <c r="BT56" s="61" t="s">
        <v>4</v>
      </c>
      <c r="CB56" s="64"/>
    </row>
    <row r="57" spans="15:86" x14ac:dyDescent="0.25">
      <c r="O57" s="64"/>
      <c r="R57" s="107" t="s">
        <v>56</v>
      </c>
      <c r="S57" s="57">
        <v>0.28533999859497072</v>
      </c>
      <c r="AC57" s="64"/>
      <c r="AL57" s="64"/>
      <c r="AU57" s="64"/>
      <c r="BE57" s="64"/>
      <c r="BN57" s="64"/>
      <c r="BQ57" s="61" t="s">
        <v>6</v>
      </c>
      <c r="BR57" s="61" t="s">
        <v>331</v>
      </c>
      <c r="BS57" s="61">
        <v>1914200</v>
      </c>
      <c r="BT57" s="61">
        <v>27.3</v>
      </c>
      <c r="CB57" s="64"/>
    </row>
    <row r="58" spans="15:86" x14ac:dyDescent="0.25">
      <c r="O58" s="64"/>
      <c r="R58" s="107" t="s">
        <v>57</v>
      </c>
      <c r="S58" s="57">
        <v>0.25457267048150523</v>
      </c>
      <c r="AC58" s="64"/>
      <c r="AL58" s="64"/>
      <c r="AU58" s="64"/>
      <c r="BE58" s="64"/>
      <c r="BN58" s="64"/>
      <c r="BR58" s="61" t="s">
        <v>332</v>
      </c>
      <c r="BS58" s="61">
        <v>5109742</v>
      </c>
      <c r="BT58" s="61">
        <v>72.7</v>
      </c>
      <c r="CB58" s="64"/>
    </row>
    <row r="59" spans="15:86" x14ac:dyDescent="0.25">
      <c r="O59" s="64"/>
      <c r="R59" s="107" t="s">
        <v>58</v>
      </c>
      <c r="S59" s="57">
        <v>0.19291913224158527</v>
      </c>
      <c r="AC59" s="64"/>
      <c r="AL59" s="64"/>
      <c r="AU59" s="64"/>
      <c r="BE59" s="64"/>
      <c r="BN59" s="64"/>
      <c r="BR59" s="61" t="s">
        <v>43</v>
      </c>
      <c r="BS59" s="61">
        <v>7023942</v>
      </c>
      <c r="BT59" s="61">
        <v>100</v>
      </c>
      <c r="CB59" s="64"/>
      <c r="CE59" s="24" t="s">
        <v>462</v>
      </c>
    </row>
    <row r="60" spans="15:86" x14ac:dyDescent="0.25">
      <c r="O60" s="64"/>
      <c r="R60" s="107" t="s">
        <v>59</v>
      </c>
      <c r="S60" s="57">
        <v>0.20858742293958196</v>
      </c>
      <c r="AC60" s="64"/>
      <c r="AL60" s="64"/>
      <c r="AU60" s="64"/>
      <c r="BE60" s="64"/>
      <c r="BN60" s="64"/>
      <c r="CB60" s="64"/>
      <c r="CG60" s="61" t="s">
        <v>3</v>
      </c>
      <c r="CH60" s="61" t="s">
        <v>4</v>
      </c>
    </row>
    <row r="61" spans="15:86" x14ac:dyDescent="0.25">
      <c r="O61" s="64"/>
      <c r="R61" s="107" t="s">
        <v>60</v>
      </c>
      <c r="S61" s="23">
        <v>7.8862295762369611E-2</v>
      </c>
      <c r="AC61" s="64"/>
      <c r="AL61" s="64"/>
      <c r="AU61" s="64"/>
      <c r="BE61" s="64"/>
      <c r="BN61" s="64"/>
      <c r="CB61" s="64"/>
      <c r="CE61" s="61" t="s">
        <v>6</v>
      </c>
      <c r="CF61" s="61" t="s">
        <v>454</v>
      </c>
      <c r="CG61" s="61">
        <v>257831</v>
      </c>
      <c r="CH61" s="61">
        <v>3.7</v>
      </c>
    </row>
    <row r="62" spans="15:86" x14ac:dyDescent="0.25">
      <c r="O62" s="64"/>
      <c r="R62" s="107" t="s">
        <v>88</v>
      </c>
      <c r="S62" s="57">
        <v>8.8901423056172532E-2</v>
      </c>
      <c r="AC62" s="64"/>
      <c r="AL62" s="64"/>
      <c r="AU62" s="64"/>
      <c r="BE62" s="64"/>
      <c r="BN62" s="64"/>
      <c r="CB62" s="64"/>
      <c r="CF62" s="61" t="s">
        <v>455</v>
      </c>
      <c r="CG62" s="61">
        <v>1937639</v>
      </c>
      <c r="CH62" s="61">
        <v>27.6</v>
      </c>
    </row>
    <row r="63" spans="15:86" x14ac:dyDescent="0.25">
      <c r="O63" s="64"/>
      <c r="R63" s="107" t="s">
        <v>259</v>
      </c>
      <c r="S63" s="57">
        <v>8.1821435191737416E-2</v>
      </c>
      <c r="AC63" s="64"/>
      <c r="AL63" s="64"/>
      <c r="AU63" s="64"/>
      <c r="BE63" s="64"/>
      <c r="BN63" s="64"/>
      <c r="BQ63" s="24" t="s">
        <v>339</v>
      </c>
      <c r="CB63" s="64"/>
      <c r="CF63" s="61" t="s">
        <v>456</v>
      </c>
      <c r="CG63" s="61">
        <v>1531360</v>
      </c>
      <c r="CH63" s="61">
        <v>21.8</v>
      </c>
    </row>
    <row r="64" spans="15:86" x14ac:dyDescent="0.25">
      <c r="O64" s="64"/>
      <c r="R64" s="107" t="s">
        <v>61</v>
      </c>
      <c r="S64" s="57">
        <v>0.30681236094856507</v>
      </c>
      <c r="AC64" s="64"/>
      <c r="AL64" s="64"/>
      <c r="AU64" s="64"/>
      <c r="BE64" s="64"/>
      <c r="BN64" s="64"/>
      <c r="BS64" s="61" t="s">
        <v>3</v>
      </c>
      <c r="BT64" s="61" t="s">
        <v>4</v>
      </c>
      <c r="CB64" s="64"/>
      <c r="CF64" s="61" t="s">
        <v>457</v>
      </c>
      <c r="CG64" s="61">
        <v>445344</v>
      </c>
      <c r="CH64" s="61">
        <v>6.3</v>
      </c>
    </row>
    <row r="65" spans="15:86" x14ac:dyDescent="0.25">
      <c r="O65" s="64"/>
      <c r="R65" s="107" t="s">
        <v>62</v>
      </c>
      <c r="S65" s="57">
        <v>0.16441678188154343</v>
      </c>
      <c r="AC65" s="64"/>
      <c r="AL65" s="64"/>
      <c r="AU65" s="64"/>
      <c r="BE65" s="64"/>
      <c r="BN65" s="64"/>
      <c r="BQ65" s="61" t="s">
        <v>6</v>
      </c>
      <c r="BR65" s="61" t="s">
        <v>331</v>
      </c>
      <c r="BS65" s="61">
        <v>1593864</v>
      </c>
      <c r="BT65" s="61">
        <v>22.7</v>
      </c>
      <c r="CB65" s="64"/>
      <c r="CF65" s="61" t="s">
        <v>458</v>
      </c>
      <c r="CG65" s="61">
        <v>726615</v>
      </c>
      <c r="CH65" s="61">
        <v>10.3</v>
      </c>
    </row>
    <row r="66" spans="15:86" x14ac:dyDescent="0.25">
      <c r="O66" s="64"/>
      <c r="R66" s="107" t="s">
        <v>63</v>
      </c>
      <c r="S66" s="57">
        <v>8.9827356531953367E-2</v>
      </c>
      <c r="AC66" s="64"/>
      <c r="AL66" s="64"/>
      <c r="AU66" s="64"/>
      <c r="BE66" s="64"/>
      <c r="BN66" s="64"/>
      <c r="BR66" s="61" t="s">
        <v>332</v>
      </c>
      <c r="BS66" s="61">
        <v>5430077</v>
      </c>
      <c r="BT66" s="61">
        <v>77.3</v>
      </c>
      <c r="CB66" s="64"/>
      <c r="CF66" s="61" t="s">
        <v>43</v>
      </c>
      <c r="CG66" s="61">
        <v>4898789</v>
      </c>
      <c r="CH66" s="61">
        <v>69.7</v>
      </c>
    </row>
    <row r="67" spans="15:86" x14ac:dyDescent="0.25">
      <c r="O67" s="64"/>
      <c r="AC67" s="64"/>
      <c r="AL67" s="64"/>
      <c r="AU67" s="64"/>
      <c r="BE67" s="64"/>
      <c r="BN67" s="64"/>
      <c r="BR67" s="61" t="s">
        <v>43</v>
      </c>
      <c r="BS67" s="61">
        <v>7023942</v>
      </c>
      <c r="BT67" s="61">
        <v>100</v>
      </c>
      <c r="CB67" s="64"/>
      <c r="CE67" s="61" t="s">
        <v>69</v>
      </c>
      <c r="CF67" s="61" t="s">
        <v>70</v>
      </c>
      <c r="CG67" s="61">
        <v>2125153</v>
      </c>
      <c r="CH67" s="61">
        <v>30.3</v>
      </c>
    </row>
    <row r="68" spans="15:86" x14ac:dyDescent="0.25">
      <c r="O68" s="64"/>
      <c r="AC68" s="64"/>
      <c r="AL68" s="64"/>
      <c r="AU68" s="64"/>
      <c r="BE68" s="64"/>
      <c r="BN68" s="64"/>
      <c r="CB68" s="64"/>
      <c r="CE68" s="61" t="s">
        <v>43</v>
      </c>
      <c r="CG68" s="61">
        <v>7023942</v>
      </c>
      <c r="CH68" s="61">
        <v>100</v>
      </c>
    </row>
    <row r="69" spans="15:86" x14ac:dyDescent="0.25">
      <c r="O69" s="64"/>
      <c r="AC69" s="64"/>
      <c r="AL69" s="64"/>
      <c r="AU69" s="64"/>
      <c r="BE69" s="64"/>
      <c r="BN69" s="64"/>
      <c r="CB69" s="64"/>
    </row>
    <row r="70" spans="15:86" x14ac:dyDescent="0.25">
      <c r="O70" s="64"/>
      <c r="AC70" s="64"/>
      <c r="AL70" s="64"/>
      <c r="AU70" s="64"/>
      <c r="BE70" s="64"/>
      <c r="BN70" s="64"/>
      <c r="CB70" s="64"/>
    </row>
    <row r="71" spans="15:86" x14ac:dyDescent="0.25">
      <c r="O71" s="64"/>
      <c r="AC71" s="64"/>
      <c r="AL71" s="64"/>
      <c r="AU71" s="64"/>
      <c r="BE71" s="64"/>
      <c r="BN71" s="64"/>
      <c r="BQ71" s="24" t="s">
        <v>340</v>
      </c>
      <c r="CB71" s="64"/>
    </row>
    <row r="72" spans="15:86" x14ac:dyDescent="0.25">
      <c r="O72" s="64"/>
      <c r="AC72" s="64"/>
      <c r="AL72" s="64"/>
      <c r="AU72" s="64"/>
      <c r="BE72" s="64"/>
      <c r="BN72" s="64"/>
      <c r="BS72" s="61" t="s">
        <v>3</v>
      </c>
      <c r="BT72" s="61" t="s">
        <v>4</v>
      </c>
      <c r="CB72" s="64"/>
      <c r="CE72" s="61" t="s">
        <v>463</v>
      </c>
    </row>
    <row r="73" spans="15:86" x14ac:dyDescent="0.25">
      <c r="O73" s="64"/>
      <c r="AC73" s="64"/>
      <c r="AL73" s="64"/>
      <c r="AU73" s="64"/>
      <c r="BE73" s="64"/>
      <c r="BN73" s="64"/>
      <c r="BQ73" s="61" t="s">
        <v>6</v>
      </c>
      <c r="BR73" s="61" t="s">
        <v>331</v>
      </c>
      <c r="BS73" s="61">
        <v>132822</v>
      </c>
      <c r="BT73" s="61">
        <v>1.9</v>
      </c>
      <c r="CB73" s="64"/>
      <c r="CG73" s="61" t="s">
        <v>3</v>
      </c>
      <c r="CH73" s="61" t="s">
        <v>4</v>
      </c>
    </row>
    <row r="74" spans="15:86" x14ac:dyDescent="0.25">
      <c r="O74" s="64"/>
      <c r="AC74" s="64"/>
      <c r="AL74" s="64"/>
      <c r="AU74" s="64"/>
      <c r="BE74" s="64"/>
      <c r="BN74" s="64"/>
      <c r="BR74" s="61" t="s">
        <v>332</v>
      </c>
      <c r="BS74" s="61">
        <v>6891120</v>
      </c>
      <c r="BT74" s="61">
        <v>98.1</v>
      </c>
      <c r="CB74" s="64"/>
      <c r="CE74" s="61" t="s">
        <v>6</v>
      </c>
      <c r="CF74" s="61" t="s">
        <v>454</v>
      </c>
      <c r="CG74" s="61">
        <v>148448</v>
      </c>
      <c r="CH74" s="61">
        <v>2.1</v>
      </c>
    </row>
    <row r="75" spans="15:86" x14ac:dyDescent="0.25">
      <c r="O75" s="64"/>
      <c r="AC75" s="64"/>
      <c r="AL75" s="64"/>
      <c r="AU75" s="64"/>
      <c r="BE75" s="64"/>
      <c r="BN75" s="64"/>
      <c r="BR75" s="61" t="s">
        <v>43</v>
      </c>
      <c r="BS75" s="61">
        <v>7023942</v>
      </c>
      <c r="BT75" s="61">
        <v>100</v>
      </c>
      <c r="CB75" s="64"/>
      <c r="CF75" s="61" t="s">
        <v>455</v>
      </c>
      <c r="CG75" s="61">
        <v>1250090</v>
      </c>
      <c r="CH75" s="61">
        <v>17.8</v>
      </c>
    </row>
    <row r="76" spans="15:86" x14ac:dyDescent="0.25">
      <c r="O76" s="64"/>
      <c r="AC76" s="64"/>
      <c r="AL76" s="64"/>
      <c r="AU76" s="64"/>
      <c r="BE76" s="64"/>
      <c r="BN76" s="64"/>
      <c r="CB76" s="64"/>
      <c r="CF76" s="61" t="s">
        <v>456</v>
      </c>
      <c r="CG76" s="61">
        <v>1187585</v>
      </c>
      <c r="CH76" s="61">
        <v>16.899999999999999</v>
      </c>
    </row>
    <row r="77" spans="15:86" x14ac:dyDescent="0.25">
      <c r="O77" s="64"/>
      <c r="AC77" s="64"/>
      <c r="AL77" s="64"/>
      <c r="AU77" s="64"/>
      <c r="BE77" s="64"/>
      <c r="BN77" s="64"/>
      <c r="CB77" s="64"/>
      <c r="CF77" s="61" t="s">
        <v>457</v>
      </c>
      <c r="CG77" s="61">
        <v>507849</v>
      </c>
      <c r="CH77" s="61">
        <v>7.2</v>
      </c>
    </row>
    <row r="78" spans="15:86" x14ac:dyDescent="0.25">
      <c r="O78" s="64"/>
      <c r="AC78" s="64"/>
      <c r="AL78" s="64"/>
      <c r="AU78" s="64"/>
      <c r="BE78" s="64"/>
      <c r="BN78" s="64"/>
      <c r="CB78" s="64"/>
      <c r="CF78" s="61" t="s">
        <v>458</v>
      </c>
      <c r="CG78" s="61">
        <v>703175</v>
      </c>
      <c r="CH78" s="61">
        <v>10</v>
      </c>
    </row>
    <row r="79" spans="15:86" x14ac:dyDescent="0.25">
      <c r="O79" s="64"/>
      <c r="AC79" s="64"/>
      <c r="AL79" s="64"/>
      <c r="AU79" s="64"/>
      <c r="BE79" s="64"/>
      <c r="BN79" s="64"/>
      <c r="BQ79" s="24" t="s">
        <v>341</v>
      </c>
      <c r="CB79" s="64"/>
      <c r="CF79" s="61" t="s">
        <v>43</v>
      </c>
      <c r="CG79" s="61">
        <v>3797148</v>
      </c>
      <c r="CH79" s="61">
        <v>54.1</v>
      </c>
    </row>
    <row r="80" spans="15:86" x14ac:dyDescent="0.25">
      <c r="O80" s="64"/>
      <c r="AC80" s="64"/>
      <c r="AL80" s="64"/>
      <c r="AU80" s="64"/>
      <c r="BE80" s="64"/>
      <c r="BN80" s="64"/>
      <c r="BS80" s="61" t="s">
        <v>3</v>
      </c>
      <c r="BT80" s="61" t="s">
        <v>4</v>
      </c>
      <c r="CB80" s="64"/>
      <c r="CE80" s="61" t="s">
        <v>69</v>
      </c>
      <c r="CF80" s="61" t="s">
        <v>70</v>
      </c>
      <c r="CG80" s="61">
        <v>3226794</v>
      </c>
      <c r="CH80" s="61">
        <v>45.9</v>
      </c>
    </row>
    <row r="81" spans="15:86" x14ac:dyDescent="0.25">
      <c r="O81" s="64"/>
      <c r="AC81" s="64"/>
      <c r="AL81" s="64"/>
      <c r="AU81" s="64"/>
      <c r="BE81" s="64"/>
      <c r="BN81" s="64"/>
      <c r="BQ81" s="61" t="s">
        <v>6</v>
      </c>
      <c r="BR81" s="61" t="s">
        <v>331</v>
      </c>
      <c r="BS81" s="61">
        <v>210953</v>
      </c>
      <c r="BT81" s="61">
        <v>3</v>
      </c>
      <c r="CB81" s="64"/>
      <c r="CE81" s="61" t="s">
        <v>43</v>
      </c>
      <c r="CG81" s="61">
        <v>7023942</v>
      </c>
      <c r="CH81" s="61">
        <v>100</v>
      </c>
    </row>
    <row r="82" spans="15:86" x14ac:dyDescent="0.25">
      <c r="O82" s="64"/>
      <c r="AC82" s="64"/>
      <c r="AL82" s="64"/>
      <c r="AU82" s="64"/>
      <c r="BE82" s="64"/>
      <c r="BN82" s="64"/>
      <c r="BR82" s="61" t="s">
        <v>332</v>
      </c>
      <c r="BS82" s="61">
        <v>6812989</v>
      </c>
      <c r="BT82" s="61">
        <v>97</v>
      </c>
      <c r="CB82" s="64"/>
    </row>
    <row r="83" spans="15:86" x14ac:dyDescent="0.25">
      <c r="O83" s="64"/>
      <c r="AC83" s="64"/>
      <c r="AL83" s="64"/>
      <c r="AU83" s="64"/>
      <c r="BE83" s="64"/>
      <c r="BN83" s="64"/>
      <c r="BR83" s="61" t="s">
        <v>43</v>
      </c>
      <c r="BS83" s="61">
        <v>7023942</v>
      </c>
      <c r="BT83" s="61">
        <v>100</v>
      </c>
      <c r="CB83" s="64"/>
    </row>
    <row r="84" spans="15:86" x14ac:dyDescent="0.25">
      <c r="O84" s="64"/>
      <c r="AC84" s="64"/>
      <c r="AL84" s="64"/>
      <c r="AU84" s="64"/>
      <c r="BE84" s="64"/>
      <c r="BN84" s="64"/>
      <c r="CB84" s="64"/>
    </row>
    <row r="85" spans="15:86" x14ac:dyDescent="0.25">
      <c r="O85" s="64"/>
      <c r="AC85" s="64"/>
      <c r="AL85" s="64"/>
      <c r="AU85" s="64"/>
      <c r="BE85" s="64"/>
      <c r="BN85" s="64"/>
      <c r="CB85" s="64"/>
      <c r="CE85" s="61" t="s">
        <v>464</v>
      </c>
    </row>
    <row r="86" spans="15:86" x14ac:dyDescent="0.25">
      <c r="O86" s="64"/>
      <c r="AC86" s="64"/>
      <c r="AL86" s="64"/>
      <c r="AU86" s="64"/>
      <c r="BE86" s="64"/>
      <c r="BN86" s="64"/>
      <c r="CB86" s="64"/>
      <c r="CG86" s="61" t="s">
        <v>3</v>
      </c>
      <c r="CH86" s="61" t="s">
        <v>4</v>
      </c>
    </row>
    <row r="87" spans="15:86" x14ac:dyDescent="0.25">
      <c r="O87" s="64"/>
      <c r="AC87" s="64"/>
      <c r="AL87" s="64"/>
      <c r="AU87" s="64"/>
      <c r="BE87" s="64"/>
      <c r="BN87" s="64"/>
      <c r="BQ87" s="24" t="s">
        <v>342</v>
      </c>
      <c r="CB87" s="64"/>
      <c r="CE87" s="61" t="s">
        <v>6</v>
      </c>
      <c r="CF87" s="61" t="s">
        <v>454</v>
      </c>
      <c r="CG87" s="61">
        <v>242205</v>
      </c>
      <c r="CH87" s="61">
        <v>3.4</v>
      </c>
    </row>
    <row r="88" spans="15:86" x14ac:dyDescent="0.25">
      <c r="O88" s="64"/>
      <c r="AC88" s="64"/>
      <c r="AL88" s="64"/>
      <c r="AU88" s="64"/>
      <c r="BE88" s="64"/>
      <c r="BN88" s="64"/>
      <c r="BS88" s="61" t="s">
        <v>3</v>
      </c>
      <c r="BT88" s="61" t="s">
        <v>4</v>
      </c>
      <c r="CB88" s="64"/>
      <c r="CF88" s="61" t="s">
        <v>455</v>
      </c>
      <c r="CG88" s="61">
        <v>539101</v>
      </c>
      <c r="CH88" s="61">
        <v>7.7</v>
      </c>
    </row>
    <row r="89" spans="15:86" x14ac:dyDescent="0.25">
      <c r="O89" s="64"/>
      <c r="AC89" s="64"/>
      <c r="AL89" s="64"/>
      <c r="AU89" s="64"/>
      <c r="BE89" s="64"/>
      <c r="BN89" s="64"/>
      <c r="BQ89" s="61" t="s">
        <v>6</v>
      </c>
      <c r="BR89" s="61" t="s">
        <v>331</v>
      </c>
      <c r="BS89" s="61">
        <v>6930185</v>
      </c>
      <c r="BT89" s="61">
        <v>98.7</v>
      </c>
      <c r="CB89" s="64"/>
      <c r="CF89" s="61" t="s">
        <v>456</v>
      </c>
      <c r="CG89" s="61">
        <v>718802</v>
      </c>
      <c r="CH89" s="61">
        <v>10.199999999999999</v>
      </c>
    </row>
    <row r="90" spans="15:86" x14ac:dyDescent="0.25">
      <c r="O90" s="64"/>
      <c r="AC90" s="64"/>
      <c r="AL90" s="64"/>
      <c r="AU90" s="64"/>
      <c r="BE90" s="64"/>
      <c r="BN90" s="64"/>
      <c r="BR90" s="61" t="s">
        <v>332</v>
      </c>
      <c r="BS90" s="61">
        <v>93757</v>
      </c>
      <c r="BT90" s="61">
        <v>1.3</v>
      </c>
      <c r="CB90" s="64"/>
      <c r="CF90" s="61" t="s">
        <v>457</v>
      </c>
      <c r="CG90" s="61">
        <v>164074</v>
      </c>
      <c r="CH90" s="61">
        <v>2.2999999999999998</v>
      </c>
    </row>
    <row r="91" spans="15:86" x14ac:dyDescent="0.25">
      <c r="O91" s="64"/>
      <c r="AC91" s="64"/>
      <c r="AL91" s="64"/>
      <c r="AU91" s="64"/>
      <c r="BE91" s="64"/>
      <c r="BN91" s="64"/>
      <c r="BR91" s="61" t="s">
        <v>43</v>
      </c>
      <c r="BS91" s="61">
        <v>7023942</v>
      </c>
      <c r="BT91" s="61">
        <v>100</v>
      </c>
      <c r="CB91" s="64"/>
      <c r="CF91" s="61" t="s">
        <v>458</v>
      </c>
      <c r="CG91" s="61">
        <v>250018</v>
      </c>
      <c r="CH91" s="61">
        <v>3.6</v>
      </c>
    </row>
    <row r="92" spans="15:86" x14ac:dyDescent="0.25">
      <c r="O92" s="64"/>
      <c r="AC92" s="64"/>
      <c r="AL92" s="64"/>
      <c r="AU92" s="64"/>
      <c r="BE92" s="64"/>
      <c r="BN92" s="64"/>
      <c r="CB92" s="64"/>
      <c r="CF92" s="61" t="s">
        <v>43</v>
      </c>
      <c r="CG92" s="61">
        <v>1914200</v>
      </c>
      <c r="CH92" s="61">
        <v>27.3</v>
      </c>
    </row>
    <row r="93" spans="15:86" x14ac:dyDescent="0.25">
      <c r="O93" s="64"/>
      <c r="AC93" s="64"/>
      <c r="AL93" s="64"/>
      <c r="AU93" s="64"/>
      <c r="BE93" s="64"/>
      <c r="BN93" s="64"/>
      <c r="CB93" s="64"/>
      <c r="CE93" s="61" t="s">
        <v>69</v>
      </c>
      <c r="CF93" s="61" t="s">
        <v>70</v>
      </c>
      <c r="CG93" s="61">
        <v>5109742</v>
      </c>
      <c r="CH93" s="61">
        <v>72.7</v>
      </c>
    </row>
    <row r="94" spans="15:86" x14ac:dyDescent="0.25">
      <c r="O94" s="64"/>
      <c r="AC94" s="64"/>
      <c r="AL94" s="64"/>
      <c r="AU94" s="64"/>
      <c r="BE94" s="64"/>
      <c r="BN94" s="64"/>
      <c r="CB94" s="64"/>
      <c r="CE94" s="61" t="s">
        <v>43</v>
      </c>
      <c r="CG94" s="61">
        <v>7023942</v>
      </c>
      <c r="CH94" s="61">
        <v>100</v>
      </c>
    </row>
    <row r="95" spans="15:86" x14ac:dyDescent="0.25">
      <c r="O95" s="64"/>
      <c r="AC95" s="64"/>
      <c r="AL95" s="64"/>
      <c r="AU95" s="64"/>
      <c r="BE95" s="64"/>
      <c r="BN95" s="64"/>
      <c r="BQ95" s="24" t="s">
        <v>343</v>
      </c>
      <c r="CB95" s="64"/>
    </row>
    <row r="96" spans="15:86" x14ac:dyDescent="0.25">
      <c r="O96" s="64"/>
      <c r="AC96" s="64"/>
      <c r="AL96" s="64"/>
      <c r="AU96" s="64"/>
      <c r="BE96" s="64"/>
      <c r="BN96" s="64"/>
      <c r="BS96" s="61" t="s">
        <v>3</v>
      </c>
      <c r="BT96" s="61" t="s">
        <v>4</v>
      </c>
      <c r="CB96" s="64"/>
    </row>
    <row r="97" spans="15:86" x14ac:dyDescent="0.25">
      <c r="O97" s="64"/>
      <c r="AC97" s="64"/>
      <c r="AL97" s="64"/>
      <c r="AU97" s="64"/>
      <c r="BE97" s="64"/>
      <c r="BN97" s="64"/>
      <c r="BQ97" s="61" t="s">
        <v>6</v>
      </c>
      <c r="BR97" s="61" t="s">
        <v>331</v>
      </c>
      <c r="BS97" s="61">
        <v>1312594</v>
      </c>
      <c r="BT97" s="61">
        <v>18.7</v>
      </c>
      <c r="CB97" s="64"/>
    </row>
    <row r="98" spans="15:86" x14ac:dyDescent="0.25">
      <c r="O98" s="64"/>
      <c r="AC98" s="64"/>
      <c r="AL98" s="64"/>
      <c r="AU98" s="64"/>
      <c r="BE98" s="64"/>
      <c r="BN98" s="64"/>
      <c r="BR98" s="61" t="s">
        <v>332</v>
      </c>
      <c r="BS98" s="61">
        <v>5711348</v>
      </c>
      <c r="BT98" s="61">
        <v>81.3</v>
      </c>
      <c r="CB98" s="64"/>
      <c r="CE98" s="61" t="s">
        <v>465</v>
      </c>
    </row>
    <row r="99" spans="15:86" x14ac:dyDescent="0.25">
      <c r="O99" s="64"/>
      <c r="AC99" s="64"/>
      <c r="AL99" s="64"/>
      <c r="AU99" s="64"/>
      <c r="BE99" s="64"/>
      <c r="BN99" s="64"/>
      <c r="BR99" s="61" t="s">
        <v>43</v>
      </c>
      <c r="BS99" s="61">
        <v>7023942</v>
      </c>
      <c r="BT99" s="61">
        <v>100</v>
      </c>
      <c r="CB99" s="64"/>
      <c r="CG99" s="61" t="s">
        <v>3</v>
      </c>
      <c r="CH99" s="61" t="s">
        <v>4</v>
      </c>
    </row>
    <row r="100" spans="15:86" x14ac:dyDescent="0.25">
      <c r="O100" s="64"/>
      <c r="AC100" s="64"/>
      <c r="AL100" s="64"/>
      <c r="AU100" s="64"/>
      <c r="BE100" s="64"/>
      <c r="BN100" s="64"/>
      <c r="CB100" s="64"/>
      <c r="CE100" s="61" t="s">
        <v>6</v>
      </c>
      <c r="CF100" s="61" t="s">
        <v>454</v>
      </c>
      <c r="CG100" s="61">
        <v>46878</v>
      </c>
      <c r="CH100" s="61">
        <v>0.7</v>
      </c>
    </row>
    <row r="101" spans="15:86" x14ac:dyDescent="0.25">
      <c r="O101" s="64"/>
      <c r="AC101" s="64"/>
      <c r="AL101" s="64"/>
      <c r="AU101" s="64"/>
      <c r="BE101" s="64"/>
      <c r="BN101" s="64"/>
      <c r="CB101" s="64"/>
      <c r="CF101" s="61" t="s">
        <v>455</v>
      </c>
      <c r="CG101" s="61">
        <v>421905</v>
      </c>
      <c r="CH101" s="61">
        <v>6</v>
      </c>
    </row>
    <row r="102" spans="15:86" x14ac:dyDescent="0.25">
      <c r="O102" s="64"/>
      <c r="AC102" s="64"/>
      <c r="AL102" s="64"/>
      <c r="AU102" s="64"/>
      <c r="BE102" s="64"/>
      <c r="BN102" s="64"/>
      <c r="CB102" s="64"/>
      <c r="CF102" s="61" t="s">
        <v>456</v>
      </c>
      <c r="CG102" s="61">
        <v>523475</v>
      </c>
      <c r="CH102" s="61">
        <v>7.5</v>
      </c>
    </row>
    <row r="103" spans="15:86" x14ac:dyDescent="0.25">
      <c r="O103" s="64"/>
      <c r="AC103" s="64"/>
      <c r="AL103" s="64"/>
      <c r="AU103" s="64"/>
      <c r="BE103" s="64"/>
      <c r="BN103" s="64"/>
      <c r="BQ103" s="61" t="s">
        <v>344</v>
      </c>
      <c r="CB103" s="64"/>
      <c r="CF103" s="61" t="s">
        <v>457</v>
      </c>
      <c r="CG103" s="61">
        <v>359401</v>
      </c>
      <c r="CH103" s="61">
        <v>5.0999999999999996</v>
      </c>
    </row>
    <row r="104" spans="15:86" x14ac:dyDescent="0.25">
      <c r="O104" s="64"/>
      <c r="AC104" s="64"/>
      <c r="AL104" s="64"/>
      <c r="AU104" s="64"/>
      <c r="BE104" s="64"/>
      <c r="BN104" s="64"/>
      <c r="BS104" s="61" t="s">
        <v>3</v>
      </c>
      <c r="BT104" s="61" t="s">
        <v>4</v>
      </c>
      <c r="CB104" s="64"/>
      <c r="CF104" s="61" t="s">
        <v>458</v>
      </c>
      <c r="CG104" s="61">
        <v>242205</v>
      </c>
      <c r="CH104" s="61">
        <v>3.4</v>
      </c>
    </row>
    <row r="105" spans="15:86" x14ac:dyDescent="0.25">
      <c r="O105" s="64"/>
      <c r="AC105" s="64"/>
      <c r="AL105" s="64"/>
      <c r="AU105" s="64"/>
      <c r="BE105" s="64"/>
      <c r="BN105" s="64"/>
      <c r="BQ105" s="61" t="s">
        <v>6</v>
      </c>
      <c r="BR105" s="61" t="s">
        <v>331</v>
      </c>
      <c r="BS105" s="61">
        <v>265644</v>
      </c>
      <c r="BT105" s="61">
        <v>3.8</v>
      </c>
      <c r="CB105" s="64"/>
      <c r="CF105" s="61" t="s">
        <v>43</v>
      </c>
      <c r="CG105" s="61">
        <v>1593864</v>
      </c>
      <c r="CH105" s="61">
        <v>22.7</v>
      </c>
    </row>
    <row r="106" spans="15:86" x14ac:dyDescent="0.25">
      <c r="O106" s="64"/>
      <c r="AC106" s="64"/>
      <c r="AL106" s="64"/>
      <c r="AU106" s="64"/>
      <c r="BE106" s="64"/>
      <c r="BN106" s="64"/>
      <c r="BR106" s="61" t="s">
        <v>332</v>
      </c>
      <c r="BS106" s="61">
        <v>6758298</v>
      </c>
      <c r="BT106" s="61">
        <v>96.2</v>
      </c>
      <c r="CB106" s="64"/>
      <c r="CE106" s="61" t="s">
        <v>69</v>
      </c>
      <c r="CF106" s="61" t="s">
        <v>70</v>
      </c>
      <c r="CG106" s="61">
        <v>5430077</v>
      </c>
      <c r="CH106" s="61">
        <v>77.3</v>
      </c>
    </row>
    <row r="107" spans="15:86" x14ac:dyDescent="0.25">
      <c r="O107" s="64"/>
      <c r="AC107" s="64"/>
      <c r="AL107" s="64"/>
      <c r="AU107" s="64"/>
      <c r="BE107" s="64"/>
      <c r="BN107" s="64"/>
      <c r="BR107" s="61" t="s">
        <v>43</v>
      </c>
      <c r="BS107" s="61">
        <v>7023942</v>
      </c>
      <c r="BT107" s="61">
        <v>100</v>
      </c>
      <c r="CB107" s="64"/>
      <c r="CE107" s="61" t="s">
        <v>43</v>
      </c>
      <c r="CG107" s="61">
        <v>7023942</v>
      </c>
      <c r="CH107" s="61">
        <v>100</v>
      </c>
    </row>
    <row r="108" spans="15:86" x14ac:dyDescent="0.25">
      <c r="O108" s="64"/>
      <c r="AC108" s="64"/>
      <c r="AL108" s="64"/>
      <c r="AU108" s="64"/>
      <c r="BE108" s="64"/>
      <c r="BN108" s="64"/>
      <c r="CB108" s="64"/>
    </row>
    <row r="109" spans="15:86" x14ac:dyDescent="0.25">
      <c r="O109" s="64"/>
      <c r="AC109" s="64"/>
      <c r="AL109" s="64"/>
      <c r="AU109" s="64"/>
      <c r="BE109" s="64"/>
      <c r="BN109" s="64"/>
      <c r="CB109" s="64"/>
    </row>
    <row r="110" spans="15:86" x14ac:dyDescent="0.25">
      <c r="O110" s="64"/>
      <c r="AC110" s="64"/>
      <c r="AL110" s="64"/>
      <c r="AU110" s="64"/>
      <c r="BE110" s="64"/>
      <c r="BN110" s="64"/>
      <c r="CB110" s="64"/>
    </row>
    <row r="111" spans="15:86" x14ac:dyDescent="0.25">
      <c r="O111" s="64"/>
      <c r="AC111" s="64"/>
      <c r="AL111" s="64"/>
      <c r="AU111" s="64"/>
      <c r="BE111" s="64"/>
      <c r="BN111" s="64"/>
      <c r="BQ111" s="61" t="s">
        <v>345</v>
      </c>
      <c r="CB111" s="64"/>
      <c r="CE111" s="61" t="s">
        <v>466</v>
      </c>
    </row>
    <row r="112" spans="15:86" x14ac:dyDescent="0.25">
      <c r="O112" s="64"/>
      <c r="AC112" s="64"/>
      <c r="AL112" s="64"/>
      <c r="AU112" s="64"/>
      <c r="BE112" s="64"/>
      <c r="BN112" s="64"/>
      <c r="BS112" s="61" t="s">
        <v>3</v>
      </c>
      <c r="BT112" s="61" t="s">
        <v>4</v>
      </c>
      <c r="CB112" s="64"/>
      <c r="CG112" s="61" t="s">
        <v>3</v>
      </c>
      <c r="CH112" s="61" t="s">
        <v>4</v>
      </c>
    </row>
    <row r="113" spans="15:86" x14ac:dyDescent="0.25">
      <c r="O113" s="64"/>
      <c r="AC113" s="64"/>
      <c r="AL113" s="64"/>
      <c r="AU113" s="64"/>
      <c r="BE113" s="64"/>
      <c r="BN113" s="64"/>
      <c r="BQ113" s="61" t="s">
        <v>6</v>
      </c>
      <c r="BR113" s="61" t="s">
        <v>331</v>
      </c>
      <c r="BS113" s="61">
        <v>132822</v>
      </c>
      <c r="BT113" s="61">
        <v>1.9</v>
      </c>
      <c r="CB113" s="64"/>
      <c r="CE113" s="61" t="s">
        <v>6</v>
      </c>
      <c r="CF113" s="61" t="s">
        <v>454</v>
      </c>
      <c r="CG113" s="61">
        <v>7813</v>
      </c>
      <c r="CH113" s="61">
        <v>0.1</v>
      </c>
    </row>
    <row r="114" spans="15:86" x14ac:dyDescent="0.25">
      <c r="O114" s="64"/>
      <c r="AC114" s="64"/>
      <c r="AL114" s="64"/>
      <c r="AU114" s="64"/>
      <c r="BE114" s="64"/>
      <c r="BN114" s="64"/>
      <c r="BR114" s="61" t="s">
        <v>332</v>
      </c>
      <c r="BS114" s="61">
        <v>6891120</v>
      </c>
      <c r="BT114" s="61">
        <v>98.1</v>
      </c>
      <c r="CB114" s="64"/>
      <c r="CF114" s="61" t="s">
        <v>455</v>
      </c>
      <c r="CG114" s="61">
        <v>23439</v>
      </c>
      <c r="CH114" s="61">
        <v>0.3</v>
      </c>
    </row>
    <row r="115" spans="15:86" x14ac:dyDescent="0.25">
      <c r="O115" s="64"/>
      <c r="AC115" s="64"/>
      <c r="AL115" s="64"/>
      <c r="AU115" s="64"/>
      <c r="BE115" s="64"/>
      <c r="BN115" s="64"/>
      <c r="BR115" s="61" t="s">
        <v>43</v>
      </c>
      <c r="BS115" s="61">
        <v>7023942</v>
      </c>
      <c r="BT115" s="61">
        <v>100</v>
      </c>
      <c r="CB115" s="64"/>
      <c r="CF115" s="61" t="s">
        <v>456</v>
      </c>
      <c r="CG115" s="61">
        <v>62504</v>
      </c>
      <c r="CH115" s="61">
        <v>0.9</v>
      </c>
    </row>
    <row r="116" spans="15:86" x14ac:dyDescent="0.25">
      <c r="O116" s="64"/>
      <c r="AC116" s="64"/>
      <c r="AL116" s="64"/>
      <c r="AU116" s="64"/>
      <c r="BE116" s="64"/>
      <c r="BN116" s="64"/>
      <c r="CB116" s="64"/>
      <c r="CF116" s="61" t="s">
        <v>457</v>
      </c>
      <c r="CG116" s="61">
        <v>23439</v>
      </c>
      <c r="CH116" s="61">
        <v>0.3</v>
      </c>
    </row>
    <row r="117" spans="15:86" x14ac:dyDescent="0.25">
      <c r="O117" s="64"/>
      <c r="AC117" s="64"/>
      <c r="AL117" s="64"/>
      <c r="AU117" s="64"/>
      <c r="BE117" s="64"/>
      <c r="BN117" s="64"/>
      <c r="CB117" s="64"/>
      <c r="CF117" s="61" t="s">
        <v>458</v>
      </c>
      <c r="CG117" s="61">
        <v>15626</v>
      </c>
      <c r="CH117" s="61">
        <v>0.2</v>
      </c>
    </row>
    <row r="118" spans="15:86" x14ac:dyDescent="0.25">
      <c r="O118" s="64"/>
      <c r="AC118" s="64"/>
      <c r="AL118" s="64"/>
      <c r="AU118" s="64"/>
      <c r="BE118" s="64"/>
      <c r="BN118" s="64"/>
      <c r="CB118" s="64"/>
      <c r="CF118" s="61" t="s">
        <v>43</v>
      </c>
      <c r="CG118" s="61">
        <v>132822</v>
      </c>
      <c r="CH118" s="61">
        <v>1.9</v>
      </c>
    </row>
    <row r="119" spans="15:86" x14ac:dyDescent="0.25">
      <c r="O119" s="64"/>
      <c r="AC119" s="64"/>
      <c r="AL119" s="64"/>
      <c r="AU119" s="64"/>
      <c r="BE119" s="64"/>
      <c r="BN119" s="64"/>
      <c r="CB119" s="64"/>
      <c r="CE119" s="61" t="s">
        <v>69</v>
      </c>
      <c r="CF119" s="61" t="s">
        <v>70</v>
      </c>
      <c r="CG119" s="61">
        <v>6891120</v>
      </c>
      <c r="CH119" s="61">
        <v>98.1</v>
      </c>
    </row>
    <row r="120" spans="15:86" x14ac:dyDescent="0.25">
      <c r="O120" s="64"/>
      <c r="AC120" s="64"/>
      <c r="AL120" s="64"/>
      <c r="AU120" s="64"/>
      <c r="BE120" s="64"/>
      <c r="BN120" s="64"/>
      <c r="CB120" s="64"/>
      <c r="CE120" s="61" t="s">
        <v>43</v>
      </c>
      <c r="CG120" s="61">
        <v>7023942</v>
      </c>
      <c r="CH120" s="61">
        <v>100</v>
      </c>
    </row>
    <row r="121" spans="15:86" x14ac:dyDescent="0.25">
      <c r="O121" s="64"/>
      <c r="AC121" s="64"/>
      <c r="AL121" s="64"/>
      <c r="AU121" s="64"/>
      <c r="BE121" s="64"/>
      <c r="BN121" s="64"/>
      <c r="CB121" s="64"/>
    </row>
    <row r="122" spans="15:86" x14ac:dyDescent="0.25">
      <c r="O122" s="64"/>
      <c r="AC122" s="64"/>
      <c r="AL122" s="64"/>
      <c r="AU122" s="64"/>
      <c r="BE122" s="64"/>
      <c r="BN122" s="64"/>
      <c r="CB122" s="64"/>
    </row>
    <row r="123" spans="15:86" x14ac:dyDescent="0.25">
      <c r="O123" s="64"/>
      <c r="AC123" s="64"/>
      <c r="AL123" s="64"/>
      <c r="AU123" s="64"/>
      <c r="BE123" s="64"/>
      <c r="BN123" s="64"/>
      <c r="CB123" s="64"/>
    </row>
    <row r="124" spans="15:86" x14ac:dyDescent="0.25">
      <c r="O124" s="64"/>
      <c r="AC124" s="64"/>
      <c r="AL124" s="64"/>
      <c r="AU124" s="64"/>
      <c r="BE124" s="64"/>
      <c r="BN124" s="64"/>
      <c r="CB124" s="64"/>
      <c r="CE124" s="61" t="s">
        <v>467</v>
      </c>
    </row>
    <row r="125" spans="15:86" x14ac:dyDescent="0.25">
      <c r="O125" s="64"/>
      <c r="AC125" s="64"/>
      <c r="AL125" s="64"/>
      <c r="AU125" s="64"/>
      <c r="BE125" s="64"/>
      <c r="BN125" s="64"/>
      <c r="CB125" s="64"/>
      <c r="CG125" s="61" t="s">
        <v>3</v>
      </c>
      <c r="CH125" s="61" t="s">
        <v>4</v>
      </c>
    </row>
    <row r="126" spans="15:86" x14ac:dyDescent="0.25">
      <c r="O126" s="64"/>
      <c r="AC126" s="64"/>
      <c r="AL126" s="64"/>
      <c r="AU126" s="64"/>
      <c r="BE126" s="64"/>
      <c r="BN126" s="64"/>
      <c r="CB126" s="64"/>
      <c r="CE126" s="61" t="s">
        <v>6</v>
      </c>
      <c r="CF126" s="61" t="s">
        <v>454</v>
      </c>
      <c r="CG126" s="61">
        <v>7813</v>
      </c>
      <c r="CH126" s="61">
        <v>0.1</v>
      </c>
    </row>
    <row r="127" spans="15:86" x14ac:dyDescent="0.25">
      <c r="O127" s="64"/>
      <c r="AC127" s="64"/>
      <c r="AL127" s="64"/>
      <c r="AU127" s="64"/>
      <c r="BE127" s="64"/>
      <c r="BN127" s="64"/>
      <c r="CB127" s="64"/>
      <c r="CF127" s="61" t="s">
        <v>455</v>
      </c>
      <c r="CG127" s="61">
        <v>62504</v>
      </c>
      <c r="CH127" s="61">
        <v>0.9</v>
      </c>
    </row>
    <row r="128" spans="15:86" x14ac:dyDescent="0.25">
      <c r="O128" s="64"/>
      <c r="AC128" s="64"/>
      <c r="AL128" s="64"/>
      <c r="AU128" s="64"/>
      <c r="BE128" s="64"/>
      <c r="BN128" s="64"/>
      <c r="CB128" s="64"/>
      <c r="CF128" s="61" t="s">
        <v>456</v>
      </c>
      <c r="CG128" s="61">
        <v>78131</v>
      </c>
      <c r="CH128" s="61">
        <v>1.1000000000000001</v>
      </c>
    </row>
    <row r="129" spans="15:86" x14ac:dyDescent="0.25">
      <c r="O129" s="64"/>
      <c r="AC129" s="64"/>
      <c r="AL129" s="64"/>
      <c r="AU129" s="64"/>
      <c r="BE129" s="64"/>
      <c r="BN129" s="64"/>
      <c r="CB129" s="64"/>
      <c r="CF129" s="61" t="s">
        <v>457</v>
      </c>
      <c r="CG129" s="61">
        <v>39065</v>
      </c>
      <c r="CH129" s="61">
        <v>0.6</v>
      </c>
    </row>
    <row r="130" spans="15:86" x14ac:dyDescent="0.25">
      <c r="O130" s="64"/>
      <c r="AC130" s="64"/>
      <c r="AL130" s="64"/>
      <c r="AU130" s="64"/>
      <c r="BE130" s="64"/>
      <c r="BN130" s="64"/>
      <c r="CB130" s="64"/>
      <c r="CF130" s="61" t="s">
        <v>458</v>
      </c>
      <c r="CG130" s="61">
        <v>23439</v>
      </c>
      <c r="CH130" s="61">
        <v>0.3</v>
      </c>
    </row>
    <row r="131" spans="15:86" x14ac:dyDescent="0.25">
      <c r="O131" s="64"/>
      <c r="AC131" s="64"/>
      <c r="AL131" s="64"/>
      <c r="AU131" s="64"/>
      <c r="BE131" s="64"/>
      <c r="BN131" s="64"/>
      <c r="CB131" s="64"/>
      <c r="CF131" s="61" t="s">
        <v>43</v>
      </c>
      <c r="CG131" s="61">
        <v>210953</v>
      </c>
      <c r="CH131" s="61">
        <v>3</v>
      </c>
    </row>
    <row r="132" spans="15:86" x14ac:dyDescent="0.25">
      <c r="O132" s="64"/>
      <c r="AC132" s="64"/>
      <c r="AL132" s="64"/>
      <c r="AU132" s="64"/>
      <c r="BE132" s="64"/>
      <c r="BN132" s="64"/>
      <c r="CB132" s="64"/>
      <c r="CE132" s="61" t="s">
        <v>69</v>
      </c>
      <c r="CF132" s="61" t="s">
        <v>70</v>
      </c>
      <c r="CG132" s="61">
        <v>6812989</v>
      </c>
      <c r="CH132" s="61">
        <v>97</v>
      </c>
    </row>
    <row r="133" spans="15:86" x14ac:dyDescent="0.25">
      <c r="O133" s="64"/>
      <c r="AC133" s="64"/>
      <c r="AL133" s="64"/>
      <c r="AU133" s="64"/>
      <c r="BE133" s="64"/>
      <c r="BN133" s="64"/>
      <c r="CB133" s="64"/>
      <c r="CE133" s="61" t="s">
        <v>43</v>
      </c>
      <c r="CG133" s="61">
        <v>7023942</v>
      </c>
      <c r="CH133" s="61">
        <v>100</v>
      </c>
    </row>
    <row r="134" spans="15:86" x14ac:dyDescent="0.25">
      <c r="O134" s="64"/>
      <c r="AC134" s="64"/>
      <c r="AL134" s="64"/>
      <c r="AU134" s="64"/>
      <c r="BE134" s="64"/>
      <c r="BN134" s="64"/>
      <c r="CB134" s="64"/>
    </row>
    <row r="135" spans="15:86" x14ac:dyDescent="0.25">
      <c r="O135" s="64"/>
      <c r="AC135" s="64"/>
      <c r="AL135" s="64"/>
      <c r="AU135" s="64"/>
      <c r="BE135" s="64"/>
      <c r="BN135" s="64"/>
      <c r="CB135" s="64"/>
    </row>
    <row r="136" spans="15:86" x14ac:dyDescent="0.25">
      <c r="O136" s="64"/>
      <c r="AC136" s="64"/>
      <c r="AL136" s="64"/>
      <c r="AU136" s="64"/>
      <c r="BE136" s="64"/>
      <c r="BN136" s="64"/>
      <c r="CB136" s="64"/>
    </row>
    <row r="137" spans="15:86" x14ac:dyDescent="0.25">
      <c r="O137" s="64"/>
      <c r="AC137" s="64"/>
      <c r="AL137" s="64"/>
      <c r="AU137" s="64"/>
      <c r="BE137" s="64"/>
      <c r="BN137" s="64"/>
      <c r="CB137" s="64"/>
      <c r="CE137" s="61" t="s">
        <v>468</v>
      </c>
    </row>
    <row r="138" spans="15:86" x14ac:dyDescent="0.25">
      <c r="O138" s="64"/>
      <c r="AC138" s="64"/>
      <c r="AL138" s="64"/>
      <c r="AU138" s="64"/>
      <c r="BE138" s="64"/>
      <c r="BN138" s="64"/>
      <c r="CB138" s="64"/>
      <c r="CG138" s="61" t="s">
        <v>3</v>
      </c>
      <c r="CH138" s="61" t="s">
        <v>4</v>
      </c>
    </row>
    <row r="139" spans="15:86" x14ac:dyDescent="0.25">
      <c r="O139" s="64"/>
      <c r="AC139" s="64"/>
      <c r="AL139" s="64"/>
      <c r="AU139" s="64"/>
      <c r="BE139" s="64"/>
      <c r="BN139" s="64"/>
      <c r="CB139" s="64"/>
      <c r="CE139" s="61" t="s">
        <v>6</v>
      </c>
      <c r="CF139" s="61" t="s">
        <v>454</v>
      </c>
      <c r="CG139" s="61">
        <v>70318</v>
      </c>
      <c r="CH139" s="61">
        <v>1</v>
      </c>
    </row>
    <row r="140" spans="15:86" x14ac:dyDescent="0.25">
      <c r="O140" s="64"/>
      <c r="AC140" s="64"/>
      <c r="AL140" s="64"/>
      <c r="AU140" s="64"/>
      <c r="BE140" s="64"/>
      <c r="BN140" s="64"/>
      <c r="CB140" s="64"/>
      <c r="CF140" s="61" t="s">
        <v>455</v>
      </c>
      <c r="CG140" s="61">
        <v>1687621</v>
      </c>
      <c r="CH140" s="61">
        <v>24</v>
      </c>
    </row>
    <row r="141" spans="15:86" x14ac:dyDescent="0.25">
      <c r="O141" s="64"/>
      <c r="AC141" s="64"/>
      <c r="AL141" s="64"/>
      <c r="AU141" s="64"/>
      <c r="BE141" s="64"/>
      <c r="BN141" s="64"/>
      <c r="CB141" s="64"/>
      <c r="CF141" s="61" t="s">
        <v>456</v>
      </c>
      <c r="CG141" s="61">
        <v>1890761</v>
      </c>
      <c r="CH141" s="61">
        <v>26.9</v>
      </c>
    </row>
    <row r="142" spans="15:86" x14ac:dyDescent="0.25">
      <c r="O142" s="64"/>
      <c r="AC142" s="64"/>
      <c r="AL142" s="64"/>
      <c r="AU142" s="64"/>
      <c r="BE142" s="64"/>
      <c r="BN142" s="64"/>
      <c r="CB142" s="64"/>
      <c r="CF142" s="61" t="s">
        <v>457</v>
      </c>
      <c r="CG142" s="61">
        <v>3070533</v>
      </c>
      <c r="CH142" s="61">
        <v>43.7</v>
      </c>
    </row>
    <row r="143" spans="15:86" x14ac:dyDescent="0.25">
      <c r="O143" s="64"/>
      <c r="AC143" s="64"/>
      <c r="AL143" s="64"/>
      <c r="AU143" s="64"/>
      <c r="BE143" s="64"/>
      <c r="BN143" s="64"/>
      <c r="CB143" s="64"/>
      <c r="CF143" s="61" t="s">
        <v>458</v>
      </c>
      <c r="CG143" s="61">
        <v>210953</v>
      </c>
      <c r="CH143" s="61">
        <v>3</v>
      </c>
    </row>
    <row r="144" spans="15:86" x14ac:dyDescent="0.25">
      <c r="O144" s="64"/>
      <c r="AC144" s="64"/>
      <c r="AL144" s="64"/>
      <c r="AU144" s="64"/>
      <c r="BE144" s="64"/>
      <c r="BN144" s="64"/>
      <c r="CB144" s="64"/>
      <c r="CF144" s="61" t="s">
        <v>43</v>
      </c>
      <c r="CG144" s="61">
        <v>6930185</v>
      </c>
      <c r="CH144" s="61">
        <v>98.7</v>
      </c>
    </row>
    <row r="145" spans="15:86" x14ac:dyDescent="0.25">
      <c r="O145" s="64"/>
      <c r="AC145" s="64"/>
      <c r="AL145" s="64"/>
      <c r="AU145" s="64"/>
      <c r="BE145" s="64"/>
      <c r="BN145" s="64"/>
      <c r="CB145" s="64"/>
      <c r="CE145" s="61" t="s">
        <v>69</v>
      </c>
      <c r="CF145" s="61" t="s">
        <v>70</v>
      </c>
      <c r="CG145" s="61">
        <v>93757</v>
      </c>
      <c r="CH145" s="61">
        <v>1.3</v>
      </c>
    </row>
    <row r="146" spans="15:86" x14ac:dyDescent="0.25">
      <c r="O146" s="64"/>
      <c r="AC146" s="64"/>
      <c r="AL146" s="64"/>
      <c r="AU146" s="64"/>
      <c r="BE146" s="64"/>
      <c r="BN146" s="64"/>
      <c r="CB146" s="64"/>
      <c r="CE146" s="61" t="s">
        <v>43</v>
      </c>
      <c r="CG146" s="61">
        <v>7023942</v>
      </c>
      <c r="CH146" s="61">
        <v>100</v>
      </c>
    </row>
    <row r="147" spans="15:86" x14ac:dyDescent="0.25">
      <c r="O147" s="64"/>
      <c r="AC147" s="64"/>
      <c r="AL147" s="64"/>
      <c r="AU147" s="64"/>
      <c r="BE147" s="64"/>
      <c r="BN147" s="64"/>
      <c r="CB147" s="64"/>
    </row>
    <row r="148" spans="15:86" x14ac:dyDescent="0.25">
      <c r="O148" s="64"/>
      <c r="AC148" s="64"/>
      <c r="AL148" s="64"/>
      <c r="AU148" s="64"/>
      <c r="BE148" s="64"/>
      <c r="BN148" s="64"/>
      <c r="CB148" s="64"/>
    </row>
    <row r="149" spans="15:86" x14ac:dyDescent="0.25">
      <c r="O149" s="64"/>
      <c r="AC149" s="64"/>
      <c r="AL149" s="64"/>
      <c r="AU149" s="64"/>
      <c r="BE149" s="64"/>
      <c r="BN149" s="64"/>
      <c r="CB149" s="64"/>
    </row>
    <row r="150" spans="15:86" x14ac:dyDescent="0.25">
      <c r="O150" s="64"/>
      <c r="AC150" s="64"/>
      <c r="AL150" s="64"/>
      <c r="AU150" s="64"/>
      <c r="BE150" s="64"/>
      <c r="BN150" s="64"/>
      <c r="CB150" s="64"/>
      <c r="CE150" s="61" t="s">
        <v>469</v>
      </c>
    </row>
    <row r="151" spans="15:86" x14ac:dyDescent="0.25">
      <c r="O151" s="64"/>
      <c r="AC151" s="64"/>
      <c r="AL151" s="64"/>
      <c r="AU151" s="64"/>
      <c r="BE151" s="64"/>
      <c r="BN151" s="64"/>
      <c r="CB151" s="64"/>
      <c r="CG151" s="61" t="s">
        <v>3</v>
      </c>
      <c r="CH151" s="61" t="s">
        <v>4</v>
      </c>
    </row>
    <row r="152" spans="15:86" x14ac:dyDescent="0.25">
      <c r="O152" s="64"/>
      <c r="AC152" s="64"/>
      <c r="AL152" s="64"/>
      <c r="AU152" s="64"/>
      <c r="BE152" s="64"/>
      <c r="BN152" s="64"/>
      <c r="CB152" s="64"/>
      <c r="CE152" s="61" t="s">
        <v>6</v>
      </c>
      <c r="CF152" s="61" t="s">
        <v>454</v>
      </c>
      <c r="CG152" s="61">
        <v>54691</v>
      </c>
      <c r="CH152" s="61">
        <v>0.8</v>
      </c>
    </row>
    <row r="153" spans="15:86" x14ac:dyDescent="0.25">
      <c r="O153" s="64"/>
      <c r="AC153" s="64"/>
      <c r="AL153" s="64"/>
      <c r="AU153" s="64"/>
      <c r="BE153" s="64"/>
      <c r="BN153" s="64"/>
      <c r="CB153" s="64"/>
      <c r="CF153" s="61" t="s">
        <v>455</v>
      </c>
      <c r="CG153" s="61">
        <v>523475</v>
      </c>
      <c r="CH153" s="61">
        <v>7.5</v>
      </c>
    </row>
    <row r="154" spans="15:86" x14ac:dyDescent="0.25">
      <c r="O154" s="64"/>
      <c r="AC154" s="64"/>
      <c r="AL154" s="64"/>
      <c r="AU154" s="64"/>
      <c r="BE154" s="64"/>
      <c r="BN154" s="64"/>
      <c r="CB154" s="64"/>
      <c r="CF154" s="61" t="s">
        <v>456</v>
      </c>
      <c r="CG154" s="61">
        <v>289083</v>
      </c>
      <c r="CH154" s="61">
        <v>4.0999999999999996</v>
      </c>
    </row>
    <row r="155" spans="15:86" x14ac:dyDescent="0.25">
      <c r="O155" s="64"/>
      <c r="AC155" s="64"/>
      <c r="AL155" s="64"/>
      <c r="AU155" s="64"/>
      <c r="BE155" s="64"/>
      <c r="BN155" s="64"/>
      <c r="CB155" s="64"/>
      <c r="CF155" s="61" t="s">
        <v>457</v>
      </c>
      <c r="CG155" s="61">
        <v>273457</v>
      </c>
      <c r="CH155" s="61">
        <v>3.9</v>
      </c>
    </row>
    <row r="156" spans="15:86" x14ac:dyDescent="0.25">
      <c r="O156" s="64"/>
      <c r="AC156" s="64"/>
      <c r="AL156" s="64"/>
      <c r="AU156" s="64"/>
      <c r="BE156" s="64"/>
      <c r="BN156" s="64"/>
      <c r="CB156" s="64"/>
      <c r="CF156" s="61" t="s">
        <v>458</v>
      </c>
      <c r="CG156" s="61">
        <v>171887</v>
      </c>
      <c r="CH156" s="61">
        <v>2.4</v>
      </c>
    </row>
    <row r="157" spans="15:86" x14ac:dyDescent="0.25">
      <c r="O157" s="64"/>
      <c r="AC157" s="64"/>
      <c r="AL157" s="64"/>
      <c r="AU157" s="64"/>
      <c r="BE157" s="64"/>
      <c r="BN157" s="64"/>
      <c r="CB157" s="64"/>
      <c r="CF157" s="61" t="s">
        <v>43</v>
      </c>
      <c r="CG157" s="61">
        <v>1312594</v>
      </c>
      <c r="CH157" s="61">
        <v>18.7</v>
      </c>
    </row>
    <row r="158" spans="15:86" x14ac:dyDescent="0.25">
      <c r="O158" s="64"/>
      <c r="AC158" s="64"/>
      <c r="AL158" s="64"/>
      <c r="AU158" s="64"/>
      <c r="BE158" s="64"/>
      <c r="BN158" s="64"/>
      <c r="CB158" s="64"/>
      <c r="CE158" s="61" t="s">
        <v>69</v>
      </c>
      <c r="CF158" s="61" t="s">
        <v>70</v>
      </c>
      <c r="CG158" s="61">
        <v>5711348</v>
      </c>
      <c r="CH158" s="61">
        <v>81.3</v>
      </c>
    </row>
    <row r="159" spans="15:86" x14ac:dyDescent="0.25">
      <c r="O159" s="64"/>
      <c r="AC159" s="64"/>
      <c r="AL159" s="64"/>
      <c r="AU159" s="64"/>
      <c r="BE159" s="64"/>
      <c r="BN159" s="64"/>
      <c r="CB159" s="64"/>
      <c r="CE159" s="61" t="s">
        <v>43</v>
      </c>
      <c r="CG159" s="61">
        <v>7023942</v>
      </c>
      <c r="CH159" s="61">
        <v>100</v>
      </c>
    </row>
    <row r="160" spans="15:86" x14ac:dyDescent="0.25">
      <c r="O160" s="64"/>
      <c r="AC160" s="64"/>
      <c r="AL160" s="64"/>
      <c r="AU160" s="64"/>
      <c r="BE160" s="64"/>
      <c r="BN160" s="64"/>
      <c r="CB160" s="64"/>
    </row>
    <row r="161" spans="15:86" x14ac:dyDescent="0.25">
      <c r="O161" s="64"/>
      <c r="AC161" s="64"/>
      <c r="AL161" s="64"/>
      <c r="AU161" s="64"/>
      <c r="BE161" s="64"/>
      <c r="BN161" s="64"/>
      <c r="CB161" s="64"/>
    </row>
    <row r="162" spans="15:86" x14ac:dyDescent="0.25">
      <c r="O162" s="64"/>
      <c r="AC162" s="64"/>
      <c r="AL162" s="64"/>
      <c r="AU162" s="64"/>
      <c r="BE162" s="64"/>
      <c r="BN162" s="64"/>
      <c r="CB162" s="64"/>
    </row>
    <row r="163" spans="15:86" x14ac:dyDescent="0.25">
      <c r="O163" s="64"/>
      <c r="AC163" s="64"/>
      <c r="AL163" s="64"/>
      <c r="AU163" s="64"/>
      <c r="BE163" s="64"/>
      <c r="BN163" s="64"/>
      <c r="CB163" s="64"/>
      <c r="CE163" s="61" t="s">
        <v>470</v>
      </c>
    </row>
    <row r="164" spans="15:86" x14ac:dyDescent="0.25">
      <c r="O164" s="64"/>
      <c r="AC164" s="64"/>
      <c r="AL164" s="64"/>
      <c r="AU164" s="64"/>
      <c r="BE164" s="64"/>
      <c r="BN164" s="64"/>
      <c r="CB164" s="64"/>
      <c r="CG164" s="61" t="s">
        <v>3</v>
      </c>
      <c r="CH164" s="61" t="s">
        <v>4</v>
      </c>
    </row>
    <row r="165" spans="15:86" x14ac:dyDescent="0.25">
      <c r="O165" s="64"/>
      <c r="AC165" s="64"/>
      <c r="AL165" s="64"/>
      <c r="AU165" s="64"/>
      <c r="BE165" s="64"/>
      <c r="BN165" s="64"/>
      <c r="CB165" s="64"/>
      <c r="CE165" s="61" t="s">
        <v>6</v>
      </c>
      <c r="CF165" s="61" t="s">
        <v>454</v>
      </c>
      <c r="CG165" s="61">
        <v>15626</v>
      </c>
      <c r="CH165" s="61">
        <v>0.2</v>
      </c>
    </row>
    <row r="166" spans="15:86" x14ac:dyDescent="0.25">
      <c r="O166" s="64"/>
      <c r="AC166" s="64"/>
      <c r="AL166" s="64"/>
      <c r="AU166" s="64"/>
      <c r="BE166" s="64"/>
      <c r="BN166" s="64"/>
      <c r="CB166" s="64"/>
      <c r="CF166" s="61" t="s">
        <v>455</v>
      </c>
      <c r="CG166" s="61">
        <v>125009</v>
      </c>
      <c r="CH166" s="61">
        <v>1.8</v>
      </c>
    </row>
    <row r="167" spans="15:86" x14ac:dyDescent="0.25">
      <c r="O167" s="64"/>
      <c r="AC167" s="64"/>
      <c r="AL167" s="64"/>
      <c r="AU167" s="64"/>
      <c r="BE167" s="64"/>
      <c r="BN167" s="64"/>
      <c r="CB167" s="64"/>
      <c r="CF167" s="61" t="s">
        <v>456</v>
      </c>
      <c r="CG167" s="61">
        <v>31252</v>
      </c>
      <c r="CH167" s="61">
        <v>0.4</v>
      </c>
    </row>
    <row r="168" spans="15:86" x14ac:dyDescent="0.25">
      <c r="O168" s="64"/>
      <c r="AC168" s="64"/>
      <c r="AL168" s="64"/>
      <c r="AU168" s="64"/>
      <c r="BE168" s="64"/>
      <c r="BN168" s="64"/>
      <c r="CB168" s="64"/>
      <c r="CF168" s="61" t="s">
        <v>457</v>
      </c>
      <c r="CG168" s="61">
        <v>85944</v>
      </c>
      <c r="CH168" s="61">
        <v>1.2</v>
      </c>
    </row>
    <row r="169" spans="15:86" x14ac:dyDescent="0.25">
      <c r="O169" s="64"/>
      <c r="AC169" s="64"/>
      <c r="AL169" s="64"/>
      <c r="AU169" s="64"/>
      <c r="BE169" s="64"/>
      <c r="BN169" s="64"/>
      <c r="CB169" s="64"/>
      <c r="CF169" s="61" t="s">
        <v>458</v>
      </c>
      <c r="CG169" s="61">
        <v>7813</v>
      </c>
      <c r="CH169" s="61">
        <v>0.1</v>
      </c>
    </row>
    <row r="170" spans="15:86" x14ac:dyDescent="0.25">
      <c r="O170" s="64"/>
      <c r="AC170" s="64"/>
      <c r="AL170" s="64"/>
      <c r="AU170" s="64"/>
      <c r="BE170" s="64"/>
      <c r="BN170" s="64"/>
      <c r="CB170" s="64"/>
      <c r="CF170" s="61" t="s">
        <v>43</v>
      </c>
      <c r="CG170" s="61">
        <v>265644</v>
      </c>
      <c r="CH170" s="61">
        <v>3.8</v>
      </c>
    </row>
    <row r="171" spans="15:86" x14ac:dyDescent="0.25">
      <c r="O171" s="64"/>
      <c r="AC171" s="64"/>
      <c r="AL171" s="64"/>
      <c r="AU171" s="64"/>
      <c r="BE171" s="64"/>
      <c r="BN171" s="64"/>
      <c r="CB171" s="64"/>
      <c r="CE171" s="61" t="s">
        <v>69</v>
      </c>
      <c r="CF171" s="61" t="s">
        <v>70</v>
      </c>
      <c r="CG171" s="61">
        <v>6758298</v>
      </c>
      <c r="CH171" s="61">
        <v>96.2</v>
      </c>
    </row>
    <row r="172" spans="15:86" x14ac:dyDescent="0.25">
      <c r="O172" s="64"/>
      <c r="AC172" s="64"/>
      <c r="AL172" s="64"/>
      <c r="AU172" s="64"/>
      <c r="BE172" s="64"/>
      <c r="BN172" s="64"/>
      <c r="CB172" s="64"/>
      <c r="CE172" s="61" t="s">
        <v>43</v>
      </c>
      <c r="CG172" s="61">
        <v>7023942</v>
      </c>
      <c r="CH172" s="61">
        <v>100</v>
      </c>
    </row>
    <row r="173" spans="15:86" x14ac:dyDescent="0.25">
      <c r="O173" s="64"/>
      <c r="AC173" s="64"/>
      <c r="AL173" s="64"/>
      <c r="AU173" s="64"/>
      <c r="BE173" s="64"/>
      <c r="BN173" s="64"/>
      <c r="CB173" s="64"/>
    </row>
    <row r="174" spans="15:86" x14ac:dyDescent="0.25">
      <c r="O174" s="64"/>
      <c r="AC174" s="64"/>
      <c r="AL174" s="64"/>
      <c r="AU174" s="64"/>
      <c r="BE174" s="64"/>
      <c r="BN174" s="64"/>
      <c r="CB174" s="64"/>
    </row>
    <row r="175" spans="15:86" x14ac:dyDescent="0.25">
      <c r="O175" s="64"/>
      <c r="AC175" s="64"/>
      <c r="AL175" s="64"/>
      <c r="AU175" s="64"/>
      <c r="BE175" s="64"/>
      <c r="BN175" s="64"/>
      <c r="CB175" s="64"/>
    </row>
    <row r="176" spans="15:86" x14ac:dyDescent="0.25">
      <c r="O176" s="64"/>
      <c r="AC176" s="64"/>
      <c r="AL176" s="64"/>
      <c r="AU176" s="64"/>
      <c r="BE176" s="64"/>
      <c r="BN176" s="64"/>
      <c r="CB176" s="64"/>
      <c r="CE176" s="61" t="s">
        <v>471</v>
      </c>
    </row>
    <row r="177" spans="15:86" x14ac:dyDescent="0.25">
      <c r="O177" s="64"/>
      <c r="AC177" s="64"/>
      <c r="AL177" s="64"/>
      <c r="AU177" s="64"/>
      <c r="BE177" s="64"/>
      <c r="BN177" s="64"/>
      <c r="CB177" s="64"/>
      <c r="CG177" s="61" t="s">
        <v>3</v>
      </c>
      <c r="CH177" s="61" t="s">
        <v>4</v>
      </c>
    </row>
    <row r="178" spans="15:86" x14ac:dyDescent="0.25">
      <c r="O178" s="64"/>
      <c r="AC178" s="64"/>
      <c r="AL178" s="64"/>
      <c r="AU178" s="64"/>
      <c r="BE178" s="64"/>
      <c r="BN178" s="64"/>
      <c r="CB178" s="64"/>
      <c r="CE178" s="61" t="s">
        <v>6</v>
      </c>
      <c r="CF178" s="61" t="s">
        <v>454</v>
      </c>
      <c r="CG178" s="61">
        <v>15626</v>
      </c>
      <c r="CH178" s="61">
        <v>0.2</v>
      </c>
    </row>
    <row r="179" spans="15:86" x14ac:dyDescent="0.25">
      <c r="O179" s="64"/>
      <c r="AC179" s="64"/>
      <c r="AL179" s="64"/>
      <c r="AU179" s="64"/>
      <c r="BE179" s="64"/>
      <c r="BN179" s="64"/>
      <c r="CB179" s="64"/>
      <c r="CF179" s="61" t="s">
        <v>455</v>
      </c>
      <c r="CG179" s="61">
        <v>31252</v>
      </c>
      <c r="CH179" s="61">
        <v>0.4</v>
      </c>
    </row>
    <row r="180" spans="15:86" x14ac:dyDescent="0.25">
      <c r="O180" s="64"/>
      <c r="AC180" s="64"/>
      <c r="AL180" s="64"/>
      <c r="AU180" s="64"/>
      <c r="BE180" s="64"/>
      <c r="BN180" s="64"/>
      <c r="CB180" s="64"/>
      <c r="CF180" s="61" t="s">
        <v>456</v>
      </c>
      <c r="CG180" s="61">
        <v>39065</v>
      </c>
      <c r="CH180" s="61">
        <v>0.6</v>
      </c>
    </row>
    <row r="181" spans="15:86" x14ac:dyDescent="0.25">
      <c r="O181" s="64"/>
      <c r="AC181" s="64"/>
      <c r="AL181" s="64"/>
      <c r="AU181" s="64"/>
      <c r="BE181" s="64"/>
      <c r="BN181" s="64"/>
      <c r="CB181" s="64"/>
      <c r="CF181" s="61" t="s">
        <v>457</v>
      </c>
      <c r="CG181" s="61">
        <v>31252</v>
      </c>
      <c r="CH181" s="61">
        <v>0.4</v>
      </c>
    </row>
    <row r="182" spans="15:86" x14ac:dyDescent="0.25">
      <c r="O182" s="64"/>
      <c r="AC182" s="64"/>
      <c r="AL182" s="64"/>
      <c r="AU182" s="64"/>
      <c r="BE182" s="64"/>
      <c r="BN182" s="64"/>
      <c r="CB182" s="64"/>
      <c r="CF182" s="61" t="s">
        <v>458</v>
      </c>
      <c r="CG182" s="61">
        <v>15626</v>
      </c>
      <c r="CH182" s="61">
        <v>0.2</v>
      </c>
    </row>
    <row r="183" spans="15:86" x14ac:dyDescent="0.25">
      <c r="O183" s="64"/>
      <c r="AC183" s="64"/>
      <c r="AL183" s="64"/>
      <c r="AU183" s="64"/>
      <c r="BE183" s="64"/>
      <c r="BN183" s="64"/>
      <c r="CB183" s="64"/>
      <c r="CF183" s="61" t="s">
        <v>43</v>
      </c>
      <c r="CG183" s="61">
        <v>132822</v>
      </c>
      <c r="CH183" s="61">
        <v>1.9</v>
      </c>
    </row>
    <row r="184" spans="15:86" x14ac:dyDescent="0.25">
      <c r="O184" s="64"/>
      <c r="AC184" s="64"/>
      <c r="AL184" s="64"/>
      <c r="AU184" s="64"/>
      <c r="BE184" s="64"/>
      <c r="BN184" s="64"/>
      <c r="CB184" s="64"/>
      <c r="CE184" s="61" t="s">
        <v>69</v>
      </c>
      <c r="CF184" s="61" t="s">
        <v>70</v>
      </c>
      <c r="CG184" s="61">
        <v>6891120</v>
      </c>
      <c r="CH184" s="61">
        <v>98.1</v>
      </c>
    </row>
    <row r="185" spans="15:86" x14ac:dyDescent="0.25">
      <c r="O185" s="64"/>
      <c r="AC185" s="64"/>
      <c r="AL185" s="64"/>
      <c r="AU185" s="64"/>
      <c r="BE185" s="64"/>
      <c r="BN185" s="64"/>
      <c r="CB185" s="64"/>
      <c r="CE185" s="61" t="s">
        <v>43</v>
      </c>
      <c r="CG185" s="61">
        <v>7023942</v>
      </c>
      <c r="CH185" s="61">
        <v>100</v>
      </c>
    </row>
    <row r="186" spans="15:86" x14ac:dyDescent="0.25">
      <c r="O186" s="64"/>
      <c r="AC186" s="64"/>
      <c r="AL186" s="64"/>
      <c r="AU186" s="64"/>
      <c r="BE186" s="64"/>
      <c r="BN186" s="64"/>
      <c r="CB186" s="64"/>
    </row>
    <row r="187" spans="15:86" x14ac:dyDescent="0.25">
      <c r="O187" s="64"/>
      <c r="AC187" s="64"/>
      <c r="AL187" s="64"/>
      <c r="AU187" s="64"/>
      <c r="BE187" s="64"/>
      <c r="BN187" s="64"/>
      <c r="CB187" s="64"/>
    </row>
    <row r="188" spans="15:86" x14ac:dyDescent="0.25">
      <c r="O188" s="64"/>
      <c r="AC188" s="64"/>
      <c r="AL188" s="64"/>
      <c r="AU188" s="64"/>
      <c r="BE188" s="64"/>
      <c r="BN188" s="64"/>
      <c r="CB188" s="64"/>
    </row>
    <row r="189" spans="15:86" x14ac:dyDescent="0.25">
      <c r="O189" s="64"/>
      <c r="AC189" s="64"/>
      <c r="AL189" s="64"/>
      <c r="AU189" s="64"/>
      <c r="BE189" s="64"/>
      <c r="BN189" s="64"/>
      <c r="CB189" s="64"/>
    </row>
    <row r="190" spans="15:86" x14ac:dyDescent="0.25">
      <c r="O190" s="64"/>
      <c r="AC190" s="64"/>
      <c r="AL190" s="64"/>
      <c r="AU190" s="64"/>
      <c r="BE190" s="64"/>
      <c r="BN190" s="64"/>
      <c r="CB190" s="64"/>
    </row>
    <row r="191" spans="15:86" x14ac:dyDescent="0.25">
      <c r="O191" s="64"/>
      <c r="AC191" s="64"/>
      <c r="AL191" s="64"/>
      <c r="AU191" s="64"/>
      <c r="BE191" s="64"/>
      <c r="BN191" s="64"/>
      <c r="CB191" s="64"/>
    </row>
    <row r="192" spans="15:86" x14ac:dyDescent="0.25">
      <c r="O192" s="64"/>
      <c r="AC192" s="64"/>
      <c r="AL192" s="64"/>
      <c r="AU192" s="64"/>
      <c r="BE192" s="64"/>
      <c r="BN192" s="64"/>
      <c r="CB192" s="64"/>
    </row>
    <row r="193" spans="15:80" x14ac:dyDescent="0.25">
      <c r="O193" s="64"/>
      <c r="AC193" s="64"/>
      <c r="AL193" s="64"/>
      <c r="AU193" s="64"/>
      <c r="BE193" s="64"/>
      <c r="BN193" s="64"/>
      <c r="CB193" s="64"/>
    </row>
    <row r="194" spans="15:80" x14ac:dyDescent="0.25">
      <c r="O194" s="64"/>
      <c r="AC194" s="64"/>
      <c r="AL194" s="64"/>
      <c r="AU194" s="64"/>
      <c r="BE194" s="64"/>
      <c r="BN194" s="64"/>
      <c r="CB194" s="64"/>
    </row>
    <row r="195" spans="15:80" x14ac:dyDescent="0.25">
      <c r="O195" s="64"/>
      <c r="AC195" s="64"/>
      <c r="AL195" s="64"/>
      <c r="AU195" s="64"/>
      <c r="BE195" s="64"/>
      <c r="BN195" s="64"/>
      <c r="CB195" s="64"/>
    </row>
    <row r="196" spans="15:80" x14ac:dyDescent="0.25">
      <c r="O196" s="64"/>
      <c r="AC196" s="64"/>
      <c r="AL196" s="64"/>
      <c r="AU196" s="64"/>
      <c r="BE196" s="64"/>
      <c r="BN196" s="64"/>
      <c r="CB196" s="64"/>
    </row>
    <row r="197" spans="15:80" x14ac:dyDescent="0.25">
      <c r="O197" s="64"/>
      <c r="AC197" s="64"/>
      <c r="AL197" s="64"/>
      <c r="AU197" s="64"/>
      <c r="BE197" s="64"/>
      <c r="BN197" s="64"/>
      <c r="CB197" s="64"/>
    </row>
    <row r="198" spans="15:80" x14ac:dyDescent="0.25">
      <c r="O198" s="64"/>
      <c r="AC198" s="64"/>
      <c r="AL198" s="64"/>
      <c r="AU198" s="64"/>
      <c r="BE198" s="64"/>
      <c r="BN198" s="64"/>
      <c r="CB198" s="64"/>
    </row>
    <row r="199" spans="15:80" x14ac:dyDescent="0.25">
      <c r="O199" s="64"/>
      <c r="AC199" s="64"/>
      <c r="AL199" s="64"/>
      <c r="AU199" s="64"/>
      <c r="BE199" s="64"/>
      <c r="BN199" s="64"/>
      <c r="CB199" s="64"/>
    </row>
    <row r="200" spans="15:80" x14ac:dyDescent="0.25">
      <c r="O200" s="64"/>
      <c r="AC200" s="64"/>
      <c r="AL200" s="64"/>
      <c r="AU200" s="64"/>
      <c r="BE200" s="64"/>
      <c r="BN200" s="64"/>
      <c r="CB200" s="64"/>
    </row>
    <row r="201" spans="15:80" x14ac:dyDescent="0.25">
      <c r="O201" s="64"/>
      <c r="AC201" s="64"/>
      <c r="AL201" s="64"/>
      <c r="AU201" s="64"/>
      <c r="BE201" s="64"/>
      <c r="BN201" s="64"/>
      <c r="CB201" s="64"/>
    </row>
    <row r="202" spans="15:80" x14ac:dyDescent="0.25">
      <c r="O202" s="64"/>
      <c r="AC202" s="64"/>
      <c r="AL202" s="64"/>
      <c r="AU202" s="64"/>
      <c r="BE202" s="64"/>
      <c r="BN202" s="64"/>
      <c r="CB202" s="64"/>
    </row>
    <row r="203" spans="15:80" x14ac:dyDescent="0.25">
      <c r="O203" s="64"/>
      <c r="AC203" s="64"/>
      <c r="AL203" s="64"/>
      <c r="AU203" s="64"/>
      <c r="BE203" s="64"/>
      <c r="BN203" s="64"/>
      <c r="CB203" s="64"/>
    </row>
    <row r="204" spans="15:80" x14ac:dyDescent="0.25">
      <c r="O204" s="64"/>
      <c r="AC204" s="64"/>
      <c r="AL204" s="64"/>
      <c r="AU204" s="64"/>
      <c r="BE204" s="64"/>
      <c r="BN204" s="64"/>
      <c r="CB204" s="64"/>
    </row>
    <row r="205" spans="15:80" x14ac:dyDescent="0.25">
      <c r="O205" s="64"/>
      <c r="AC205" s="64"/>
      <c r="AL205" s="64"/>
      <c r="AU205" s="64"/>
      <c r="BE205" s="64"/>
      <c r="BN205" s="64"/>
      <c r="CB205" s="64"/>
    </row>
    <row r="206" spans="15:80" x14ac:dyDescent="0.25">
      <c r="O206" s="64"/>
      <c r="AC206" s="64"/>
      <c r="AL206" s="64"/>
      <c r="AU206" s="64"/>
      <c r="BE206" s="64"/>
      <c r="BN206" s="64"/>
      <c r="CB206" s="64"/>
    </row>
    <row r="207" spans="15:80" x14ac:dyDescent="0.25">
      <c r="O207" s="64"/>
      <c r="AC207" s="64"/>
      <c r="AL207" s="64"/>
      <c r="AU207" s="64"/>
      <c r="BE207" s="64"/>
      <c r="BN207" s="64"/>
      <c r="CB207" s="64"/>
    </row>
    <row r="208" spans="15:80" x14ac:dyDescent="0.25">
      <c r="O208" s="64"/>
      <c r="AC208" s="64"/>
      <c r="AL208" s="64"/>
      <c r="AU208" s="64"/>
      <c r="BE208" s="64"/>
      <c r="BN208" s="64"/>
      <c r="CB208" s="64"/>
    </row>
    <row r="209" spans="15:80" x14ac:dyDescent="0.25">
      <c r="O209" s="64"/>
      <c r="AC209" s="64"/>
      <c r="AL209" s="64"/>
      <c r="AU209" s="64"/>
      <c r="BE209" s="64"/>
      <c r="BN209" s="64"/>
      <c r="CB209" s="64"/>
    </row>
    <row r="210" spans="15:80" x14ac:dyDescent="0.25">
      <c r="O210" s="64"/>
      <c r="AC210" s="64"/>
      <c r="AL210" s="64"/>
      <c r="AU210" s="64"/>
      <c r="BE210" s="64"/>
      <c r="BN210" s="64"/>
      <c r="CB210" s="64"/>
    </row>
    <row r="211" spans="15:80" x14ac:dyDescent="0.25">
      <c r="O211" s="64"/>
      <c r="AC211" s="64"/>
      <c r="AL211" s="64"/>
      <c r="AU211" s="64"/>
      <c r="BE211" s="64"/>
      <c r="BN211" s="64"/>
      <c r="CB211" s="64"/>
    </row>
    <row r="212" spans="15:80" x14ac:dyDescent="0.25">
      <c r="O212" s="64"/>
      <c r="AC212" s="64"/>
      <c r="AL212" s="64"/>
      <c r="AU212" s="64"/>
      <c r="BE212" s="64"/>
      <c r="BN212" s="64"/>
      <c r="CB212" s="64"/>
    </row>
    <row r="213" spans="15:80" x14ac:dyDescent="0.25">
      <c r="O213" s="64"/>
      <c r="AC213" s="64"/>
      <c r="AL213" s="64"/>
      <c r="AU213" s="64"/>
      <c r="BE213" s="64"/>
      <c r="BN213" s="64"/>
      <c r="CB213" s="64"/>
    </row>
    <row r="214" spans="15:80" x14ac:dyDescent="0.25">
      <c r="O214" s="64"/>
      <c r="AC214" s="64"/>
      <c r="AL214" s="64"/>
      <c r="AU214" s="64"/>
      <c r="BE214" s="64"/>
      <c r="BN214" s="64"/>
      <c r="CB214" s="64"/>
    </row>
    <row r="215" spans="15:80" x14ac:dyDescent="0.25">
      <c r="O215" s="64"/>
      <c r="AC215" s="64"/>
      <c r="AL215" s="64"/>
      <c r="AU215" s="64"/>
      <c r="BE215" s="64"/>
      <c r="BN215" s="64"/>
      <c r="CB215" s="64"/>
    </row>
    <row r="216" spans="15:80" x14ac:dyDescent="0.25">
      <c r="O216" s="64"/>
      <c r="AC216" s="64"/>
      <c r="AL216" s="64"/>
      <c r="AU216" s="64"/>
      <c r="BE216" s="64"/>
      <c r="BN216" s="64"/>
      <c r="CB216" s="64"/>
    </row>
    <row r="217" spans="15:80" x14ac:dyDescent="0.25">
      <c r="O217" s="64"/>
      <c r="AC217" s="64"/>
      <c r="AL217" s="64"/>
      <c r="AU217" s="64"/>
      <c r="BE217" s="64"/>
      <c r="BN217" s="64"/>
      <c r="CB217" s="64"/>
    </row>
    <row r="218" spans="15:80" x14ac:dyDescent="0.25">
      <c r="O218" s="64"/>
      <c r="AC218" s="64"/>
      <c r="AL218" s="64"/>
      <c r="AU218" s="64"/>
      <c r="BE218" s="64"/>
      <c r="BN218" s="64"/>
      <c r="CB218" s="64"/>
    </row>
    <row r="219" spans="15:80" x14ac:dyDescent="0.25">
      <c r="O219" s="64"/>
      <c r="AC219" s="64"/>
      <c r="AL219" s="64"/>
      <c r="AU219" s="64"/>
      <c r="BE219" s="64"/>
      <c r="BN219" s="64"/>
      <c r="CB219" s="64"/>
    </row>
    <row r="220" spans="15:80" x14ac:dyDescent="0.25">
      <c r="O220" s="64"/>
      <c r="AC220" s="64"/>
      <c r="AL220" s="64"/>
      <c r="AU220" s="64"/>
      <c r="BE220" s="64"/>
      <c r="BN220" s="64"/>
      <c r="CB220" s="64"/>
    </row>
    <row r="221" spans="15:80" x14ac:dyDescent="0.25">
      <c r="O221" s="64"/>
      <c r="AC221" s="64"/>
      <c r="AL221" s="64"/>
      <c r="AU221" s="64"/>
      <c r="BE221" s="64"/>
      <c r="BN221" s="64"/>
      <c r="CB221" s="64"/>
    </row>
    <row r="222" spans="15:80" x14ac:dyDescent="0.25">
      <c r="O222" s="64"/>
      <c r="AC222" s="64"/>
      <c r="AL222" s="64"/>
      <c r="AU222" s="64"/>
      <c r="BE222" s="64"/>
      <c r="BN222" s="64"/>
      <c r="CB222" s="64"/>
    </row>
    <row r="223" spans="15:80" x14ac:dyDescent="0.25">
      <c r="O223" s="64"/>
      <c r="AC223" s="64"/>
      <c r="AL223" s="64"/>
      <c r="AU223" s="64"/>
      <c r="BE223" s="64"/>
      <c r="BN223" s="64"/>
      <c r="CB223" s="64"/>
    </row>
    <row r="224" spans="15:80" x14ac:dyDescent="0.25">
      <c r="O224" s="64"/>
      <c r="AC224" s="64"/>
      <c r="AL224" s="64"/>
      <c r="AU224" s="64"/>
      <c r="BE224" s="64"/>
      <c r="BN224" s="64"/>
      <c r="CB224" s="64"/>
    </row>
    <row r="225" spans="15:80" x14ac:dyDescent="0.25">
      <c r="O225" s="64"/>
      <c r="AC225" s="64"/>
      <c r="AL225" s="64"/>
      <c r="AU225" s="64"/>
      <c r="BE225" s="64"/>
      <c r="BN225" s="64"/>
      <c r="CB225" s="64"/>
    </row>
    <row r="226" spans="15:80" x14ac:dyDescent="0.25">
      <c r="O226" s="64"/>
      <c r="AC226" s="64"/>
      <c r="AL226" s="64"/>
      <c r="AU226" s="64"/>
      <c r="BE226" s="64"/>
      <c r="BN226" s="64"/>
      <c r="CB226" s="64"/>
    </row>
    <row r="227" spans="15:80" x14ac:dyDescent="0.25">
      <c r="O227" s="64"/>
      <c r="AC227" s="64"/>
      <c r="AL227" s="64"/>
      <c r="AU227" s="64"/>
      <c r="BE227" s="64"/>
      <c r="BN227" s="64"/>
      <c r="CB227" s="64"/>
    </row>
    <row r="228" spans="15:80" x14ac:dyDescent="0.25">
      <c r="O228" s="64"/>
      <c r="AC228" s="64"/>
      <c r="AL228" s="64"/>
      <c r="AU228" s="64"/>
      <c r="BE228" s="64"/>
      <c r="BN228" s="64"/>
      <c r="CB228" s="64"/>
    </row>
    <row r="229" spans="15:80" x14ac:dyDescent="0.25">
      <c r="O229" s="64"/>
      <c r="AC229" s="64"/>
      <c r="AL229" s="64"/>
      <c r="AU229" s="64"/>
      <c r="BE229" s="64"/>
      <c r="BN229" s="64"/>
      <c r="CB229" s="64"/>
    </row>
    <row r="230" spans="15:80" x14ac:dyDescent="0.25">
      <c r="O230" s="64"/>
      <c r="AC230" s="64"/>
      <c r="AL230" s="64"/>
      <c r="AU230" s="64"/>
      <c r="BE230" s="64"/>
      <c r="BN230" s="64"/>
      <c r="CB230" s="64"/>
    </row>
    <row r="231" spans="15:80" x14ac:dyDescent="0.25">
      <c r="O231" s="64"/>
      <c r="AC231" s="64"/>
      <c r="AL231" s="64"/>
      <c r="AU231" s="64"/>
      <c r="BE231" s="64"/>
      <c r="BN231" s="64"/>
      <c r="CB231" s="64"/>
    </row>
    <row r="232" spans="15:80" x14ac:dyDescent="0.25">
      <c r="O232" s="64"/>
      <c r="AC232" s="64"/>
      <c r="AL232" s="64"/>
      <c r="AU232" s="64"/>
      <c r="BE232" s="64"/>
      <c r="BN232" s="64"/>
      <c r="CB232" s="64"/>
    </row>
    <row r="233" spans="15:80" x14ac:dyDescent="0.25">
      <c r="O233" s="64"/>
      <c r="AC233" s="64"/>
      <c r="AL233" s="64"/>
      <c r="AU233" s="64"/>
      <c r="BE233" s="64"/>
      <c r="BN233" s="64"/>
      <c r="CB233" s="64"/>
    </row>
    <row r="234" spans="15:80" x14ac:dyDescent="0.25">
      <c r="O234" s="64"/>
      <c r="AC234" s="64"/>
      <c r="AL234" s="64"/>
      <c r="AU234" s="64"/>
      <c r="BE234" s="64"/>
      <c r="BN234" s="64"/>
      <c r="CB234" s="64"/>
    </row>
    <row r="235" spans="15:80" x14ac:dyDescent="0.25">
      <c r="O235" s="64"/>
      <c r="AC235" s="64"/>
      <c r="AL235" s="64"/>
      <c r="AU235" s="64"/>
      <c r="BE235" s="64"/>
      <c r="BN235" s="64"/>
      <c r="CB235" s="64"/>
    </row>
    <row r="236" spans="15:80" x14ac:dyDescent="0.25">
      <c r="O236" s="64"/>
      <c r="AC236" s="64"/>
      <c r="AL236" s="64"/>
      <c r="AU236" s="64"/>
      <c r="BE236" s="64"/>
      <c r="BN236" s="64"/>
      <c r="CB236" s="64"/>
    </row>
    <row r="237" spans="15:80" x14ac:dyDescent="0.25">
      <c r="O237" s="64"/>
      <c r="AC237" s="64"/>
      <c r="AL237" s="64"/>
      <c r="AU237" s="64"/>
      <c r="BE237" s="64"/>
      <c r="BN237" s="64"/>
      <c r="CB237" s="64"/>
    </row>
    <row r="238" spans="15:80" x14ac:dyDescent="0.25">
      <c r="O238" s="64"/>
      <c r="AC238" s="64"/>
      <c r="AL238" s="64"/>
      <c r="AU238" s="64"/>
      <c r="BE238" s="64"/>
      <c r="BN238" s="64"/>
      <c r="CB238" s="64"/>
    </row>
    <row r="239" spans="15:80" x14ac:dyDescent="0.25">
      <c r="O239" s="64"/>
      <c r="AC239" s="64"/>
      <c r="AL239" s="64"/>
      <c r="AU239" s="64"/>
      <c r="BE239" s="64"/>
      <c r="BN239" s="64"/>
      <c r="CB239" s="64"/>
    </row>
    <row r="240" spans="15:80" x14ac:dyDescent="0.25">
      <c r="O240" s="64"/>
      <c r="AC240" s="64"/>
      <c r="AL240" s="64"/>
      <c r="AU240" s="64"/>
      <c r="BE240" s="64"/>
      <c r="BN240" s="64"/>
      <c r="CB240" s="64"/>
    </row>
    <row r="241" spans="15:80" x14ac:dyDescent="0.25">
      <c r="O241" s="64"/>
      <c r="AC241" s="64"/>
      <c r="AL241" s="64"/>
      <c r="AU241" s="64"/>
      <c r="BE241" s="64"/>
      <c r="BN241" s="64"/>
      <c r="CB241" s="64"/>
    </row>
    <row r="242" spans="15:80" x14ac:dyDescent="0.25">
      <c r="O242" s="64"/>
      <c r="AC242" s="64"/>
      <c r="AL242" s="64"/>
      <c r="AU242" s="64"/>
      <c r="BE242" s="64"/>
      <c r="BN242" s="64"/>
      <c r="CB242" s="64"/>
    </row>
    <row r="243" spans="15:80" x14ac:dyDescent="0.25">
      <c r="O243" s="64"/>
      <c r="AC243" s="64"/>
      <c r="AL243" s="64"/>
      <c r="AU243" s="64"/>
      <c r="BE243" s="64"/>
      <c r="BN243" s="64"/>
      <c r="CB243" s="64"/>
    </row>
    <row r="244" spans="15:80" x14ac:dyDescent="0.25">
      <c r="O244" s="64"/>
      <c r="AC244" s="64"/>
      <c r="AL244" s="64"/>
      <c r="AU244" s="64"/>
      <c r="BE244" s="64"/>
      <c r="BN244" s="64"/>
      <c r="CB244" s="64"/>
    </row>
    <row r="245" spans="15:80" x14ac:dyDescent="0.25">
      <c r="O245" s="64"/>
      <c r="AC245" s="64"/>
      <c r="AL245" s="64"/>
      <c r="AU245" s="64"/>
      <c r="BE245" s="64"/>
      <c r="BN245" s="64"/>
      <c r="CB245" s="64"/>
    </row>
    <row r="246" spans="15:80" x14ac:dyDescent="0.25">
      <c r="O246" s="64"/>
      <c r="AC246" s="64"/>
      <c r="AL246" s="64"/>
      <c r="AU246" s="64"/>
      <c r="BE246" s="64"/>
      <c r="BN246" s="64"/>
      <c r="CB246" s="64"/>
    </row>
    <row r="247" spans="15:80" x14ac:dyDescent="0.25">
      <c r="O247" s="64"/>
      <c r="AC247" s="64"/>
      <c r="AL247" s="64"/>
      <c r="AU247" s="64"/>
      <c r="BE247" s="64"/>
      <c r="BN247" s="64"/>
      <c r="CB247" s="64"/>
    </row>
    <row r="248" spans="15:80" x14ac:dyDescent="0.25">
      <c r="O248" s="64"/>
      <c r="AC248" s="64"/>
      <c r="AL248" s="64"/>
      <c r="AU248" s="64"/>
      <c r="BE248" s="64"/>
      <c r="BN248" s="64"/>
      <c r="CB248" s="64"/>
    </row>
    <row r="249" spans="15:80" x14ac:dyDescent="0.25">
      <c r="O249" s="64"/>
      <c r="AC249" s="64"/>
      <c r="AL249" s="64"/>
      <c r="AU249" s="64"/>
      <c r="BE249" s="64"/>
      <c r="BN249" s="64"/>
      <c r="CB249" s="64"/>
    </row>
    <row r="250" spans="15:80" x14ac:dyDescent="0.25">
      <c r="O250" s="64"/>
      <c r="AC250" s="64"/>
      <c r="AL250" s="64"/>
      <c r="AU250" s="64"/>
      <c r="BE250" s="64"/>
      <c r="BN250" s="64"/>
      <c r="CB250" s="64"/>
    </row>
    <row r="251" spans="15:80" x14ac:dyDescent="0.25">
      <c r="O251" s="64"/>
      <c r="AC251" s="64"/>
      <c r="AL251" s="64"/>
      <c r="AU251" s="64"/>
      <c r="BE251" s="64"/>
      <c r="BN251" s="64"/>
      <c r="CB251" s="64"/>
    </row>
    <row r="252" spans="15:80" x14ac:dyDescent="0.25">
      <c r="O252" s="64"/>
      <c r="AC252" s="64"/>
      <c r="AL252" s="64"/>
      <c r="AU252" s="64"/>
      <c r="BE252" s="64"/>
      <c r="BN252" s="64"/>
      <c r="CB252" s="64"/>
    </row>
    <row r="253" spans="15:80" x14ac:dyDescent="0.25">
      <c r="O253" s="64"/>
      <c r="AC253" s="64"/>
      <c r="AL253" s="64"/>
      <c r="AU253" s="64"/>
      <c r="BE253" s="64"/>
      <c r="BN253" s="64"/>
      <c r="CB253" s="64"/>
    </row>
    <row r="254" spans="15:80" x14ac:dyDescent="0.25">
      <c r="O254" s="64"/>
      <c r="AC254" s="64"/>
      <c r="AL254" s="64"/>
      <c r="AU254" s="64"/>
      <c r="BE254" s="64"/>
      <c r="BN254" s="64"/>
      <c r="CB254" s="64"/>
    </row>
    <row r="255" spans="15:80" x14ac:dyDescent="0.25">
      <c r="O255" s="64"/>
      <c r="AC255" s="64"/>
      <c r="AL255" s="64"/>
      <c r="AU255" s="64"/>
      <c r="BE255" s="64"/>
      <c r="BN255" s="64"/>
      <c r="CB255" s="64"/>
    </row>
    <row r="256" spans="15:80" x14ac:dyDescent="0.25">
      <c r="O256" s="64"/>
      <c r="AC256" s="64"/>
      <c r="AL256" s="64"/>
      <c r="AU256" s="64"/>
      <c r="BE256" s="64"/>
      <c r="BN256" s="64"/>
      <c r="CB256" s="64"/>
    </row>
    <row r="257" spans="15:80" x14ac:dyDescent="0.25">
      <c r="O257" s="64"/>
      <c r="AC257" s="64"/>
      <c r="AL257" s="64"/>
      <c r="AU257" s="64"/>
      <c r="BE257" s="64"/>
      <c r="BN257" s="64"/>
      <c r="CB257" s="64"/>
    </row>
    <row r="258" spans="15:80" x14ac:dyDescent="0.25">
      <c r="O258" s="64"/>
      <c r="AC258" s="64"/>
      <c r="AL258" s="64"/>
      <c r="AU258" s="64"/>
      <c r="BE258" s="64"/>
      <c r="BN258" s="64"/>
      <c r="CB258" s="64"/>
    </row>
    <row r="259" spans="15:80" x14ac:dyDescent="0.25">
      <c r="O259" s="64"/>
      <c r="AC259" s="64"/>
      <c r="AL259" s="64"/>
      <c r="AU259" s="64"/>
      <c r="BE259" s="64"/>
      <c r="BN259" s="64"/>
      <c r="CB259" s="64"/>
    </row>
    <row r="260" spans="15:80" x14ac:dyDescent="0.25">
      <c r="O260" s="64"/>
      <c r="AC260" s="64"/>
      <c r="AL260" s="64"/>
      <c r="AU260" s="64"/>
      <c r="BE260" s="64"/>
      <c r="BN260" s="64"/>
      <c r="CB260" s="64"/>
    </row>
    <row r="261" spans="15:80" x14ac:dyDescent="0.25">
      <c r="O261" s="64"/>
      <c r="AC261" s="64"/>
      <c r="AL261" s="64"/>
      <c r="AU261" s="64"/>
      <c r="BE261" s="64"/>
      <c r="BN261" s="64"/>
      <c r="CB261" s="64"/>
    </row>
    <row r="262" spans="15:80" x14ac:dyDescent="0.25">
      <c r="O262" s="64"/>
      <c r="AC262" s="64"/>
      <c r="AL262" s="64"/>
      <c r="AU262" s="64"/>
      <c r="BE262" s="64"/>
      <c r="BN262" s="64"/>
      <c r="CB262" s="64"/>
    </row>
    <row r="263" spans="15:80" x14ac:dyDescent="0.25">
      <c r="O263" s="64"/>
      <c r="AC263" s="64"/>
      <c r="AL263" s="64"/>
      <c r="AU263" s="64"/>
      <c r="BE263" s="64"/>
      <c r="BN263" s="64"/>
      <c r="CB263" s="64"/>
    </row>
    <row r="264" spans="15:80" x14ac:dyDescent="0.25">
      <c r="O264" s="64"/>
      <c r="AC264" s="64"/>
      <c r="AL264" s="64"/>
      <c r="AU264" s="64"/>
      <c r="BE264" s="64"/>
      <c r="BN264" s="64"/>
      <c r="CB264" s="64"/>
    </row>
    <row r="265" spans="15:80" x14ac:dyDescent="0.25">
      <c r="O265" s="64"/>
      <c r="AC265" s="64"/>
      <c r="AL265" s="64"/>
      <c r="AU265" s="64"/>
      <c r="BE265" s="64"/>
      <c r="BN265" s="64"/>
      <c r="CB265" s="64"/>
    </row>
    <row r="266" spans="15:80" x14ac:dyDescent="0.25">
      <c r="O266" s="64"/>
      <c r="AC266" s="64"/>
      <c r="AL266" s="64"/>
      <c r="AU266" s="64"/>
      <c r="BE266" s="64"/>
      <c r="BN266" s="64"/>
      <c r="CB266" s="64"/>
    </row>
    <row r="267" spans="15:80" x14ac:dyDescent="0.25">
      <c r="O267" s="64"/>
      <c r="AC267" s="64"/>
      <c r="AL267" s="64"/>
      <c r="AU267" s="64"/>
      <c r="BE267" s="64"/>
      <c r="BN267" s="64"/>
      <c r="CB267" s="64"/>
    </row>
    <row r="268" spans="15:80" x14ac:dyDescent="0.25">
      <c r="O268" s="64"/>
      <c r="AC268" s="64"/>
      <c r="AL268" s="64"/>
      <c r="AU268" s="64"/>
      <c r="BE268" s="64"/>
      <c r="BN268" s="64"/>
      <c r="CB268" s="64"/>
    </row>
    <row r="269" spans="15:80" x14ac:dyDescent="0.25">
      <c r="O269" s="64"/>
      <c r="AC269" s="64"/>
      <c r="AL269" s="64"/>
      <c r="AU269" s="64"/>
      <c r="BE269" s="64"/>
      <c r="BN269" s="64"/>
      <c r="CB269" s="64"/>
    </row>
    <row r="270" spans="15:80" x14ac:dyDescent="0.25">
      <c r="O270" s="64"/>
      <c r="AC270" s="64"/>
      <c r="AL270" s="64"/>
      <c r="AU270" s="64"/>
      <c r="BE270" s="64"/>
      <c r="BN270" s="64"/>
      <c r="CB270" s="64"/>
    </row>
    <row r="271" spans="15:80" x14ac:dyDescent="0.25">
      <c r="O271" s="64"/>
      <c r="AC271" s="64"/>
      <c r="AL271" s="64"/>
      <c r="AU271" s="64"/>
      <c r="BE271" s="64"/>
      <c r="BN271" s="64"/>
      <c r="CB271" s="64"/>
    </row>
    <row r="272" spans="15:80" x14ac:dyDescent="0.25">
      <c r="O272" s="64"/>
      <c r="AC272" s="64"/>
      <c r="AL272" s="64"/>
      <c r="AU272" s="64"/>
      <c r="BE272" s="64"/>
      <c r="BN272" s="64"/>
      <c r="CB272" s="64"/>
    </row>
    <row r="273" spans="15:80" x14ac:dyDescent="0.25">
      <c r="O273" s="64"/>
      <c r="AC273" s="64"/>
      <c r="AL273" s="64"/>
      <c r="AU273" s="64"/>
      <c r="BE273" s="64"/>
      <c r="BN273" s="64"/>
      <c r="CB273" s="64"/>
    </row>
    <row r="274" spans="15:80" x14ac:dyDescent="0.25">
      <c r="O274" s="64"/>
      <c r="AC274" s="64"/>
      <c r="AL274" s="64"/>
      <c r="AU274" s="64"/>
      <c r="BE274" s="64"/>
      <c r="BN274" s="64"/>
      <c r="CB274" s="64"/>
    </row>
    <row r="275" spans="15:80" x14ac:dyDescent="0.25">
      <c r="O275" s="64"/>
      <c r="AC275" s="64"/>
      <c r="AL275" s="64"/>
      <c r="AU275" s="64"/>
      <c r="BE275" s="64"/>
      <c r="BN275" s="64"/>
      <c r="CB275" s="64"/>
    </row>
    <row r="276" spans="15:80" x14ac:dyDescent="0.25">
      <c r="O276" s="64"/>
      <c r="AC276" s="64"/>
      <c r="AL276" s="64"/>
      <c r="AU276" s="64"/>
      <c r="BE276" s="64"/>
      <c r="BN276" s="64"/>
      <c r="CB276" s="64"/>
    </row>
    <row r="277" spans="15:80" x14ac:dyDescent="0.25">
      <c r="O277" s="64"/>
      <c r="AC277" s="64"/>
      <c r="AL277" s="64"/>
      <c r="AU277" s="64"/>
      <c r="BE277" s="64"/>
      <c r="BN277" s="64"/>
      <c r="CB277" s="64"/>
    </row>
    <row r="278" spans="15:80" x14ac:dyDescent="0.25">
      <c r="O278" s="64"/>
      <c r="AC278" s="64"/>
      <c r="AL278" s="64"/>
      <c r="AU278" s="64"/>
      <c r="BE278" s="64"/>
      <c r="BN278" s="64"/>
      <c r="CB278" s="64"/>
    </row>
    <row r="279" spans="15:80" x14ac:dyDescent="0.25">
      <c r="O279" s="64"/>
      <c r="AC279" s="64"/>
      <c r="AL279" s="64"/>
      <c r="AU279" s="64"/>
      <c r="BE279" s="64"/>
      <c r="BN279" s="64"/>
      <c r="CB279" s="64"/>
    </row>
    <row r="280" spans="15:80" x14ac:dyDescent="0.25">
      <c r="O280" s="64"/>
      <c r="AC280" s="64"/>
      <c r="AL280" s="64"/>
      <c r="AU280" s="64"/>
      <c r="BE280" s="64"/>
      <c r="BN280" s="64"/>
      <c r="CB280" s="64"/>
    </row>
    <row r="281" spans="15:80" x14ac:dyDescent="0.25">
      <c r="O281" s="64"/>
      <c r="AC281" s="64"/>
      <c r="AL281" s="64"/>
      <c r="AU281" s="64"/>
      <c r="BE281" s="64"/>
      <c r="BN281" s="64"/>
      <c r="CB281" s="64"/>
    </row>
    <row r="282" spans="15:80" x14ac:dyDescent="0.25">
      <c r="O282" s="64"/>
      <c r="AC282" s="64"/>
      <c r="AL282" s="64"/>
      <c r="AU282" s="64"/>
      <c r="BE282" s="64"/>
      <c r="BN282" s="64"/>
      <c r="CB282" s="64"/>
    </row>
    <row r="283" spans="15:80" x14ac:dyDescent="0.25">
      <c r="O283" s="64"/>
      <c r="AC283" s="64"/>
      <c r="AL283" s="64"/>
      <c r="AU283" s="64"/>
      <c r="BE283" s="64"/>
      <c r="BN283" s="64"/>
      <c r="CB283" s="64"/>
    </row>
    <row r="284" spans="15:80" x14ac:dyDescent="0.25">
      <c r="O284" s="64"/>
      <c r="AC284" s="64"/>
      <c r="AL284" s="64"/>
      <c r="AU284" s="64"/>
      <c r="BE284" s="64"/>
      <c r="BN284" s="64"/>
      <c r="CB284" s="64"/>
    </row>
    <row r="285" spans="15:80" x14ac:dyDescent="0.25">
      <c r="O285" s="64"/>
      <c r="AC285" s="64"/>
      <c r="AL285" s="64"/>
      <c r="AU285" s="64"/>
      <c r="BE285" s="64"/>
      <c r="BN285" s="64"/>
      <c r="CB285" s="64"/>
    </row>
    <row r="286" spans="15:80" x14ac:dyDescent="0.25">
      <c r="O286" s="64"/>
      <c r="AC286" s="64"/>
      <c r="AL286" s="64"/>
      <c r="AU286" s="64"/>
      <c r="BE286" s="64"/>
      <c r="BN286" s="64"/>
      <c r="CB286" s="64"/>
    </row>
    <row r="287" spans="15:80" x14ac:dyDescent="0.25">
      <c r="O287" s="64"/>
      <c r="AC287" s="64"/>
      <c r="AL287" s="64"/>
      <c r="AU287" s="64"/>
      <c r="BE287" s="64"/>
      <c r="BN287" s="64"/>
      <c r="CB287" s="64"/>
    </row>
    <row r="288" spans="15:80" x14ac:dyDescent="0.25">
      <c r="O288" s="64"/>
      <c r="AC288" s="64"/>
      <c r="AL288" s="64"/>
      <c r="AU288" s="64"/>
      <c r="BE288" s="64"/>
      <c r="BN288" s="64"/>
      <c r="CB288" s="64"/>
    </row>
    <row r="289" spans="15:80" x14ac:dyDescent="0.25">
      <c r="O289" s="64"/>
      <c r="AC289" s="64"/>
      <c r="AL289" s="64"/>
      <c r="AU289" s="64"/>
      <c r="BE289" s="64"/>
      <c r="BN289" s="64"/>
      <c r="CB289" s="64"/>
    </row>
    <row r="290" spans="15:80" x14ac:dyDescent="0.25">
      <c r="O290" s="64"/>
      <c r="AC290" s="64"/>
      <c r="AL290" s="64"/>
      <c r="AU290" s="64"/>
      <c r="BE290" s="64"/>
      <c r="BN290" s="64"/>
      <c r="CB290" s="64"/>
    </row>
    <row r="291" spans="15:80" x14ac:dyDescent="0.25">
      <c r="O291" s="64"/>
      <c r="AC291" s="64"/>
      <c r="AL291" s="64"/>
      <c r="AU291" s="64"/>
      <c r="BE291" s="64"/>
      <c r="BN291" s="64"/>
      <c r="CB291" s="64"/>
    </row>
    <row r="292" spans="15:80" x14ac:dyDescent="0.25">
      <c r="O292" s="64"/>
      <c r="AC292" s="64"/>
      <c r="AL292" s="64"/>
      <c r="AU292" s="64"/>
      <c r="BE292" s="64"/>
      <c r="BN292" s="64"/>
      <c r="CB292" s="64"/>
    </row>
    <row r="293" spans="15:80" x14ac:dyDescent="0.25">
      <c r="O293" s="64"/>
      <c r="AC293" s="64"/>
      <c r="AL293" s="64"/>
      <c r="AU293" s="64"/>
      <c r="BE293" s="64"/>
      <c r="BN293" s="64"/>
      <c r="CB293" s="64"/>
    </row>
    <row r="294" spans="15:80" x14ac:dyDescent="0.25">
      <c r="O294" s="64"/>
      <c r="AC294" s="64"/>
      <c r="AL294" s="64"/>
      <c r="AU294" s="64"/>
      <c r="BE294" s="64"/>
      <c r="BN294" s="64"/>
      <c r="CB294" s="64"/>
    </row>
    <row r="295" spans="15:80" x14ac:dyDescent="0.25">
      <c r="O295" s="64"/>
      <c r="AC295" s="64"/>
      <c r="AL295" s="64"/>
      <c r="AU295" s="64"/>
      <c r="BE295" s="64"/>
      <c r="BN295" s="64"/>
      <c r="CB295" s="64"/>
    </row>
    <row r="296" spans="15:80" x14ac:dyDescent="0.25">
      <c r="O296" s="64"/>
      <c r="AC296" s="64"/>
      <c r="AL296" s="64"/>
      <c r="AU296" s="64"/>
      <c r="BE296" s="64"/>
      <c r="BN296" s="64"/>
      <c r="CB296" s="64"/>
    </row>
    <row r="297" spans="15:80" x14ac:dyDescent="0.25">
      <c r="O297" s="64"/>
      <c r="AC297" s="64"/>
      <c r="AL297" s="64"/>
      <c r="AU297" s="64"/>
      <c r="BE297" s="64"/>
      <c r="BN297" s="64"/>
      <c r="CB297" s="64"/>
    </row>
    <row r="298" spans="15:80" x14ac:dyDescent="0.25">
      <c r="O298" s="64"/>
      <c r="AC298" s="64"/>
      <c r="AL298" s="64"/>
      <c r="AU298" s="64"/>
      <c r="BE298" s="64"/>
      <c r="BN298" s="64"/>
      <c r="CB298" s="64"/>
    </row>
    <row r="299" spans="15:80" x14ac:dyDescent="0.25">
      <c r="O299" s="64"/>
      <c r="AC299" s="64"/>
      <c r="AL299" s="64"/>
      <c r="AU299" s="64"/>
      <c r="BE299" s="64"/>
      <c r="BN299" s="64"/>
      <c r="CB299" s="64"/>
    </row>
    <row r="300" spans="15:80" x14ac:dyDescent="0.25">
      <c r="O300" s="64"/>
      <c r="AC300" s="64"/>
      <c r="AL300" s="64"/>
      <c r="AU300" s="64"/>
      <c r="BE300" s="64"/>
      <c r="BN300" s="64"/>
      <c r="CB300" s="64"/>
    </row>
    <row r="301" spans="15:80" x14ac:dyDescent="0.25">
      <c r="O301" s="64"/>
      <c r="AC301" s="64"/>
      <c r="AL301" s="64"/>
      <c r="AU301" s="64"/>
      <c r="BE301" s="64"/>
      <c r="BN301" s="64"/>
      <c r="CB301" s="64"/>
    </row>
    <row r="302" spans="15:80" x14ac:dyDescent="0.25">
      <c r="O302" s="64"/>
      <c r="AC302" s="64"/>
      <c r="AL302" s="64"/>
      <c r="AU302" s="64"/>
      <c r="BE302" s="64"/>
      <c r="BN302" s="64"/>
      <c r="CB302" s="64"/>
    </row>
    <row r="303" spans="15:80" x14ac:dyDescent="0.25">
      <c r="O303" s="64"/>
      <c r="AC303" s="64"/>
      <c r="AL303" s="64"/>
      <c r="AU303" s="64"/>
      <c r="BE303" s="64"/>
      <c r="BN303" s="64"/>
      <c r="CB303" s="64"/>
    </row>
    <row r="304" spans="15:80" x14ac:dyDescent="0.25">
      <c r="O304" s="64"/>
      <c r="AC304" s="64"/>
      <c r="AL304" s="64"/>
      <c r="AU304" s="64"/>
      <c r="BE304" s="64"/>
      <c r="BN304" s="64"/>
      <c r="CB304" s="64"/>
    </row>
    <row r="305" spans="15:80" x14ac:dyDescent="0.25">
      <c r="O305" s="64"/>
      <c r="AC305" s="64"/>
      <c r="AL305" s="64"/>
      <c r="AU305" s="64"/>
      <c r="BE305" s="64"/>
      <c r="BN305" s="64"/>
      <c r="CB305" s="64"/>
    </row>
    <row r="306" spans="15:80" x14ac:dyDescent="0.25">
      <c r="O306" s="64"/>
      <c r="AC306" s="64"/>
      <c r="AL306" s="64"/>
      <c r="AU306" s="64"/>
      <c r="BE306" s="64"/>
      <c r="BN306" s="64"/>
      <c r="CB306" s="64"/>
    </row>
    <row r="307" spans="15:80" x14ac:dyDescent="0.25">
      <c r="O307" s="64"/>
      <c r="AC307" s="64"/>
      <c r="AL307" s="64"/>
      <c r="AU307" s="64"/>
      <c r="BE307" s="64"/>
      <c r="BN307" s="64"/>
      <c r="CB307" s="64"/>
    </row>
    <row r="308" spans="15:80" x14ac:dyDescent="0.25">
      <c r="O308" s="64"/>
      <c r="AC308" s="64"/>
      <c r="AL308" s="64"/>
      <c r="AU308" s="64"/>
      <c r="BE308" s="64"/>
      <c r="BN308" s="64"/>
      <c r="CB308" s="64"/>
    </row>
    <row r="309" spans="15:80" x14ac:dyDescent="0.25">
      <c r="O309" s="64"/>
      <c r="AC309" s="64"/>
      <c r="AL309" s="64"/>
      <c r="AU309" s="64"/>
      <c r="BE309" s="64"/>
      <c r="BN309" s="64"/>
      <c r="CB309" s="64"/>
    </row>
    <row r="310" spans="15:80" x14ac:dyDescent="0.25">
      <c r="O310" s="64"/>
      <c r="AC310" s="64"/>
      <c r="AL310" s="64"/>
      <c r="AU310" s="64"/>
      <c r="BE310" s="64"/>
      <c r="BN310" s="64"/>
      <c r="CB310" s="64"/>
    </row>
    <row r="311" spans="15:80" x14ac:dyDescent="0.25">
      <c r="O311" s="64"/>
      <c r="AC311" s="64"/>
      <c r="AL311" s="64"/>
      <c r="AU311" s="64"/>
      <c r="BE311" s="64"/>
      <c r="BN311" s="64"/>
      <c r="CB311" s="64"/>
    </row>
    <row r="312" spans="15:80" x14ac:dyDescent="0.25">
      <c r="O312" s="64"/>
      <c r="AC312" s="64"/>
      <c r="AL312" s="64"/>
      <c r="AU312" s="64"/>
      <c r="BE312" s="64"/>
      <c r="BN312" s="64"/>
      <c r="CB312" s="64"/>
    </row>
    <row r="313" spans="15:80" x14ac:dyDescent="0.25">
      <c r="O313" s="64"/>
      <c r="AC313" s="64"/>
      <c r="AL313" s="64"/>
      <c r="AU313" s="64"/>
      <c r="BE313" s="64"/>
      <c r="BN313" s="64"/>
      <c r="CB313" s="64"/>
    </row>
    <row r="314" spans="15:80" x14ac:dyDescent="0.25">
      <c r="O314" s="64"/>
      <c r="AC314" s="64"/>
      <c r="AL314" s="64"/>
      <c r="AU314" s="64"/>
      <c r="BE314" s="64"/>
      <c r="BN314" s="64"/>
      <c r="CB314" s="64"/>
    </row>
    <row r="315" spans="15:80" x14ac:dyDescent="0.25">
      <c r="O315" s="64"/>
      <c r="AC315" s="64"/>
      <c r="AL315" s="64"/>
      <c r="AU315" s="64"/>
      <c r="BE315" s="64"/>
      <c r="BN315" s="64"/>
      <c r="CB315" s="64"/>
    </row>
    <row r="316" spans="15:80" x14ac:dyDescent="0.25">
      <c r="O316" s="64"/>
      <c r="AC316" s="64"/>
      <c r="AL316" s="64"/>
      <c r="AU316" s="64"/>
      <c r="BE316" s="64"/>
      <c r="BN316" s="64"/>
      <c r="CB316" s="64"/>
    </row>
    <row r="317" spans="15:80" x14ac:dyDescent="0.25">
      <c r="O317" s="64"/>
      <c r="AC317" s="64"/>
      <c r="AL317" s="64"/>
      <c r="AU317" s="64"/>
      <c r="BE317" s="64"/>
      <c r="BN317" s="64"/>
      <c r="CB317" s="64"/>
    </row>
    <row r="318" spans="15:80" x14ac:dyDescent="0.25">
      <c r="O318" s="64"/>
      <c r="AC318" s="64"/>
      <c r="AL318" s="64"/>
      <c r="AU318" s="64"/>
      <c r="BE318" s="64"/>
      <c r="BN318" s="64"/>
      <c r="CB318" s="64"/>
    </row>
    <row r="319" spans="15:80" x14ac:dyDescent="0.25">
      <c r="O319" s="64"/>
      <c r="AC319" s="64"/>
      <c r="AL319" s="64"/>
      <c r="AU319" s="64"/>
      <c r="BE319" s="64"/>
      <c r="BN319" s="64"/>
      <c r="CB319" s="64"/>
    </row>
    <row r="320" spans="15:80" x14ac:dyDescent="0.25">
      <c r="O320" s="64"/>
      <c r="AC320" s="64"/>
      <c r="AL320" s="64"/>
      <c r="AU320" s="64"/>
      <c r="BE320" s="64"/>
      <c r="BN320" s="64"/>
      <c r="CB320" s="64"/>
    </row>
    <row r="321" spans="15:80" x14ac:dyDescent="0.25">
      <c r="O321" s="64"/>
      <c r="AC321" s="64"/>
      <c r="AL321" s="64"/>
      <c r="AU321" s="64"/>
      <c r="BE321" s="64"/>
      <c r="BN321" s="64"/>
      <c r="CB321" s="64"/>
    </row>
    <row r="322" spans="15:80" x14ac:dyDescent="0.25">
      <c r="O322" s="64"/>
      <c r="AC322" s="64"/>
      <c r="AL322" s="64"/>
      <c r="AU322" s="64"/>
      <c r="BE322" s="64"/>
      <c r="BN322" s="64"/>
      <c r="CB322" s="64"/>
    </row>
    <row r="323" spans="15:80" x14ac:dyDescent="0.25">
      <c r="O323" s="64"/>
      <c r="AC323" s="64"/>
      <c r="AL323" s="64"/>
      <c r="AU323" s="64"/>
      <c r="BE323" s="64"/>
      <c r="BN323" s="64"/>
      <c r="CB323" s="64"/>
    </row>
    <row r="324" spans="15:80" x14ac:dyDescent="0.25">
      <c r="O324" s="64"/>
      <c r="AC324" s="64"/>
      <c r="AL324" s="64"/>
      <c r="AU324" s="64"/>
      <c r="BE324" s="64"/>
      <c r="BN324" s="64"/>
      <c r="CB324" s="64"/>
    </row>
    <row r="325" spans="15:80" x14ac:dyDescent="0.25">
      <c r="O325" s="64"/>
      <c r="AC325" s="64"/>
      <c r="AL325" s="64"/>
      <c r="AU325" s="64"/>
      <c r="BE325" s="64"/>
      <c r="BN325" s="64"/>
      <c r="CB325" s="64"/>
    </row>
    <row r="326" spans="15:80" x14ac:dyDescent="0.25">
      <c r="O326" s="64"/>
      <c r="AC326" s="64"/>
      <c r="AL326" s="64"/>
      <c r="AU326" s="64"/>
      <c r="BE326" s="64"/>
      <c r="BN326" s="64"/>
      <c r="CB326" s="64"/>
    </row>
    <row r="327" spans="15:80" x14ac:dyDescent="0.25">
      <c r="O327" s="64"/>
      <c r="AC327" s="64"/>
      <c r="AL327" s="64"/>
      <c r="AU327" s="64"/>
      <c r="BE327" s="64"/>
      <c r="BN327" s="64"/>
      <c r="CB327" s="64"/>
    </row>
    <row r="328" spans="15:80" x14ac:dyDescent="0.25">
      <c r="O328" s="64"/>
      <c r="AC328" s="64"/>
      <c r="AL328" s="64"/>
      <c r="AU328" s="64"/>
      <c r="BE328" s="64"/>
      <c r="BN328" s="64"/>
      <c r="CB328" s="64"/>
    </row>
    <row r="329" spans="15:80" x14ac:dyDescent="0.25">
      <c r="O329" s="64"/>
      <c r="AC329" s="64"/>
      <c r="AL329" s="64"/>
      <c r="AU329" s="64"/>
      <c r="BE329" s="64"/>
      <c r="BN329" s="64"/>
      <c r="CB329" s="64"/>
    </row>
    <row r="330" spans="15:80" x14ac:dyDescent="0.25">
      <c r="O330" s="64"/>
      <c r="AC330" s="64"/>
      <c r="AL330" s="64"/>
      <c r="AU330" s="64"/>
      <c r="BE330" s="64"/>
      <c r="BN330" s="64"/>
      <c r="CB330" s="64"/>
    </row>
    <row r="331" spans="15:80" x14ac:dyDescent="0.25">
      <c r="O331" s="64"/>
      <c r="AC331" s="64"/>
      <c r="AL331" s="64"/>
      <c r="AU331" s="64"/>
      <c r="BE331" s="64"/>
      <c r="BN331" s="64"/>
      <c r="CB331" s="64"/>
    </row>
    <row r="332" spans="15:80" x14ac:dyDescent="0.25">
      <c r="O332" s="64"/>
      <c r="AC332" s="64"/>
      <c r="AL332" s="64"/>
      <c r="AU332" s="64"/>
      <c r="BE332" s="64"/>
      <c r="BN332" s="64"/>
      <c r="CB332" s="64"/>
    </row>
    <row r="333" spans="15:80" x14ac:dyDescent="0.25">
      <c r="O333" s="64"/>
      <c r="AC333" s="64"/>
      <c r="AL333" s="64"/>
      <c r="AU333" s="64"/>
      <c r="BE333" s="64"/>
      <c r="BN333" s="64"/>
      <c r="CB333" s="64"/>
    </row>
    <row r="334" spans="15:80" x14ac:dyDescent="0.25">
      <c r="O334" s="64"/>
      <c r="AC334" s="64"/>
      <c r="AL334" s="64"/>
      <c r="AU334" s="64"/>
      <c r="BE334" s="64"/>
      <c r="BN334" s="64"/>
      <c r="CB334" s="64"/>
    </row>
    <row r="335" spans="15:80" x14ac:dyDescent="0.25">
      <c r="O335" s="64"/>
      <c r="AC335" s="64"/>
      <c r="AL335" s="64"/>
      <c r="AU335" s="64"/>
      <c r="BE335" s="64"/>
      <c r="BN335" s="64"/>
      <c r="CB335" s="64"/>
    </row>
    <row r="336" spans="15:80" x14ac:dyDescent="0.25">
      <c r="O336" s="64"/>
      <c r="AC336" s="64"/>
      <c r="AL336" s="64"/>
      <c r="AU336" s="64"/>
      <c r="BE336" s="64"/>
      <c r="BN336" s="64"/>
      <c r="CB336" s="64"/>
    </row>
    <row r="337" spans="15:80" x14ac:dyDescent="0.25">
      <c r="O337" s="64"/>
      <c r="AC337" s="64"/>
      <c r="AL337" s="64"/>
      <c r="AU337" s="64"/>
      <c r="BE337" s="64"/>
      <c r="BN337" s="64"/>
      <c r="CB337" s="64"/>
    </row>
    <row r="338" spans="15:80" x14ac:dyDescent="0.25">
      <c r="O338" s="64"/>
      <c r="AC338" s="64"/>
      <c r="AL338" s="64"/>
      <c r="AU338" s="64"/>
      <c r="BE338" s="64"/>
      <c r="BN338" s="64"/>
      <c r="CB338" s="64"/>
    </row>
    <row r="339" spans="15:80" x14ac:dyDescent="0.25">
      <c r="O339" s="64"/>
      <c r="AC339" s="64"/>
      <c r="AL339" s="64"/>
      <c r="AU339" s="64"/>
      <c r="BE339" s="64"/>
      <c r="BN339" s="64"/>
      <c r="CB339" s="64"/>
    </row>
    <row r="340" spans="15:80" x14ac:dyDescent="0.25">
      <c r="O340" s="64"/>
      <c r="AC340" s="64"/>
      <c r="AL340" s="64"/>
      <c r="AU340" s="64"/>
      <c r="BE340" s="64"/>
      <c r="BN340" s="64"/>
      <c r="CB340" s="64"/>
    </row>
    <row r="341" spans="15:80" x14ac:dyDescent="0.25">
      <c r="O341" s="64"/>
      <c r="AC341" s="64"/>
      <c r="AL341" s="64"/>
      <c r="AU341" s="64"/>
      <c r="BE341" s="64"/>
      <c r="BN341" s="64"/>
      <c r="CB341" s="64"/>
    </row>
    <row r="342" spans="15:80" x14ac:dyDescent="0.25">
      <c r="O342" s="64"/>
      <c r="AC342" s="64"/>
      <c r="AL342" s="64"/>
      <c r="AU342" s="64"/>
      <c r="BE342" s="64"/>
      <c r="BN342" s="64"/>
      <c r="CB342" s="64"/>
    </row>
    <row r="343" spans="15:80" x14ac:dyDescent="0.25">
      <c r="O343" s="64"/>
      <c r="AC343" s="64"/>
      <c r="AL343" s="64"/>
      <c r="AU343" s="64"/>
      <c r="BE343" s="64"/>
      <c r="BN343" s="64"/>
      <c r="CB343" s="64"/>
    </row>
    <row r="344" spans="15:80" x14ac:dyDescent="0.25">
      <c r="O344" s="64"/>
      <c r="AC344" s="64"/>
      <c r="AL344" s="64"/>
      <c r="AU344" s="64"/>
      <c r="BE344" s="64"/>
      <c r="BN344" s="64"/>
      <c r="CB344" s="64"/>
    </row>
    <row r="345" spans="15:80" x14ac:dyDescent="0.25">
      <c r="O345" s="64"/>
      <c r="AC345" s="64"/>
      <c r="AL345" s="64"/>
      <c r="AU345" s="64"/>
      <c r="BE345" s="64"/>
      <c r="BN345" s="64"/>
      <c r="CB345" s="64"/>
    </row>
    <row r="346" spans="15:80" x14ac:dyDescent="0.25">
      <c r="O346" s="64"/>
      <c r="AC346" s="64"/>
      <c r="AL346" s="64"/>
      <c r="AU346" s="64"/>
      <c r="BE346" s="64"/>
      <c r="BN346" s="64"/>
      <c r="CB346" s="64"/>
    </row>
    <row r="347" spans="15:80" x14ac:dyDescent="0.25">
      <c r="O347" s="64"/>
      <c r="AC347" s="64"/>
      <c r="AL347" s="64"/>
      <c r="AU347" s="64"/>
      <c r="BE347" s="64"/>
      <c r="BN347" s="64"/>
      <c r="CB347" s="64"/>
    </row>
    <row r="348" spans="15:80" x14ac:dyDescent="0.25">
      <c r="O348" s="64"/>
      <c r="AC348" s="64"/>
      <c r="AL348" s="64"/>
      <c r="AU348" s="64"/>
      <c r="BE348" s="64"/>
      <c r="BN348" s="64"/>
      <c r="CB348" s="64"/>
    </row>
    <row r="349" spans="15:80" x14ac:dyDescent="0.25">
      <c r="O349" s="64"/>
      <c r="AC349" s="64"/>
      <c r="AL349" s="64"/>
      <c r="AU349" s="64"/>
      <c r="BE349" s="64"/>
      <c r="BN349" s="64"/>
      <c r="CB349" s="64"/>
    </row>
    <row r="350" spans="15:80" x14ac:dyDescent="0.25">
      <c r="O350" s="64"/>
      <c r="AC350" s="64"/>
      <c r="AL350" s="64"/>
      <c r="AU350" s="64"/>
      <c r="BE350" s="64"/>
      <c r="BN350" s="64"/>
      <c r="CB350" s="64"/>
    </row>
    <row r="351" spans="15:80" x14ac:dyDescent="0.25">
      <c r="O351" s="64"/>
      <c r="AC351" s="64"/>
      <c r="AL351" s="64"/>
      <c r="AU351" s="64"/>
      <c r="BE351" s="64"/>
      <c r="BN351" s="64"/>
      <c r="CB351" s="64"/>
    </row>
    <row r="352" spans="15:80" x14ac:dyDescent="0.25">
      <c r="O352" s="64"/>
      <c r="AC352" s="64"/>
      <c r="AL352" s="64"/>
      <c r="AU352" s="64"/>
      <c r="BE352" s="64"/>
      <c r="BN352" s="64"/>
      <c r="CB352" s="64"/>
    </row>
    <row r="353" spans="15:80" x14ac:dyDescent="0.25">
      <c r="O353" s="64"/>
      <c r="AC353" s="64"/>
      <c r="AL353" s="64"/>
      <c r="AU353" s="64"/>
      <c r="BE353" s="64"/>
      <c r="BN353" s="64"/>
      <c r="CB353" s="64"/>
    </row>
    <row r="354" spans="15:80" x14ac:dyDescent="0.25">
      <c r="O354" s="64"/>
      <c r="AC354" s="64"/>
      <c r="AL354" s="64"/>
      <c r="AU354" s="64"/>
      <c r="BE354" s="64"/>
      <c r="BN354" s="64"/>
      <c r="CB354" s="64"/>
    </row>
    <row r="355" spans="15:80" x14ac:dyDescent="0.25">
      <c r="O355" s="64"/>
      <c r="AC355" s="64"/>
      <c r="AL355" s="64"/>
      <c r="AU355" s="64"/>
      <c r="BE355" s="64"/>
      <c r="BN355" s="64"/>
      <c r="CB355" s="64"/>
    </row>
    <row r="356" spans="15:80" x14ac:dyDescent="0.25">
      <c r="O356" s="64"/>
      <c r="AC356" s="64"/>
      <c r="AL356" s="64"/>
      <c r="AU356" s="64"/>
      <c r="BE356" s="64"/>
      <c r="BN356" s="64"/>
      <c r="CB356" s="64"/>
    </row>
    <row r="357" spans="15:80" x14ac:dyDescent="0.25">
      <c r="O357" s="64"/>
      <c r="AC357" s="64"/>
      <c r="AL357" s="64"/>
      <c r="AU357" s="64"/>
      <c r="BE357" s="64"/>
      <c r="BN357" s="64"/>
      <c r="CB357" s="64"/>
    </row>
    <row r="358" spans="15:80" x14ac:dyDescent="0.25">
      <c r="O358" s="64"/>
      <c r="AC358" s="64"/>
      <c r="AL358" s="64"/>
      <c r="AU358" s="64"/>
      <c r="BE358" s="64"/>
      <c r="BN358" s="64"/>
      <c r="CB358" s="64"/>
    </row>
    <row r="359" spans="15:80" x14ac:dyDescent="0.25">
      <c r="O359" s="64"/>
      <c r="AC359" s="64"/>
      <c r="AL359" s="64"/>
      <c r="AU359" s="64"/>
      <c r="BE359" s="64"/>
      <c r="BN359" s="64"/>
      <c r="CB359" s="64"/>
    </row>
    <row r="360" spans="15:80" x14ac:dyDescent="0.25">
      <c r="O360" s="64"/>
      <c r="AC360" s="64"/>
      <c r="AL360" s="64"/>
      <c r="AU360" s="64"/>
      <c r="BE360" s="64"/>
      <c r="BN360" s="64"/>
      <c r="CB360" s="64"/>
    </row>
    <row r="361" spans="15:80" x14ac:dyDescent="0.25">
      <c r="O361" s="64"/>
      <c r="AC361" s="64"/>
      <c r="AL361" s="64"/>
      <c r="AU361" s="64"/>
      <c r="BE361" s="64"/>
      <c r="BN361" s="64"/>
      <c r="CB361" s="64"/>
    </row>
    <row r="362" spans="15:80" x14ac:dyDescent="0.25">
      <c r="O362" s="64"/>
      <c r="AC362" s="64"/>
      <c r="AL362" s="64"/>
      <c r="AU362" s="64"/>
      <c r="BE362" s="64"/>
      <c r="BN362" s="64"/>
      <c r="CB362" s="64"/>
    </row>
    <row r="363" spans="15:80" x14ac:dyDescent="0.25">
      <c r="O363" s="64"/>
      <c r="AC363" s="64"/>
      <c r="AL363" s="64"/>
      <c r="AU363" s="64"/>
      <c r="BE363" s="64"/>
      <c r="BN363" s="64"/>
      <c r="CB363" s="64"/>
    </row>
    <row r="364" spans="15:80" x14ac:dyDescent="0.25">
      <c r="O364" s="64"/>
      <c r="AC364" s="64"/>
      <c r="AL364" s="64"/>
      <c r="AU364" s="64"/>
      <c r="BE364" s="64"/>
      <c r="BN364" s="64"/>
      <c r="CB364" s="64"/>
    </row>
    <row r="365" spans="15:80" x14ac:dyDescent="0.25">
      <c r="O365" s="64"/>
      <c r="AC365" s="64"/>
      <c r="AL365" s="64"/>
      <c r="AU365" s="64"/>
      <c r="BE365" s="64"/>
      <c r="BN365" s="64"/>
      <c r="CB365" s="64"/>
    </row>
    <row r="366" spans="15:80" x14ac:dyDescent="0.25">
      <c r="O366" s="64"/>
      <c r="AC366" s="64"/>
      <c r="AL366" s="64"/>
      <c r="AU366" s="64"/>
      <c r="BE366" s="64"/>
      <c r="BN366" s="64"/>
      <c r="CB366" s="64"/>
    </row>
    <row r="367" spans="15:80" x14ac:dyDescent="0.25">
      <c r="O367" s="64"/>
      <c r="AC367" s="64"/>
      <c r="AL367" s="64"/>
      <c r="AU367" s="64"/>
      <c r="BE367" s="64"/>
      <c r="BN367" s="64"/>
      <c r="CB367" s="64"/>
    </row>
    <row r="368" spans="15:80" x14ac:dyDescent="0.25">
      <c r="O368" s="64"/>
      <c r="AC368" s="64"/>
      <c r="AL368" s="64"/>
      <c r="AU368" s="64"/>
      <c r="BE368" s="64"/>
      <c r="BN368" s="64"/>
      <c r="CB368" s="64"/>
    </row>
    <row r="369" spans="15:80" x14ac:dyDescent="0.25">
      <c r="O369" s="64"/>
      <c r="AC369" s="64"/>
      <c r="AL369" s="64"/>
      <c r="AU369" s="64"/>
      <c r="BE369" s="64"/>
      <c r="BN369" s="64"/>
      <c r="CB369" s="64"/>
    </row>
    <row r="370" spans="15:80" x14ac:dyDescent="0.25">
      <c r="O370" s="64"/>
      <c r="AC370" s="64"/>
      <c r="AL370" s="64"/>
      <c r="AU370" s="64"/>
      <c r="BE370" s="64"/>
      <c r="BN370" s="64"/>
      <c r="CB370" s="64"/>
    </row>
    <row r="371" spans="15:80" x14ac:dyDescent="0.25">
      <c r="O371" s="64"/>
      <c r="AC371" s="64"/>
      <c r="AL371" s="64"/>
      <c r="AU371" s="64"/>
      <c r="BE371" s="64"/>
      <c r="BN371" s="64"/>
      <c r="CB371" s="64"/>
    </row>
    <row r="372" spans="15:80" x14ac:dyDescent="0.25">
      <c r="O372" s="64"/>
      <c r="AC372" s="64"/>
      <c r="AL372" s="64"/>
      <c r="AU372" s="64"/>
      <c r="BE372" s="64"/>
      <c r="BN372" s="64"/>
      <c r="CB372" s="64"/>
    </row>
    <row r="373" spans="15:80" x14ac:dyDescent="0.25">
      <c r="O373" s="64"/>
      <c r="AC373" s="64"/>
      <c r="AL373" s="64"/>
      <c r="AU373" s="64"/>
      <c r="BE373" s="64"/>
      <c r="BN373" s="64"/>
      <c r="CB373" s="64"/>
    </row>
    <row r="374" spans="15:80" x14ac:dyDescent="0.25">
      <c r="O374" s="64"/>
      <c r="AC374" s="64"/>
      <c r="AL374" s="64"/>
      <c r="AU374" s="64"/>
      <c r="BE374" s="64"/>
      <c r="BN374" s="64"/>
      <c r="CB374" s="64"/>
    </row>
    <row r="375" spans="15:80" x14ac:dyDescent="0.25">
      <c r="O375" s="64"/>
      <c r="AC375" s="64"/>
      <c r="AL375" s="64"/>
      <c r="AU375" s="64"/>
      <c r="BE375" s="64"/>
      <c r="BN375" s="64"/>
      <c r="CB375" s="64"/>
    </row>
    <row r="376" spans="15:80" x14ac:dyDescent="0.25">
      <c r="O376" s="64"/>
      <c r="AC376" s="64"/>
      <c r="AL376" s="64"/>
      <c r="AU376" s="64"/>
      <c r="BE376" s="64"/>
      <c r="BN376" s="64"/>
      <c r="CB376" s="64"/>
    </row>
    <row r="377" spans="15:80" x14ac:dyDescent="0.25">
      <c r="O377" s="64"/>
      <c r="AC377" s="64"/>
      <c r="AL377" s="64"/>
      <c r="AU377" s="64"/>
      <c r="BE377" s="64"/>
      <c r="BN377" s="64"/>
      <c r="CB377" s="64"/>
    </row>
    <row r="378" spans="15:80" x14ac:dyDescent="0.25">
      <c r="O378" s="64"/>
      <c r="AC378" s="64"/>
      <c r="AL378" s="64"/>
      <c r="AU378" s="64"/>
      <c r="BE378" s="64"/>
      <c r="BN378" s="64"/>
      <c r="CB378" s="64"/>
    </row>
    <row r="379" spans="15:80" x14ac:dyDescent="0.25">
      <c r="O379" s="64"/>
      <c r="AC379" s="64"/>
      <c r="AL379" s="64"/>
      <c r="AU379" s="64"/>
      <c r="BE379" s="64"/>
      <c r="BN379" s="64"/>
      <c r="CB379" s="64"/>
    </row>
    <row r="380" spans="15:80" x14ac:dyDescent="0.25">
      <c r="O380" s="64"/>
      <c r="AC380" s="64"/>
      <c r="AL380" s="64"/>
      <c r="AU380" s="64"/>
      <c r="BE380" s="64"/>
      <c r="BN380" s="64"/>
      <c r="CB380" s="64"/>
    </row>
    <row r="381" spans="15:80" x14ac:dyDescent="0.25">
      <c r="O381" s="64"/>
      <c r="AC381" s="64"/>
      <c r="AL381" s="64"/>
      <c r="AU381" s="64"/>
      <c r="BE381" s="64"/>
      <c r="BN381" s="64"/>
      <c r="CB381" s="64"/>
    </row>
    <row r="382" spans="15:80" x14ac:dyDescent="0.25">
      <c r="O382" s="64"/>
      <c r="AC382" s="64"/>
      <c r="AL382" s="64"/>
      <c r="AU382" s="64"/>
      <c r="BE382" s="64"/>
      <c r="BN382" s="64"/>
      <c r="CB382" s="64"/>
    </row>
    <row r="383" spans="15:80" x14ac:dyDescent="0.25">
      <c r="O383" s="64"/>
      <c r="AC383" s="64"/>
      <c r="AL383" s="64"/>
      <c r="AU383" s="64"/>
      <c r="BE383" s="64"/>
      <c r="BN383" s="64"/>
      <c r="CB383" s="64"/>
    </row>
    <row r="384" spans="15:80" x14ac:dyDescent="0.25">
      <c r="O384" s="64"/>
      <c r="AC384" s="64"/>
      <c r="AL384" s="64"/>
      <c r="AU384" s="64"/>
      <c r="BE384" s="64"/>
      <c r="BN384" s="64"/>
      <c r="CB384" s="64"/>
    </row>
    <row r="385" spans="15:80" x14ac:dyDescent="0.25">
      <c r="O385" s="64"/>
      <c r="AC385" s="64"/>
      <c r="AL385" s="64"/>
      <c r="AU385" s="64"/>
      <c r="BE385" s="64"/>
      <c r="BN385" s="64"/>
      <c r="CB385" s="64"/>
    </row>
    <row r="386" spans="15:80" x14ac:dyDescent="0.25">
      <c r="O386" s="64"/>
      <c r="AC386" s="64"/>
      <c r="AL386" s="64"/>
      <c r="AU386" s="64"/>
      <c r="BE386" s="64"/>
      <c r="BN386" s="64"/>
      <c r="CB386" s="64"/>
    </row>
    <row r="387" spans="15:80" x14ac:dyDescent="0.25">
      <c r="O387" s="64"/>
      <c r="AC387" s="64"/>
      <c r="AL387" s="64"/>
      <c r="AU387" s="64"/>
      <c r="BE387" s="64"/>
      <c r="BN387" s="64"/>
      <c r="CB387" s="64"/>
    </row>
    <row r="388" spans="15:80" x14ac:dyDescent="0.25">
      <c r="O388" s="64"/>
      <c r="AC388" s="64"/>
      <c r="AL388" s="64"/>
      <c r="AU388" s="64"/>
      <c r="BE388" s="64"/>
      <c r="BN388" s="64"/>
      <c r="CB388" s="64"/>
    </row>
    <row r="389" spans="15:80" x14ac:dyDescent="0.25">
      <c r="O389" s="64"/>
      <c r="AC389" s="64"/>
      <c r="AL389" s="64"/>
      <c r="AU389" s="64"/>
      <c r="BE389" s="64"/>
      <c r="BN389" s="64"/>
      <c r="CB389" s="64"/>
    </row>
    <row r="390" spans="15:80" x14ac:dyDescent="0.25">
      <c r="O390" s="64"/>
      <c r="AC390" s="64"/>
      <c r="AL390" s="64"/>
      <c r="AU390" s="64"/>
      <c r="BE390" s="64"/>
      <c r="BN390" s="64"/>
      <c r="CB390" s="64"/>
    </row>
    <row r="391" spans="15:80" x14ac:dyDescent="0.25">
      <c r="O391" s="64"/>
      <c r="AC391" s="64"/>
      <c r="AL391" s="64"/>
      <c r="AU391" s="64"/>
      <c r="BE391" s="64"/>
      <c r="BN391" s="64"/>
      <c r="CB391" s="64"/>
    </row>
    <row r="392" spans="15:80" x14ac:dyDescent="0.25">
      <c r="O392" s="64"/>
      <c r="AC392" s="64"/>
      <c r="AL392" s="64"/>
      <c r="AU392" s="64"/>
      <c r="BE392" s="64"/>
      <c r="BN392" s="64"/>
      <c r="CB392" s="64"/>
    </row>
    <row r="393" spans="15:80" x14ac:dyDescent="0.25">
      <c r="O393" s="64"/>
      <c r="AC393" s="64"/>
      <c r="AL393" s="64"/>
      <c r="AU393" s="64"/>
      <c r="BE393" s="64"/>
      <c r="BN393" s="64"/>
      <c r="CB393" s="64"/>
    </row>
    <row r="394" spans="15:80" x14ac:dyDescent="0.25">
      <c r="O394" s="64"/>
      <c r="AC394" s="64"/>
      <c r="AL394" s="64"/>
      <c r="AU394" s="64"/>
      <c r="BE394" s="64"/>
      <c r="BN394" s="64"/>
      <c r="CB394" s="64"/>
    </row>
    <row r="395" spans="15:80" x14ac:dyDescent="0.25">
      <c r="O395" s="64"/>
      <c r="AC395" s="64"/>
      <c r="AL395" s="64"/>
      <c r="AU395" s="64"/>
      <c r="BE395" s="64"/>
      <c r="BN395" s="64"/>
      <c r="CB395" s="64"/>
    </row>
    <row r="396" spans="15:80" x14ac:dyDescent="0.25">
      <c r="O396" s="64"/>
      <c r="AC396" s="64"/>
      <c r="AL396" s="64"/>
      <c r="AU396" s="64"/>
      <c r="BE396" s="64"/>
      <c r="BN396" s="64"/>
      <c r="CB396" s="64"/>
    </row>
    <row r="397" spans="15:80" x14ac:dyDescent="0.25">
      <c r="O397" s="64"/>
      <c r="AC397" s="64"/>
      <c r="AL397" s="64"/>
      <c r="AU397" s="64"/>
      <c r="BE397" s="64"/>
      <c r="BN397" s="64"/>
      <c r="CB397" s="64"/>
    </row>
    <row r="398" spans="15:80" x14ac:dyDescent="0.25">
      <c r="O398" s="64"/>
      <c r="AC398" s="64"/>
      <c r="AL398" s="64"/>
      <c r="AU398" s="64"/>
      <c r="BE398" s="64"/>
      <c r="BN398" s="64"/>
      <c r="CB398" s="64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K1:CO398"/>
  <sheetViews>
    <sheetView topLeftCell="BV7" zoomScale="70" zoomScaleNormal="70" workbookViewId="0">
      <selection activeCell="N46" sqref="N46"/>
    </sheetView>
  </sheetViews>
  <sheetFormatPr defaultColWidth="8.75" defaultRowHeight="15.75" x14ac:dyDescent="0.25"/>
  <cols>
    <col min="1" max="31" width="8.75" style="62"/>
    <col min="32" max="32" width="11.75" style="62" customWidth="1"/>
    <col min="33" max="40" width="8.75" style="62"/>
    <col min="41" max="41" width="14.75" style="62" customWidth="1"/>
    <col min="42" max="49" width="8.75" style="62"/>
    <col min="50" max="50" width="14.375" style="62" customWidth="1"/>
    <col min="51" max="16384" width="8.75" style="62"/>
  </cols>
  <sheetData>
    <row r="1" spans="11:93" x14ac:dyDescent="0.25">
      <c r="K1" s="34" t="s">
        <v>785</v>
      </c>
      <c r="L1" s="62" t="s">
        <v>38</v>
      </c>
      <c r="M1" s="62" t="s">
        <v>402</v>
      </c>
      <c r="O1" s="64"/>
      <c r="Q1" s="127" t="s">
        <v>786</v>
      </c>
      <c r="R1" s="108"/>
      <c r="AB1" s="64"/>
      <c r="AD1" s="34" t="s">
        <v>815</v>
      </c>
      <c r="AK1" s="64"/>
      <c r="AM1" s="34" t="s">
        <v>818</v>
      </c>
      <c r="AT1" s="64"/>
      <c r="AV1" s="34" t="s">
        <v>819</v>
      </c>
      <c r="BD1" s="64"/>
      <c r="BF1" s="34" t="s">
        <v>820</v>
      </c>
      <c r="BM1" s="64"/>
      <c r="BO1" s="34" t="s">
        <v>821</v>
      </c>
      <c r="CA1" s="64"/>
      <c r="CC1" s="34" t="s">
        <v>822</v>
      </c>
    </row>
    <row r="2" spans="11:93" x14ac:dyDescent="0.25">
      <c r="K2" s="62" t="s">
        <v>405</v>
      </c>
      <c r="L2" s="62" t="s">
        <v>443</v>
      </c>
      <c r="O2" s="64"/>
      <c r="Q2" s="108"/>
      <c r="R2" s="108"/>
      <c r="AB2" s="64"/>
      <c r="AD2" s="5" t="s">
        <v>327</v>
      </c>
      <c r="AE2" s="6">
        <v>842768</v>
      </c>
      <c r="AK2" s="64"/>
      <c r="AM2" s="5" t="s">
        <v>327</v>
      </c>
      <c r="AN2" s="6">
        <v>4831152</v>
      </c>
      <c r="AT2" s="64"/>
      <c r="AV2" s="5" t="s">
        <v>327</v>
      </c>
      <c r="AW2" s="6">
        <v>4831152</v>
      </c>
      <c r="BD2" s="64"/>
      <c r="BF2" s="5" t="s">
        <v>327</v>
      </c>
      <c r="BG2" s="6">
        <v>4831152</v>
      </c>
      <c r="BM2" s="64"/>
      <c r="BO2" s="5" t="s">
        <v>327</v>
      </c>
      <c r="BP2" s="6">
        <v>4831152</v>
      </c>
      <c r="CA2" s="64"/>
      <c r="CC2" s="5" t="s">
        <v>327</v>
      </c>
      <c r="CD2" s="6">
        <v>4831152</v>
      </c>
    </row>
    <row r="3" spans="11:93" x14ac:dyDescent="0.25">
      <c r="K3" s="62" t="s">
        <v>0</v>
      </c>
      <c r="L3" s="62">
        <v>900</v>
      </c>
      <c r="O3" s="64"/>
      <c r="Q3" s="108"/>
      <c r="R3" s="108"/>
      <c r="AB3" s="64"/>
      <c r="AD3" s="59" t="s">
        <v>64</v>
      </c>
      <c r="AE3" s="6" t="s">
        <v>816</v>
      </c>
      <c r="AK3" s="64"/>
      <c r="AM3" s="59" t="s">
        <v>64</v>
      </c>
      <c r="AN3" s="6" t="s">
        <v>817</v>
      </c>
      <c r="AT3" s="64"/>
      <c r="AV3" s="59" t="s">
        <v>64</v>
      </c>
      <c r="AW3" s="6" t="s">
        <v>817</v>
      </c>
      <c r="BD3" s="64"/>
      <c r="BF3" s="59" t="s">
        <v>64</v>
      </c>
      <c r="BG3" s="6" t="s">
        <v>817</v>
      </c>
      <c r="BM3" s="64"/>
      <c r="BO3" s="59" t="s">
        <v>64</v>
      </c>
      <c r="BP3" s="6" t="s">
        <v>817</v>
      </c>
      <c r="CA3" s="64"/>
      <c r="CC3" s="59" t="s">
        <v>64</v>
      </c>
      <c r="CD3" s="6" t="s">
        <v>817</v>
      </c>
    </row>
    <row r="4" spans="11:93" x14ac:dyDescent="0.25">
      <c r="K4" s="62" t="s">
        <v>416</v>
      </c>
      <c r="L4" s="62">
        <v>4831152</v>
      </c>
      <c r="O4" s="64"/>
      <c r="Q4" s="108"/>
      <c r="R4" s="108"/>
      <c r="AB4" s="64"/>
      <c r="AK4" s="64"/>
      <c r="AT4" s="64"/>
      <c r="BD4" s="64"/>
      <c r="BM4" s="64"/>
      <c r="CA4" s="64"/>
    </row>
    <row r="5" spans="11:93" x14ac:dyDescent="0.25">
      <c r="K5" s="62" t="s">
        <v>421</v>
      </c>
      <c r="L5" s="35">
        <v>0.89300000000000002</v>
      </c>
      <c r="O5" s="64"/>
      <c r="Q5" s="108"/>
      <c r="R5" s="108"/>
      <c r="AB5" s="64"/>
      <c r="AK5" s="64"/>
      <c r="AT5" s="64"/>
      <c r="BD5" s="64"/>
      <c r="BM5" s="64"/>
      <c r="CA5" s="64"/>
    </row>
    <row r="6" spans="11:93" x14ac:dyDescent="0.25">
      <c r="K6" s="78" t="s">
        <v>422</v>
      </c>
      <c r="L6" s="79">
        <f>1-L5</f>
        <v>0.10699999999999998</v>
      </c>
      <c r="M6" s="78"/>
      <c r="O6" s="64"/>
      <c r="Q6" s="108"/>
      <c r="R6" s="108"/>
      <c r="W6" s="34" t="s">
        <v>328</v>
      </c>
      <c r="AB6" s="64"/>
      <c r="AE6" s="4" t="s">
        <v>233</v>
      </c>
      <c r="AK6" s="64"/>
      <c r="AN6" s="4" t="s">
        <v>244</v>
      </c>
      <c r="AT6" s="64"/>
      <c r="AW6" s="4" t="s">
        <v>326</v>
      </c>
      <c r="BD6" s="64"/>
      <c r="BG6" s="4" t="s">
        <v>255</v>
      </c>
      <c r="BM6" s="64"/>
      <c r="BP6" s="4" t="s">
        <v>346</v>
      </c>
      <c r="CA6" s="64"/>
      <c r="CD6" s="4" t="s">
        <v>482</v>
      </c>
    </row>
    <row r="7" spans="11:93" x14ac:dyDescent="0.25">
      <c r="K7" s="62" t="s">
        <v>429</v>
      </c>
      <c r="L7" s="76">
        <v>0.45900000000000002</v>
      </c>
      <c r="M7" s="76">
        <v>0.52200000000000002</v>
      </c>
      <c r="O7" s="64"/>
      <c r="R7" s="107"/>
      <c r="S7" s="107" t="s">
        <v>38</v>
      </c>
      <c r="T7" s="108" t="s">
        <v>512</v>
      </c>
      <c r="U7" s="142" t="s">
        <v>402</v>
      </c>
      <c r="W7" s="107"/>
      <c r="X7" s="107" t="s">
        <v>38</v>
      </c>
      <c r="Y7" s="108" t="s">
        <v>512</v>
      </c>
      <c r="Z7" s="142" t="s">
        <v>402</v>
      </c>
      <c r="AB7" s="64"/>
      <c r="AE7" s="24" t="s">
        <v>224</v>
      </c>
      <c r="AK7" s="64"/>
      <c r="AN7" s="24" t="s">
        <v>519</v>
      </c>
      <c r="AT7" s="64"/>
      <c r="AW7" s="24" t="s">
        <v>572</v>
      </c>
      <c r="BD7" s="64"/>
      <c r="BG7" s="24" t="s">
        <v>370</v>
      </c>
      <c r="BM7" s="64"/>
      <c r="BP7" s="24" t="s">
        <v>330</v>
      </c>
      <c r="BV7" s="61"/>
      <c r="BW7" s="61"/>
      <c r="BX7" s="62" t="s">
        <v>3</v>
      </c>
      <c r="BY7" s="62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62" t="s">
        <v>475</v>
      </c>
    </row>
    <row r="8" spans="11:93" x14ac:dyDescent="0.25">
      <c r="K8" s="62" t="s">
        <v>191</v>
      </c>
      <c r="L8" s="76">
        <v>0.38300000000000001</v>
      </c>
      <c r="M8" s="76">
        <v>0.32300000000000001</v>
      </c>
      <c r="O8" s="64"/>
      <c r="R8" s="107" t="s">
        <v>45</v>
      </c>
      <c r="S8" s="163">
        <v>0.625</v>
      </c>
      <c r="T8" s="108">
        <v>3.1629363994027236E-2</v>
      </c>
      <c r="U8" s="57">
        <v>0.4636029800014988</v>
      </c>
      <c r="W8" s="107" t="s">
        <v>60</v>
      </c>
      <c r="X8" s="163">
        <v>7.1429046659081993E-2</v>
      </c>
      <c r="Y8" s="108">
        <v>1.6825957619706972E-2</v>
      </c>
      <c r="Z8" s="23">
        <v>7.8862295762369611E-2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T8" s="64"/>
      <c r="AY8" s="62" t="s">
        <v>3</v>
      </c>
      <c r="AZ8" s="62" t="s">
        <v>4</v>
      </c>
      <c r="BD8" s="64"/>
      <c r="BI8" s="62" t="s">
        <v>3</v>
      </c>
      <c r="BJ8" s="62" t="s">
        <v>4</v>
      </c>
      <c r="BM8" s="64"/>
      <c r="BR8" s="62" t="s">
        <v>3</v>
      </c>
      <c r="BS8" s="62" t="s">
        <v>4</v>
      </c>
      <c r="BV8" s="43" t="s">
        <v>472</v>
      </c>
      <c r="BW8" s="24" t="s">
        <v>347</v>
      </c>
      <c r="BX8" s="62">
        <f>BR9</f>
        <v>80519</v>
      </c>
      <c r="BY8" s="35">
        <f>BX8/$BP$2</f>
        <v>1.6666625268672981E-2</v>
      </c>
      <c r="CA8" s="64"/>
      <c r="CF8" s="62" t="s">
        <v>3</v>
      </c>
      <c r="CG8" s="62" t="s">
        <v>4</v>
      </c>
      <c r="CJ8" s="43" t="s">
        <v>472</v>
      </c>
      <c r="CK8" s="24" t="s">
        <v>347</v>
      </c>
      <c r="CL8" s="62">
        <f>SUM(CF9:CF10)</f>
        <v>48312</v>
      </c>
      <c r="CM8" s="35">
        <f>CL8/$CD$2</f>
        <v>1.000009935518485E-2</v>
      </c>
      <c r="CN8" s="35">
        <f>CM8*(-1)</f>
        <v>-1.000009935518485E-2</v>
      </c>
      <c r="CO8" s="35">
        <v>1.6666625268672981E-2</v>
      </c>
    </row>
    <row r="9" spans="11:93" x14ac:dyDescent="0.25">
      <c r="K9" s="62" t="s">
        <v>444</v>
      </c>
      <c r="L9" s="77">
        <v>5.23</v>
      </c>
      <c r="M9" s="77">
        <v>5.77</v>
      </c>
      <c r="O9" s="64"/>
      <c r="R9" s="107" t="s">
        <v>47</v>
      </c>
      <c r="S9" s="163">
        <v>0.30000279436283872</v>
      </c>
      <c r="T9" s="108">
        <v>2.9939574217630702E-2</v>
      </c>
      <c r="U9" s="57">
        <v>0.3145452263411691</v>
      </c>
      <c r="W9" s="109" t="s">
        <v>259</v>
      </c>
      <c r="X9" s="154">
        <v>7.1429046659081993E-2</v>
      </c>
      <c r="Y9" s="156">
        <v>1.6825957619706972E-2</v>
      </c>
      <c r="Z9" s="57">
        <v>8.1821435191737416E-2</v>
      </c>
      <c r="AB9" s="64"/>
      <c r="AE9" s="62" t="s">
        <v>6</v>
      </c>
      <c r="AF9" s="62" t="s">
        <v>225</v>
      </c>
      <c r="AG9" s="62">
        <v>236190</v>
      </c>
      <c r="AH9" s="65">
        <v>28</v>
      </c>
      <c r="AK9" s="64"/>
      <c r="AN9" s="62" t="s">
        <v>6</v>
      </c>
      <c r="AO9" s="62" t="s">
        <v>235</v>
      </c>
      <c r="AP9" s="62">
        <v>611946</v>
      </c>
      <c r="AQ9" s="65">
        <v>12.7</v>
      </c>
      <c r="AT9" s="64"/>
      <c r="AW9" s="62" t="s">
        <v>6</v>
      </c>
      <c r="AX9" s="62" t="s">
        <v>313</v>
      </c>
      <c r="AY9" s="62">
        <v>198614</v>
      </c>
      <c r="AZ9" s="62">
        <v>4.0999999999999996</v>
      </c>
      <c r="BD9" s="64"/>
      <c r="BG9" s="62" t="s">
        <v>6</v>
      </c>
      <c r="BH9" s="62" t="s">
        <v>252</v>
      </c>
      <c r="BI9" s="62">
        <v>499219</v>
      </c>
      <c r="BJ9" s="62">
        <v>10.3</v>
      </c>
      <c r="BM9" s="64"/>
      <c r="BP9" s="62" t="s">
        <v>6</v>
      </c>
      <c r="BQ9" s="62" t="s">
        <v>331</v>
      </c>
      <c r="BR9" s="62">
        <v>80519</v>
      </c>
      <c r="BS9" s="62">
        <v>1.7</v>
      </c>
      <c r="BV9" s="43" t="s">
        <v>473</v>
      </c>
      <c r="BW9" s="24" t="s">
        <v>348</v>
      </c>
      <c r="BX9" s="62">
        <f>BR17</f>
        <v>246926</v>
      </c>
      <c r="BY9" s="35">
        <f t="shared" ref="BY9:BY21" si="0">BX9/$BP$2</f>
        <v>5.1111204946563467E-2</v>
      </c>
      <c r="CA9" s="64"/>
      <c r="CD9" s="62" t="s">
        <v>6</v>
      </c>
      <c r="CE9" s="62" t="s">
        <v>454</v>
      </c>
      <c r="CF9" s="62">
        <v>10736</v>
      </c>
      <c r="CG9" s="62">
        <v>0.2</v>
      </c>
      <c r="CJ9" s="43" t="s">
        <v>473</v>
      </c>
      <c r="CK9" s="24" t="s">
        <v>348</v>
      </c>
      <c r="CL9" s="62">
        <f>SUM(CF21:CF22)</f>
        <v>187878</v>
      </c>
      <c r="CM9" s="35">
        <f t="shared" ref="CM9:CM21" si="1">CL9/$CD$2</f>
        <v>3.888886129022643E-2</v>
      </c>
      <c r="CN9" s="35">
        <f t="shared" ref="CN9:CN21" si="2">CM9*(-1)</f>
        <v>-3.888886129022643E-2</v>
      </c>
      <c r="CO9" s="35">
        <v>5.1111204946563467E-2</v>
      </c>
    </row>
    <row r="10" spans="11:93" x14ac:dyDescent="0.25">
      <c r="K10" s="62" t="s">
        <v>693</v>
      </c>
      <c r="L10" s="77">
        <v>0.91200000000000003</v>
      </c>
      <c r="M10" s="77">
        <v>0.93</v>
      </c>
      <c r="O10" s="64"/>
      <c r="R10" s="107" t="s">
        <v>48</v>
      </c>
      <c r="S10" s="164">
        <v>0.33333333333333331</v>
      </c>
      <c r="T10" s="108">
        <v>3.079842869168074E-2</v>
      </c>
      <c r="U10" s="57">
        <v>0.33041787413096407</v>
      </c>
      <c r="W10" s="107" t="s">
        <v>54</v>
      </c>
      <c r="X10" s="163">
        <v>7.3445970907047159E-2</v>
      </c>
      <c r="Y10" s="108">
        <v>1.7043319253934004E-2</v>
      </c>
      <c r="Z10" s="57">
        <v>5.0069729986300791E-2</v>
      </c>
      <c r="AB10" s="64"/>
      <c r="AF10" s="62" t="s">
        <v>226</v>
      </c>
      <c r="AG10" s="62">
        <v>467011</v>
      </c>
      <c r="AH10" s="65">
        <v>55.4</v>
      </c>
      <c r="AK10" s="64"/>
      <c r="AO10" s="62" t="s">
        <v>236</v>
      </c>
      <c r="AP10" s="62">
        <v>273765</v>
      </c>
      <c r="AQ10" s="65">
        <v>5.7</v>
      </c>
      <c r="AT10" s="64"/>
      <c r="AX10" s="62" t="s">
        <v>314</v>
      </c>
      <c r="AY10" s="62">
        <v>1234628</v>
      </c>
      <c r="AZ10" s="65">
        <v>25.6</v>
      </c>
      <c r="BD10" s="64"/>
      <c r="BH10" s="62" t="s">
        <v>253</v>
      </c>
      <c r="BI10" s="62">
        <v>891079</v>
      </c>
      <c r="BJ10" s="62">
        <v>18.399999999999999</v>
      </c>
      <c r="BM10" s="64"/>
      <c r="BQ10" s="62" t="s">
        <v>332</v>
      </c>
      <c r="BR10" s="62">
        <v>4750633</v>
      </c>
      <c r="BS10" s="62">
        <v>98.3</v>
      </c>
      <c r="BV10" s="43" t="s">
        <v>474</v>
      </c>
      <c r="BW10" s="24" t="s">
        <v>349</v>
      </c>
      <c r="BX10" s="62">
        <f>BR27</f>
        <v>295237</v>
      </c>
      <c r="BY10" s="35">
        <f t="shared" si="0"/>
        <v>6.1111097311779883E-2</v>
      </c>
      <c r="CA10" s="64"/>
      <c r="CE10" s="62" t="s">
        <v>455</v>
      </c>
      <c r="CF10" s="62">
        <v>37576</v>
      </c>
      <c r="CG10" s="62">
        <v>0.8</v>
      </c>
      <c r="CJ10" s="43" t="s">
        <v>474</v>
      </c>
      <c r="CK10" s="24" t="s">
        <v>349</v>
      </c>
      <c r="CL10" s="62">
        <f>SUM(CF33:CF34)</f>
        <v>246925</v>
      </c>
      <c r="CM10" s="35">
        <f t="shared" si="1"/>
        <v>5.1110997956595031E-2</v>
      </c>
      <c r="CN10" s="44">
        <f t="shared" si="2"/>
        <v>-5.1110997956595031E-2</v>
      </c>
      <c r="CO10" s="35">
        <v>6.1111097311779883E-2</v>
      </c>
    </row>
    <row r="11" spans="11:93" x14ac:dyDescent="0.25">
      <c r="K11" s="62" t="s">
        <v>438</v>
      </c>
      <c r="L11" s="35">
        <v>0.95512777645091951</v>
      </c>
      <c r="O11" s="64"/>
      <c r="R11" s="109" t="s">
        <v>119</v>
      </c>
      <c r="S11" s="163">
        <v>0.30435029118035362</v>
      </c>
      <c r="T11" s="108">
        <v>2.1170475955124592E-2</v>
      </c>
      <c r="U11" s="57">
        <v>0.33700000000000002</v>
      </c>
      <c r="W11" s="110" t="s">
        <v>164</v>
      </c>
      <c r="X11" s="154">
        <v>0.1625000873239065</v>
      </c>
      <c r="Y11" s="108">
        <v>2.4102051006267455E-2</v>
      </c>
      <c r="Z11" s="23">
        <v>8.2623335966029221E-2</v>
      </c>
      <c r="AB11" s="64"/>
      <c r="AF11" s="62" t="s">
        <v>227</v>
      </c>
      <c r="AG11" s="62">
        <v>26840</v>
      </c>
      <c r="AH11" s="65">
        <v>3.2</v>
      </c>
      <c r="AK11" s="64"/>
      <c r="AO11" s="62" t="s">
        <v>237</v>
      </c>
      <c r="AP11" s="62">
        <v>16104</v>
      </c>
      <c r="AQ11" s="62">
        <v>0.3</v>
      </c>
      <c r="AT11" s="64"/>
      <c r="AX11" s="62" t="s">
        <v>315</v>
      </c>
      <c r="AY11" s="62">
        <v>85887</v>
      </c>
      <c r="AZ11" s="62">
        <v>1.8</v>
      </c>
      <c r="BD11" s="64"/>
      <c r="BH11" s="62" t="s">
        <v>254</v>
      </c>
      <c r="BI11" s="62">
        <v>3440854</v>
      </c>
      <c r="BJ11" s="62">
        <v>71.2</v>
      </c>
      <c r="BM11" s="64"/>
      <c r="BQ11" s="62" t="s">
        <v>43</v>
      </c>
      <c r="BR11" s="62">
        <v>4831152</v>
      </c>
      <c r="BS11" s="62">
        <v>100</v>
      </c>
      <c r="BV11" s="65" t="s">
        <v>450</v>
      </c>
      <c r="BW11" s="24" t="s">
        <v>350</v>
      </c>
      <c r="BX11" s="62">
        <f>BR37</f>
        <v>2598086</v>
      </c>
      <c r="BY11" s="23">
        <f t="shared" si="0"/>
        <v>0.53777773913965032</v>
      </c>
      <c r="CA11" s="64"/>
      <c r="CE11" s="62" t="s">
        <v>456</v>
      </c>
      <c r="CF11" s="62">
        <v>26840</v>
      </c>
      <c r="CG11" s="62">
        <v>0.6</v>
      </c>
      <c r="CJ11" s="65" t="s">
        <v>450</v>
      </c>
      <c r="CK11" s="24" t="s">
        <v>350</v>
      </c>
      <c r="CL11" s="62">
        <f>SUM(CF46:CF47)</f>
        <v>2222330</v>
      </c>
      <c r="CM11" s="35">
        <f t="shared" si="1"/>
        <v>0.46000001655919748</v>
      </c>
      <c r="CN11" s="23">
        <f t="shared" si="2"/>
        <v>-0.46000001655919748</v>
      </c>
      <c r="CO11" s="23">
        <v>0.53777773913965032</v>
      </c>
    </row>
    <row r="12" spans="11:93" x14ac:dyDescent="0.25">
      <c r="K12" s="62" t="s">
        <v>516</v>
      </c>
      <c r="L12" s="62">
        <v>3000</v>
      </c>
      <c r="M12" s="62">
        <v>5300</v>
      </c>
      <c r="O12" s="64"/>
      <c r="R12" s="107" t="s">
        <v>50</v>
      </c>
      <c r="S12" s="163">
        <v>0.47058973937501142</v>
      </c>
      <c r="T12" s="108">
        <v>3.2610106757929407E-2</v>
      </c>
      <c r="U12" s="57">
        <v>0.27268793526705104</v>
      </c>
      <c r="W12" s="107" t="s">
        <v>53</v>
      </c>
      <c r="X12" s="163">
        <v>0.16431908047505056</v>
      </c>
      <c r="Y12" s="108">
        <v>2.4210237943143514E-2</v>
      </c>
      <c r="Z12" s="57">
        <v>7.0136527242600152E-2</v>
      </c>
      <c r="AB12" s="64"/>
      <c r="AF12" s="62" t="s">
        <v>228</v>
      </c>
      <c r="AG12" s="62">
        <v>10736</v>
      </c>
      <c r="AH12" s="65">
        <v>1.3</v>
      </c>
      <c r="AK12" s="64"/>
      <c r="AO12" s="62" t="s">
        <v>238</v>
      </c>
      <c r="AP12" s="62">
        <v>26840</v>
      </c>
      <c r="AQ12" s="62">
        <v>0.6</v>
      </c>
      <c r="AT12" s="64"/>
      <c r="AX12" s="62" t="s">
        <v>316</v>
      </c>
      <c r="AY12" s="62">
        <v>64415</v>
      </c>
      <c r="AZ12" s="62">
        <v>1.3</v>
      </c>
      <c r="BD12" s="64"/>
      <c r="BH12" s="62" t="s">
        <v>43</v>
      </c>
      <c r="BI12" s="62">
        <v>4831152</v>
      </c>
      <c r="BJ12" s="62">
        <v>100</v>
      </c>
      <c r="BM12" s="64"/>
      <c r="BV12" s="65" t="s">
        <v>449</v>
      </c>
      <c r="BW12" s="24" t="s">
        <v>351</v>
      </c>
      <c r="BX12" s="62">
        <f>BR47</f>
        <v>1121901</v>
      </c>
      <c r="BY12" s="23">
        <f t="shared" si="0"/>
        <v>0.23222225258075094</v>
      </c>
      <c r="CA12" s="64"/>
      <c r="CE12" s="62" t="s">
        <v>458</v>
      </c>
      <c r="CF12" s="62">
        <v>5368</v>
      </c>
      <c r="CG12" s="62">
        <v>0.1</v>
      </c>
      <c r="CJ12" s="65" t="s">
        <v>449</v>
      </c>
      <c r="CK12" s="24" t="s">
        <v>351</v>
      </c>
      <c r="CL12" s="62">
        <f>SUM(CF59:CF60)</f>
        <v>692465</v>
      </c>
      <c r="CM12" s="35">
        <f t="shared" si="1"/>
        <v>0.14333330849453713</v>
      </c>
      <c r="CN12" s="23">
        <f t="shared" si="2"/>
        <v>-0.14333330849453713</v>
      </c>
      <c r="CO12" s="23">
        <v>0.23222225258075094</v>
      </c>
    </row>
    <row r="13" spans="11:93" x14ac:dyDescent="0.25">
      <c r="K13" s="62" t="s">
        <v>432</v>
      </c>
      <c r="L13" s="88">
        <f>L12/87.18</f>
        <v>34.411562284927733</v>
      </c>
      <c r="M13" s="62">
        <v>61</v>
      </c>
      <c r="O13" s="64"/>
      <c r="R13" s="107" t="s">
        <v>51</v>
      </c>
      <c r="S13" s="164">
        <v>0.90001676633320293</v>
      </c>
      <c r="T13" s="108">
        <v>1.9598539381052018E-2</v>
      </c>
      <c r="U13" s="57">
        <v>0.26481777328727685</v>
      </c>
      <c r="W13" s="107" t="s">
        <v>63</v>
      </c>
      <c r="X13" s="163">
        <v>0.18518646289716079</v>
      </c>
      <c r="Y13" s="108">
        <v>2.5378652127528149E-2</v>
      </c>
      <c r="Z13" s="57">
        <v>8.9827356531953367E-2</v>
      </c>
      <c r="AB13" s="64"/>
      <c r="AF13" s="62" t="s">
        <v>229</v>
      </c>
      <c r="AG13" s="62">
        <v>16104</v>
      </c>
      <c r="AH13" s="62">
        <v>1.9</v>
      </c>
      <c r="AK13" s="64"/>
      <c r="AO13" s="62" t="s">
        <v>240</v>
      </c>
      <c r="AP13" s="62">
        <v>5368</v>
      </c>
      <c r="AQ13" s="62">
        <v>0.1</v>
      </c>
      <c r="AT13" s="64"/>
      <c r="AX13" s="62" t="s">
        <v>317</v>
      </c>
      <c r="AY13" s="62">
        <v>32208</v>
      </c>
      <c r="AZ13" s="62">
        <v>0.7</v>
      </c>
      <c r="BD13" s="64"/>
      <c r="BM13" s="64"/>
      <c r="BV13" s="43" t="s">
        <v>448</v>
      </c>
      <c r="BW13" s="24" t="s">
        <v>352</v>
      </c>
      <c r="BX13" s="62">
        <f>BR57</f>
        <v>697833</v>
      </c>
      <c r="BY13" s="35">
        <f t="shared" si="0"/>
        <v>0.14444443064511323</v>
      </c>
      <c r="CA13" s="64"/>
      <c r="CE13" s="62" t="s">
        <v>43</v>
      </c>
      <c r="CF13" s="62">
        <v>80519</v>
      </c>
      <c r="CG13" s="62">
        <v>1.7</v>
      </c>
      <c r="CJ13" s="43" t="s">
        <v>448</v>
      </c>
      <c r="CK13" s="24" t="s">
        <v>352</v>
      </c>
      <c r="CL13" s="62">
        <f>SUM(CF72:CF73)</f>
        <v>461643</v>
      </c>
      <c r="CM13" s="35">
        <f t="shared" si="1"/>
        <v>9.5555469999701936E-2</v>
      </c>
      <c r="CN13" s="44">
        <f t="shared" si="2"/>
        <v>-9.5555469999701936E-2</v>
      </c>
      <c r="CO13" s="35">
        <v>0.14444443064511323</v>
      </c>
    </row>
    <row r="14" spans="11:93" x14ac:dyDescent="0.25">
      <c r="K14" s="62" t="s">
        <v>843</v>
      </c>
      <c r="L14" s="35">
        <v>2.5477948854251701E-2</v>
      </c>
      <c r="M14" s="35">
        <v>3.6999999999999998E-2</v>
      </c>
      <c r="O14" s="64"/>
      <c r="R14" s="107" t="s">
        <v>52</v>
      </c>
      <c r="S14" s="163">
        <v>0.32653053465587445</v>
      </c>
      <c r="T14" s="108">
        <v>3.0637665573047798E-2</v>
      </c>
      <c r="U14" s="57">
        <v>0.22435422164453778</v>
      </c>
      <c r="W14" s="107" t="s">
        <v>55</v>
      </c>
      <c r="X14" s="163">
        <v>0.22033791272114148</v>
      </c>
      <c r="Y14" s="108">
        <v>2.7079001122891792E-2</v>
      </c>
      <c r="Z14" s="57">
        <v>0.11694161191872102</v>
      </c>
      <c r="AB14" s="64"/>
      <c r="AF14" s="62" t="s">
        <v>230</v>
      </c>
      <c r="AG14" s="62">
        <v>16104</v>
      </c>
      <c r="AH14" s="62">
        <v>1.9</v>
      </c>
      <c r="AK14" s="64"/>
      <c r="AO14" s="62" t="s">
        <v>241</v>
      </c>
      <c r="AP14" s="62">
        <v>2855748</v>
      </c>
      <c r="AQ14" s="65">
        <v>59.1</v>
      </c>
      <c r="AT14" s="64"/>
      <c r="AX14" s="62" t="s">
        <v>318</v>
      </c>
      <c r="AY14" s="62">
        <v>574370</v>
      </c>
      <c r="AZ14" s="65">
        <v>11.9</v>
      </c>
      <c r="BD14" s="64"/>
      <c r="BM14" s="64"/>
      <c r="BV14" s="65" t="s">
        <v>476</v>
      </c>
      <c r="BW14" s="24" t="s">
        <v>353</v>
      </c>
      <c r="BX14" s="62">
        <f>BR67</f>
        <v>708569</v>
      </c>
      <c r="BY14" s="23">
        <f t="shared" si="0"/>
        <v>0.1466666749462654</v>
      </c>
      <c r="CA14" s="64"/>
      <c r="CD14" s="62" t="s">
        <v>69</v>
      </c>
      <c r="CE14" s="62" t="s">
        <v>70</v>
      </c>
      <c r="CF14" s="62">
        <v>4750633</v>
      </c>
      <c r="CG14" s="62">
        <v>98.3</v>
      </c>
      <c r="CJ14" s="65" t="s">
        <v>476</v>
      </c>
      <c r="CK14" s="24" t="s">
        <v>353</v>
      </c>
      <c r="CL14" s="62">
        <f>SUM(CF85:CF86)</f>
        <v>273765</v>
      </c>
      <c r="CM14" s="35">
        <f t="shared" si="1"/>
        <v>5.6666608709475506E-2</v>
      </c>
      <c r="CN14" s="23">
        <f t="shared" si="2"/>
        <v>-5.6666608709475506E-2</v>
      </c>
      <c r="CO14" s="23">
        <v>0.1466666749462654</v>
      </c>
    </row>
    <row r="15" spans="11:93" x14ac:dyDescent="0.25">
      <c r="O15" s="64"/>
      <c r="R15" s="107" t="s">
        <v>53</v>
      </c>
      <c r="S15" s="163">
        <v>0.16431908047505056</v>
      </c>
      <c r="T15" s="108">
        <v>2.4210237943143514E-2</v>
      </c>
      <c r="U15" s="57">
        <v>7.0136527242600152E-2</v>
      </c>
      <c r="W15" s="107" t="s">
        <v>47</v>
      </c>
      <c r="X15" s="163">
        <v>0.30000279436283872</v>
      </c>
      <c r="Y15" s="108">
        <v>2.9939574217630702E-2</v>
      </c>
      <c r="Z15" s="57">
        <v>0.3145452263411691</v>
      </c>
      <c r="AB15" s="64"/>
      <c r="AF15" s="62" t="s">
        <v>231</v>
      </c>
      <c r="AG15" s="62">
        <v>10736</v>
      </c>
      <c r="AH15" s="62">
        <v>1.3</v>
      </c>
      <c r="AK15" s="64"/>
      <c r="AO15" s="62" t="s">
        <v>242</v>
      </c>
      <c r="AP15" s="62">
        <v>10736</v>
      </c>
      <c r="AQ15" s="62">
        <v>0.2</v>
      </c>
      <c r="AT15" s="64"/>
      <c r="AX15" s="62" t="s">
        <v>319</v>
      </c>
      <c r="AY15" s="62">
        <v>445540</v>
      </c>
      <c r="AZ15" s="62">
        <v>9.1999999999999993</v>
      </c>
      <c r="BD15" s="64"/>
      <c r="BM15" s="64"/>
      <c r="BP15" s="24" t="s">
        <v>333</v>
      </c>
      <c r="BV15" s="65" t="s">
        <v>447</v>
      </c>
      <c r="BW15" s="24" t="s">
        <v>354</v>
      </c>
      <c r="BX15" s="62">
        <f>BR77</f>
        <v>1078957</v>
      </c>
      <c r="BY15" s="23">
        <f t="shared" si="0"/>
        <v>0.22333327537614217</v>
      </c>
      <c r="CA15" s="64"/>
      <c r="CD15" s="62" t="s">
        <v>43</v>
      </c>
      <c r="CF15" s="62">
        <v>4831152</v>
      </c>
      <c r="CG15" s="62">
        <v>100</v>
      </c>
      <c r="CJ15" s="65" t="s">
        <v>447</v>
      </c>
      <c r="CK15" s="24" t="s">
        <v>354</v>
      </c>
      <c r="CL15" s="62">
        <f>SUM(CF98:CF99)</f>
        <v>805192</v>
      </c>
      <c r="CM15" s="35">
        <f t="shared" si="1"/>
        <v>0.16666666666666666</v>
      </c>
      <c r="CN15" s="23">
        <f t="shared" si="2"/>
        <v>-0.16666666666666666</v>
      </c>
      <c r="CO15" s="23">
        <v>0.22333327537614217</v>
      </c>
    </row>
    <row r="16" spans="11:93" x14ac:dyDescent="0.25">
      <c r="O16" s="64"/>
      <c r="R16" s="107" t="s">
        <v>54</v>
      </c>
      <c r="S16" s="163">
        <v>7.3445970907047159E-2</v>
      </c>
      <c r="T16" s="108">
        <v>1.7043319253934004E-2</v>
      </c>
      <c r="U16" s="57">
        <v>5.0069729986300791E-2</v>
      </c>
      <c r="W16" s="109" t="s">
        <v>119</v>
      </c>
      <c r="X16" s="163">
        <v>0.30435029118035362</v>
      </c>
      <c r="Y16" s="108">
        <v>2.1170475955124592E-2</v>
      </c>
      <c r="Z16" s="57">
        <v>0.33700000000000002</v>
      </c>
      <c r="AB16" s="64"/>
      <c r="AF16" s="62" t="s">
        <v>232</v>
      </c>
      <c r="AG16" s="62">
        <v>16104</v>
      </c>
      <c r="AH16" s="62">
        <v>1.9</v>
      </c>
      <c r="AK16" s="64"/>
      <c r="AO16" s="62" t="s">
        <v>243</v>
      </c>
      <c r="AP16" s="62">
        <v>928655</v>
      </c>
      <c r="AQ16" s="65">
        <v>19.2</v>
      </c>
      <c r="AT16" s="64"/>
      <c r="AX16" s="62" t="s">
        <v>320</v>
      </c>
      <c r="AY16" s="62">
        <v>450908</v>
      </c>
      <c r="AZ16" s="62">
        <v>9.3000000000000007</v>
      </c>
      <c r="BD16" s="64"/>
      <c r="BM16" s="64"/>
      <c r="BR16" s="62" t="s">
        <v>3</v>
      </c>
      <c r="BS16" s="62" t="s">
        <v>4</v>
      </c>
      <c r="BV16" s="43" t="s">
        <v>477</v>
      </c>
      <c r="BW16" s="24" t="s">
        <v>355</v>
      </c>
      <c r="BX16" s="62">
        <f>BR87</f>
        <v>64415</v>
      </c>
      <c r="BY16" s="35">
        <f t="shared" si="0"/>
        <v>1.3333258816944695E-2</v>
      </c>
      <c r="CA16" s="64"/>
      <c r="CJ16" s="43" t="s">
        <v>477</v>
      </c>
      <c r="CK16" s="24" t="s">
        <v>355</v>
      </c>
      <c r="CL16" s="62">
        <f>SUM(CF111:CF112)</f>
        <v>32208</v>
      </c>
      <c r="CM16" s="35">
        <f t="shared" si="1"/>
        <v>6.6667329034565672E-3</v>
      </c>
      <c r="CN16" s="44">
        <f t="shared" si="2"/>
        <v>-6.6667329034565672E-3</v>
      </c>
      <c r="CO16" s="35">
        <v>1.3333258816944695E-2</v>
      </c>
    </row>
    <row r="17" spans="15:93" x14ac:dyDescent="0.25">
      <c r="O17" s="64"/>
      <c r="R17" s="110" t="s">
        <v>164</v>
      </c>
      <c r="S17" s="154">
        <v>0.1625000873239065</v>
      </c>
      <c r="T17" s="108">
        <v>2.4102051006267455E-2</v>
      </c>
      <c r="U17" s="23">
        <v>8.2623335966029221E-2</v>
      </c>
      <c r="W17" s="107" t="s">
        <v>52</v>
      </c>
      <c r="X17" s="163">
        <v>0.32653053465587445</v>
      </c>
      <c r="Y17" s="108">
        <v>3.0637665573047798E-2</v>
      </c>
      <c r="Z17" s="57">
        <v>0.22435422164453778</v>
      </c>
      <c r="AB17" s="64"/>
      <c r="AF17" s="62" t="s">
        <v>218</v>
      </c>
      <c r="AG17" s="62">
        <v>5368</v>
      </c>
      <c r="AH17" s="62">
        <v>0.6</v>
      </c>
      <c r="AK17" s="64"/>
      <c r="AO17" s="62" t="s">
        <v>218</v>
      </c>
      <c r="AP17" s="62">
        <v>101991</v>
      </c>
      <c r="AQ17" s="62">
        <v>2.1</v>
      </c>
      <c r="AT17" s="64"/>
      <c r="AX17" s="62" t="s">
        <v>321</v>
      </c>
      <c r="AY17" s="62">
        <v>354284</v>
      </c>
      <c r="AZ17" s="65">
        <v>7.3</v>
      </c>
      <c r="BD17" s="64"/>
      <c r="BM17" s="64"/>
      <c r="BP17" s="62" t="s">
        <v>6</v>
      </c>
      <c r="BQ17" s="62" t="s">
        <v>331</v>
      </c>
      <c r="BR17" s="62">
        <v>246926</v>
      </c>
      <c r="BS17" s="62">
        <v>5.0999999999999996</v>
      </c>
      <c r="BV17" s="43" t="s">
        <v>478</v>
      </c>
      <c r="BW17" s="24" t="s">
        <v>356</v>
      </c>
      <c r="BX17" s="62">
        <f>BR97</f>
        <v>48312</v>
      </c>
      <c r="BY17" s="35">
        <f t="shared" si="0"/>
        <v>1.000009935518485E-2</v>
      </c>
      <c r="CA17" s="64"/>
      <c r="CJ17" s="43" t="s">
        <v>478</v>
      </c>
      <c r="CK17" s="24" t="s">
        <v>356</v>
      </c>
      <c r="CL17" s="62">
        <f>SUM(CF123:CF124)</f>
        <v>37576</v>
      </c>
      <c r="CM17" s="35">
        <f t="shared" si="1"/>
        <v>7.7778550540326613E-3</v>
      </c>
      <c r="CN17" s="44">
        <f t="shared" si="2"/>
        <v>-7.7778550540326613E-3</v>
      </c>
      <c r="CO17" s="35">
        <v>1.000009935518485E-2</v>
      </c>
    </row>
    <row r="18" spans="15:93" x14ac:dyDescent="0.25">
      <c r="O18" s="64"/>
      <c r="R18" s="107" t="s">
        <v>55</v>
      </c>
      <c r="S18" s="163">
        <v>0.22033791272114148</v>
      </c>
      <c r="T18" s="108">
        <v>2.7079001122891792E-2</v>
      </c>
      <c r="U18" s="57">
        <v>0.11694161191872102</v>
      </c>
      <c r="W18" s="107" t="s">
        <v>50</v>
      </c>
      <c r="X18" s="163">
        <v>0.47058973937501142</v>
      </c>
      <c r="Y18" s="108">
        <v>3.2610106757929407E-2</v>
      </c>
      <c r="Z18" s="57">
        <v>0.27268793526705104</v>
      </c>
      <c r="AB18" s="64"/>
      <c r="AF18" s="62" t="s">
        <v>43</v>
      </c>
      <c r="AG18" s="62">
        <v>805192</v>
      </c>
      <c r="AH18" s="62">
        <v>95.5</v>
      </c>
      <c r="AK18" s="64"/>
      <c r="AO18" s="62" t="s">
        <v>43</v>
      </c>
      <c r="AP18" s="62">
        <v>4831152</v>
      </c>
      <c r="AQ18" s="62">
        <v>100</v>
      </c>
      <c r="AT18" s="64"/>
      <c r="AX18" s="62" t="s">
        <v>322</v>
      </c>
      <c r="AY18" s="62">
        <v>794456</v>
      </c>
      <c r="AZ18" s="65">
        <v>16.399999999999999</v>
      </c>
      <c r="BD18" s="64"/>
      <c r="BM18" s="64"/>
      <c r="BQ18" s="62" t="s">
        <v>332</v>
      </c>
      <c r="BR18" s="62">
        <v>4578859</v>
      </c>
      <c r="BS18" s="62">
        <v>94.8</v>
      </c>
      <c r="BV18" s="65" t="s">
        <v>451</v>
      </c>
      <c r="BW18" s="24" t="s">
        <v>357</v>
      </c>
      <c r="BX18" s="62">
        <f>BR107</f>
        <v>4428556</v>
      </c>
      <c r="BY18" s="23">
        <f t="shared" si="0"/>
        <v>0.91666666666666663</v>
      </c>
      <c r="CA18" s="64"/>
      <c r="CJ18" s="65" t="s">
        <v>451</v>
      </c>
      <c r="CK18" s="24" t="s">
        <v>357</v>
      </c>
      <c r="CL18" s="62">
        <f>SUM(CF135:CF136)</f>
        <v>2082763</v>
      </c>
      <c r="CM18" s="35">
        <f t="shared" si="1"/>
        <v>0.43111104763418745</v>
      </c>
      <c r="CN18" s="23">
        <f t="shared" si="2"/>
        <v>-0.43111104763418745</v>
      </c>
      <c r="CO18" s="23">
        <v>0.91666666666666663</v>
      </c>
    </row>
    <row r="19" spans="15:93" x14ac:dyDescent="0.25">
      <c r="O19" s="64"/>
      <c r="R19" s="107" t="s">
        <v>56</v>
      </c>
      <c r="S19" s="164">
        <v>0.33333333333333331</v>
      </c>
      <c r="T19" s="108">
        <v>3.079842869168074E-2</v>
      </c>
      <c r="U19" s="57">
        <v>0.28533999859497072</v>
      </c>
      <c r="W19" s="107" t="s">
        <v>45</v>
      </c>
      <c r="X19" s="163">
        <v>0.625</v>
      </c>
      <c r="Y19" s="108">
        <v>3.1629363994027236E-2</v>
      </c>
      <c r="Z19" s="57">
        <v>0.4636029800014988</v>
      </c>
      <c r="AB19" s="64"/>
      <c r="AE19" s="62" t="s">
        <v>69</v>
      </c>
      <c r="AF19" s="62" t="s">
        <v>70</v>
      </c>
      <c r="AG19" s="62">
        <v>37576</v>
      </c>
      <c r="AH19" s="62">
        <v>4.5</v>
      </c>
      <c r="AK19" s="64"/>
      <c r="AT19" s="64"/>
      <c r="AX19" s="62" t="s">
        <v>323</v>
      </c>
      <c r="AY19" s="62">
        <v>526059</v>
      </c>
      <c r="AZ19" s="65">
        <v>10.9</v>
      </c>
      <c r="BD19" s="64"/>
      <c r="BM19" s="64"/>
      <c r="BQ19" s="62" t="s">
        <v>43</v>
      </c>
      <c r="BR19" s="62">
        <v>4825784</v>
      </c>
      <c r="BS19" s="62">
        <v>99.9</v>
      </c>
      <c r="BV19" s="43" t="s">
        <v>479</v>
      </c>
      <c r="BW19" s="24" t="s">
        <v>358</v>
      </c>
      <c r="BX19" s="62">
        <f>BR117</f>
        <v>526059</v>
      </c>
      <c r="BY19" s="35">
        <f t="shared" si="0"/>
        <v>0.10888893580661507</v>
      </c>
      <c r="CA19" s="64"/>
      <c r="CD19" s="24" t="s">
        <v>459</v>
      </c>
      <c r="CJ19" s="43" t="s">
        <v>479</v>
      </c>
      <c r="CK19" s="24" t="s">
        <v>358</v>
      </c>
      <c r="CL19" s="62">
        <f>SUM(CF148:CF149)</f>
        <v>381125</v>
      </c>
      <c r="CM19" s="35">
        <f t="shared" si="1"/>
        <v>7.8889051720997388E-2</v>
      </c>
      <c r="CN19" s="44">
        <f t="shared" si="2"/>
        <v>-7.8889051720997388E-2</v>
      </c>
      <c r="CO19" s="35">
        <v>0.10888893580661507</v>
      </c>
    </row>
    <row r="20" spans="15:93" x14ac:dyDescent="0.25">
      <c r="O20" s="64"/>
      <c r="R20" s="107" t="s">
        <v>57</v>
      </c>
      <c r="S20" s="164">
        <v>0</v>
      </c>
      <c r="T20" s="108">
        <v>0</v>
      </c>
      <c r="U20" s="57">
        <v>0.25457267048150523</v>
      </c>
      <c r="W20" s="107" t="s">
        <v>61</v>
      </c>
      <c r="X20" s="163">
        <v>0.83333203964884228</v>
      </c>
      <c r="Y20" s="108">
        <v>2.4348371352363896E-2</v>
      </c>
      <c r="Z20" s="57">
        <v>0.30681236094856507</v>
      </c>
      <c r="AB20" s="64"/>
      <c r="AE20" s="62" t="s">
        <v>43</v>
      </c>
      <c r="AG20" s="62">
        <v>842768</v>
      </c>
      <c r="AH20" s="62">
        <v>100</v>
      </c>
      <c r="AK20" s="64"/>
      <c r="AT20" s="64"/>
      <c r="AX20" s="62" t="s">
        <v>366</v>
      </c>
      <c r="AY20" s="62">
        <v>53679</v>
      </c>
      <c r="AZ20" s="62">
        <v>1.1000000000000001</v>
      </c>
      <c r="BD20" s="64"/>
      <c r="BM20" s="64"/>
      <c r="BP20" s="62" t="s">
        <v>69</v>
      </c>
      <c r="BQ20" s="62" t="s">
        <v>70</v>
      </c>
      <c r="BR20" s="62">
        <v>5368</v>
      </c>
      <c r="BS20" s="62">
        <v>0.1</v>
      </c>
      <c r="BV20" s="43" t="s">
        <v>480</v>
      </c>
      <c r="BW20" s="24" t="s">
        <v>359</v>
      </c>
      <c r="BX20" s="62">
        <f>BR127</f>
        <v>80519</v>
      </c>
      <c r="BY20" s="35">
        <f t="shared" si="0"/>
        <v>1.6666625268672981E-2</v>
      </c>
      <c r="CA20" s="64"/>
      <c r="CF20" s="62" t="s">
        <v>3</v>
      </c>
      <c r="CG20" s="62" t="s">
        <v>4</v>
      </c>
      <c r="CJ20" s="43" t="s">
        <v>480</v>
      </c>
      <c r="CK20" s="24" t="s">
        <v>359</v>
      </c>
      <c r="CL20" s="62">
        <f>SUM(CF160:CF161)</f>
        <v>42944</v>
      </c>
      <c r="CM20" s="35">
        <f t="shared" si="1"/>
        <v>8.8889772046087563E-3</v>
      </c>
      <c r="CN20" s="44">
        <f t="shared" si="2"/>
        <v>-8.8889772046087563E-3</v>
      </c>
      <c r="CO20" s="35">
        <v>1.6666625268672981E-2</v>
      </c>
    </row>
    <row r="21" spans="15:93" x14ac:dyDescent="0.25">
      <c r="O21" s="64"/>
      <c r="R21" s="107" t="s">
        <v>58</v>
      </c>
      <c r="S21" s="164">
        <v>1</v>
      </c>
      <c r="T21" s="108">
        <v>0</v>
      </c>
      <c r="U21" s="57">
        <v>0.19291913224158527</v>
      </c>
      <c r="W21" s="107" t="s">
        <v>57</v>
      </c>
      <c r="X21" s="164">
        <v>0</v>
      </c>
      <c r="Y21" s="108">
        <v>0</v>
      </c>
      <c r="Z21" s="57">
        <v>0.25457267048150523</v>
      </c>
      <c r="AB21" s="64"/>
      <c r="AK21" s="64"/>
      <c r="AT21" s="64"/>
      <c r="AX21" s="62" t="s">
        <v>324</v>
      </c>
      <c r="AY21" s="62">
        <v>10736</v>
      </c>
      <c r="AZ21" s="62">
        <v>0.2</v>
      </c>
      <c r="BD21" s="64"/>
      <c r="BM21" s="64"/>
      <c r="BP21" s="62" t="s">
        <v>43</v>
      </c>
      <c r="BR21" s="62">
        <v>4831152</v>
      </c>
      <c r="BS21" s="62">
        <v>100</v>
      </c>
      <c r="BV21" s="43" t="s">
        <v>481</v>
      </c>
      <c r="BW21" s="24" t="s">
        <v>360</v>
      </c>
      <c r="BX21" s="62">
        <f>BR137</f>
        <v>32208</v>
      </c>
      <c r="BY21" s="35">
        <f t="shared" si="0"/>
        <v>6.6667329034565672E-3</v>
      </c>
      <c r="CA21" s="64"/>
      <c r="CD21" s="62" t="s">
        <v>6</v>
      </c>
      <c r="CE21" s="62" t="s">
        <v>454</v>
      </c>
      <c r="CF21" s="62">
        <v>75151</v>
      </c>
      <c r="CG21" s="62">
        <v>1.6</v>
      </c>
      <c r="CJ21" s="43" t="s">
        <v>481</v>
      </c>
      <c r="CK21" s="24" t="s">
        <v>360</v>
      </c>
      <c r="CL21" s="62">
        <f>SUM(CF172:CF173)</f>
        <v>26840</v>
      </c>
      <c r="CM21" s="35">
        <f t="shared" si="1"/>
        <v>5.5556107528804723E-3</v>
      </c>
      <c r="CN21" s="35">
        <f t="shared" si="2"/>
        <v>-5.5556107528804723E-3</v>
      </c>
      <c r="CO21" s="35">
        <v>6.6667329034565672E-3</v>
      </c>
    </row>
    <row r="22" spans="15:93" x14ac:dyDescent="0.25">
      <c r="O22" s="64"/>
      <c r="R22" s="107" t="s">
        <v>59</v>
      </c>
      <c r="S22" s="164">
        <v>0.5</v>
      </c>
      <c r="T22" s="108">
        <v>3.2666666666666663E-2</v>
      </c>
      <c r="U22" s="57">
        <v>0.20858742293958196</v>
      </c>
      <c r="W22" s="107" t="s">
        <v>48</v>
      </c>
      <c r="X22" s="164">
        <v>0.33333333333333331</v>
      </c>
      <c r="Y22" s="108">
        <v>3.079842869168074E-2</v>
      </c>
      <c r="Z22" s="57">
        <v>0.33041787413096407</v>
      </c>
      <c r="AB22" s="64"/>
      <c r="AK22" s="64"/>
      <c r="AT22" s="64"/>
      <c r="AX22" s="62" t="s">
        <v>325</v>
      </c>
      <c r="AY22" s="62">
        <v>5368</v>
      </c>
      <c r="AZ22" s="62">
        <v>0.1</v>
      </c>
      <c r="BD22" s="64"/>
      <c r="BM22" s="64"/>
      <c r="CA22" s="64"/>
      <c r="CE22" s="62" t="s">
        <v>455</v>
      </c>
      <c r="CF22" s="62">
        <v>112727</v>
      </c>
      <c r="CG22" s="62">
        <v>2.2999999999999998</v>
      </c>
    </row>
    <row r="23" spans="15:93" x14ac:dyDescent="0.25">
      <c r="O23" s="64"/>
      <c r="R23" s="107" t="s">
        <v>60</v>
      </c>
      <c r="S23" s="163">
        <v>7.1429046659081993E-2</v>
      </c>
      <c r="T23" s="108">
        <v>1.6825957619706972E-2</v>
      </c>
      <c r="U23" s="23">
        <v>7.8862295762369611E-2</v>
      </c>
      <c r="W23" s="107" t="s">
        <v>56</v>
      </c>
      <c r="X23" s="164">
        <v>0.33333333333333331</v>
      </c>
      <c r="Y23" s="108">
        <v>3.079842869168074E-2</v>
      </c>
      <c r="Z23" s="57">
        <v>0.28533999859497072</v>
      </c>
      <c r="AB23" s="64"/>
      <c r="AK23" s="64"/>
      <c r="AT23" s="64"/>
      <c r="AX23" s="62" t="s">
        <v>43</v>
      </c>
      <c r="AY23" s="62">
        <v>4831152</v>
      </c>
      <c r="AZ23" s="62">
        <v>100</v>
      </c>
      <c r="BD23" s="64"/>
      <c r="BM23" s="64"/>
      <c r="CA23" s="64"/>
      <c r="CE23" s="62" t="s">
        <v>456</v>
      </c>
      <c r="CF23" s="62">
        <v>32208</v>
      </c>
      <c r="CG23" s="62">
        <v>0.7</v>
      </c>
    </row>
    <row r="24" spans="15:93" x14ac:dyDescent="0.25">
      <c r="O24" s="64"/>
      <c r="R24" s="107" t="s">
        <v>88</v>
      </c>
      <c r="S24" s="164">
        <v>0.5</v>
      </c>
      <c r="T24" s="108">
        <v>0</v>
      </c>
      <c r="U24" s="57">
        <v>8.8901423056172532E-2</v>
      </c>
      <c r="W24" s="107" t="s">
        <v>59</v>
      </c>
      <c r="X24" s="164">
        <v>0.5</v>
      </c>
      <c r="Y24" s="108">
        <v>3.2666666666666663E-2</v>
      </c>
      <c r="Z24" s="57">
        <v>0.20858742293958196</v>
      </c>
      <c r="AB24" s="64"/>
      <c r="AK24" s="64"/>
      <c r="AT24" s="64"/>
      <c r="BD24" s="64"/>
      <c r="BM24" s="64"/>
      <c r="CA24" s="64"/>
      <c r="CE24" s="62" t="s">
        <v>458</v>
      </c>
      <c r="CF24" s="62">
        <v>26840</v>
      </c>
      <c r="CG24" s="62">
        <v>0.6</v>
      </c>
    </row>
    <row r="25" spans="15:93" ht="16.5" thickBot="1" x14ac:dyDescent="0.3">
      <c r="O25" s="64"/>
      <c r="R25" s="109" t="s">
        <v>259</v>
      </c>
      <c r="S25" s="154">
        <v>7.1429046659081993E-2</v>
      </c>
      <c r="T25" s="156">
        <v>1.6825957619706972E-2</v>
      </c>
      <c r="U25" s="57">
        <v>8.1821435191737416E-2</v>
      </c>
      <c r="W25" s="107" t="s">
        <v>88</v>
      </c>
      <c r="X25" s="164">
        <v>0.5</v>
      </c>
      <c r="Y25" s="108">
        <v>0</v>
      </c>
      <c r="Z25" s="57">
        <v>8.8901423056172532E-2</v>
      </c>
      <c r="AB25" s="64"/>
      <c r="AK25" s="64"/>
      <c r="AT25" s="64"/>
      <c r="BD25" s="64"/>
      <c r="BM25" s="64"/>
      <c r="BP25" s="24" t="s">
        <v>334</v>
      </c>
      <c r="CA25" s="64"/>
      <c r="CE25" s="62" t="s">
        <v>43</v>
      </c>
      <c r="CF25" s="62">
        <v>246926</v>
      </c>
      <c r="CG25" s="62">
        <v>5.0999999999999996</v>
      </c>
    </row>
    <row r="26" spans="15:93" x14ac:dyDescent="0.25">
      <c r="O26" s="64"/>
      <c r="R26" s="107" t="s">
        <v>61</v>
      </c>
      <c r="S26" s="163">
        <v>0.83333203964884228</v>
      </c>
      <c r="T26" s="108">
        <v>2.4348371352363896E-2</v>
      </c>
      <c r="U26" s="57">
        <v>0.30681236094856507</v>
      </c>
      <c r="W26" s="107" t="s">
        <v>51</v>
      </c>
      <c r="X26" s="164">
        <v>0.90001676633320293</v>
      </c>
      <c r="Y26" s="108">
        <v>1.9598539381052018E-2</v>
      </c>
      <c r="Z26" s="57">
        <v>0.26481777328727685</v>
      </c>
      <c r="AB26" s="64"/>
      <c r="AF26" s="90" t="s">
        <v>226</v>
      </c>
      <c r="AG26" s="91">
        <v>467011</v>
      </c>
      <c r="AH26" s="92">
        <f>AG26/$AE$2</f>
        <v>0.55413945474911241</v>
      </c>
      <c r="AK26" s="64"/>
      <c r="AO26" s="214" t="s">
        <v>446</v>
      </c>
      <c r="AP26" s="91">
        <v>2855748</v>
      </c>
      <c r="AQ26" s="92">
        <f>AP26/$AN$2</f>
        <v>0.59111118838736598</v>
      </c>
      <c r="AT26" s="64"/>
      <c r="BD26" s="64"/>
      <c r="BM26" s="64"/>
      <c r="BR26" s="62" t="s">
        <v>3</v>
      </c>
      <c r="BS26" s="62" t="s">
        <v>4</v>
      </c>
      <c r="CA26" s="64"/>
      <c r="CD26" s="62" t="s">
        <v>69</v>
      </c>
      <c r="CE26" s="62" t="s">
        <v>70</v>
      </c>
      <c r="CF26" s="62">
        <v>4584227</v>
      </c>
      <c r="CG26" s="62">
        <v>94.9</v>
      </c>
    </row>
    <row r="27" spans="15:93" ht="16.5" thickBot="1" x14ac:dyDescent="0.3">
      <c r="O27" s="64"/>
      <c r="R27" s="107" t="s">
        <v>62</v>
      </c>
      <c r="S27" s="164">
        <v>1</v>
      </c>
      <c r="T27" s="108">
        <v>0</v>
      </c>
      <c r="U27" s="57">
        <v>0.16441678188154343</v>
      </c>
      <c r="W27" s="107" t="s">
        <v>58</v>
      </c>
      <c r="X27" s="164">
        <v>1</v>
      </c>
      <c r="Y27" s="108">
        <v>0</v>
      </c>
      <c r="Z27" s="57">
        <v>0.19291913224158527</v>
      </c>
      <c r="AB27" s="64"/>
      <c r="AF27" s="93" t="s">
        <v>225</v>
      </c>
      <c r="AG27" s="70">
        <v>236190</v>
      </c>
      <c r="AH27" s="94">
        <f t="shared" ref="AH27:AH29" si="3">AG27/$AE$2</f>
        <v>0.28025506426442393</v>
      </c>
      <c r="AK27" s="64"/>
      <c r="AO27" s="211" t="s">
        <v>243</v>
      </c>
      <c r="AP27" s="70">
        <v>928655</v>
      </c>
      <c r="AQ27" s="94">
        <f t="shared" ref="AQ27:AQ29" si="4">AP27/$AN$2</f>
        <v>0.19222226913994842</v>
      </c>
      <c r="AT27" s="64"/>
      <c r="BD27" s="64"/>
      <c r="BM27" s="64"/>
      <c r="BP27" s="62" t="s">
        <v>6</v>
      </c>
      <c r="BQ27" s="62" t="s">
        <v>331</v>
      </c>
      <c r="BR27" s="62">
        <v>295237</v>
      </c>
      <c r="BS27" s="62">
        <v>6.1</v>
      </c>
      <c r="CA27" s="64"/>
      <c r="CD27" s="62" t="s">
        <v>43</v>
      </c>
      <c r="CF27" s="62">
        <v>4831152</v>
      </c>
      <c r="CG27" s="62">
        <v>100</v>
      </c>
    </row>
    <row r="28" spans="15:93" x14ac:dyDescent="0.25">
      <c r="O28" s="64"/>
      <c r="R28" s="107" t="s">
        <v>63</v>
      </c>
      <c r="S28" s="163">
        <v>0.18518646289716079</v>
      </c>
      <c r="T28" s="108">
        <v>2.5378652127528149E-2</v>
      </c>
      <c r="U28" s="57">
        <v>8.9827356531953367E-2</v>
      </c>
      <c r="W28" s="107" t="s">
        <v>62</v>
      </c>
      <c r="X28" s="164">
        <v>1</v>
      </c>
      <c r="Y28" s="108">
        <v>0</v>
      </c>
      <c r="Z28" s="57">
        <v>0.16441678188154343</v>
      </c>
      <c r="AB28" s="64"/>
      <c r="AF28" s="93" t="s">
        <v>227</v>
      </c>
      <c r="AG28" s="70">
        <v>26840</v>
      </c>
      <c r="AH28" s="94">
        <f t="shared" si="3"/>
        <v>3.1847436067814629E-2</v>
      </c>
      <c r="AK28" s="64"/>
      <c r="AO28" s="225" t="s">
        <v>235</v>
      </c>
      <c r="AP28" s="70">
        <v>611946</v>
      </c>
      <c r="AQ28" s="94">
        <f t="shared" si="4"/>
        <v>0.12666668322586414</v>
      </c>
      <c r="AT28" s="64"/>
      <c r="AX28" s="220" t="s">
        <v>321</v>
      </c>
      <c r="AY28" s="91">
        <v>354284</v>
      </c>
      <c r="AZ28" s="92">
        <f>AY28/$AW$2</f>
        <v>7.3333233978148477E-2</v>
      </c>
      <c r="BD28" s="64"/>
      <c r="BM28" s="64"/>
      <c r="BQ28" s="62" t="s">
        <v>332</v>
      </c>
      <c r="BR28" s="62">
        <v>4530547</v>
      </c>
      <c r="BS28" s="62">
        <v>93.8</v>
      </c>
      <c r="CA28" s="64"/>
    </row>
    <row r="29" spans="15:93" x14ac:dyDescent="0.25">
      <c r="O29" s="64"/>
      <c r="R29" s="165" t="s">
        <v>188</v>
      </c>
      <c r="S29" s="155">
        <v>0.38300000000000001</v>
      </c>
      <c r="T29" s="166">
        <v>3.1752903185984477E-2</v>
      </c>
      <c r="AB29" s="64"/>
      <c r="AF29" s="227" t="s">
        <v>228</v>
      </c>
      <c r="AG29" s="70">
        <v>10736</v>
      </c>
      <c r="AH29" s="94">
        <f t="shared" si="3"/>
        <v>1.2738974427125852E-2</v>
      </c>
      <c r="AK29" s="64"/>
      <c r="AO29" s="213" t="s">
        <v>236</v>
      </c>
      <c r="AP29" s="70">
        <v>273765</v>
      </c>
      <c r="AQ29" s="94">
        <f t="shared" si="4"/>
        <v>5.6666608709475506E-2</v>
      </c>
      <c r="AT29" s="64"/>
      <c r="AX29" s="206" t="s">
        <v>323</v>
      </c>
      <c r="AY29" s="70">
        <v>526059</v>
      </c>
      <c r="AZ29" s="94">
        <f t="shared" ref="AZ29:AZ32" si="5">AY29/$AW$2</f>
        <v>0.10888893580661507</v>
      </c>
      <c r="BD29" s="64"/>
      <c r="BM29" s="64"/>
      <c r="BQ29" s="62" t="s">
        <v>43</v>
      </c>
      <c r="BR29" s="62">
        <v>4825784</v>
      </c>
      <c r="BS29" s="62">
        <v>99.9</v>
      </c>
      <c r="CA29" s="64"/>
    </row>
    <row r="30" spans="15:93" ht="16.5" thickBot="1" x14ac:dyDescent="0.3">
      <c r="O30" s="64"/>
      <c r="AB30" s="64"/>
      <c r="AF30" s="207" t="s">
        <v>445</v>
      </c>
      <c r="AG30" s="96"/>
      <c r="AH30" s="97">
        <f>1-SUM(AH26:AH29)</f>
        <v>0.12101907049152316</v>
      </c>
      <c r="AK30" s="64"/>
      <c r="AO30" s="207" t="s">
        <v>217</v>
      </c>
      <c r="AP30" s="96"/>
      <c r="AQ30" s="97">
        <f>1-SUM(AQ26:AQ29)</f>
        <v>3.3333250537345926E-2</v>
      </c>
      <c r="AT30" s="64"/>
      <c r="AX30" s="206" t="s">
        <v>318</v>
      </c>
      <c r="AY30" s="70">
        <v>574370</v>
      </c>
      <c r="AZ30" s="94">
        <f t="shared" si="5"/>
        <v>0.11888882817183148</v>
      </c>
      <c r="BD30" s="64"/>
      <c r="BM30" s="64"/>
      <c r="BP30" s="62" t="s">
        <v>69</v>
      </c>
      <c r="BQ30" s="62" t="s">
        <v>70</v>
      </c>
      <c r="BR30" s="62">
        <v>5368</v>
      </c>
      <c r="BS30" s="62">
        <v>0.1</v>
      </c>
      <c r="CA30" s="64"/>
    </row>
    <row r="31" spans="15:93" x14ac:dyDescent="0.25">
      <c r="O31" s="64"/>
      <c r="AB31" s="64"/>
      <c r="AF31" s="61"/>
      <c r="AG31" s="61"/>
      <c r="AH31" s="61"/>
      <c r="AK31" s="64"/>
      <c r="AT31" s="64"/>
      <c r="AX31" s="206" t="s">
        <v>722</v>
      </c>
      <c r="AY31" s="70">
        <v>794456</v>
      </c>
      <c r="AZ31" s="94">
        <f t="shared" si="5"/>
        <v>0.16444442236551449</v>
      </c>
      <c r="BD31" s="64"/>
      <c r="BM31" s="64"/>
      <c r="BP31" s="62" t="s">
        <v>43</v>
      </c>
      <c r="BR31" s="62">
        <v>4831152</v>
      </c>
      <c r="BS31" s="62">
        <v>100</v>
      </c>
      <c r="CA31" s="64"/>
      <c r="CD31" s="24" t="s">
        <v>460</v>
      </c>
    </row>
    <row r="32" spans="15:93" ht="16.5" thickBot="1" x14ac:dyDescent="0.3">
      <c r="O32" s="64"/>
      <c r="AB32" s="64"/>
      <c r="AK32" s="64"/>
      <c r="AT32" s="64"/>
      <c r="AX32" s="216" t="s">
        <v>314</v>
      </c>
      <c r="AY32" s="96">
        <v>1234628</v>
      </c>
      <c r="AZ32" s="97">
        <f t="shared" si="5"/>
        <v>0.25555561075288047</v>
      </c>
      <c r="BD32" s="64"/>
      <c r="BM32" s="64"/>
      <c r="CA32" s="64"/>
      <c r="CF32" s="62" t="s">
        <v>3</v>
      </c>
      <c r="CG32" s="62" t="s">
        <v>4</v>
      </c>
    </row>
    <row r="33" spans="15:85" x14ac:dyDescent="0.25">
      <c r="O33" s="64"/>
      <c r="U33" s="90"/>
      <c r="V33" s="167" t="s">
        <v>38</v>
      </c>
      <c r="W33" s="173" t="s">
        <v>512</v>
      </c>
      <c r="X33" s="145" t="s">
        <v>402</v>
      </c>
      <c r="AB33" s="64"/>
      <c r="AK33" s="64"/>
      <c r="AT33" s="64"/>
      <c r="BD33" s="64"/>
      <c r="BM33" s="64"/>
      <c r="CA33" s="64"/>
      <c r="CD33" s="62" t="s">
        <v>6</v>
      </c>
      <c r="CE33" s="62" t="s">
        <v>454</v>
      </c>
      <c r="CF33" s="62">
        <v>80519</v>
      </c>
      <c r="CG33" s="62">
        <v>1.7</v>
      </c>
    </row>
    <row r="34" spans="15:85" x14ac:dyDescent="0.25">
      <c r="O34" s="64"/>
      <c r="U34" s="169" t="s">
        <v>119</v>
      </c>
      <c r="V34" s="163">
        <v>0.30435029118035362</v>
      </c>
      <c r="W34" s="157">
        <v>2.1170475955124592E-2</v>
      </c>
      <c r="X34" s="147">
        <v>0.33700000000000002</v>
      </c>
      <c r="AB34" s="64"/>
      <c r="AK34" s="64"/>
      <c r="AT34" s="64"/>
      <c r="BD34" s="64"/>
      <c r="BM34" s="64"/>
      <c r="CA34" s="64"/>
      <c r="CE34" s="62" t="s">
        <v>455</v>
      </c>
      <c r="CF34" s="62">
        <v>166406</v>
      </c>
      <c r="CG34" s="62">
        <v>3.4</v>
      </c>
    </row>
    <row r="35" spans="15:85" x14ac:dyDescent="0.25">
      <c r="O35" s="64"/>
      <c r="U35" s="168" t="s">
        <v>52</v>
      </c>
      <c r="V35" s="163">
        <v>0.32653053465587445</v>
      </c>
      <c r="W35" s="157">
        <v>3.0637665573047798E-2</v>
      </c>
      <c r="X35" s="147">
        <v>0.22435422164453778</v>
      </c>
      <c r="AB35" s="64"/>
      <c r="AK35" s="64"/>
      <c r="AT35" s="64"/>
      <c r="BD35" s="64"/>
      <c r="BM35" s="64"/>
      <c r="BP35" s="24" t="s">
        <v>335</v>
      </c>
      <c r="CA35" s="64"/>
      <c r="CE35" s="62" t="s">
        <v>456</v>
      </c>
      <c r="CF35" s="62">
        <v>10736</v>
      </c>
      <c r="CG35" s="62">
        <v>0.2</v>
      </c>
    </row>
    <row r="36" spans="15:85" x14ac:dyDescent="0.25">
      <c r="O36" s="64"/>
      <c r="U36" s="168" t="s">
        <v>50</v>
      </c>
      <c r="V36" s="163">
        <v>0.47058973937501142</v>
      </c>
      <c r="W36" s="157">
        <v>3.2610106757929407E-2</v>
      </c>
      <c r="X36" s="147">
        <v>0.27268793526705104</v>
      </c>
      <c r="AB36" s="64"/>
      <c r="AK36" s="64"/>
      <c r="AT36" s="64"/>
      <c r="BD36" s="64"/>
      <c r="BM36" s="64"/>
      <c r="BR36" s="62" t="s">
        <v>3</v>
      </c>
      <c r="BS36" s="62" t="s">
        <v>4</v>
      </c>
      <c r="CA36" s="64"/>
      <c r="CE36" s="62" t="s">
        <v>457</v>
      </c>
      <c r="CF36" s="62">
        <v>5368</v>
      </c>
      <c r="CG36" s="62">
        <v>0.1</v>
      </c>
    </row>
    <row r="37" spans="15:85" x14ac:dyDescent="0.25">
      <c r="O37" s="64"/>
      <c r="U37" s="168" t="s">
        <v>45</v>
      </c>
      <c r="V37" s="163">
        <v>0.625</v>
      </c>
      <c r="W37" s="157">
        <v>3.1629363994027236E-2</v>
      </c>
      <c r="X37" s="147">
        <v>0.4636029800014988</v>
      </c>
      <c r="AB37" s="64"/>
      <c r="AK37" s="64"/>
      <c r="AT37" s="64"/>
      <c r="BD37" s="64"/>
      <c r="BM37" s="64"/>
      <c r="BP37" s="62" t="s">
        <v>6</v>
      </c>
      <c r="BQ37" s="62" t="s">
        <v>331</v>
      </c>
      <c r="BR37" s="62">
        <v>2598086</v>
      </c>
      <c r="BS37" s="62">
        <v>53.8</v>
      </c>
      <c r="CA37" s="64"/>
      <c r="CE37" s="62" t="s">
        <v>458</v>
      </c>
      <c r="CF37" s="62">
        <v>32208</v>
      </c>
      <c r="CG37" s="62">
        <v>0.7</v>
      </c>
    </row>
    <row r="38" spans="15:85" ht="16.5" thickBot="1" x14ac:dyDescent="0.3">
      <c r="O38" s="64"/>
      <c r="U38" s="170" t="s">
        <v>61</v>
      </c>
      <c r="V38" s="171">
        <v>0.83333203964884228</v>
      </c>
      <c r="W38" s="162">
        <v>2.4348371352363896E-2</v>
      </c>
      <c r="X38" s="151">
        <v>0.30681236094856507</v>
      </c>
      <c r="AB38" s="64"/>
      <c r="AK38" s="64"/>
      <c r="AT38" s="64"/>
      <c r="BD38" s="64"/>
      <c r="BM38" s="64"/>
      <c r="BQ38" s="62" t="s">
        <v>332</v>
      </c>
      <c r="BR38" s="62">
        <v>2227698</v>
      </c>
      <c r="BS38" s="62">
        <v>46.1</v>
      </c>
      <c r="CA38" s="64"/>
      <c r="CE38" s="62" t="s">
        <v>43</v>
      </c>
      <c r="CF38" s="62">
        <v>295237</v>
      </c>
      <c r="CG38" s="62">
        <v>6.1</v>
      </c>
    </row>
    <row r="39" spans="15:85" x14ac:dyDescent="0.25">
      <c r="O39" s="64"/>
      <c r="AB39" s="64"/>
      <c r="AK39" s="64"/>
      <c r="AT39" s="64"/>
      <c r="BD39" s="64"/>
      <c r="BM39" s="64"/>
      <c r="BQ39" s="62" t="s">
        <v>43</v>
      </c>
      <c r="BR39" s="62">
        <v>4825784</v>
      </c>
      <c r="BS39" s="62">
        <v>99.9</v>
      </c>
      <c r="CA39" s="64"/>
      <c r="CD39" s="62" t="s">
        <v>69</v>
      </c>
      <c r="CE39" s="62" t="s">
        <v>70</v>
      </c>
      <c r="CF39" s="62">
        <v>4535915</v>
      </c>
      <c r="CG39" s="62">
        <v>93.9</v>
      </c>
    </row>
    <row r="40" spans="15:85" x14ac:dyDescent="0.25">
      <c r="O40" s="64"/>
      <c r="AB40" s="64"/>
      <c r="AK40" s="64"/>
      <c r="AT40" s="64"/>
      <c r="BD40" s="64"/>
      <c r="BM40" s="64"/>
      <c r="BP40" s="62" t="s">
        <v>69</v>
      </c>
      <c r="BQ40" s="62" t="s">
        <v>70</v>
      </c>
      <c r="BR40" s="62">
        <v>5368</v>
      </c>
      <c r="BS40" s="62">
        <v>0.1</v>
      </c>
      <c r="CA40" s="64"/>
      <c r="CD40" s="62" t="s">
        <v>43</v>
      </c>
      <c r="CF40" s="62">
        <v>4831152</v>
      </c>
      <c r="CG40" s="62">
        <v>100</v>
      </c>
    </row>
    <row r="41" spans="15:85" x14ac:dyDescent="0.25">
      <c r="O41" s="64"/>
      <c r="AB41" s="64"/>
      <c r="AK41" s="64"/>
      <c r="AT41" s="64"/>
      <c r="BD41" s="64"/>
      <c r="BM41" s="64"/>
      <c r="BP41" s="62" t="s">
        <v>43</v>
      </c>
      <c r="BR41" s="62">
        <v>4831152</v>
      </c>
      <c r="BS41" s="62">
        <v>100</v>
      </c>
      <c r="CA41" s="64"/>
    </row>
    <row r="42" spans="15:85" x14ac:dyDescent="0.25">
      <c r="O42" s="64"/>
      <c r="AB42" s="64"/>
      <c r="AK42" s="64"/>
      <c r="AT42" s="64"/>
      <c r="BD42" s="64"/>
      <c r="BM42" s="64"/>
      <c r="CA42" s="64"/>
    </row>
    <row r="43" spans="15:85" x14ac:dyDescent="0.25">
      <c r="O43" s="64"/>
      <c r="AB43" s="64"/>
      <c r="AK43" s="64"/>
      <c r="AT43" s="64"/>
      <c r="BD43" s="64"/>
      <c r="BM43" s="64"/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  <c r="CD44" s="24" t="s">
        <v>461</v>
      </c>
    </row>
    <row r="45" spans="15:85" x14ac:dyDescent="0.25">
      <c r="O45" s="64"/>
      <c r="AB45" s="64"/>
      <c r="AK45" s="64"/>
      <c r="AT45" s="64"/>
      <c r="BD45" s="64"/>
      <c r="BM45" s="64"/>
      <c r="BP45" s="24" t="s">
        <v>336</v>
      </c>
      <c r="CA45" s="64"/>
      <c r="CF45" s="62" t="s">
        <v>3</v>
      </c>
      <c r="CG45" s="62" t="s">
        <v>4</v>
      </c>
    </row>
    <row r="46" spans="15:85" x14ac:dyDescent="0.25">
      <c r="O46" s="64"/>
      <c r="AB46" s="64"/>
      <c r="AK46" s="64"/>
      <c r="AT46" s="64"/>
      <c r="BD46" s="64"/>
      <c r="BM46" s="64"/>
      <c r="BR46" s="62" t="s">
        <v>3</v>
      </c>
      <c r="BS46" s="62" t="s">
        <v>4</v>
      </c>
      <c r="CA46" s="64"/>
      <c r="CD46" s="62" t="s">
        <v>6</v>
      </c>
      <c r="CE46" s="62" t="s">
        <v>454</v>
      </c>
      <c r="CF46" s="62">
        <v>1175580</v>
      </c>
      <c r="CG46" s="62">
        <v>24.3</v>
      </c>
    </row>
    <row r="47" spans="15:85" x14ac:dyDescent="0.25">
      <c r="O47" s="64"/>
      <c r="AB47" s="64"/>
      <c r="AK47" s="64"/>
      <c r="AT47" s="64"/>
      <c r="BD47" s="64"/>
      <c r="BM47" s="64"/>
      <c r="BP47" s="62" t="s">
        <v>6</v>
      </c>
      <c r="BQ47" s="62" t="s">
        <v>331</v>
      </c>
      <c r="BR47" s="62">
        <v>1121901</v>
      </c>
      <c r="BS47" s="62">
        <v>23.2</v>
      </c>
      <c r="CA47" s="64"/>
      <c r="CE47" s="62" t="s">
        <v>455</v>
      </c>
      <c r="CF47" s="62">
        <v>1046750</v>
      </c>
      <c r="CG47" s="62">
        <v>21.7</v>
      </c>
    </row>
    <row r="48" spans="15:85" x14ac:dyDescent="0.25">
      <c r="O48" s="64"/>
      <c r="AB48" s="64"/>
      <c r="AK48" s="64"/>
      <c r="AT48" s="64"/>
      <c r="BD48" s="64"/>
      <c r="BM48" s="64"/>
      <c r="BQ48" s="62" t="s">
        <v>332</v>
      </c>
      <c r="BR48" s="62">
        <v>3703883</v>
      </c>
      <c r="BS48" s="62">
        <v>76.7</v>
      </c>
      <c r="CA48" s="64"/>
      <c r="CE48" s="62" t="s">
        <v>456</v>
      </c>
      <c r="CF48" s="62">
        <v>182510</v>
      </c>
      <c r="CG48" s="62">
        <v>3.8</v>
      </c>
    </row>
    <row r="49" spans="15:85" x14ac:dyDescent="0.25">
      <c r="O49" s="64"/>
      <c r="AB49" s="64"/>
      <c r="AK49" s="64"/>
      <c r="AT49" s="64"/>
      <c r="BD49" s="64"/>
      <c r="BM49" s="64"/>
      <c r="BQ49" s="62" t="s">
        <v>43</v>
      </c>
      <c r="BR49" s="62">
        <v>4825784</v>
      </c>
      <c r="BS49" s="62">
        <v>99.9</v>
      </c>
      <c r="CA49" s="64"/>
      <c r="CE49" s="62" t="s">
        <v>457</v>
      </c>
      <c r="CF49" s="62">
        <v>5368</v>
      </c>
      <c r="CG49" s="62">
        <v>0.1</v>
      </c>
    </row>
    <row r="50" spans="15:85" x14ac:dyDescent="0.25">
      <c r="O50" s="64"/>
      <c r="AB50" s="64"/>
      <c r="AK50" s="64"/>
      <c r="AT50" s="64"/>
      <c r="BD50" s="64"/>
      <c r="BM50" s="64"/>
      <c r="BP50" s="62" t="s">
        <v>69</v>
      </c>
      <c r="BQ50" s="62" t="s">
        <v>70</v>
      </c>
      <c r="BR50" s="62">
        <v>5368</v>
      </c>
      <c r="BS50" s="62">
        <v>0.1</v>
      </c>
      <c r="CA50" s="64"/>
      <c r="CE50" s="62" t="s">
        <v>458</v>
      </c>
      <c r="CF50" s="62">
        <v>187878</v>
      </c>
      <c r="CG50" s="62">
        <v>3.9</v>
      </c>
    </row>
    <row r="51" spans="15:85" x14ac:dyDescent="0.25">
      <c r="O51" s="64"/>
      <c r="R51" s="108"/>
      <c r="S51" s="142" t="s">
        <v>402</v>
      </c>
      <c r="AB51" s="64"/>
      <c r="AK51" s="64"/>
      <c r="AT51" s="64"/>
      <c r="BD51" s="64"/>
      <c r="BM51" s="64"/>
      <c r="BP51" s="62" t="s">
        <v>43</v>
      </c>
      <c r="BR51" s="62">
        <v>4831152</v>
      </c>
      <c r="BS51" s="62">
        <v>100</v>
      </c>
      <c r="CA51" s="64"/>
      <c r="CE51" s="62" t="s">
        <v>43</v>
      </c>
      <c r="CF51" s="62">
        <v>2598086</v>
      </c>
      <c r="CG51" s="62">
        <v>53.8</v>
      </c>
    </row>
    <row r="52" spans="15:85" x14ac:dyDescent="0.25">
      <c r="O52" s="64"/>
      <c r="R52" s="107" t="s">
        <v>236</v>
      </c>
      <c r="S52" s="57">
        <v>0.4636029800014988</v>
      </c>
      <c r="AB52" s="64"/>
      <c r="AK52" s="64"/>
      <c r="AT52" s="64"/>
      <c r="BD52" s="64"/>
      <c r="BM52" s="64"/>
      <c r="CA52" s="64"/>
      <c r="CD52" s="62" t="s">
        <v>69</v>
      </c>
      <c r="CE52" s="62" t="s">
        <v>70</v>
      </c>
      <c r="CF52" s="62">
        <v>2233066</v>
      </c>
      <c r="CG52" s="62">
        <v>46.2</v>
      </c>
    </row>
    <row r="53" spans="15:85" x14ac:dyDescent="0.25">
      <c r="O53" s="64"/>
      <c r="R53" s="107" t="s">
        <v>47</v>
      </c>
      <c r="S53" s="57">
        <v>0.3145452263411691</v>
      </c>
      <c r="AB53" s="64"/>
      <c r="AK53" s="64"/>
      <c r="AT53" s="64"/>
      <c r="BD53" s="64"/>
      <c r="BM53" s="64"/>
      <c r="CA53" s="64"/>
      <c r="CD53" s="62" t="s">
        <v>43</v>
      </c>
      <c r="CF53" s="62">
        <v>4831152</v>
      </c>
      <c r="CG53" s="62">
        <v>100</v>
      </c>
    </row>
    <row r="54" spans="15:85" x14ac:dyDescent="0.25">
      <c r="O54" s="64"/>
      <c r="R54" s="107" t="s">
        <v>48</v>
      </c>
      <c r="S54" s="57">
        <v>0.33041787413096407</v>
      </c>
      <c r="AB54" s="64"/>
      <c r="AK54" s="64"/>
      <c r="AT54" s="64"/>
      <c r="BD54" s="64"/>
      <c r="BM54" s="64"/>
      <c r="CA54" s="64"/>
    </row>
    <row r="55" spans="15:85" x14ac:dyDescent="0.25">
      <c r="O55" s="64"/>
      <c r="R55" s="107" t="s">
        <v>119</v>
      </c>
      <c r="S55" s="57">
        <v>0.33700000000000002</v>
      </c>
      <c r="AB55" s="64"/>
      <c r="AK55" s="64"/>
      <c r="AT55" s="64"/>
      <c r="BD55" s="64"/>
      <c r="BM55" s="64"/>
      <c r="BP55" s="24" t="s">
        <v>337</v>
      </c>
      <c r="CA55" s="64"/>
    </row>
    <row r="56" spans="15:85" x14ac:dyDescent="0.25">
      <c r="O56" s="64"/>
      <c r="R56" s="107" t="s">
        <v>50</v>
      </c>
      <c r="S56" s="57">
        <v>0.27268793526705104</v>
      </c>
      <c r="AB56" s="64"/>
      <c r="AK56" s="64"/>
      <c r="AT56" s="64"/>
      <c r="BD56" s="64"/>
      <c r="BM56" s="64"/>
      <c r="BR56" s="62" t="s">
        <v>3</v>
      </c>
      <c r="BS56" s="62" t="s">
        <v>4</v>
      </c>
      <c r="CA56" s="64"/>
    </row>
    <row r="57" spans="15:85" x14ac:dyDescent="0.25">
      <c r="O57" s="64"/>
      <c r="R57" s="107" t="s">
        <v>51</v>
      </c>
      <c r="S57" s="57">
        <v>0.26481777328727685</v>
      </c>
      <c r="AB57" s="64"/>
      <c r="AK57" s="64"/>
      <c r="AT57" s="64"/>
      <c r="BD57" s="64"/>
      <c r="BM57" s="64"/>
      <c r="BP57" s="62" t="s">
        <v>6</v>
      </c>
      <c r="BQ57" s="62" t="s">
        <v>331</v>
      </c>
      <c r="BR57" s="62">
        <v>697833</v>
      </c>
      <c r="BS57" s="62">
        <v>14.4</v>
      </c>
      <c r="CA57" s="64"/>
      <c r="CD57" s="24" t="s">
        <v>462</v>
      </c>
    </row>
    <row r="58" spans="15:85" x14ac:dyDescent="0.25">
      <c r="O58" s="64"/>
      <c r="R58" s="107" t="s">
        <v>52</v>
      </c>
      <c r="S58" s="57">
        <v>0.22435422164453778</v>
      </c>
      <c r="AB58" s="64"/>
      <c r="AK58" s="64"/>
      <c r="AT58" s="64"/>
      <c r="BD58" s="64"/>
      <c r="BM58" s="64"/>
      <c r="BQ58" s="62" t="s">
        <v>332</v>
      </c>
      <c r="BR58" s="62">
        <v>4127951</v>
      </c>
      <c r="BS58" s="62">
        <v>85.4</v>
      </c>
      <c r="CA58" s="64"/>
      <c r="CF58" s="62" t="s">
        <v>3</v>
      </c>
      <c r="CG58" s="62" t="s">
        <v>4</v>
      </c>
    </row>
    <row r="59" spans="15:85" x14ac:dyDescent="0.25">
      <c r="O59" s="64"/>
      <c r="R59" s="107" t="s">
        <v>53</v>
      </c>
      <c r="S59" s="57">
        <v>7.0136527242600152E-2</v>
      </c>
      <c r="AB59" s="64"/>
      <c r="AK59" s="64"/>
      <c r="AT59" s="64"/>
      <c r="BD59" s="64"/>
      <c r="BM59" s="64"/>
      <c r="BQ59" s="62" t="s">
        <v>43</v>
      </c>
      <c r="BR59" s="62">
        <v>4825784</v>
      </c>
      <c r="BS59" s="62">
        <v>99.9</v>
      </c>
      <c r="CA59" s="64"/>
      <c r="CD59" s="62" t="s">
        <v>6</v>
      </c>
      <c r="CE59" s="62" t="s">
        <v>454</v>
      </c>
      <c r="CF59" s="62">
        <v>236190</v>
      </c>
      <c r="CG59" s="62">
        <v>4.9000000000000004</v>
      </c>
    </row>
    <row r="60" spans="15:85" x14ac:dyDescent="0.25">
      <c r="O60" s="64"/>
      <c r="R60" s="107" t="s">
        <v>54</v>
      </c>
      <c r="S60" s="57">
        <v>5.0069729986300791E-2</v>
      </c>
      <c r="AB60" s="64"/>
      <c r="AK60" s="64"/>
      <c r="AT60" s="64"/>
      <c r="BD60" s="64"/>
      <c r="BM60" s="64"/>
      <c r="BP60" s="62" t="s">
        <v>69</v>
      </c>
      <c r="BQ60" s="62" t="s">
        <v>70</v>
      </c>
      <c r="BR60" s="62">
        <v>5368</v>
      </c>
      <c r="BS60" s="62">
        <v>0.1</v>
      </c>
      <c r="CA60" s="64"/>
      <c r="CE60" s="62" t="s">
        <v>455</v>
      </c>
      <c r="CF60" s="62">
        <v>456275</v>
      </c>
      <c r="CG60" s="62">
        <v>9.4</v>
      </c>
    </row>
    <row r="61" spans="15:85" x14ac:dyDescent="0.25">
      <c r="O61" s="64"/>
      <c r="R61" s="107" t="s">
        <v>164</v>
      </c>
      <c r="S61" s="23">
        <v>8.2623335966029221E-2</v>
      </c>
      <c r="AB61" s="64"/>
      <c r="AK61" s="64"/>
      <c r="AT61" s="64"/>
      <c r="BD61" s="64"/>
      <c r="BM61" s="64"/>
      <c r="BP61" s="62" t="s">
        <v>43</v>
      </c>
      <c r="BR61" s="62">
        <v>4831152</v>
      </c>
      <c r="BS61" s="62">
        <v>100</v>
      </c>
      <c r="CA61" s="64"/>
      <c r="CE61" s="62" t="s">
        <v>456</v>
      </c>
      <c r="CF61" s="62">
        <v>134199</v>
      </c>
      <c r="CG61" s="62">
        <v>2.8</v>
      </c>
    </row>
    <row r="62" spans="15:85" x14ac:dyDescent="0.25">
      <c r="O62" s="64"/>
      <c r="R62" s="107" t="s">
        <v>55</v>
      </c>
      <c r="S62" s="57">
        <v>0.11694161191872102</v>
      </c>
      <c r="AB62" s="64"/>
      <c r="AK62" s="64"/>
      <c r="AT62" s="64"/>
      <c r="BD62" s="64"/>
      <c r="BM62" s="64"/>
      <c r="CA62" s="64"/>
      <c r="CE62" s="62" t="s">
        <v>457</v>
      </c>
      <c r="CF62" s="62">
        <v>10736</v>
      </c>
      <c r="CG62" s="62">
        <v>0.2</v>
      </c>
    </row>
    <row r="63" spans="15:85" x14ac:dyDescent="0.25">
      <c r="O63" s="64"/>
      <c r="R63" s="107" t="s">
        <v>56</v>
      </c>
      <c r="S63" s="57">
        <v>0.28533999859497072</v>
      </c>
      <c r="AB63" s="64"/>
      <c r="AK63" s="64"/>
      <c r="AT63" s="64"/>
      <c r="BD63" s="64"/>
      <c r="BM63" s="64"/>
      <c r="CA63" s="64"/>
      <c r="CE63" s="62" t="s">
        <v>458</v>
      </c>
      <c r="CF63" s="62">
        <v>284501</v>
      </c>
      <c r="CG63" s="62">
        <v>5.9</v>
      </c>
    </row>
    <row r="64" spans="15:85" x14ac:dyDescent="0.25">
      <c r="O64" s="64"/>
      <c r="R64" s="107" t="s">
        <v>57</v>
      </c>
      <c r="S64" s="57">
        <v>0.25457267048150523</v>
      </c>
      <c r="AB64" s="64"/>
      <c r="AK64" s="64"/>
      <c r="AT64" s="64"/>
      <c r="BD64" s="64"/>
      <c r="BM64" s="64"/>
      <c r="CA64" s="64"/>
      <c r="CE64" s="62" t="s">
        <v>43</v>
      </c>
      <c r="CF64" s="62">
        <v>1121901</v>
      </c>
      <c r="CG64" s="62">
        <v>23.2</v>
      </c>
    </row>
    <row r="65" spans="15:85" x14ac:dyDescent="0.25">
      <c r="O65" s="64"/>
      <c r="R65" s="107" t="s">
        <v>58</v>
      </c>
      <c r="S65" s="57">
        <v>0.19291913224158527</v>
      </c>
      <c r="AB65" s="64"/>
      <c r="AK65" s="64"/>
      <c r="AT65" s="64"/>
      <c r="BD65" s="64"/>
      <c r="BM65" s="64"/>
      <c r="BP65" s="24" t="s">
        <v>338</v>
      </c>
      <c r="CA65" s="64"/>
      <c r="CD65" s="62" t="s">
        <v>69</v>
      </c>
      <c r="CE65" s="62" t="s">
        <v>70</v>
      </c>
      <c r="CF65" s="62">
        <v>3709251</v>
      </c>
      <c r="CG65" s="62">
        <v>76.8</v>
      </c>
    </row>
    <row r="66" spans="15:85" x14ac:dyDescent="0.25">
      <c r="O66" s="64"/>
      <c r="R66" s="107" t="s">
        <v>59</v>
      </c>
      <c r="S66" s="57">
        <v>0.20858742293958196</v>
      </c>
      <c r="AB66" s="64"/>
      <c r="AK66" s="64"/>
      <c r="AT66" s="64"/>
      <c r="BD66" s="64"/>
      <c r="BM66" s="64"/>
      <c r="BR66" s="62" t="s">
        <v>3</v>
      </c>
      <c r="BS66" s="62" t="s">
        <v>4</v>
      </c>
      <c r="CA66" s="64"/>
      <c r="CD66" s="62" t="s">
        <v>43</v>
      </c>
      <c r="CF66" s="62">
        <v>4831152</v>
      </c>
      <c r="CG66" s="62">
        <v>100</v>
      </c>
    </row>
    <row r="67" spans="15:85" x14ac:dyDescent="0.25">
      <c r="O67" s="64"/>
      <c r="R67" s="107" t="s">
        <v>60</v>
      </c>
      <c r="S67" s="23">
        <v>7.8862295762369611E-2</v>
      </c>
      <c r="AB67" s="64"/>
      <c r="AK67" s="64"/>
      <c r="AT67" s="64"/>
      <c r="BD67" s="64"/>
      <c r="BM67" s="64"/>
      <c r="BP67" s="62" t="s">
        <v>6</v>
      </c>
      <c r="BQ67" s="62" t="s">
        <v>331</v>
      </c>
      <c r="BR67" s="62">
        <v>708569</v>
      </c>
      <c r="BS67" s="62">
        <v>14.7</v>
      </c>
      <c r="CA67" s="64"/>
    </row>
    <row r="68" spans="15:85" x14ac:dyDescent="0.25">
      <c r="O68" s="64"/>
      <c r="R68" s="107" t="s">
        <v>88</v>
      </c>
      <c r="S68" s="57">
        <v>8.8901423056172532E-2</v>
      </c>
      <c r="AB68" s="64"/>
      <c r="AK68" s="64"/>
      <c r="AT68" s="64"/>
      <c r="BD68" s="64"/>
      <c r="BM68" s="64"/>
      <c r="BQ68" s="62" t="s">
        <v>332</v>
      </c>
      <c r="BR68" s="62">
        <v>4117215</v>
      </c>
      <c r="BS68" s="62">
        <v>85.2</v>
      </c>
      <c r="CA68" s="64"/>
    </row>
    <row r="69" spans="15:85" x14ac:dyDescent="0.25">
      <c r="O69" s="64"/>
      <c r="R69" s="107" t="s">
        <v>259</v>
      </c>
      <c r="S69" s="57">
        <v>8.1821435191737416E-2</v>
      </c>
      <c r="AB69" s="64"/>
      <c r="AK69" s="64"/>
      <c r="AT69" s="64"/>
      <c r="BD69" s="64"/>
      <c r="BM69" s="64"/>
      <c r="BQ69" s="62" t="s">
        <v>43</v>
      </c>
      <c r="BR69" s="62">
        <v>4825784</v>
      </c>
      <c r="BS69" s="62">
        <v>99.9</v>
      </c>
      <c r="CA69" s="64"/>
    </row>
    <row r="70" spans="15:85" x14ac:dyDescent="0.25">
      <c r="O70" s="64"/>
      <c r="R70" s="107" t="s">
        <v>61</v>
      </c>
      <c r="S70" s="57">
        <v>0.30681236094856507</v>
      </c>
      <c r="AB70" s="64"/>
      <c r="AK70" s="64"/>
      <c r="AT70" s="64"/>
      <c r="BD70" s="64"/>
      <c r="BM70" s="64"/>
      <c r="BP70" s="62" t="s">
        <v>69</v>
      </c>
      <c r="BQ70" s="62" t="s">
        <v>70</v>
      </c>
      <c r="BR70" s="62">
        <v>5368</v>
      </c>
      <c r="BS70" s="62">
        <v>0.1</v>
      </c>
      <c r="CA70" s="64"/>
      <c r="CD70" s="24" t="s">
        <v>463</v>
      </c>
    </row>
    <row r="71" spans="15:85" x14ac:dyDescent="0.25">
      <c r="O71" s="64"/>
      <c r="R71" s="107" t="s">
        <v>62</v>
      </c>
      <c r="S71" s="57">
        <v>0.16441678188154343</v>
      </c>
      <c r="AB71" s="64"/>
      <c r="AK71" s="64"/>
      <c r="AT71" s="64"/>
      <c r="BD71" s="64"/>
      <c r="BM71" s="64"/>
      <c r="BP71" s="62" t="s">
        <v>43</v>
      </c>
      <c r="BR71" s="62">
        <v>4831152</v>
      </c>
      <c r="BS71" s="62">
        <v>100</v>
      </c>
      <c r="CA71" s="64"/>
      <c r="CF71" s="62" t="s">
        <v>3</v>
      </c>
      <c r="CG71" s="62" t="s">
        <v>4</v>
      </c>
    </row>
    <row r="72" spans="15:85" x14ac:dyDescent="0.25">
      <c r="O72" s="64"/>
      <c r="R72" s="107" t="s">
        <v>63</v>
      </c>
      <c r="S72" s="57">
        <v>8.9827356531953367E-2</v>
      </c>
      <c r="AB72" s="64"/>
      <c r="AK72" s="64"/>
      <c r="AT72" s="64"/>
      <c r="BD72" s="64"/>
      <c r="BM72" s="64"/>
      <c r="CA72" s="64"/>
      <c r="CD72" s="62" t="s">
        <v>6</v>
      </c>
      <c r="CE72" s="62" t="s">
        <v>454</v>
      </c>
      <c r="CF72" s="62">
        <v>80519</v>
      </c>
      <c r="CG72" s="62">
        <v>1.7</v>
      </c>
    </row>
    <row r="73" spans="15:85" x14ac:dyDescent="0.25">
      <c r="O73" s="64"/>
      <c r="AB73" s="64"/>
      <c r="AK73" s="64"/>
      <c r="AT73" s="64"/>
      <c r="BD73" s="64"/>
      <c r="BM73" s="64"/>
      <c r="CA73" s="64"/>
      <c r="CE73" s="62" t="s">
        <v>455</v>
      </c>
      <c r="CF73" s="62">
        <v>381124</v>
      </c>
      <c r="CG73" s="62">
        <v>7.9</v>
      </c>
    </row>
    <row r="74" spans="15:85" x14ac:dyDescent="0.25">
      <c r="O74" s="64"/>
      <c r="AB74" s="64"/>
      <c r="AK74" s="64"/>
      <c r="AT74" s="64"/>
      <c r="BD74" s="64"/>
      <c r="BM74" s="64"/>
      <c r="CA74" s="64"/>
      <c r="CE74" s="62" t="s">
        <v>456</v>
      </c>
      <c r="CF74" s="62">
        <v>107359</v>
      </c>
      <c r="CG74" s="62">
        <v>2.2000000000000002</v>
      </c>
    </row>
    <row r="75" spans="15:85" x14ac:dyDescent="0.25">
      <c r="O75" s="64"/>
      <c r="AB75" s="64"/>
      <c r="AK75" s="64"/>
      <c r="AT75" s="64"/>
      <c r="BD75" s="64"/>
      <c r="BM75" s="64"/>
      <c r="BP75" s="24" t="s">
        <v>339</v>
      </c>
      <c r="CA75" s="64"/>
      <c r="CE75" s="62" t="s">
        <v>457</v>
      </c>
      <c r="CF75" s="62">
        <v>5368</v>
      </c>
      <c r="CG75" s="62">
        <v>0.1</v>
      </c>
    </row>
    <row r="76" spans="15:85" x14ac:dyDescent="0.25">
      <c r="O76" s="64"/>
      <c r="AB76" s="64"/>
      <c r="AK76" s="64"/>
      <c r="AT76" s="64"/>
      <c r="BD76" s="64"/>
      <c r="BM76" s="64"/>
      <c r="BR76" s="62" t="s">
        <v>3</v>
      </c>
      <c r="BS76" s="62" t="s">
        <v>4</v>
      </c>
      <c r="CA76" s="64"/>
      <c r="CE76" s="62" t="s">
        <v>458</v>
      </c>
      <c r="CF76" s="62">
        <v>123463</v>
      </c>
      <c r="CG76" s="62">
        <v>2.6</v>
      </c>
    </row>
    <row r="77" spans="15:85" x14ac:dyDescent="0.25">
      <c r="O77" s="64"/>
      <c r="AB77" s="64"/>
      <c r="AK77" s="64"/>
      <c r="AT77" s="64"/>
      <c r="BD77" s="64"/>
      <c r="BM77" s="64"/>
      <c r="BP77" s="62" t="s">
        <v>6</v>
      </c>
      <c r="BQ77" s="62" t="s">
        <v>331</v>
      </c>
      <c r="BR77" s="62">
        <v>1078957</v>
      </c>
      <c r="BS77" s="62">
        <v>22.3</v>
      </c>
      <c r="CA77" s="64"/>
      <c r="CE77" s="62" t="s">
        <v>43</v>
      </c>
      <c r="CF77" s="62">
        <v>697833</v>
      </c>
      <c r="CG77" s="62">
        <v>14.4</v>
      </c>
    </row>
    <row r="78" spans="15:85" x14ac:dyDescent="0.25">
      <c r="O78" s="64"/>
      <c r="AB78" s="64"/>
      <c r="AK78" s="64"/>
      <c r="AT78" s="64"/>
      <c r="BD78" s="64"/>
      <c r="BM78" s="64"/>
      <c r="BQ78" s="62" t="s">
        <v>332</v>
      </c>
      <c r="BR78" s="62">
        <v>3746827</v>
      </c>
      <c r="BS78" s="62">
        <v>77.599999999999994</v>
      </c>
      <c r="CA78" s="64"/>
      <c r="CD78" s="62" t="s">
        <v>69</v>
      </c>
      <c r="CE78" s="62" t="s">
        <v>70</v>
      </c>
      <c r="CF78" s="62">
        <v>4133319</v>
      </c>
      <c r="CG78" s="62">
        <v>85.6</v>
      </c>
    </row>
    <row r="79" spans="15:85" x14ac:dyDescent="0.25">
      <c r="O79" s="64"/>
      <c r="AB79" s="64"/>
      <c r="AK79" s="64"/>
      <c r="AT79" s="64"/>
      <c r="BD79" s="64"/>
      <c r="BM79" s="64"/>
      <c r="BQ79" s="62" t="s">
        <v>43</v>
      </c>
      <c r="BR79" s="62">
        <v>4825784</v>
      </c>
      <c r="BS79" s="62">
        <v>99.9</v>
      </c>
      <c r="CA79" s="64"/>
      <c r="CD79" s="62" t="s">
        <v>43</v>
      </c>
      <c r="CF79" s="62">
        <v>4831152</v>
      </c>
      <c r="CG79" s="62">
        <v>100</v>
      </c>
    </row>
    <row r="80" spans="15:85" x14ac:dyDescent="0.25">
      <c r="O80" s="64"/>
      <c r="AB80" s="64"/>
      <c r="AK80" s="64"/>
      <c r="AT80" s="64"/>
      <c r="BD80" s="64"/>
      <c r="BM80" s="64"/>
      <c r="BP80" s="62" t="s">
        <v>69</v>
      </c>
      <c r="BQ80" s="62" t="s">
        <v>70</v>
      </c>
      <c r="BR80" s="62">
        <v>5368</v>
      </c>
      <c r="BS80" s="62">
        <v>0.1</v>
      </c>
      <c r="CA80" s="64"/>
    </row>
    <row r="81" spans="15:85" x14ac:dyDescent="0.25">
      <c r="O81" s="64"/>
      <c r="AB81" s="64"/>
      <c r="AK81" s="64"/>
      <c r="AT81" s="64"/>
      <c r="BD81" s="64"/>
      <c r="BM81" s="64"/>
      <c r="BP81" s="62" t="s">
        <v>43</v>
      </c>
      <c r="BR81" s="62">
        <v>4831152</v>
      </c>
      <c r="BS81" s="62">
        <v>100</v>
      </c>
      <c r="CA81" s="64"/>
    </row>
    <row r="82" spans="15:85" x14ac:dyDescent="0.25">
      <c r="O82" s="64"/>
      <c r="AB82" s="64"/>
      <c r="AK82" s="64"/>
      <c r="AT82" s="64"/>
      <c r="BD82" s="64"/>
      <c r="BM82" s="64"/>
      <c r="CA82" s="64"/>
    </row>
    <row r="83" spans="15:85" x14ac:dyDescent="0.25">
      <c r="O83" s="64"/>
      <c r="AB83" s="64"/>
      <c r="AK83" s="64"/>
      <c r="AT83" s="64"/>
      <c r="BD83" s="64"/>
      <c r="BM83" s="64"/>
      <c r="CA83" s="64"/>
      <c r="CD83" s="62" t="s">
        <v>464</v>
      </c>
    </row>
    <row r="84" spans="15:85" x14ac:dyDescent="0.25">
      <c r="O84" s="64"/>
      <c r="AB84" s="64"/>
      <c r="AK84" s="64"/>
      <c r="AT84" s="64"/>
      <c r="BD84" s="64"/>
      <c r="BM84" s="64"/>
      <c r="CA84" s="64"/>
      <c r="CF84" s="62" t="s">
        <v>3</v>
      </c>
      <c r="CG84" s="62" t="s">
        <v>4</v>
      </c>
    </row>
    <row r="85" spans="15:85" x14ac:dyDescent="0.25">
      <c r="O85" s="64"/>
      <c r="AB85" s="64"/>
      <c r="AK85" s="64"/>
      <c r="AT85" s="64"/>
      <c r="BD85" s="64"/>
      <c r="BM85" s="64"/>
      <c r="BP85" s="24" t="s">
        <v>340</v>
      </c>
      <c r="CA85" s="64"/>
      <c r="CD85" s="62" t="s">
        <v>6</v>
      </c>
      <c r="CE85" s="62" t="s">
        <v>454</v>
      </c>
      <c r="CF85" s="62">
        <v>64415</v>
      </c>
      <c r="CG85" s="62">
        <v>1.3</v>
      </c>
    </row>
    <row r="86" spans="15:85" x14ac:dyDescent="0.25">
      <c r="O86" s="64"/>
      <c r="AB86" s="64"/>
      <c r="AK86" s="64"/>
      <c r="AT86" s="64"/>
      <c r="BD86" s="64"/>
      <c r="BM86" s="64"/>
      <c r="BR86" s="62" t="s">
        <v>3</v>
      </c>
      <c r="BS86" s="62" t="s">
        <v>4</v>
      </c>
      <c r="CA86" s="64"/>
      <c r="CE86" s="62" t="s">
        <v>455</v>
      </c>
      <c r="CF86" s="62">
        <v>209350</v>
      </c>
      <c r="CG86" s="62">
        <v>4.3</v>
      </c>
    </row>
    <row r="87" spans="15:85" x14ac:dyDescent="0.25">
      <c r="O87" s="64"/>
      <c r="AB87" s="64"/>
      <c r="AK87" s="64"/>
      <c r="AT87" s="64"/>
      <c r="BD87" s="64"/>
      <c r="BM87" s="64"/>
      <c r="BP87" s="62" t="s">
        <v>6</v>
      </c>
      <c r="BQ87" s="62" t="s">
        <v>331</v>
      </c>
      <c r="BR87" s="62">
        <v>64415</v>
      </c>
      <c r="BS87" s="62">
        <v>1.3</v>
      </c>
      <c r="CA87" s="64"/>
      <c r="CE87" s="62" t="s">
        <v>456</v>
      </c>
      <c r="CF87" s="62">
        <v>85887</v>
      </c>
      <c r="CG87" s="62">
        <v>1.8</v>
      </c>
    </row>
    <row r="88" spans="15:85" x14ac:dyDescent="0.25">
      <c r="O88" s="64"/>
      <c r="AB88" s="64"/>
      <c r="AK88" s="64"/>
      <c r="AT88" s="64"/>
      <c r="BD88" s="64"/>
      <c r="BM88" s="64"/>
      <c r="BQ88" s="62" t="s">
        <v>332</v>
      </c>
      <c r="BR88" s="62">
        <v>4761369</v>
      </c>
      <c r="BS88" s="62">
        <v>98.6</v>
      </c>
      <c r="CA88" s="64"/>
      <c r="CE88" s="62" t="s">
        <v>457</v>
      </c>
      <c r="CF88" s="62">
        <v>5368</v>
      </c>
      <c r="CG88" s="62">
        <v>0.1</v>
      </c>
    </row>
    <row r="89" spans="15:85" x14ac:dyDescent="0.25">
      <c r="O89" s="64"/>
      <c r="AB89" s="64"/>
      <c r="AK89" s="64"/>
      <c r="AT89" s="64"/>
      <c r="BD89" s="64"/>
      <c r="BM89" s="64"/>
      <c r="BQ89" s="62" t="s">
        <v>43</v>
      </c>
      <c r="BR89" s="62">
        <v>4825784</v>
      </c>
      <c r="BS89" s="62">
        <v>99.9</v>
      </c>
      <c r="CA89" s="64"/>
      <c r="CE89" s="62" t="s">
        <v>458</v>
      </c>
      <c r="CF89" s="62">
        <v>343549</v>
      </c>
      <c r="CG89" s="62">
        <v>7.1</v>
      </c>
    </row>
    <row r="90" spans="15:85" x14ac:dyDescent="0.25">
      <c r="O90" s="64"/>
      <c r="AB90" s="64"/>
      <c r="AK90" s="64"/>
      <c r="AT90" s="64"/>
      <c r="BD90" s="64"/>
      <c r="BM90" s="64"/>
      <c r="BP90" s="62" t="s">
        <v>69</v>
      </c>
      <c r="BQ90" s="62" t="s">
        <v>70</v>
      </c>
      <c r="BR90" s="62">
        <v>5368</v>
      </c>
      <c r="BS90" s="62">
        <v>0.1</v>
      </c>
      <c r="CA90" s="64"/>
      <c r="CE90" s="62" t="s">
        <v>43</v>
      </c>
      <c r="CF90" s="62">
        <v>708569</v>
      </c>
      <c r="CG90" s="62">
        <v>14.7</v>
      </c>
    </row>
    <row r="91" spans="15:85" x14ac:dyDescent="0.25">
      <c r="O91" s="64"/>
      <c r="AB91" s="64"/>
      <c r="AK91" s="64"/>
      <c r="AT91" s="64"/>
      <c r="BD91" s="64"/>
      <c r="BM91" s="64"/>
      <c r="BP91" s="62" t="s">
        <v>43</v>
      </c>
      <c r="BR91" s="62">
        <v>4831152</v>
      </c>
      <c r="BS91" s="62">
        <v>100</v>
      </c>
      <c r="CA91" s="64"/>
      <c r="CD91" s="62" t="s">
        <v>69</v>
      </c>
      <c r="CE91" s="62" t="s">
        <v>70</v>
      </c>
      <c r="CF91" s="62">
        <v>4122583</v>
      </c>
      <c r="CG91" s="62">
        <v>85.3</v>
      </c>
    </row>
    <row r="92" spans="15:85" x14ac:dyDescent="0.25">
      <c r="O92" s="64"/>
      <c r="AB92" s="64"/>
      <c r="AK92" s="64"/>
      <c r="AT92" s="64"/>
      <c r="BD92" s="64"/>
      <c r="BM92" s="64"/>
      <c r="CA92" s="64"/>
      <c r="CD92" s="62" t="s">
        <v>43</v>
      </c>
      <c r="CF92" s="62">
        <v>4831152</v>
      </c>
      <c r="CG92" s="62">
        <v>100</v>
      </c>
    </row>
    <row r="93" spans="15:85" x14ac:dyDescent="0.25">
      <c r="O93" s="64"/>
      <c r="AB93" s="64"/>
      <c r="AK93" s="64"/>
      <c r="AT93" s="64"/>
      <c r="BD93" s="64"/>
      <c r="BM93" s="64"/>
      <c r="CA93" s="64"/>
    </row>
    <row r="94" spans="15:85" x14ac:dyDescent="0.25">
      <c r="O94" s="64"/>
      <c r="AB94" s="64"/>
      <c r="AK94" s="64"/>
      <c r="AT94" s="64"/>
      <c r="BD94" s="64"/>
      <c r="BM94" s="64"/>
      <c r="CA94" s="64"/>
    </row>
    <row r="95" spans="15:85" x14ac:dyDescent="0.25">
      <c r="O95" s="64"/>
      <c r="AB95" s="64"/>
      <c r="AK95" s="64"/>
      <c r="AT95" s="64"/>
      <c r="BD95" s="64"/>
      <c r="BM95" s="64"/>
      <c r="BP95" s="24" t="s">
        <v>341</v>
      </c>
      <c r="CA95" s="64"/>
    </row>
    <row r="96" spans="15:85" x14ac:dyDescent="0.25">
      <c r="O96" s="64"/>
      <c r="AB96" s="64"/>
      <c r="AK96" s="64"/>
      <c r="AT96" s="64"/>
      <c r="BD96" s="64"/>
      <c r="BM96" s="64"/>
      <c r="BR96" s="62" t="s">
        <v>3</v>
      </c>
      <c r="BS96" s="62" t="s">
        <v>4</v>
      </c>
      <c r="CA96" s="64"/>
      <c r="CD96" s="62" t="s">
        <v>465</v>
      </c>
    </row>
    <row r="97" spans="15:85" x14ac:dyDescent="0.25">
      <c r="O97" s="64"/>
      <c r="AB97" s="64"/>
      <c r="AK97" s="64"/>
      <c r="AT97" s="64"/>
      <c r="BD97" s="64"/>
      <c r="BM97" s="64"/>
      <c r="BP97" s="62" t="s">
        <v>6</v>
      </c>
      <c r="BQ97" s="62" t="s">
        <v>331</v>
      </c>
      <c r="BR97" s="62">
        <v>48312</v>
      </c>
      <c r="BS97" s="62">
        <v>1</v>
      </c>
      <c r="CA97" s="64"/>
      <c r="CF97" s="62" t="s">
        <v>3</v>
      </c>
      <c r="CG97" s="62" t="s">
        <v>4</v>
      </c>
    </row>
    <row r="98" spans="15:85" x14ac:dyDescent="0.25">
      <c r="O98" s="64"/>
      <c r="AB98" s="64"/>
      <c r="AK98" s="64"/>
      <c r="AT98" s="64"/>
      <c r="BD98" s="64"/>
      <c r="BM98" s="64"/>
      <c r="BQ98" s="62" t="s">
        <v>332</v>
      </c>
      <c r="BR98" s="62">
        <v>4777473</v>
      </c>
      <c r="BS98" s="62">
        <v>98.9</v>
      </c>
      <c r="CA98" s="64"/>
      <c r="CD98" s="62" t="s">
        <v>6</v>
      </c>
      <c r="CE98" s="62" t="s">
        <v>454</v>
      </c>
      <c r="CF98" s="62">
        <v>295237</v>
      </c>
      <c r="CG98" s="62">
        <v>6.1</v>
      </c>
    </row>
    <row r="99" spans="15:85" x14ac:dyDescent="0.25">
      <c r="O99" s="64"/>
      <c r="AB99" s="64"/>
      <c r="AK99" s="64"/>
      <c r="AT99" s="64"/>
      <c r="BD99" s="64"/>
      <c r="BM99" s="64"/>
      <c r="BQ99" s="62" t="s">
        <v>43</v>
      </c>
      <c r="BR99" s="62">
        <v>4825784</v>
      </c>
      <c r="BS99" s="62">
        <v>99.9</v>
      </c>
      <c r="CA99" s="64"/>
      <c r="CE99" s="62" t="s">
        <v>455</v>
      </c>
      <c r="CF99" s="62">
        <v>509955</v>
      </c>
      <c r="CG99" s="62">
        <v>10.6</v>
      </c>
    </row>
    <row r="100" spans="15:85" x14ac:dyDescent="0.25">
      <c r="O100" s="64"/>
      <c r="AB100" s="64"/>
      <c r="AK100" s="64"/>
      <c r="AT100" s="64"/>
      <c r="BD100" s="64"/>
      <c r="BM100" s="64"/>
      <c r="BP100" s="62" t="s">
        <v>69</v>
      </c>
      <c r="BQ100" s="62" t="s">
        <v>70</v>
      </c>
      <c r="BR100" s="62">
        <v>5368</v>
      </c>
      <c r="BS100" s="62">
        <v>0.1</v>
      </c>
      <c r="CA100" s="64"/>
      <c r="CE100" s="62" t="s">
        <v>456</v>
      </c>
      <c r="CF100" s="62">
        <v>59047</v>
      </c>
      <c r="CG100" s="62">
        <v>1.2</v>
      </c>
    </row>
    <row r="101" spans="15:85" x14ac:dyDescent="0.25">
      <c r="O101" s="64"/>
      <c r="AB101" s="64"/>
      <c r="AK101" s="64"/>
      <c r="AT101" s="64"/>
      <c r="BD101" s="64"/>
      <c r="BM101" s="64"/>
      <c r="BP101" s="62" t="s">
        <v>43</v>
      </c>
      <c r="BR101" s="62">
        <v>4831152</v>
      </c>
      <c r="BS101" s="62">
        <v>100</v>
      </c>
      <c r="CA101" s="64"/>
      <c r="CE101" s="62" t="s">
        <v>457</v>
      </c>
      <c r="CF101" s="62">
        <v>5368</v>
      </c>
      <c r="CG101" s="62">
        <v>0.1</v>
      </c>
    </row>
    <row r="102" spans="15:85" x14ac:dyDescent="0.25">
      <c r="O102" s="64"/>
      <c r="AB102" s="64"/>
      <c r="AK102" s="64"/>
      <c r="AT102" s="64"/>
      <c r="BD102" s="64"/>
      <c r="BM102" s="64"/>
      <c r="CA102" s="64"/>
      <c r="CE102" s="62" t="s">
        <v>458</v>
      </c>
      <c r="CF102" s="62">
        <v>209350</v>
      </c>
      <c r="CG102" s="62">
        <v>4.3</v>
      </c>
    </row>
    <row r="103" spans="15:85" x14ac:dyDescent="0.25">
      <c r="O103" s="64"/>
      <c r="AB103" s="64"/>
      <c r="AK103" s="64"/>
      <c r="AT103" s="64"/>
      <c r="BD103" s="64"/>
      <c r="BM103" s="64"/>
      <c r="CA103" s="64"/>
      <c r="CE103" s="62" t="s">
        <v>43</v>
      </c>
      <c r="CF103" s="62">
        <v>1078957</v>
      </c>
      <c r="CG103" s="62">
        <v>22.3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D104" s="62" t="s">
        <v>69</v>
      </c>
      <c r="CE104" s="62" t="s">
        <v>70</v>
      </c>
      <c r="CF104" s="62">
        <v>3752195</v>
      </c>
      <c r="CG104" s="62">
        <v>77.7</v>
      </c>
    </row>
    <row r="105" spans="15:85" x14ac:dyDescent="0.25">
      <c r="O105" s="64"/>
      <c r="AB105" s="64"/>
      <c r="AK105" s="64"/>
      <c r="AT105" s="64"/>
      <c r="BD105" s="64"/>
      <c r="BM105" s="64"/>
      <c r="BP105" s="24" t="s">
        <v>342</v>
      </c>
      <c r="CA105" s="64"/>
      <c r="CD105" s="62" t="s">
        <v>43</v>
      </c>
      <c r="CF105" s="62">
        <v>4831152</v>
      </c>
      <c r="CG105" s="62">
        <v>100</v>
      </c>
    </row>
    <row r="106" spans="15:85" x14ac:dyDescent="0.25">
      <c r="O106" s="64"/>
      <c r="AB106" s="64"/>
      <c r="AK106" s="64"/>
      <c r="AT106" s="64"/>
      <c r="BD106" s="64"/>
      <c r="BM106" s="64"/>
      <c r="BR106" s="62" t="s">
        <v>3</v>
      </c>
      <c r="BS106" s="62" t="s">
        <v>4</v>
      </c>
      <c r="CA106" s="64"/>
    </row>
    <row r="107" spans="15:85" x14ac:dyDescent="0.25">
      <c r="O107" s="64"/>
      <c r="AB107" s="64"/>
      <c r="AK107" s="64"/>
      <c r="AT107" s="64"/>
      <c r="BD107" s="64"/>
      <c r="BM107" s="64"/>
      <c r="BP107" s="62" t="s">
        <v>6</v>
      </c>
      <c r="BQ107" s="62" t="s">
        <v>331</v>
      </c>
      <c r="BR107" s="62">
        <v>4428556</v>
      </c>
      <c r="BS107" s="62">
        <v>91.7</v>
      </c>
      <c r="CA107" s="64"/>
    </row>
    <row r="108" spans="15:85" x14ac:dyDescent="0.25">
      <c r="O108" s="64"/>
      <c r="AB108" s="64"/>
      <c r="AK108" s="64"/>
      <c r="AT108" s="64"/>
      <c r="BD108" s="64"/>
      <c r="BM108" s="64"/>
      <c r="BQ108" s="62" t="s">
        <v>332</v>
      </c>
      <c r="BR108" s="62">
        <v>397228</v>
      </c>
      <c r="BS108" s="62">
        <v>8.1999999999999993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Q109" s="62" t="s">
        <v>43</v>
      </c>
      <c r="BR109" s="62">
        <v>4825784</v>
      </c>
      <c r="BS109" s="62">
        <v>99.9</v>
      </c>
      <c r="CA109" s="64"/>
      <c r="CD109" s="62" t="s">
        <v>466</v>
      </c>
    </row>
    <row r="110" spans="15:85" x14ac:dyDescent="0.25">
      <c r="O110" s="64"/>
      <c r="AB110" s="64"/>
      <c r="AK110" s="64"/>
      <c r="AT110" s="64"/>
      <c r="BD110" s="64"/>
      <c r="BM110" s="64"/>
      <c r="BP110" s="62" t="s">
        <v>69</v>
      </c>
      <c r="BQ110" s="62" t="s">
        <v>70</v>
      </c>
      <c r="BR110" s="62">
        <v>5368</v>
      </c>
      <c r="BS110" s="62">
        <v>0.1</v>
      </c>
      <c r="CA110" s="64"/>
      <c r="CF110" s="62" t="s">
        <v>3</v>
      </c>
      <c r="CG110" s="62" t="s">
        <v>4</v>
      </c>
    </row>
    <row r="111" spans="15:85" x14ac:dyDescent="0.25">
      <c r="O111" s="64"/>
      <c r="AB111" s="64"/>
      <c r="AK111" s="64"/>
      <c r="AT111" s="64"/>
      <c r="BD111" s="64"/>
      <c r="BM111" s="64"/>
      <c r="BP111" s="62" t="s">
        <v>43</v>
      </c>
      <c r="BR111" s="62">
        <v>4831152</v>
      </c>
      <c r="BS111" s="62">
        <v>100</v>
      </c>
      <c r="CA111" s="64"/>
      <c r="CD111" s="62" t="s">
        <v>6</v>
      </c>
      <c r="CE111" s="62" t="s">
        <v>454</v>
      </c>
      <c r="CF111" s="62">
        <v>10736</v>
      </c>
      <c r="CG111" s="62">
        <v>0.2</v>
      </c>
    </row>
    <row r="112" spans="15:85" x14ac:dyDescent="0.25">
      <c r="O112" s="64"/>
      <c r="AB112" s="64"/>
      <c r="AK112" s="64"/>
      <c r="AT112" s="64"/>
      <c r="BD112" s="64"/>
      <c r="BM112" s="64"/>
      <c r="CA112" s="64"/>
      <c r="CE112" s="62" t="s">
        <v>455</v>
      </c>
      <c r="CF112" s="62">
        <v>21472</v>
      </c>
      <c r="CG112" s="62">
        <v>0.4</v>
      </c>
    </row>
    <row r="113" spans="15:85" x14ac:dyDescent="0.25">
      <c r="O113" s="64"/>
      <c r="AB113" s="64"/>
      <c r="AK113" s="64"/>
      <c r="AT113" s="64"/>
      <c r="BD113" s="64"/>
      <c r="BM113" s="64"/>
      <c r="CA113" s="64"/>
      <c r="CE113" s="62" t="s">
        <v>456</v>
      </c>
      <c r="CF113" s="62">
        <v>10736</v>
      </c>
      <c r="CG113" s="62">
        <v>0.2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2" t="s">
        <v>458</v>
      </c>
      <c r="CF114" s="62">
        <v>21472</v>
      </c>
      <c r="CG114" s="62">
        <v>0.4</v>
      </c>
    </row>
    <row r="115" spans="15:85" x14ac:dyDescent="0.25">
      <c r="O115" s="64"/>
      <c r="AB115" s="64"/>
      <c r="AK115" s="64"/>
      <c r="AT115" s="64"/>
      <c r="BD115" s="64"/>
      <c r="BM115" s="64"/>
      <c r="BP115" s="24" t="s">
        <v>343</v>
      </c>
      <c r="CA115" s="64"/>
      <c r="CE115" s="62" t="s">
        <v>43</v>
      </c>
      <c r="CF115" s="62">
        <v>64415</v>
      </c>
      <c r="CG115" s="62">
        <v>1.3</v>
      </c>
    </row>
    <row r="116" spans="15:85" x14ac:dyDescent="0.25">
      <c r="O116" s="64"/>
      <c r="AB116" s="64"/>
      <c r="AK116" s="64"/>
      <c r="AT116" s="64"/>
      <c r="BD116" s="64"/>
      <c r="BM116" s="64"/>
      <c r="BR116" s="62" t="s">
        <v>3</v>
      </c>
      <c r="BS116" s="62" t="s">
        <v>4</v>
      </c>
      <c r="CA116" s="64"/>
      <c r="CD116" s="62" t="s">
        <v>69</v>
      </c>
      <c r="CE116" s="62" t="s">
        <v>70</v>
      </c>
      <c r="CF116" s="62">
        <v>4766737</v>
      </c>
      <c r="CG116" s="62">
        <v>98.7</v>
      </c>
    </row>
    <row r="117" spans="15:85" x14ac:dyDescent="0.25">
      <c r="O117" s="64"/>
      <c r="AB117" s="64"/>
      <c r="AK117" s="64"/>
      <c r="AT117" s="64"/>
      <c r="BD117" s="64"/>
      <c r="BM117" s="64"/>
      <c r="BP117" s="62" t="s">
        <v>6</v>
      </c>
      <c r="BQ117" s="62" t="s">
        <v>331</v>
      </c>
      <c r="BR117" s="62">
        <v>526059</v>
      </c>
      <c r="BS117" s="62">
        <v>10.9</v>
      </c>
      <c r="CA117" s="64"/>
      <c r="CD117" s="62" t="s">
        <v>43</v>
      </c>
      <c r="CF117" s="62">
        <v>4831152</v>
      </c>
      <c r="CG117" s="62">
        <v>100</v>
      </c>
    </row>
    <row r="118" spans="15:85" x14ac:dyDescent="0.25">
      <c r="O118" s="64"/>
      <c r="AB118" s="64"/>
      <c r="AK118" s="64"/>
      <c r="AT118" s="64"/>
      <c r="BD118" s="64"/>
      <c r="BM118" s="64"/>
      <c r="BQ118" s="62" t="s">
        <v>332</v>
      </c>
      <c r="BR118" s="62">
        <v>4299725</v>
      </c>
      <c r="BS118" s="62">
        <v>89</v>
      </c>
      <c r="CA118" s="64"/>
    </row>
    <row r="119" spans="15:85" x14ac:dyDescent="0.25">
      <c r="O119" s="64"/>
      <c r="AB119" s="64"/>
      <c r="AK119" s="64"/>
      <c r="AT119" s="64"/>
      <c r="BD119" s="64"/>
      <c r="BM119" s="64"/>
      <c r="BQ119" s="62" t="s">
        <v>43</v>
      </c>
      <c r="BR119" s="62">
        <v>4825784</v>
      </c>
      <c r="BS119" s="62">
        <v>99.9</v>
      </c>
      <c r="CA119" s="64"/>
    </row>
    <row r="120" spans="15:85" x14ac:dyDescent="0.25">
      <c r="O120" s="64"/>
      <c r="AB120" s="64"/>
      <c r="AK120" s="64"/>
      <c r="AT120" s="64"/>
      <c r="BD120" s="64"/>
      <c r="BM120" s="64"/>
      <c r="BP120" s="62" t="s">
        <v>69</v>
      </c>
      <c r="BQ120" s="62" t="s">
        <v>70</v>
      </c>
      <c r="BR120" s="62">
        <v>5368</v>
      </c>
      <c r="BS120" s="62">
        <v>0.1</v>
      </c>
      <c r="CA120" s="64"/>
    </row>
    <row r="121" spans="15:85" x14ac:dyDescent="0.25">
      <c r="O121" s="64"/>
      <c r="AB121" s="64"/>
      <c r="AK121" s="64"/>
      <c r="AT121" s="64"/>
      <c r="BD121" s="64"/>
      <c r="BM121" s="64"/>
      <c r="BP121" s="62" t="s">
        <v>43</v>
      </c>
      <c r="BR121" s="62">
        <v>4831152</v>
      </c>
      <c r="BS121" s="62">
        <v>100</v>
      </c>
      <c r="CA121" s="64"/>
      <c r="CD121" s="62" t="s">
        <v>467</v>
      </c>
    </row>
    <row r="122" spans="15:85" x14ac:dyDescent="0.25">
      <c r="O122" s="64"/>
      <c r="AB122" s="64"/>
      <c r="AK122" s="64"/>
      <c r="AT122" s="64"/>
      <c r="BD122" s="64"/>
      <c r="BM122" s="64"/>
      <c r="CA122" s="64"/>
      <c r="CF122" s="62" t="s">
        <v>3</v>
      </c>
      <c r="CG122" s="62" t="s">
        <v>4</v>
      </c>
    </row>
    <row r="123" spans="15:85" x14ac:dyDescent="0.25">
      <c r="O123" s="64"/>
      <c r="AB123" s="64"/>
      <c r="AK123" s="64"/>
      <c r="AT123" s="64"/>
      <c r="BD123" s="64"/>
      <c r="BM123" s="64"/>
      <c r="CA123" s="64"/>
      <c r="CD123" s="62" t="s">
        <v>6</v>
      </c>
      <c r="CE123" s="62" t="s">
        <v>454</v>
      </c>
      <c r="CF123" s="62">
        <v>10736</v>
      </c>
      <c r="CG123" s="62">
        <v>0.2</v>
      </c>
    </row>
    <row r="124" spans="15:85" x14ac:dyDescent="0.25">
      <c r="O124" s="64"/>
      <c r="AB124" s="64"/>
      <c r="AK124" s="64"/>
      <c r="AT124" s="64"/>
      <c r="BD124" s="64"/>
      <c r="BM124" s="64"/>
      <c r="CA124" s="64"/>
      <c r="CE124" s="62" t="s">
        <v>455</v>
      </c>
      <c r="CF124" s="62">
        <v>26840</v>
      </c>
      <c r="CG124" s="62">
        <v>0.6</v>
      </c>
    </row>
    <row r="125" spans="15:85" x14ac:dyDescent="0.25">
      <c r="O125" s="64"/>
      <c r="AB125" s="64"/>
      <c r="AK125" s="64"/>
      <c r="AT125" s="64"/>
      <c r="BD125" s="64"/>
      <c r="BM125" s="64"/>
      <c r="BP125" s="62" t="s">
        <v>344</v>
      </c>
      <c r="CA125" s="64"/>
      <c r="CE125" s="62" t="s">
        <v>456</v>
      </c>
      <c r="CF125" s="62">
        <v>5368</v>
      </c>
      <c r="CG125" s="62">
        <v>0.1</v>
      </c>
    </row>
    <row r="126" spans="15:85" x14ac:dyDescent="0.25">
      <c r="O126" s="64"/>
      <c r="AB126" s="64"/>
      <c r="AK126" s="64"/>
      <c r="AT126" s="64"/>
      <c r="BD126" s="64"/>
      <c r="BM126" s="64"/>
      <c r="BR126" s="62" t="s">
        <v>3</v>
      </c>
      <c r="BS126" s="62" t="s">
        <v>4</v>
      </c>
      <c r="CA126" s="64"/>
      <c r="CE126" s="62" t="s">
        <v>458</v>
      </c>
      <c r="CF126" s="62">
        <v>5368</v>
      </c>
      <c r="CG126" s="62">
        <v>0.1</v>
      </c>
    </row>
    <row r="127" spans="15:85" x14ac:dyDescent="0.25">
      <c r="O127" s="64"/>
      <c r="AB127" s="64"/>
      <c r="AK127" s="64"/>
      <c r="AT127" s="64"/>
      <c r="BD127" s="64"/>
      <c r="BM127" s="64"/>
      <c r="BP127" s="62" t="s">
        <v>6</v>
      </c>
      <c r="BQ127" s="62" t="s">
        <v>331</v>
      </c>
      <c r="BR127" s="62">
        <v>80519</v>
      </c>
      <c r="BS127" s="62">
        <v>1.7</v>
      </c>
      <c r="CA127" s="64"/>
      <c r="CE127" s="62" t="s">
        <v>43</v>
      </c>
      <c r="CF127" s="62">
        <v>48312</v>
      </c>
      <c r="CG127" s="62">
        <v>1</v>
      </c>
    </row>
    <row r="128" spans="15:85" x14ac:dyDescent="0.25">
      <c r="O128" s="64"/>
      <c r="AB128" s="64"/>
      <c r="AK128" s="64"/>
      <c r="AT128" s="64"/>
      <c r="BD128" s="64"/>
      <c r="BM128" s="64"/>
      <c r="BQ128" s="62" t="s">
        <v>332</v>
      </c>
      <c r="BR128" s="62">
        <v>4745265</v>
      </c>
      <c r="BS128" s="62">
        <v>98.2</v>
      </c>
      <c r="CA128" s="64"/>
      <c r="CD128" s="62" t="s">
        <v>69</v>
      </c>
      <c r="CE128" s="62" t="s">
        <v>70</v>
      </c>
      <c r="CF128" s="62">
        <v>4782841</v>
      </c>
      <c r="CG128" s="62">
        <v>99</v>
      </c>
    </row>
    <row r="129" spans="15:85" x14ac:dyDescent="0.25">
      <c r="O129" s="64"/>
      <c r="AB129" s="64"/>
      <c r="AK129" s="64"/>
      <c r="AT129" s="64"/>
      <c r="BD129" s="64"/>
      <c r="BM129" s="64"/>
      <c r="BQ129" s="62" t="s">
        <v>43</v>
      </c>
      <c r="BR129" s="62">
        <v>4825784</v>
      </c>
      <c r="BS129" s="62">
        <v>99.9</v>
      </c>
      <c r="CA129" s="64"/>
      <c r="CD129" s="62" t="s">
        <v>43</v>
      </c>
      <c r="CF129" s="62">
        <v>4831152</v>
      </c>
      <c r="CG129" s="62">
        <v>100</v>
      </c>
    </row>
    <row r="130" spans="15:85" x14ac:dyDescent="0.25">
      <c r="O130" s="64"/>
      <c r="AB130" s="64"/>
      <c r="AK130" s="64"/>
      <c r="AT130" s="64"/>
      <c r="BD130" s="64"/>
      <c r="BM130" s="64"/>
      <c r="BP130" s="62" t="s">
        <v>69</v>
      </c>
      <c r="BQ130" s="62" t="s">
        <v>70</v>
      </c>
      <c r="BR130" s="62">
        <v>5368</v>
      </c>
      <c r="BS130" s="62">
        <v>0.1</v>
      </c>
      <c r="CA130" s="64"/>
    </row>
    <row r="131" spans="15:85" x14ac:dyDescent="0.25">
      <c r="O131" s="64"/>
      <c r="AB131" s="64"/>
      <c r="AK131" s="64"/>
      <c r="AT131" s="64"/>
      <c r="BD131" s="64"/>
      <c r="BM131" s="64"/>
      <c r="BP131" s="62" t="s">
        <v>43</v>
      </c>
      <c r="BR131" s="62">
        <v>4831152</v>
      </c>
      <c r="BS131" s="62">
        <v>100</v>
      </c>
      <c r="CA131" s="64"/>
    </row>
    <row r="132" spans="15:85" x14ac:dyDescent="0.25">
      <c r="O132" s="64"/>
      <c r="AB132" s="64"/>
      <c r="AK132" s="64"/>
      <c r="AT132" s="64"/>
      <c r="BD132" s="64"/>
      <c r="BM132" s="64"/>
      <c r="CA132" s="64"/>
    </row>
    <row r="133" spans="15:85" x14ac:dyDescent="0.25">
      <c r="O133" s="64"/>
      <c r="AB133" s="64"/>
      <c r="AK133" s="64"/>
      <c r="AT133" s="64"/>
      <c r="BD133" s="64"/>
      <c r="BM133" s="64"/>
      <c r="CA133" s="64"/>
      <c r="CD133" s="62" t="s">
        <v>468</v>
      </c>
    </row>
    <row r="134" spans="15:85" x14ac:dyDescent="0.25">
      <c r="O134" s="64"/>
      <c r="AB134" s="64"/>
      <c r="AK134" s="64"/>
      <c r="AT134" s="64"/>
      <c r="BD134" s="64"/>
      <c r="BM134" s="64"/>
      <c r="CA134" s="64"/>
      <c r="CF134" s="62" t="s">
        <v>3</v>
      </c>
      <c r="CG134" s="62" t="s">
        <v>4</v>
      </c>
    </row>
    <row r="135" spans="15:85" x14ac:dyDescent="0.25">
      <c r="O135" s="64"/>
      <c r="AB135" s="64"/>
      <c r="AK135" s="64"/>
      <c r="AT135" s="64"/>
      <c r="BD135" s="64"/>
      <c r="BM135" s="64"/>
      <c r="BP135" s="62" t="s">
        <v>345</v>
      </c>
      <c r="CA135" s="64"/>
      <c r="CD135" s="62" t="s">
        <v>6</v>
      </c>
      <c r="CE135" s="62" t="s">
        <v>454</v>
      </c>
      <c r="CF135" s="62">
        <v>574370</v>
      </c>
      <c r="CG135" s="62">
        <v>11.9</v>
      </c>
    </row>
    <row r="136" spans="15:85" x14ac:dyDescent="0.25">
      <c r="O136" s="64"/>
      <c r="AB136" s="64"/>
      <c r="AK136" s="64"/>
      <c r="AT136" s="64"/>
      <c r="BD136" s="64"/>
      <c r="BM136" s="64"/>
      <c r="BR136" s="62" t="s">
        <v>3</v>
      </c>
      <c r="BS136" s="62" t="s">
        <v>4</v>
      </c>
      <c r="CA136" s="64"/>
      <c r="CE136" s="62" t="s">
        <v>455</v>
      </c>
      <c r="CF136" s="62">
        <v>1508393</v>
      </c>
      <c r="CG136" s="62">
        <v>31.2</v>
      </c>
    </row>
    <row r="137" spans="15:85" x14ac:dyDescent="0.25">
      <c r="O137" s="64"/>
      <c r="AB137" s="64"/>
      <c r="AK137" s="64"/>
      <c r="AT137" s="64"/>
      <c r="BD137" s="64"/>
      <c r="BM137" s="64"/>
      <c r="BP137" s="62" t="s">
        <v>6</v>
      </c>
      <c r="BQ137" s="62" t="s">
        <v>331</v>
      </c>
      <c r="BR137" s="62">
        <v>32208</v>
      </c>
      <c r="BS137" s="62">
        <v>0.7</v>
      </c>
      <c r="CA137" s="64"/>
      <c r="CE137" s="62" t="s">
        <v>456</v>
      </c>
      <c r="CF137" s="62">
        <v>1642592</v>
      </c>
      <c r="CG137" s="62">
        <v>34</v>
      </c>
    </row>
    <row r="138" spans="15:85" x14ac:dyDescent="0.25">
      <c r="O138" s="64"/>
      <c r="AB138" s="64"/>
      <c r="AK138" s="64"/>
      <c r="AT138" s="64"/>
      <c r="BD138" s="64"/>
      <c r="BM138" s="64"/>
      <c r="BQ138" s="62" t="s">
        <v>332</v>
      </c>
      <c r="BR138" s="62">
        <v>4793576</v>
      </c>
      <c r="BS138" s="62">
        <v>99.2</v>
      </c>
      <c r="CA138" s="64"/>
      <c r="CE138" s="62" t="s">
        <v>457</v>
      </c>
      <c r="CF138" s="62">
        <v>493851</v>
      </c>
      <c r="CG138" s="62">
        <v>10.199999999999999</v>
      </c>
    </row>
    <row r="139" spans="15:85" x14ac:dyDescent="0.25">
      <c r="O139" s="64"/>
      <c r="AB139" s="64"/>
      <c r="AK139" s="64"/>
      <c r="AT139" s="64"/>
      <c r="BD139" s="64"/>
      <c r="BM139" s="64"/>
      <c r="BQ139" s="62" t="s">
        <v>43</v>
      </c>
      <c r="BR139" s="62">
        <v>4825784</v>
      </c>
      <c r="BS139" s="62">
        <v>99.9</v>
      </c>
      <c r="CA139" s="64"/>
      <c r="CE139" s="62" t="s">
        <v>458</v>
      </c>
      <c r="CF139" s="62">
        <v>209350</v>
      </c>
      <c r="CG139" s="62">
        <v>4.3</v>
      </c>
    </row>
    <row r="140" spans="15:85" x14ac:dyDescent="0.25">
      <c r="O140" s="64"/>
      <c r="AB140" s="64"/>
      <c r="AK140" s="64"/>
      <c r="AT140" s="64"/>
      <c r="BD140" s="64"/>
      <c r="BM140" s="64"/>
      <c r="BP140" s="62" t="s">
        <v>69</v>
      </c>
      <c r="BQ140" s="62" t="s">
        <v>70</v>
      </c>
      <c r="BR140" s="62">
        <v>5368</v>
      </c>
      <c r="BS140" s="62">
        <v>0.1</v>
      </c>
      <c r="CA140" s="64"/>
      <c r="CE140" s="62" t="s">
        <v>43</v>
      </c>
      <c r="CF140" s="62">
        <v>4428556</v>
      </c>
      <c r="CG140" s="62">
        <v>91.7</v>
      </c>
    </row>
    <row r="141" spans="15:85" x14ac:dyDescent="0.25">
      <c r="O141" s="64"/>
      <c r="AB141" s="64"/>
      <c r="AK141" s="64"/>
      <c r="AT141" s="64"/>
      <c r="BD141" s="64"/>
      <c r="BM141" s="64"/>
      <c r="BP141" s="62" t="s">
        <v>43</v>
      </c>
      <c r="BR141" s="62">
        <v>4831152</v>
      </c>
      <c r="BS141" s="62">
        <v>100</v>
      </c>
      <c r="CA141" s="64"/>
      <c r="CD141" s="62" t="s">
        <v>69</v>
      </c>
      <c r="CE141" s="62" t="s">
        <v>70</v>
      </c>
      <c r="CF141" s="62">
        <v>402596</v>
      </c>
      <c r="CG141" s="62">
        <v>8.3000000000000007</v>
      </c>
    </row>
    <row r="142" spans="15:85" x14ac:dyDescent="0.25">
      <c r="O142" s="64"/>
      <c r="AB142" s="64"/>
      <c r="AK142" s="64"/>
      <c r="AT142" s="64"/>
      <c r="BD142" s="64"/>
      <c r="BM142" s="64"/>
      <c r="CA142" s="64"/>
      <c r="CD142" s="62" t="s">
        <v>43</v>
      </c>
      <c r="CF142" s="62">
        <v>4831152</v>
      </c>
      <c r="CG142" s="62">
        <v>100</v>
      </c>
    </row>
    <row r="143" spans="15:85" x14ac:dyDescent="0.25">
      <c r="O143" s="64"/>
      <c r="AB143" s="64"/>
      <c r="AK143" s="64"/>
      <c r="AT143" s="64"/>
      <c r="BD143" s="64"/>
      <c r="BM143" s="64"/>
      <c r="CA143" s="64"/>
    </row>
    <row r="144" spans="15:85" x14ac:dyDescent="0.25">
      <c r="O144" s="64"/>
      <c r="AB144" s="64"/>
      <c r="AK144" s="64"/>
      <c r="AT144" s="64"/>
      <c r="BD144" s="64"/>
      <c r="BM144" s="64"/>
      <c r="CA144" s="64"/>
    </row>
    <row r="145" spans="15:85" x14ac:dyDescent="0.25">
      <c r="O145" s="64"/>
      <c r="AB145" s="64"/>
      <c r="AK145" s="64"/>
      <c r="AT145" s="64"/>
      <c r="BD145" s="64"/>
      <c r="BM145" s="64"/>
      <c r="CA145" s="64"/>
    </row>
    <row r="146" spans="15:85" x14ac:dyDescent="0.25">
      <c r="O146" s="64"/>
      <c r="AB146" s="64"/>
      <c r="AK146" s="64"/>
      <c r="AT146" s="64"/>
      <c r="BD146" s="64"/>
      <c r="BM146" s="64"/>
      <c r="CA146" s="64"/>
      <c r="CD146" s="62" t="s">
        <v>469</v>
      </c>
    </row>
    <row r="147" spans="15:85" x14ac:dyDescent="0.25">
      <c r="O147" s="64"/>
      <c r="AB147" s="64"/>
      <c r="AK147" s="64"/>
      <c r="AT147" s="64"/>
      <c r="BD147" s="64"/>
      <c r="BM147" s="64"/>
      <c r="CA147" s="64"/>
      <c r="CF147" s="62" t="s">
        <v>3</v>
      </c>
      <c r="CG147" s="62" t="s">
        <v>4</v>
      </c>
    </row>
    <row r="148" spans="15:85" x14ac:dyDescent="0.25">
      <c r="O148" s="64"/>
      <c r="AB148" s="64"/>
      <c r="AK148" s="64"/>
      <c r="AT148" s="64"/>
      <c r="BD148" s="64"/>
      <c r="BM148" s="64"/>
      <c r="CA148" s="64"/>
      <c r="CD148" s="62" t="s">
        <v>6</v>
      </c>
      <c r="CE148" s="62" t="s">
        <v>454</v>
      </c>
      <c r="CF148" s="62">
        <v>48312</v>
      </c>
      <c r="CG148" s="62">
        <v>1</v>
      </c>
    </row>
    <row r="149" spans="15:85" x14ac:dyDescent="0.25">
      <c r="O149" s="64"/>
      <c r="AB149" s="64"/>
      <c r="AK149" s="64"/>
      <c r="AT149" s="64"/>
      <c r="BD149" s="64"/>
      <c r="BM149" s="64"/>
      <c r="CA149" s="64"/>
      <c r="CE149" s="62" t="s">
        <v>455</v>
      </c>
      <c r="CF149" s="62">
        <v>332813</v>
      </c>
      <c r="CG149" s="62">
        <v>6.9</v>
      </c>
    </row>
    <row r="150" spans="15:85" x14ac:dyDescent="0.25">
      <c r="O150" s="64"/>
      <c r="AB150" s="64"/>
      <c r="AK150" s="64"/>
      <c r="AT150" s="64"/>
      <c r="BD150" s="64"/>
      <c r="BM150" s="64"/>
      <c r="CA150" s="64"/>
      <c r="CE150" s="62" t="s">
        <v>456</v>
      </c>
      <c r="CF150" s="62">
        <v>112727</v>
      </c>
      <c r="CG150" s="62">
        <v>2.2999999999999998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E151" s="62" t="s">
        <v>458</v>
      </c>
      <c r="CF151" s="62">
        <v>32208</v>
      </c>
      <c r="CG151" s="62">
        <v>0.7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E152" s="62" t="s">
        <v>43</v>
      </c>
      <c r="CF152" s="62">
        <v>526059</v>
      </c>
      <c r="CG152" s="62">
        <v>10.9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D153" s="62" t="s">
        <v>69</v>
      </c>
      <c r="CE153" s="62" t="s">
        <v>70</v>
      </c>
      <c r="CF153" s="62">
        <v>4305093</v>
      </c>
      <c r="CG153" s="62">
        <v>89.1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D154" s="62" t="s">
        <v>43</v>
      </c>
      <c r="CF154" s="62">
        <v>4831152</v>
      </c>
      <c r="CG154" s="62">
        <v>100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</row>
    <row r="156" spans="15:85" x14ac:dyDescent="0.25">
      <c r="O156" s="64"/>
      <c r="AB156" s="64"/>
      <c r="AK156" s="64"/>
      <c r="AT156" s="64"/>
      <c r="BD156" s="64"/>
      <c r="BM156" s="64"/>
      <c r="CA156" s="64"/>
    </row>
    <row r="157" spans="15:85" x14ac:dyDescent="0.25">
      <c r="O157" s="64"/>
      <c r="AB157" s="64"/>
      <c r="AK157" s="64"/>
      <c r="AT157" s="64"/>
      <c r="BD157" s="64"/>
      <c r="BM157" s="64"/>
      <c r="CA157" s="64"/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2" t="s">
        <v>470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  <c r="CF159" s="62" t="s">
        <v>3</v>
      </c>
      <c r="CG159" s="62" t="s">
        <v>4</v>
      </c>
    </row>
    <row r="160" spans="15:85" x14ac:dyDescent="0.25">
      <c r="O160" s="64"/>
      <c r="AB160" s="64"/>
      <c r="AK160" s="64"/>
      <c r="AT160" s="64"/>
      <c r="BD160" s="64"/>
      <c r="BM160" s="64"/>
      <c r="CA160" s="64"/>
      <c r="CD160" s="62" t="s">
        <v>6</v>
      </c>
      <c r="CE160" s="62" t="s">
        <v>454</v>
      </c>
      <c r="CF160" s="62">
        <v>5368</v>
      </c>
      <c r="CG160" s="62">
        <v>0.1</v>
      </c>
    </row>
    <row r="161" spans="15:85" x14ac:dyDescent="0.25">
      <c r="O161" s="64"/>
      <c r="AB161" s="64"/>
      <c r="AK161" s="64"/>
      <c r="AT161" s="64"/>
      <c r="BD161" s="64"/>
      <c r="BM161" s="64"/>
      <c r="CA161" s="64"/>
      <c r="CE161" s="62" t="s">
        <v>455</v>
      </c>
      <c r="CF161" s="62">
        <v>37576</v>
      </c>
      <c r="CG161" s="62">
        <v>0.8</v>
      </c>
    </row>
    <row r="162" spans="15:85" x14ac:dyDescent="0.25">
      <c r="O162" s="64"/>
      <c r="AB162" s="64"/>
      <c r="AK162" s="64"/>
      <c r="AT162" s="64"/>
      <c r="BD162" s="64"/>
      <c r="BM162" s="64"/>
      <c r="CA162" s="64"/>
      <c r="CE162" s="62" t="s">
        <v>456</v>
      </c>
      <c r="CF162" s="62">
        <v>21472</v>
      </c>
      <c r="CG162" s="62">
        <v>0.4</v>
      </c>
    </row>
    <row r="163" spans="15:85" x14ac:dyDescent="0.25">
      <c r="O163" s="64"/>
      <c r="AB163" s="64"/>
      <c r="AK163" s="64"/>
      <c r="AT163" s="64"/>
      <c r="BD163" s="64"/>
      <c r="BM163" s="64"/>
      <c r="CA163" s="64"/>
      <c r="CE163" s="62" t="s">
        <v>458</v>
      </c>
      <c r="CF163" s="62">
        <v>16104</v>
      </c>
      <c r="CG163" s="62">
        <v>0.3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E164" s="62" t="s">
        <v>43</v>
      </c>
      <c r="CF164" s="62">
        <v>80519</v>
      </c>
      <c r="CG164" s="62">
        <v>1.7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D165" s="62" t="s">
        <v>69</v>
      </c>
      <c r="CE165" s="62" t="s">
        <v>70</v>
      </c>
      <c r="CF165" s="62">
        <v>4750633</v>
      </c>
      <c r="CG165" s="62">
        <v>98.3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D166" s="62" t="s">
        <v>43</v>
      </c>
      <c r="CF166" s="62">
        <v>4831152</v>
      </c>
      <c r="CG166" s="62">
        <v>100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</row>
    <row r="168" spans="15:85" x14ac:dyDescent="0.25">
      <c r="O168" s="64"/>
      <c r="AB168" s="64"/>
      <c r="AK168" s="64"/>
      <c r="AT168" s="64"/>
      <c r="BD168" s="64"/>
      <c r="BM168" s="64"/>
      <c r="CA168" s="64"/>
    </row>
    <row r="169" spans="15:85" x14ac:dyDescent="0.25">
      <c r="O169" s="64"/>
      <c r="AB169" s="64"/>
      <c r="AK169" s="64"/>
      <c r="AT169" s="64"/>
      <c r="BD169" s="64"/>
      <c r="BM169" s="64"/>
      <c r="CA169" s="64"/>
    </row>
    <row r="170" spans="15:85" x14ac:dyDescent="0.25">
      <c r="O170" s="64"/>
      <c r="AB170" s="64"/>
      <c r="AK170" s="64"/>
      <c r="AT170" s="64"/>
      <c r="BD170" s="64"/>
      <c r="BM170" s="64"/>
      <c r="CA170" s="64"/>
      <c r="CD170" s="62" t="s">
        <v>471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F171" s="62" t="s">
        <v>3</v>
      </c>
      <c r="CG171" s="62" t="s">
        <v>4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  <c r="CD172" s="62" t="s">
        <v>6</v>
      </c>
      <c r="CE172" s="62" t="s">
        <v>455</v>
      </c>
      <c r="CF172" s="62">
        <v>16104</v>
      </c>
      <c r="CG172" s="62">
        <v>0.3</v>
      </c>
    </row>
    <row r="173" spans="15:85" x14ac:dyDescent="0.25">
      <c r="O173" s="64"/>
      <c r="AB173" s="64"/>
      <c r="AK173" s="64"/>
      <c r="AT173" s="64"/>
      <c r="BD173" s="64"/>
      <c r="BM173" s="64"/>
      <c r="CA173" s="64"/>
      <c r="CE173" s="62" t="s">
        <v>456</v>
      </c>
      <c r="CF173" s="62">
        <v>10736</v>
      </c>
      <c r="CG173" s="62">
        <v>0.2</v>
      </c>
    </row>
    <row r="174" spans="15:85" x14ac:dyDescent="0.25">
      <c r="O174" s="64"/>
      <c r="AB174" s="64"/>
      <c r="AK174" s="64"/>
      <c r="AT174" s="64"/>
      <c r="BD174" s="64"/>
      <c r="BM174" s="64"/>
      <c r="CA174" s="64"/>
      <c r="CE174" s="62" t="s">
        <v>457</v>
      </c>
      <c r="CF174" s="62">
        <v>5368</v>
      </c>
      <c r="CG174" s="62">
        <v>0.1</v>
      </c>
    </row>
    <row r="175" spans="15:85" x14ac:dyDescent="0.25">
      <c r="O175" s="64"/>
      <c r="AB175" s="64"/>
      <c r="AK175" s="64"/>
      <c r="AT175" s="64"/>
      <c r="BD175" s="64"/>
      <c r="BM175" s="64"/>
      <c r="CA175" s="64"/>
      <c r="CE175" s="62" t="s">
        <v>458</v>
      </c>
      <c r="CF175" s="62">
        <v>5368</v>
      </c>
      <c r="CG175" s="62">
        <v>0.1</v>
      </c>
    </row>
    <row r="176" spans="15:85" x14ac:dyDescent="0.25">
      <c r="O176" s="64"/>
      <c r="AB176" s="64"/>
      <c r="AK176" s="64"/>
      <c r="AT176" s="64"/>
      <c r="BD176" s="64"/>
      <c r="BM176" s="64"/>
      <c r="CA176" s="64"/>
      <c r="CE176" s="62" t="s">
        <v>43</v>
      </c>
      <c r="CF176" s="62">
        <v>37576</v>
      </c>
      <c r="CG176" s="62">
        <v>0.8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D177" s="62" t="s">
        <v>69</v>
      </c>
      <c r="CE177" s="62" t="s">
        <v>70</v>
      </c>
      <c r="CF177" s="62">
        <v>4793576</v>
      </c>
      <c r="CG177" s="62">
        <v>99.2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D178" s="62" t="s">
        <v>43</v>
      </c>
      <c r="CF178" s="62">
        <v>4831152</v>
      </c>
      <c r="CG178" s="62">
        <v>100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</row>
    <row r="180" spans="15:85" x14ac:dyDescent="0.25">
      <c r="O180" s="64"/>
      <c r="AB180" s="64"/>
      <c r="AK180" s="64"/>
      <c r="AT180" s="64"/>
      <c r="BD180" s="64"/>
      <c r="BM180" s="64"/>
      <c r="CA180" s="64"/>
    </row>
    <row r="181" spans="15:85" x14ac:dyDescent="0.25">
      <c r="O181" s="64"/>
      <c r="AB181" s="64"/>
      <c r="AK181" s="64"/>
      <c r="AT181" s="64"/>
      <c r="BD181" s="64"/>
      <c r="BM181" s="64"/>
      <c r="CA181" s="64"/>
    </row>
    <row r="182" spans="15:85" x14ac:dyDescent="0.25">
      <c r="O182" s="64"/>
      <c r="AB182" s="64"/>
      <c r="AK182" s="64"/>
      <c r="AT182" s="64"/>
      <c r="BD182" s="64"/>
      <c r="BM182" s="64"/>
      <c r="CA182" s="64"/>
    </row>
    <row r="183" spans="15:85" x14ac:dyDescent="0.25">
      <c r="O183" s="64"/>
      <c r="AB183" s="64"/>
      <c r="AK183" s="64"/>
      <c r="AT183" s="64"/>
      <c r="BD183" s="64"/>
      <c r="BM183" s="64"/>
      <c r="CA183" s="64"/>
    </row>
    <row r="184" spans="15:85" x14ac:dyDescent="0.25">
      <c r="O184" s="64"/>
      <c r="AB184" s="64"/>
      <c r="AK184" s="64"/>
      <c r="AT184" s="64"/>
      <c r="BD184" s="64"/>
      <c r="BM184" s="64"/>
      <c r="CA184" s="64"/>
    </row>
    <row r="185" spans="15:85" x14ac:dyDescent="0.25">
      <c r="O185" s="64"/>
      <c r="AB185" s="64"/>
      <c r="AK185" s="64"/>
      <c r="AT185" s="64"/>
      <c r="BD185" s="64"/>
      <c r="BM185" s="64"/>
      <c r="CA185" s="64"/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conditionalFormatting sqref="L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K1:CO398"/>
  <sheetViews>
    <sheetView topLeftCell="BV1" zoomScale="70" zoomScaleNormal="70" workbookViewId="0">
      <selection activeCell="CK27" sqref="CK27"/>
    </sheetView>
  </sheetViews>
  <sheetFormatPr defaultColWidth="8.75" defaultRowHeight="15.75" x14ac:dyDescent="0.25"/>
  <cols>
    <col min="1" max="31" width="8.75" style="62"/>
    <col min="32" max="32" width="12.625" style="62" customWidth="1"/>
    <col min="33" max="40" width="8.75" style="62"/>
    <col min="41" max="41" width="14.625" style="62" customWidth="1"/>
    <col min="42" max="49" width="8.75" style="62"/>
    <col min="50" max="50" width="11.625" style="62" customWidth="1"/>
    <col min="51" max="51" width="12.25" style="62" customWidth="1"/>
    <col min="52" max="16384" width="8.75" style="62"/>
  </cols>
  <sheetData>
    <row r="1" spans="11:93" x14ac:dyDescent="0.25">
      <c r="K1" s="34" t="s">
        <v>805</v>
      </c>
      <c r="L1" s="62" t="s">
        <v>39</v>
      </c>
      <c r="M1" s="62" t="s">
        <v>402</v>
      </c>
      <c r="O1" s="64"/>
      <c r="Q1" s="127" t="s">
        <v>806</v>
      </c>
      <c r="R1" s="108"/>
      <c r="AB1" s="64"/>
      <c r="AD1" s="34" t="s">
        <v>807</v>
      </c>
      <c r="AK1" s="64"/>
      <c r="AM1" s="34" t="s">
        <v>809</v>
      </c>
      <c r="AT1" s="64"/>
      <c r="AV1" s="34" t="s">
        <v>811</v>
      </c>
      <c r="BD1" s="64"/>
      <c r="BF1" s="34" t="s">
        <v>812</v>
      </c>
      <c r="BM1" s="64"/>
      <c r="BO1" s="34" t="s">
        <v>813</v>
      </c>
      <c r="CA1" s="64"/>
      <c r="CC1" s="34" t="s">
        <v>814</v>
      </c>
    </row>
    <row r="2" spans="11:93" x14ac:dyDescent="0.25">
      <c r="K2" s="62" t="s">
        <v>405</v>
      </c>
      <c r="L2" s="62" t="s">
        <v>439</v>
      </c>
      <c r="O2" s="64"/>
      <c r="Q2" s="108"/>
      <c r="R2" s="108"/>
      <c r="AB2" s="64"/>
      <c r="AD2" s="5" t="s">
        <v>327</v>
      </c>
      <c r="AE2" s="6">
        <v>665100</v>
      </c>
      <c r="AK2" s="64"/>
      <c r="AM2" s="5" t="s">
        <v>327</v>
      </c>
      <c r="AN2" s="6">
        <v>2968132</v>
      </c>
      <c r="AT2" s="64"/>
      <c r="AV2" s="5" t="s">
        <v>327</v>
      </c>
      <c r="AW2" s="6">
        <v>2968132</v>
      </c>
      <c r="BD2" s="64"/>
      <c r="BF2" s="5" t="s">
        <v>327</v>
      </c>
      <c r="BG2" s="6">
        <v>2968132</v>
      </c>
      <c r="BM2" s="64"/>
      <c r="BO2" s="5" t="s">
        <v>327</v>
      </c>
      <c r="BP2" s="6">
        <v>2968132</v>
      </c>
      <c r="CA2" s="64"/>
      <c r="CC2" s="5" t="s">
        <v>327</v>
      </c>
      <c r="CD2" s="6">
        <v>2968132</v>
      </c>
    </row>
    <row r="3" spans="11:93" x14ac:dyDescent="0.25">
      <c r="K3" s="62" t="s">
        <v>0</v>
      </c>
      <c r="L3" s="62">
        <v>897</v>
      </c>
      <c r="O3" s="64"/>
      <c r="Q3" s="108"/>
      <c r="R3" s="108"/>
      <c r="AB3" s="64"/>
      <c r="AD3" s="59" t="s">
        <v>64</v>
      </c>
      <c r="AE3" s="6" t="s">
        <v>808</v>
      </c>
      <c r="AK3" s="64"/>
      <c r="AM3" s="59" t="s">
        <v>64</v>
      </c>
      <c r="AN3" s="6" t="s">
        <v>810</v>
      </c>
      <c r="AT3" s="64"/>
      <c r="AV3" s="59" t="s">
        <v>64</v>
      </c>
      <c r="AW3" s="6" t="s">
        <v>810</v>
      </c>
      <c r="BD3" s="64"/>
      <c r="BF3" s="59" t="s">
        <v>64</v>
      </c>
      <c r="BG3" s="6" t="s">
        <v>810</v>
      </c>
      <c r="BM3" s="64"/>
      <c r="BO3" s="59" t="s">
        <v>64</v>
      </c>
      <c r="BP3" s="6" t="s">
        <v>810</v>
      </c>
      <c r="CA3" s="64"/>
      <c r="CC3" s="59" t="s">
        <v>64</v>
      </c>
      <c r="CD3" s="6" t="s">
        <v>810</v>
      </c>
    </row>
    <row r="4" spans="11:93" x14ac:dyDescent="0.25">
      <c r="K4" s="62" t="s">
        <v>416</v>
      </c>
      <c r="L4" s="62">
        <v>2968132</v>
      </c>
      <c r="O4" s="64"/>
      <c r="Q4" s="108"/>
      <c r="R4" s="108"/>
      <c r="AB4" s="64"/>
      <c r="AK4" s="64"/>
      <c r="AT4" s="64"/>
      <c r="BD4" s="64"/>
      <c r="BM4" s="64"/>
      <c r="CA4" s="64"/>
    </row>
    <row r="5" spans="11:93" x14ac:dyDescent="0.25">
      <c r="K5" s="62" t="s">
        <v>421</v>
      </c>
      <c r="L5" s="35">
        <v>0.86599999999999999</v>
      </c>
      <c r="O5" s="64"/>
      <c r="Q5" s="108"/>
      <c r="R5" s="108"/>
      <c r="AB5" s="64"/>
      <c r="AK5" s="64"/>
      <c r="AT5" s="64"/>
      <c r="BD5" s="64"/>
      <c r="BM5" s="64"/>
      <c r="CA5" s="64"/>
    </row>
    <row r="6" spans="11:93" x14ac:dyDescent="0.25">
      <c r="K6" s="78" t="s">
        <v>422</v>
      </c>
      <c r="L6" s="79">
        <f>1-L5</f>
        <v>0.13400000000000001</v>
      </c>
      <c r="M6" s="78"/>
      <c r="O6" s="64"/>
      <c r="Q6" s="108"/>
      <c r="R6" s="108"/>
      <c r="W6" s="34" t="s">
        <v>328</v>
      </c>
      <c r="AB6" s="64"/>
      <c r="AE6" s="4" t="s">
        <v>233</v>
      </c>
      <c r="AK6" s="64"/>
      <c r="AN6" s="4" t="s">
        <v>244</v>
      </c>
      <c r="AT6" s="64"/>
      <c r="AW6" s="4" t="s">
        <v>326</v>
      </c>
      <c r="BD6" s="64"/>
      <c r="BG6" s="4" t="s">
        <v>255</v>
      </c>
      <c r="BM6" s="64"/>
      <c r="BP6" s="4" t="s">
        <v>346</v>
      </c>
      <c r="CA6" s="64"/>
      <c r="CD6" s="4" t="s">
        <v>482</v>
      </c>
    </row>
    <row r="7" spans="11:93" x14ac:dyDescent="0.25">
      <c r="K7" s="62" t="s">
        <v>429</v>
      </c>
      <c r="L7" s="76">
        <v>0.44400000000000001</v>
      </c>
      <c r="M7" s="76">
        <v>0.52200000000000002</v>
      </c>
      <c r="O7" s="64"/>
      <c r="R7" s="112"/>
      <c r="S7" s="112" t="s">
        <v>39</v>
      </c>
      <c r="T7" s="108" t="s">
        <v>512</v>
      </c>
      <c r="U7" s="142" t="s">
        <v>402</v>
      </c>
      <c r="W7" s="112"/>
      <c r="X7" s="112" t="s">
        <v>39</v>
      </c>
      <c r="Y7" s="108" t="s">
        <v>512</v>
      </c>
      <c r="Z7" s="142" t="s">
        <v>402</v>
      </c>
      <c r="AB7" s="64"/>
      <c r="AE7" s="24" t="s">
        <v>224</v>
      </c>
      <c r="AK7" s="64"/>
      <c r="AN7" s="24" t="s">
        <v>519</v>
      </c>
      <c r="AT7" s="64"/>
      <c r="AW7" s="24" t="s">
        <v>572</v>
      </c>
      <c r="BD7" s="64"/>
      <c r="BG7" s="24" t="s">
        <v>370</v>
      </c>
      <c r="BM7" s="64"/>
      <c r="BP7" s="24" t="s">
        <v>330</v>
      </c>
      <c r="BV7" s="61"/>
      <c r="BW7" s="61"/>
      <c r="BX7" s="62" t="s">
        <v>3</v>
      </c>
      <c r="BY7" s="62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62" t="s">
        <v>475</v>
      </c>
    </row>
    <row r="8" spans="11:93" x14ac:dyDescent="0.25">
      <c r="K8" s="62" t="s">
        <v>191</v>
      </c>
      <c r="L8" s="76">
        <v>0.51</v>
      </c>
      <c r="M8" s="76">
        <v>0.32300000000000001</v>
      </c>
      <c r="O8" s="64"/>
      <c r="R8" s="112" t="s">
        <v>45</v>
      </c>
      <c r="S8" s="152">
        <v>0.53666718378218292</v>
      </c>
      <c r="T8" s="108">
        <v>3.2633142705423612E-2</v>
      </c>
      <c r="U8" s="57">
        <v>0.4636029800014988</v>
      </c>
      <c r="W8" s="112" t="s">
        <v>60</v>
      </c>
      <c r="X8" s="152">
        <v>5.7143843955341798E-2</v>
      </c>
      <c r="Y8" s="108">
        <v>1.5190333049505587E-2</v>
      </c>
      <c r="Z8" s="23">
        <v>7.8862295762369611E-2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T8" s="64"/>
      <c r="AY8" s="62" t="s">
        <v>3</v>
      </c>
      <c r="AZ8" s="62" t="s">
        <v>4</v>
      </c>
      <c r="BD8" s="64"/>
      <c r="BI8" s="62" t="s">
        <v>3</v>
      </c>
      <c r="BJ8" s="62" t="s">
        <v>4</v>
      </c>
      <c r="BM8" s="64"/>
      <c r="BR8" s="62" t="s">
        <v>3</v>
      </c>
      <c r="BS8" s="62" t="s">
        <v>4</v>
      </c>
      <c r="BV8" s="43" t="s">
        <v>472</v>
      </c>
      <c r="BW8" s="24" t="s">
        <v>347</v>
      </c>
      <c r="BX8" s="62">
        <f>BR9</f>
        <v>413619</v>
      </c>
      <c r="BY8" s="35">
        <f>BX8/$BP$2</f>
        <v>0.13935330369404056</v>
      </c>
      <c r="CA8" s="64"/>
      <c r="CF8" s="62" t="s">
        <v>3</v>
      </c>
      <c r="CG8" s="62" t="s">
        <v>4</v>
      </c>
      <c r="CJ8" s="43" t="s">
        <v>472</v>
      </c>
      <c r="CK8" s="24" t="s">
        <v>347</v>
      </c>
      <c r="CL8" s="62">
        <f>SUM(CF9:CF10)</f>
        <v>297806</v>
      </c>
      <c r="CM8" s="35">
        <f>CL8/$CD$2</f>
        <v>0.10033448647162592</v>
      </c>
      <c r="CN8" s="44">
        <f>CM8*(-1)</f>
        <v>-0.10033448647162592</v>
      </c>
      <c r="CO8" s="35">
        <v>0.13935330369404056</v>
      </c>
    </row>
    <row r="9" spans="11:93" x14ac:dyDescent="0.25">
      <c r="K9" s="62" t="s">
        <v>444</v>
      </c>
      <c r="L9" s="77">
        <v>11.76</v>
      </c>
      <c r="M9" s="77">
        <v>5.77</v>
      </c>
      <c r="O9" s="64"/>
      <c r="R9" s="112" t="s">
        <v>47</v>
      </c>
      <c r="S9" s="152">
        <v>0.32258378989646902</v>
      </c>
      <c r="T9" s="108">
        <v>3.0592073371820933E-2</v>
      </c>
      <c r="U9" s="57">
        <v>0.3145452263411691</v>
      </c>
      <c r="W9" s="113" t="s">
        <v>259</v>
      </c>
      <c r="X9" s="154">
        <v>6.8182754783850982E-2</v>
      </c>
      <c r="Y9" s="156">
        <v>1.6495386417766895E-2</v>
      </c>
      <c r="Z9" s="57">
        <v>8.1821435191737416E-2</v>
      </c>
      <c r="AB9" s="64"/>
      <c r="AE9" s="62" t="s">
        <v>6</v>
      </c>
      <c r="AF9" s="62" t="s">
        <v>225</v>
      </c>
      <c r="AG9" s="62">
        <v>82724</v>
      </c>
      <c r="AH9" s="65">
        <v>12.4</v>
      </c>
      <c r="AK9" s="64"/>
      <c r="AN9" s="62" t="s">
        <v>6</v>
      </c>
      <c r="AO9" s="62" t="s">
        <v>235</v>
      </c>
      <c r="AP9" s="62">
        <v>598921</v>
      </c>
      <c r="AQ9" s="65">
        <v>20.2</v>
      </c>
      <c r="AT9" s="64"/>
      <c r="AW9" s="62" t="s">
        <v>6</v>
      </c>
      <c r="AX9" s="62" t="s">
        <v>313</v>
      </c>
      <c r="AY9" s="62">
        <v>36398</v>
      </c>
      <c r="AZ9" s="62">
        <v>1.2</v>
      </c>
      <c r="BD9" s="64"/>
      <c r="BG9" s="62" t="s">
        <v>6</v>
      </c>
      <c r="BH9" s="62" t="s">
        <v>252</v>
      </c>
      <c r="BI9" s="62">
        <v>1637932</v>
      </c>
      <c r="BJ9" s="62">
        <v>55.2</v>
      </c>
      <c r="BM9" s="64"/>
      <c r="BP9" s="62" t="s">
        <v>6</v>
      </c>
      <c r="BQ9" s="62" t="s">
        <v>331</v>
      </c>
      <c r="BR9" s="62">
        <v>413619</v>
      </c>
      <c r="BS9" s="62">
        <v>13.9</v>
      </c>
      <c r="BV9" s="43" t="s">
        <v>473</v>
      </c>
      <c r="BW9" s="24" t="s">
        <v>348</v>
      </c>
      <c r="BX9" s="62">
        <f>BR17</f>
        <v>727970</v>
      </c>
      <c r="BY9" s="35">
        <f t="shared" ref="BY9:BY21" si="0">BX9/$BP$2</f>
        <v>0.24526200317236566</v>
      </c>
      <c r="CA9" s="64"/>
      <c r="CD9" s="62" t="s">
        <v>6</v>
      </c>
      <c r="CE9" s="62" t="s">
        <v>454</v>
      </c>
      <c r="CF9" s="62">
        <v>49634</v>
      </c>
      <c r="CG9" s="62">
        <v>1.7</v>
      </c>
      <c r="CJ9" s="43" t="s">
        <v>473</v>
      </c>
      <c r="CK9" s="24" t="s">
        <v>348</v>
      </c>
      <c r="CL9" s="62">
        <f>SUM(CF22:CF23)</f>
        <v>559213</v>
      </c>
      <c r="CM9" s="35">
        <f t="shared" ref="CM9:CM21" si="1">CL9/$CD$2</f>
        <v>0.1884057043285137</v>
      </c>
      <c r="CN9" s="44">
        <f t="shared" ref="CN9:CN21" si="2">CM9*(-1)</f>
        <v>-0.1884057043285137</v>
      </c>
      <c r="CO9" s="35">
        <v>0.24526200317236566</v>
      </c>
    </row>
    <row r="10" spans="11:93" x14ac:dyDescent="0.25">
      <c r="K10" s="62" t="s">
        <v>693</v>
      </c>
      <c r="L10" s="77">
        <v>2.6339999999999999</v>
      </c>
      <c r="M10" s="77">
        <v>0.93</v>
      </c>
      <c r="O10" s="64"/>
      <c r="R10" s="112" t="s">
        <v>48</v>
      </c>
      <c r="S10" s="153">
        <v>0.5</v>
      </c>
      <c r="T10" s="108">
        <v>3.2721247601414712E-2</v>
      </c>
      <c r="U10" s="57">
        <v>0.33041787413096407</v>
      </c>
      <c r="W10" s="112" t="s">
        <v>54</v>
      </c>
      <c r="X10" s="152">
        <v>0.13158104024176873</v>
      </c>
      <c r="Y10" s="108">
        <v>2.2121835364382419E-2</v>
      </c>
      <c r="Z10" s="57">
        <v>5.0069729986300791E-2</v>
      </c>
      <c r="AB10" s="64"/>
      <c r="AF10" s="62" t="s">
        <v>226</v>
      </c>
      <c r="AG10" s="62">
        <v>410310</v>
      </c>
      <c r="AH10" s="65">
        <v>61.7</v>
      </c>
      <c r="AK10" s="64"/>
      <c r="AO10" s="62" t="s">
        <v>236</v>
      </c>
      <c r="AP10" s="62">
        <v>727970</v>
      </c>
      <c r="AQ10" s="65">
        <v>24.5</v>
      </c>
      <c r="AT10" s="64"/>
      <c r="AX10" s="62" t="s">
        <v>314</v>
      </c>
      <c r="AY10" s="62">
        <v>496343</v>
      </c>
      <c r="AZ10" s="65">
        <v>16.7</v>
      </c>
      <c r="BD10" s="64"/>
      <c r="BH10" s="62" t="s">
        <v>253</v>
      </c>
      <c r="BI10" s="62">
        <v>506270</v>
      </c>
      <c r="BJ10" s="62">
        <v>17.100000000000001</v>
      </c>
      <c r="BM10" s="64"/>
      <c r="BQ10" s="62" t="s">
        <v>332</v>
      </c>
      <c r="BR10" s="62">
        <v>2554513</v>
      </c>
      <c r="BS10" s="62">
        <v>86.1</v>
      </c>
      <c r="BV10" s="43" t="s">
        <v>474</v>
      </c>
      <c r="BW10" s="24" t="s">
        <v>349</v>
      </c>
      <c r="BX10" s="62">
        <f>BR27</f>
        <v>751133</v>
      </c>
      <c r="BY10" s="35">
        <f t="shared" si="0"/>
        <v>0.25306590138174445</v>
      </c>
      <c r="CA10" s="64"/>
      <c r="CE10" s="62" t="s">
        <v>455</v>
      </c>
      <c r="CF10" s="62">
        <v>248172</v>
      </c>
      <c r="CG10" s="62">
        <v>8.4</v>
      </c>
      <c r="CJ10" s="43" t="s">
        <v>474</v>
      </c>
      <c r="CK10" s="24" t="s">
        <v>349</v>
      </c>
      <c r="CL10" s="62">
        <f>SUM(CF35:CF36)</f>
        <v>572449</v>
      </c>
      <c r="CM10" s="35">
        <f t="shared" si="1"/>
        <v>0.19286507473387302</v>
      </c>
      <c r="CN10" s="44">
        <f t="shared" si="2"/>
        <v>-0.19286507473387302</v>
      </c>
      <c r="CO10" s="35">
        <v>0.25306590138174445</v>
      </c>
    </row>
    <row r="11" spans="11:93" x14ac:dyDescent="0.25">
      <c r="K11" s="62" t="s">
        <v>438</v>
      </c>
      <c r="L11" s="35">
        <v>0.98989885114313314</v>
      </c>
      <c r="O11" s="64"/>
      <c r="R11" s="113" t="s">
        <v>119</v>
      </c>
      <c r="S11" s="152">
        <v>0.35897714064316155</v>
      </c>
      <c r="T11" s="108">
        <v>2.197854808336662E-2</v>
      </c>
      <c r="U11" s="57">
        <v>0.33700000000000002</v>
      </c>
      <c r="W11" s="112" t="s">
        <v>53</v>
      </c>
      <c r="X11" s="152">
        <v>0.15686460413493958</v>
      </c>
      <c r="Y11" s="108">
        <v>2.3799672982435155E-2</v>
      </c>
      <c r="Z11" s="57">
        <v>7.0136527242600152E-2</v>
      </c>
      <c r="AB11" s="64"/>
      <c r="AF11" s="62" t="s">
        <v>227</v>
      </c>
      <c r="AG11" s="62">
        <v>19854</v>
      </c>
      <c r="AH11" s="62">
        <v>3</v>
      </c>
      <c r="AK11" s="64"/>
      <c r="AO11" s="62" t="s">
        <v>237</v>
      </c>
      <c r="AP11" s="62">
        <v>585685</v>
      </c>
      <c r="AQ11" s="65">
        <v>19.7</v>
      </c>
      <c r="AT11" s="64"/>
      <c r="AX11" s="62" t="s">
        <v>315</v>
      </c>
      <c r="AY11" s="62">
        <v>125740</v>
      </c>
      <c r="AZ11" s="62">
        <v>4.2</v>
      </c>
      <c r="BD11" s="64"/>
      <c r="BH11" s="62" t="s">
        <v>254</v>
      </c>
      <c r="BI11" s="62">
        <v>823930</v>
      </c>
      <c r="BJ11" s="62">
        <v>27.8</v>
      </c>
      <c r="BM11" s="64"/>
      <c r="BQ11" s="62" t="s">
        <v>43</v>
      </c>
      <c r="BR11" s="62">
        <v>2968132</v>
      </c>
      <c r="BS11" s="62">
        <v>100</v>
      </c>
      <c r="BV11" s="65" t="s">
        <v>450</v>
      </c>
      <c r="BW11" s="24" t="s">
        <v>350</v>
      </c>
      <c r="BX11" s="62">
        <f>BR37</f>
        <v>2005226</v>
      </c>
      <c r="BY11" s="23">
        <f t="shared" si="0"/>
        <v>0.67558518286922553</v>
      </c>
      <c r="CA11" s="64"/>
      <c r="CE11" s="62" t="s">
        <v>456</v>
      </c>
      <c r="CF11" s="62">
        <v>72797</v>
      </c>
      <c r="CG11" s="62">
        <v>2.5</v>
      </c>
      <c r="CJ11" s="65" t="s">
        <v>450</v>
      </c>
      <c r="CK11" s="24" t="s">
        <v>350</v>
      </c>
      <c r="CL11" s="62">
        <f>SUM(CF48:CF49)</f>
        <v>1737201</v>
      </c>
      <c r="CM11" s="35">
        <f t="shared" si="1"/>
        <v>0.58528427980965803</v>
      </c>
      <c r="CN11" s="23">
        <f t="shared" si="2"/>
        <v>-0.58528427980965803</v>
      </c>
      <c r="CO11" s="23">
        <v>0.67558518286922553</v>
      </c>
    </row>
    <row r="12" spans="11:93" x14ac:dyDescent="0.25">
      <c r="K12" s="62" t="s">
        <v>516</v>
      </c>
      <c r="L12" s="62">
        <v>7400</v>
      </c>
      <c r="M12" s="62">
        <v>5300</v>
      </c>
      <c r="O12" s="64"/>
      <c r="R12" s="112" t="s">
        <v>50</v>
      </c>
      <c r="S12" s="152">
        <v>0.65000226658003291</v>
      </c>
      <c r="T12" s="108">
        <v>3.1214034158040117E-2</v>
      </c>
      <c r="U12" s="57">
        <v>0.27268793526705104</v>
      </c>
      <c r="W12" s="110" t="s">
        <v>164</v>
      </c>
      <c r="X12" s="154">
        <v>0.16666437719503094</v>
      </c>
      <c r="Y12" s="108">
        <v>2.4388843970064061E-2</v>
      </c>
      <c r="Z12" s="23">
        <v>8.2623335966029221E-2</v>
      </c>
      <c r="AB12" s="64"/>
      <c r="AF12" s="62" t="s">
        <v>368</v>
      </c>
      <c r="AG12" s="62">
        <v>9927</v>
      </c>
      <c r="AH12" s="62">
        <v>1.5</v>
      </c>
      <c r="AK12" s="64"/>
      <c r="AO12" s="62" t="s">
        <v>238</v>
      </c>
      <c r="AP12" s="62">
        <v>56252</v>
      </c>
      <c r="AQ12" s="62">
        <v>1.9</v>
      </c>
      <c r="AT12" s="64"/>
      <c r="AX12" s="62" t="s">
        <v>316</v>
      </c>
      <c r="AY12" s="62">
        <v>72797</v>
      </c>
      <c r="AZ12" s="62">
        <v>2.5</v>
      </c>
      <c r="BD12" s="64"/>
      <c r="BH12" s="62" t="s">
        <v>43</v>
      </c>
      <c r="BI12" s="62">
        <v>2968132</v>
      </c>
      <c r="BJ12" s="62">
        <v>100</v>
      </c>
      <c r="BM12" s="64"/>
      <c r="BV12" s="65" t="s">
        <v>449</v>
      </c>
      <c r="BW12" s="24" t="s">
        <v>351</v>
      </c>
      <c r="BX12" s="62">
        <f>BR47</f>
        <v>1323582</v>
      </c>
      <c r="BY12" s="23">
        <f t="shared" si="0"/>
        <v>0.44593097611561749</v>
      </c>
      <c r="CA12" s="64"/>
      <c r="CE12" s="62" t="s">
        <v>457</v>
      </c>
      <c r="CF12" s="62">
        <v>23163</v>
      </c>
      <c r="CG12" s="62">
        <v>0.8</v>
      </c>
      <c r="CJ12" s="65" t="s">
        <v>449</v>
      </c>
      <c r="CK12" s="24" t="s">
        <v>351</v>
      </c>
      <c r="CL12" s="62">
        <f>SUM(CF61:CF62)</f>
        <v>1082028</v>
      </c>
      <c r="CM12" s="35">
        <f t="shared" si="1"/>
        <v>0.36454847695452897</v>
      </c>
      <c r="CN12" s="23">
        <f t="shared" si="2"/>
        <v>-0.36454847695452897</v>
      </c>
      <c r="CO12" s="23">
        <v>0.44593097611561749</v>
      </c>
    </row>
    <row r="13" spans="11:93" x14ac:dyDescent="0.25">
      <c r="K13" s="62" t="s">
        <v>432</v>
      </c>
      <c r="L13" s="88">
        <f>L12/87.18</f>
        <v>84.881853636155071</v>
      </c>
      <c r="M13" s="62">
        <v>61</v>
      </c>
      <c r="O13" s="64"/>
      <c r="R13" s="112" t="s">
        <v>51</v>
      </c>
      <c r="S13" s="152">
        <v>0.25806703191717523</v>
      </c>
      <c r="T13" s="108">
        <v>2.8635742473916578E-2</v>
      </c>
      <c r="U13" s="57">
        <v>0.26481777328727685</v>
      </c>
      <c r="W13" s="112" t="s">
        <v>61</v>
      </c>
      <c r="X13" s="152">
        <v>0.18918742317132436</v>
      </c>
      <c r="Y13" s="108">
        <v>2.5631039451421058E-2</v>
      </c>
      <c r="Z13" s="57">
        <v>0.30681236094856507</v>
      </c>
      <c r="AB13" s="64"/>
      <c r="AF13" s="62" t="s">
        <v>228</v>
      </c>
      <c r="AG13" s="62">
        <v>13236</v>
      </c>
      <c r="AH13" s="65">
        <v>2</v>
      </c>
      <c r="AK13" s="64"/>
      <c r="AO13" s="62" t="s">
        <v>239</v>
      </c>
      <c r="AP13" s="62">
        <v>56252</v>
      </c>
      <c r="AQ13" s="62">
        <v>1.9</v>
      </c>
      <c r="AT13" s="64"/>
      <c r="AX13" s="62" t="s">
        <v>317</v>
      </c>
      <c r="AY13" s="62">
        <v>29781</v>
      </c>
      <c r="AZ13" s="62">
        <v>1</v>
      </c>
      <c r="BD13" s="64"/>
      <c r="BM13" s="64"/>
      <c r="BV13" s="65" t="s">
        <v>448</v>
      </c>
      <c r="BW13" s="24" t="s">
        <v>352</v>
      </c>
      <c r="BX13" s="62">
        <f>BR57</f>
        <v>1174679</v>
      </c>
      <c r="BY13" s="23">
        <f t="shared" si="0"/>
        <v>0.39576373287980454</v>
      </c>
      <c r="CA13" s="64"/>
      <c r="CE13" s="62" t="s">
        <v>458</v>
      </c>
      <c r="CF13" s="62">
        <v>19854</v>
      </c>
      <c r="CG13" s="62">
        <v>0.7</v>
      </c>
      <c r="CJ13" s="65" t="s">
        <v>448</v>
      </c>
      <c r="CK13" s="24" t="s">
        <v>352</v>
      </c>
      <c r="CL13" s="62">
        <f>SUM(CF74:CF75)</f>
        <v>946361</v>
      </c>
      <c r="CM13" s="35">
        <f t="shared" si="1"/>
        <v>0.31884060412407533</v>
      </c>
      <c r="CN13" s="23">
        <f t="shared" si="2"/>
        <v>-0.31884060412407533</v>
      </c>
      <c r="CO13" s="23">
        <v>0.39576373287980454</v>
      </c>
    </row>
    <row r="14" spans="11:93" x14ac:dyDescent="0.25">
      <c r="K14" s="62" t="s">
        <v>843</v>
      </c>
      <c r="L14" s="35">
        <v>9.9502330476620104E-2</v>
      </c>
      <c r="M14" s="35">
        <v>3.6999999999999998E-2</v>
      </c>
      <c r="O14" s="64"/>
      <c r="R14" s="112" t="s">
        <v>52</v>
      </c>
      <c r="S14" s="152">
        <v>0.23809866451761455</v>
      </c>
      <c r="T14" s="108">
        <v>2.7873255577680296E-2</v>
      </c>
      <c r="U14" s="57">
        <v>0.22435422164453778</v>
      </c>
      <c r="W14" s="112" t="s">
        <v>58</v>
      </c>
      <c r="X14" s="152">
        <v>0.19480432828732794</v>
      </c>
      <c r="Y14" s="108">
        <v>2.5918500181114978E-2</v>
      </c>
      <c r="Z14" s="57">
        <v>0.19291913224158527</v>
      </c>
      <c r="AB14" s="64"/>
      <c r="AF14" s="62" t="s">
        <v>230</v>
      </c>
      <c r="AG14" s="62">
        <v>3309</v>
      </c>
      <c r="AH14" s="62">
        <v>0.5</v>
      </c>
      <c r="AK14" s="64"/>
      <c r="AO14" s="62" t="s">
        <v>240</v>
      </c>
      <c r="AP14" s="62">
        <v>46325</v>
      </c>
      <c r="AQ14" s="62">
        <v>1.6</v>
      </c>
      <c r="AT14" s="64"/>
      <c r="AX14" s="62" t="s">
        <v>318</v>
      </c>
      <c r="AY14" s="62">
        <v>350749</v>
      </c>
      <c r="AZ14" s="65">
        <v>11.8</v>
      </c>
      <c r="BD14" s="64"/>
      <c r="BM14" s="64"/>
      <c r="BV14" s="43" t="s">
        <v>476</v>
      </c>
      <c r="BW14" s="24" t="s">
        <v>353</v>
      </c>
      <c r="BX14" s="62">
        <f>BR67</f>
        <v>539360</v>
      </c>
      <c r="BY14" s="35">
        <f t="shared" si="0"/>
        <v>0.18171698563271446</v>
      </c>
      <c r="CA14" s="64"/>
      <c r="CE14" s="62" t="s">
        <v>43</v>
      </c>
      <c r="CF14" s="62">
        <v>413619</v>
      </c>
      <c r="CG14" s="62">
        <v>13.9</v>
      </c>
      <c r="CJ14" s="43" t="s">
        <v>476</v>
      </c>
      <c r="CK14" s="24" t="s">
        <v>353</v>
      </c>
      <c r="CL14" s="62">
        <f>SUM(CF87:CF88)</f>
        <v>393765</v>
      </c>
      <c r="CM14" s="35">
        <f t="shared" si="1"/>
        <v>0.13266424808600158</v>
      </c>
      <c r="CN14" s="44">
        <f t="shared" si="2"/>
        <v>-0.13266424808600158</v>
      </c>
      <c r="CO14" s="35">
        <v>0.18171698563271446</v>
      </c>
    </row>
    <row r="15" spans="11:93" x14ac:dyDescent="0.25">
      <c r="O15" s="64"/>
      <c r="R15" s="112" t="s">
        <v>53</v>
      </c>
      <c r="S15" s="152">
        <v>0.15686460413493958</v>
      </c>
      <c r="T15" s="108">
        <v>2.3799672982435155E-2</v>
      </c>
      <c r="U15" s="57">
        <v>7.0136527242600152E-2</v>
      </c>
      <c r="W15" s="112" t="s">
        <v>55</v>
      </c>
      <c r="X15" s="152">
        <v>0.20000241767806198</v>
      </c>
      <c r="Y15" s="108">
        <v>2.6177116744548388E-2</v>
      </c>
      <c r="Z15" s="57">
        <v>0.11694161191872102</v>
      </c>
      <c r="AB15" s="64"/>
      <c r="AF15" s="62" t="s">
        <v>231</v>
      </c>
      <c r="AG15" s="62">
        <v>19854</v>
      </c>
      <c r="AH15" s="65">
        <v>3</v>
      </c>
      <c r="AK15" s="64"/>
      <c r="AO15" s="62" t="s">
        <v>241</v>
      </c>
      <c r="AP15" s="62">
        <v>502961</v>
      </c>
      <c r="AQ15" s="43">
        <v>16.899999999999999</v>
      </c>
      <c r="AT15" s="64"/>
      <c r="AX15" s="62" t="s">
        <v>319</v>
      </c>
      <c r="AY15" s="62">
        <v>661791</v>
      </c>
      <c r="AZ15" s="65">
        <v>22.3</v>
      </c>
      <c r="BD15" s="64"/>
      <c r="BM15" s="64"/>
      <c r="BP15" s="24" t="s">
        <v>333</v>
      </c>
      <c r="BV15" s="65" t="s">
        <v>447</v>
      </c>
      <c r="BW15" s="24" t="s">
        <v>354</v>
      </c>
      <c r="BX15" s="62">
        <f>BR77</f>
        <v>784222</v>
      </c>
      <c r="BY15" s="23">
        <f t="shared" si="0"/>
        <v>0.26421399048290306</v>
      </c>
      <c r="CA15" s="64"/>
      <c r="CD15" s="62" t="s">
        <v>69</v>
      </c>
      <c r="CE15" s="62" t="s">
        <v>70</v>
      </c>
      <c r="CF15" s="62">
        <v>2554513</v>
      </c>
      <c r="CG15" s="62">
        <v>86.1</v>
      </c>
      <c r="CJ15" s="65" t="s">
        <v>447</v>
      </c>
      <c r="CK15" s="24" t="s">
        <v>354</v>
      </c>
      <c r="CL15" s="62">
        <f>SUM(CF100:CF101)</f>
        <v>549287</v>
      </c>
      <c r="CM15" s="35">
        <f t="shared" si="1"/>
        <v>0.18506151343673394</v>
      </c>
      <c r="CN15" s="23">
        <f t="shared" si="2"/>
        <v>-0.18506151343673394</v>
      </c>
      <c r="CO15" s="23">
        <v>0.26421399048290306</v>
      </c>
    </row>
    <row r="16" spans="11:93" x14ac:dyDescent="0.25">
      <c r="O16" s="64"/>
      <c r="R16" s="112" t="s">
        <v>54</v>
      </c>
      <c r="S16" s="152">
        <v>0.13158104024176873</v>
      </c>
      <c r="T16" s="108">
        <v>2.2121835364382419E-2</v>
      </c>
      <c r="U16" s="57">
        <v>5.0069729986300791E-2</v>
      </c>
      <c r="W16" s="112" t="s">
        <v>52</v>
      </c>
      <c r="X16" s="152">
        <v>0.23809866451761455</v>
      </c>
      <c r="Y16" s="108">
        <v>2.7873255577680296E-2</v>
      </c>
      <c r="Z16" s="57">
        <v>0.22435422164453778</v>
      </c>
      <c r="AB16" s="64"/>
      <c r="AF16" s="62" t="s">
        <v>232</v>
      </c>
      <c r="AG16" s="62">
        <v>16545</v>
      </c>
      <c r="AH16" s="62">
        <v>2.5</v>
      </c>
      <c r="AK16" s="64"/>
      <c r="AO16" s="62" t="s">
        <v>242</v>
      </c>
      <c r="AP16" s="62">
        <v>6618</v>
      </c>
      <c r="AQ16" s="62">
        <v>0.2</v>
      </c>
      <c r="AT16" s="64"/>
      <c r="AX16" s="62" t="s">
        <v>320</v>
      </c>
      <c r="AY16" s="62">
        <v>145594</v>
      </c>
      <c r="AZ16" s="62">
        <v>4.9000000000000004</v>
      </c>
      <c r="BD16" s="64"/>
      <c r="BM16" s="64"/>
      <c r="BR16" s="62" t="s">
        <v>3</v>
      </c>
      <c r="BS16" s="62" t="s">
        <v>4</v>
      </c>
      <c r="BV16" s="43" t="s">
        <v>477</v>
      </c>
      <c r="BW16" s="24" t="s">
        <v>355</v>
      </c>
      <c r="BX16" s="62">
        <f>BR87</f>
        <v>152212</v>
      </c>
      <c r="BY16" s="35">
        <f t="shared" si="0"/>
        <v>5.1282085837152797E-2</v>
      </c>
      <c r="CA16" s="64"/>
      <c r="CD16" s="62" t="s">
        <v>43</v>
      </c>
      <c r="CF16" s="62">
        <v>2968132</v>
      </c>
      <c r="CG16" s="62">
        <v>100</v>
      </c>
      <c r="CJ16" s="43" t="s">
        <v>477</v>
      </c>
      <c r="CK16" s="24" t="s">
        <v>355</v>
      </c>
      <c r="CL16" s="62">
        <f>SUM(CF113:CF114)</f>
        <v>129049</v>
      </c>
      <c r="CM16" s="35">
        <f t="shared" si="1"/>
        <v>4.3478187627773966E-2</v>
      </c>
      <c r="CN16" s="44">
        <f t="shared" si="2"/>
        <v>-4.3478187627773966E-2</v>
      </c>
      <c r="CO16" s="35">
        <v>5.1282085837152797E-2</v>
      </c>
    </row>
    <row r="17" spans="15:93" x14ac:dyDescent="0.25">
      <c r="O17" s="64"/>
      <c r="R17" s="110" t="s">
        <v>164</v>
      </c>
      <c r="S17" s="154">
        <v>0.16666437719503094</v>
      </c>
      <c r="T17" s="108">
        <v>2.4388843970064061E-2</v>
      </c>
      <c r="U17" s="23">
        <v>8.2623335966029221E-2</v>
      </c>
      <c r="W17" s="112" t="s">
        <v>51</v>
      </c>
      <c r="X17" s="152">
        <v>0.25806703191717523</v>
      </c>
      <c r="Y17" s="108">
        <v>2.8635742473916578E-2</v>
      </c>
      <c r="Z17" s="57">
        <v>0.26481777328727685</v>
      </c>
      <c r="AB17" s="64"/>
      <c r="AF17" s="62" t="s">
        <v>43</v>
      </c>
      <c r="AG17" s="62">
        <v>575758</v>
      </c>
      <c r="AH17" s="62">
        <v>86.6</v>
      </c>
      <c r="AK17" s="64"/>
      <c r="AO17" s="62" t="s">
        <v>243</v>
      </c>
      <c r="AP17" s="62">
        <v>211773</v>
      </c>
      <c r="AQ17" s="65">
        <v>7.1</v>
      </c>
      <c r="AT17" s="64"/>
      <c r="AX17" s="62" t="s">
        <v>321</v>
      </c>
      <c r="AY17" s="62">
        <v>625392</v>
      </c>
      <c r="AZ17" s="65">
        <v>21.1</v>
      </c>
      <c r="BD17" s="64"/>
      <c r="BM17" s="64"/>
      <c r="BP17" s="62" t="s">
        <v>6</v>
      </c>
      <c r="BQ17" s="62" t="s">
        <v>331</v>
      </c>
      <c r="BR17" s="62">
        <v>727970</v>
      </c>
      <c r="BS17" s="62">
        <v>24.5</v>
      </c>
      <c r="BV17" s="43" t="s">
        <v>478</v>
      </c>
      <c r="BW17" s="24" t="s">
        <v>356</v>
      </c>
      <c r="BX17" s="62">
        <f>BR97</f>
        <v>191919</v>
      </c>
      <c r="BY17" s="35">
        <f t="shared" si="0"/>
        <v>6.4659860140991038E-2</v>
      </c>
      <c r="CA17" s="64"/>
      <c r="CJ17" s="43" t="s">
        <v>478</v>
      </c>
      <c r="CK17" s="24" t="s">
        <v>356</v>
      </c>
      <c r="CL17" s="62">
        <f>SUM(CF125:CF126)</f>
        <v>129050</v>
      </c>
      <c r="CM17" s="35">
        <f t="shared" si="1"/>
        <v>4.3478524540013719E-2</v>
      </c>
      <c r="CN17" s="44">
        <f t="shared" si="2"/>
        <v>-4.3478524540013719E-2</v>
      </c>
      <c r="CO17" s="35">
        <v>6.4659860140991038E-2</v>
      </c>
    </row>
    <row r="18" spans="15:93" x14ac:dyDescent="0.25">
      <c r="O18" s="64"/>
      <c r="R18" s="112" t="s">
        <v>55</v>
      </c>
      <c r="S18" s="152">
        <v>0.20000241767806198</v>
      </c>
      <c r="T18" s="108">
        <v>2.6177116744548388E-2</v>
      </c>
      <c r="U18" s="57">
        <v>0.11694161191872102</v>
      </c>
      <c r="W18" s="112" t="s">
        <v>47</v>
      </c>
      <c r="X18" s="152">
        <v>0.32258378989646902</v>
      </c>
      <c r="Y18" s="108">
        <v>3.0592073371820933E-2</v>
      </c>
      <c r="Z18" s="57">
        <v>0.3145452263411691</v>
      </c>
      <c r="AB18" s="64"/>
      <c r="AE18" s="62" t="s">
        <v>69</v>
      </c>
      <c r="AF18" s="62" t="s">
        <v>70</v>
      </c>
      <c r="AG18" s="62">
        <v>89342</v>
      </c>
      <c r="AH18" s="62">
        <v>13.4</v>
      </c>
      <c r="AK18" s="64"/>
      <c r="AO18" s="62" t="s">
        <v>218</v>
      </c>
      <c r="AP18" s="62">
        <v>175375</v>
      </c>
      <c r="AQ18" s="62">
        <v>5.9</v>
      </c>
      <c r="AT18" s="64"/>
      <c r="AX18" s="62" t="s">
        <v>322</v>
      </c>
      <c r="AY18" s="62">
        <v>241554</v>
      </c>
      <c r="AZ18" s="65">
        <v>8.1</v>
      </c>
      <c r="BD18" s="64"/>
      <c r="BM18" s="64"/>
      <c r="BQ18" s="62" t="s">
        <v>332</v>
      </c>
      <c r="BR18" s="62">
        <v>2236853</v>
      </c>
      <c r="BS18" s="62">
        <v>75.400000000000006</v>
      </c>
      <c r="BV18" s="65" t="s">
        <v>451</v>
      </c>
      <c r="BW18" s="24" t="s">
        <v>357</v>
      </c>
      <c r="BX18" s="62">
        <f>BR107</f>
        <v>2799375</v>
      </c>
      <c r="BY18" s="23">
        <f t="shared" si="0"/>
        <v>0.9431437011561481</v>
      </c>
      <c r="CA18" s="64"/>
      <c r="CJ18" s="65" t="s">
        <v>451</v>
      </c>
      <c r="CK18" s="24" t="s">
        <v>357</v>
      </c>
      <c r="CL18" s="62">
        <f>SUM(CF138:CF139)</f>
        <v>1492338</v>
      </c>
      <c r="CM18" s="35">
        <f t="shared" si="1"/>
        <v>0.50278693804722974</v>
      </c>
      <c r="CN18" s="23">
        <f t="shared" si="2"/>
        <v>-0.50278693804722974</v>
      </c>
      <c r="CO18" s="23">
        <v>0.9431437011561481</v>
      </c>
    </row>
    <row r="19" spans="15:93" x14ac:dyDescent="0.25">
      <c r="O19" s="64"/>
      <c r="R19" s="112" t="s">
        <v>56</v>
      </c>
      <c r="S19" s="152">
        <v>0.8260846713793919</v>
      </c>
      <c r="T19" s="108">
        <v>2.480510458511704E-2</v>
      </c>
      <c r="U19" s="57">
        <v>0.28533999859497072</v>
      </c>
      <c r="W19" s="113" t="s">
        <v>119</v>
      </c>
      <c r="X19" s="152">
        <v>0.35897714064316155</v>
      </c>
      <c r="Y19" s="108">
        <v>2.197854808336662E-2</v>
      </c>
      <c r="Z19" s="57">
        <v>0.33700000000000002</v>
      </c>
      <c r="AB19" s="64"/>
      <c r="AE19" s="62" t="s">
        <v>43</v>
      </c>
      <c r="AG19" s="62">
        <v>665100</v>
      </c>
      <c r="AH19" s="62">
        <v>100</v>
      </c>
      <c r="AK19" s="64"/>
      <c r="AO19" s="62" t="s">
        <v>43</v>
      </c>
      <c r="AP19" s="62">
        <v>2968132</v>
      </c>
      <c r="AQ19" s="62">
        <v>100</v>
      </c>
      <c r="AT19" s="64"/>
      <c r="AX19" s="62" t="s">
        <v>323</v>
      </c>
      <c r="AY19" s="62">
        <v>158830</v>
      </c>
      <c r="AZ19" s="62">
        <v>5.4</v>
      </c>
      <c r="BD19" s="64"/>
      <c r="BM19" s="64"/>
      <c r="BQ19" s="62" t="s">
        <v>43</v>
      </c>
      <c r="BR19" s="62">
        <v>2964823</v>
      </c>
      <c r="BS19" s="62">
        <v>99.9</v>
      </c>
      <c r="BV19" s="43" t="s">
        <v>479</v>
      </c>
      <c r="BW19" s="24" t="s">
        <v>358</v>
      </c>
      <c r="BX19" s="62">
        <f>BR117</f>
        <v>767677</v>
      </c>
      <c r="BY19" s="35">
        <f t="shared" si="0"/>
        <v>0.25863977747620387</v>
      </c>
      <c r="CA19" s="64"/>
      <c r="CJ19" s="43" t="s">
        <v>479</v>
      </c>
      <c r="CK19" s="24" t="s">
        <v>358</v>
      </c>
      <c r="CL19" s="62">
        <f>SUM(CF151:CF152)</f>
        <v>545977</v>
      </c>
      <c r="CM19" s="35">
        <f t="shared" si="1"/>
        <v>0.18394633392315435</v>
      </c>
      <c r="CN19" s="44">
        <f t="shared" si="2"/>
        <v>-0.18394633392315435</v>
      </c>
      <c r="CO19" s="35">
        <v>0.25863977747620387</v>
      </c>
    </row>
    <row r="20" spans="15:93" x14ac:dyDescent="0.25">
      <c r="O20" s="64"/>
      <c r="R20" s="112" t="s">
        <v>57</v>
      </c>
      <c r="S20" s="153">
        <v>0.54546953129292819</v>
      </c>
      <c r="T20" s="108">
        <v>3.2585665769815447E-2</v>
      </c>
      <c r="U20" s="57">
        <v>0.25457267048150523</v>
      </c>
      <c r="W20" s="112" t="s">
        <v>45</v>
      </c>
      <c r="X20" s="152">
        <v>0.53666718378218292</v>
      </c>
      <c r="Y20" s="108">
        <v>3.2633142705423612E-2</v>
      </c>
      <c r="Z20" s="57">
        <v>0.4636029800014988</v>
      </c>
      <c r="AB20" s="64"/>
      <c r="AK20" s="64"/>
      <c r="AT20" s="64"/>
      <c r="AX20" s="62" t="s">
        <v>366</v>
      </c>
      <c r="AY20" s="62">
        <v>13236</v>
      </c>
      <c r="AZ20" s="62">
        <v>0.4</v>
      </c>
      <c r="BD20" s="64"/>
      <c r="BM20" s="64"/>
      <c r="BP20" s="62" t="s">
        <v>69</v>
      </c>
      <c r="BQ20" s="62" t="s">
        <v>70</v>
      </c>
      <c r="BR20" s="62">
        <v>3309</v>
      </c>
      <c r="BS20" s="62">
        <v>0.1</v>
      </c>
      <c r="BV20" s="43" t="s">
        <v>480</v>
      </c>
      <c r="BW20" s="24" t="s">
        <v>359</v>
      </c>
      <c r="BX20" s="62">
        <f>BR127</f>
        <v>148903</v>
      </c>
      <c r="BY20" s="35">
        <f t="shared" si="0"/>
        <v>5.016724323581296E-2</v>
      </c>
      <c r="CA20" s="64"/>
      <c r="CD20" s="24" t="s">
        <v>459</v>
      </c>
      <c r="CJ20" s="43" t="s">
        <v>480</v>
      </c>
      <c r="CK20" s="24" t="s">
        <v>359</v>
      </c>
      <c r="CL20" s="62">
        <f>SUM(CF164:CF165)</f>
        <v>109196</v>
      </c>
      <c r="CM20" s="35">
        <f t="shared" si="1"/>
        <v>3.6789468931974725E-2</v>
      </c>
      <c r="CN20" s="44">
        <f t="shared" si="2"/>
        <v>-3.6789468931974725E-2</v>
      </c>
      <c r="CO20" s="35">
        <v>5.016724323581296E-2</v>
      </c>
    </row>
    <row r="21" spans="15:93" x14ac:dyDescent="0.25">
      <c r="O21" s="64"/>
      <c r="R21" s="112" t="s">
        <v>58</v>
      </c>
      <c r="S21" s="152">
        <v>0.19480432828732794</v>
      </c>
      <c r="T21" s="108">
        <v>2.5918500181114978E-2</v>
      </c>
      <c r="U21" s="57">
        <v>0.19291913224158527</v>
      </c>
      <c r="W21" s="112" t="s">
        <v>50</v>
      </c>
      <c r="X21" s="152">
        <v>0.65000226658003291</v>
      </c>
      <c r="Y21" s="108">
        <v>3.1214034158040117E-2</v>
      </c>
      <c r="Z21" s="57">
        <v>0.27268793526705104</v>
      </c>
      <c r="AB21" s="64"/>
      <c r="AK21" s="64"/>
      <c r="AT21" s="64"/>
      <c r="AX21" s="62" t="s">
        <v>324</v>
      </c>
      <c r="AY21" s="62">
        <v>9927</v>
      </c>
      <c r="AZ21" s="62">
        <v>0.3</v>
      </c>
      <c r="BD21" s="64"/>
      <c r="BM21" s="64"/>
      <c r="BP21" s="62" t="s">
        <v>43</v>
      </c>
      <c r="BR21" s="62">
        <v>2968132</v>
      </c>
      <c r="BS21" s="62">
        <v>100</v>
      </c>
      <c r="BV21" s="43" t="s">
        <v>481</v>
      </c>
      <c r="BW21" s="24" t="s">
        <v>360</v>
      </c>
      <c r="BX21" s="62">
        <f>BR137</f>
        <v>76106</v>
      </c>
      <c r="BY21" s="35">
        <f t="shared" si="0"/>
        <v>2.5641042918576398E-2</v>
      </c>
      <c r="CA21" s="64"/>
      <c r="CF21" s="62" t="s">
        <v>3</v>
      </c>
      <c r="CG21" s="62" t="s">
        <v>4</v>
      </c>
      <c r="CJ21" s="43" t="s">
        <v>481</v>
      </c>
      <c r="CK21" s="24" t="s">
        <v>360</v>
      </c>
      <c r="CL21" s="62">
        <f>SUM(CF176:CF177)</f>
        <v>72797</v>
      </c>
      <c r="CM21" s="35">
        <f t="shared" si="1"/>
        <v>2.4526200317236565E-2</v>
      </c>
      <c r="CN21" s="35">
        <f t="shared" si="2"/>
        <v>-2.4526200317236565E-2</v>
      </c>
      <c r="CO21" s="35">
        <v>2.5641042918576398E-2</v>
      </c>
    </row>
    <row r="22" spans="15:93" x14ac:dyDescent="0.25">
      <c r="O22" s="64"/>
      <c r="R22" s="112" t="s">
        <v>59</v>
      </c>
      <c r="S22" s="153">
        <v>0.42857142857142855</v>
      </c>
      <c r="T22" s="108">
        <v>3.2385636190109451E-2</v>
      </c>
      <c r="U22" s="57">
        <v>0.20858742293958196</v>
      </c>
      <c r="W22" s="112" t="s">
        <v>56</v>
      </c>
      <c r="X22" s="152">
        <v>0.8260846713793919</v>
      </c>
      <c r="Y22" s="108">
        <v>2.480510458511704E-2</v>
      </c>
      <c r="Z22" s="57">
        <v>0.28533999859497072</v>
      </c>
      <c r="AB22" s="64"/>
      <c r="AK22" s="64"/>
      <c r="AT22" s="64"/>
      <c r="AX22" s="62" t="s">
        <v>43</v>
      </c>
      <c r="AY22" s="62">
        <v>2968132</v>
      </c>
      <c r="AZ22" s="62">
        <v>100</v>
      </c>
      <c r="BD22" s="64"/>
      <c r="BM22" s="64"/>
      <c r="CA22" s="64"/>
      <c r="CD22" s="62" t="s">
        <v>6</v>
      </c>
      <c r="CE22" s="62" t="s">
        <v>454</v>
      </c>
      <c r="CF22" s="62">
        <v>82724</v>
      </c>
      <c r="CG22" s="62">
        <v>2.8</v>
      </c>
      <c r="CJ22" s="43"/>
    </row>
    <row r="23" spans="15:93" x14ac:dyDescent="0.25">
      <c r="O23" s="64"/>
      <c r="R23" s="112" t="s">
        <v>60</v>
      </c>
      <c r="S23" s="152">
        <v>5.7143843955341798E-2</v>
      </c>
      <c r="T23" s="108">
        <v>1.5190333049505587E-2</v>
      </c>
      <c r="U23" s="23">
        <v>7.8862295762369611E-2</v>
      </c>
      <c r="W23" s="112" t="s">
        <v>62</v>
      </c>
      <c r="X23" s="153">
        <v>0</v>
      </c>
      <c r="Y23" s="108">
        <v>0</v>
      </c>
      <c r="Z23" s="57">
        <v>0.16441678188154343</v>
      </c>
      <c r="AB23" s="64"/>
      <c r="AK23" s="64"/>
      <c r="AT23" s="64"/>
      <c r="BD23" s="64"/>
      <c r="BM23" s="64"/>
      <c r="CA23" s="64"/>
      <c r="CE23" s="62" t="s">
        <v>455</v>
      </c>
      <c r="CF23" s="62">
        <v>476489</v>
      </c>
      <c r="CG23" s="62">
        <v>16.100000000000001</v>
      </c>
    </row>
    <row r="24" spans="15:93" x14ac:dyDescent="0.25">
      <c r="O24" s="64"/>
      <c r="R24" s="112" t="s">
        <v>88</v>
      </c>
      <c r="S24" s="153">
        <v>0.42857142857142855</v>
      </c>
      <c r="T24" s="108">
        <v>1.5398362478740707E-2</v>
      </c>
      <c r="U24" s="57">
        <v>8.8901423056172532E-2</v>
      </c>
      <c r="W24" s="112" t="s">
        <v>63</v>
      </c>
      <c r="X24" s="153">
        <v>0.31579449658024494</v>
      </c>
      <c r="Y24" s="108">
        <v>3.0419733850698086E-2</v>
      </c>
      <c r="Z24" s="57">
        <v>8.9827356531953367E-2</v>
      </c>
      <c r="AB24" s="64"/>
      <c r="AK24" s="64"/>
      <c r="AT24" s="64"/>
      <c r="BD24" s="64"/>
      <c r="BM24" s="64"/>
      <c r="CA24" s="64"/>
      <c r="CE24" s="62" t="s">
        <v>456</v>
      </c>
      <c r="CF24" s="62">
        <v>129049</v>
      </c>
      <c r="CG24" s="62">
        <v>4.3</v>
      </c>
    </row>
    <row r="25" spans="15:93" ht="16.5" thickBot="1" x14ac:dyDescent="0.3">
      <c r="O25" s="64"/>
      <c r="R25" s="113" t="s">
        <v>259</v>
      </c>
      <c r="S25" s="154">
        <v>6.8182754783850982E-2</v>
      </c>
      <c r="T25" s="156">
        <v>1.6495386417766895E-2</v>
      </c>
      <c r="U25" s="57">
        <v>8.1821435191737416E-2</v>
      </c>
      <c r="W25" s="112" t="s">
        <v>59</v>
      </c>
      <c r="X25" s="153">
        <v>0.42857142857142855</v>
      </c>
      <c r="Y25" s="108">
        <v>3.2385636190109451E-2</v>
      </c>
      <c r="Z25" s="57">
        <v>0.20858742293958196</v>
      </c>
      <c r="AB25" s="64"/>
      <c r="AK25" s="64"/>
      <c r="AT25" s="64"/>
      <c r="BD25" s="64"/>
      <c r="BM25" s="64"/>
      <c r="BP25" s="24" t="s">
        <v>334</v>
      </c>
      <c r="CA25" s="64"/>
      <c r="CE25" s="62" t="s">
        <v>457</v>
      </c>
      <c r="CF25" s="62">
        <v>16545</v>
      </c>
      <c r="CG25" s="62">
        <v>0.6</v>
      </c>
    </row>
    <row r="26" spans="15:93" x14ac:dyDescent="0.25">
      <c r="O26" s="64"/>
      <c r="R26" s="112" t="s">
        <v>61</v>
      </c>
      <c r="S26" s="152">
        <v>0.18918742317132436</v>
      </c>
      <c r="T26" s="108">
        <v>2.5631039451421058E-2</v>
      </c>
      <c r="U26" s="57">
        <v>0.30681236094856507</v>
      </c>
      <c r="W26" s="112" t="s">
        <v>88</v>
      </c>
      <c r="X26" s="153">
        <v>0.42857142857142855</v>
      </c>
      <c r="Y26" s="108">
        <v>1.5398362478740707E-2</v>
      </c>
      <c r="Z26" s="57">
        <v>8.8901423056172532E-2</v>
      </c>
      <c r="AB26" s="64"/>
      <c r="AF26" s="90" t="s">
        <v>226</v>
      </c>
      <c r="AG26" s="91">
        <v>410310</v>
      </c>
      <c r="AH26" s="92">
        <f>AG26/$AE$2</f>
        <v>0.61691474966170501</v>
      </c>
      <c r="AK26" s="64"/>
      <c r="AO26" s="212" t="s">
        <v>236</v>
      </c>
      <c r="AP26" s="91">
        <v>727970</v>
      </c>
      <c r="AQ26" s="92">
        <f>AP26/$AN$2</f>
        <v>0.24526200317236566</v>
      </c>
      <c r="AT26" s="64"/>
      <c r="BD26" s="64"/>
      <c r="BM26" s="64"/>
      <c r="BR26" s="62" t="s">
        <v>3</v>
      </c>
      <c r="BS26" s="62" t="s">
        <v>4</v>
      </c>
      <c r="CA26" s="64"/>
      <c r="CE26" s="62" t="s">
        <v>458</v>
      </c>
      <c r="CF26" s="62">
        <v>23163</v>
      </c>
      <c r="CG26" s="62">
        <v>0.8</v>
      </c>
    </row>
    <row r="27" spans="15:93" ht="16.5" thickBot="1" x14ac:dyDescent="0.3">
      <c r="O27" s="64"/>
      <c r="R27" s="112" t="s">
        <v>62</v>
      </c>
      <c r="S27" s="153">
        <v>0</v>
      </c>
      <c r="T27" s="108">
        <v>0</v>
      </c>
      <c r="U27" s="57">
        <v>0.16441678188154343</v>
      </c>
      <c r="W27" s="112" t="s">
        <v>48</v>
      </c>
      <c r="X27" s="153">
        <v>0.5</v>
      </c>
      <c r="Y27" s="108">
        <v>3.2721247601414712E-2</v>
      </c>
      <c r="Z27" s="57">
        <v>0.33041787413096407</v>
      </c>
      <c r="AB27" s="64"/>
      <c r="AF27" s="93" t="s">
        <v>225</v>
      </c>
      <c r="AG27" s="70">
        <v>82724</v>
      </c>
      <c r="AH27" s="94">
        <f t="shared" ref="AH27:AH29" si="3">AG27/$AE$2</f>
        <v>0.12437828897910089</v>
      </c>
      <c r="AK27" s="64"/>
      <c r="AO27" s="225" t="s">
        <v>235</v>
      </c>
      <c r="AP27" s="70">
        <v>598921</v>
      </c>
      <c r="AQ27" s="94">
        <f t="shared" ref="AQ27:AQ29" si="4">AP27/$AN$2</f>
        <v>0.20178381554459168</v>
      </c>
      <c r="AT27" s="64"/>
      <c r="BD27" s="64"/>
      <c r="BM27" s="64"/>
      <c r="BP27" s="62" t="s">
        <v>6</v>
      </c>
      <c r="BQ27" s="62" t="s">
        <v>331</v>
      </c>
      <c r="BR27" s="62">
        <v>751133</v>
      </c>
      <c r="BS27" s="62">
        <v>25.3</v>
      </c>
      <c r="CA27" s="64"/>
      <c r="CE27" s="62" t="s">
        <v>43</v>
      </c>
      <c r="CF27" s="62">
        <v>727970</v>
      </c>
      <c r="CG27" s="62">
        <v>24.5</v>
      </c>
    </row>
    <row r="28" spans="15:93" x14ac:dyDescent="0.25">
      <c r="O28" s="64"/>
      <c r="R28" s="112" t="s">
        <v>63</v>
      </c>
      <c r="S28" s="153">
        <v>0.31579449658024494</v>
      </c>
      <c r="T28" s="108">
        <v>3.0419733850698086E-2</v>
      </c>
      <c r="U28" s="57">
        <v>8.9827356531953367E-2</v>
      </c>
      <c r="W28" s="112" t="s">
        <v>57</v>
      </c>
      <c r="X28" s="153">
        <v>0.54546953129292819</v>
      </c>
      <c r="Y28" s="108">
        <v>3.2585665769815447E-2</v>
      </c>
      <c r="Z28" s="57">
        <v>0.25457267048150523</v>
      </c>
      <c r="AB28" s="64"/>
      <c r="AF28" s="228" t="s">
        <v>231</v>
      </c>
      <c r="AG28" s="70">
        <v>19854</v>
      </c>
      <c r="AH28" s="94">
        <f t="shared" si="3"/>
        <v>2.9851150202976996E-2</v>
      </c>
      <c r="AK28" s="64"/>
      <c r="AO28" s="217" t="s">
        <v>723</v>
      </c>
      <c r="AP28" s="70">
        <v>585685</v>
      </c>
      <c r="AQ28" s="94">
        <f t="shared" si="4"/>
        <v>0.19732444513923236</v>
      </c>
      <c r="AT28" s="64"/>
      <c r="AX28" s="214" t="s">
        <v>722</v>
      </c>
      <c r="AY28" s="91">
        <v>241554</v>
      </c>
      <c r="AZ28" s="92">
        <f t="shared" ref="AZ28:AZ31" si="5">AY28/$AW$2</f>
        <v>8.1382499161088528E-2</v>
      </c>
      <c r="BD28" s="64"/>
      <c r="BM28" s="64"/>
      <c r="BQ28" s="62" t="s">
        <v>332</v>
      </c>
      <c r="BR28" s="62">
        <v>2213690</v>
      </c>
      <c r="BS28" s="62">
        <v>74.599999999999994</v>
      </c>
      <c r="CA28" s="64"/>
      <c r="CD28" s="62" t="s">
        <v>69</v>
      </c>
      <c r="CE28" s="62" t="s">
        <v>70</v>
      </c>
      <c r="CF28" s="62">
        <v>2240162</v>
      </c>
      <c r="CG28" s="62">
        <v>75.5</v>
      </c>
    </row>
    <row r="29" spans="15:93" x14ac:dyDescent="0.25">
      <c r="O29" s="64"/>
      <c r="R29" s="114" t="s">
        <v>188</v>
      </c>
      <c r="S29" s="155">
        <v>0.51</v>
      </c>
      <c r="T29" s="119">
        <v>3.271463656674304E-2</v>
      </c>
      <c r="AB29" s="64"/>
      <c r="AF29" s="227" t="s">
        <v>228</v>
      </c>
      <c r="AG29" s="70">
        <v>13236</v>
      </c>
      <c r="AH29" s="94">
        <f t="shared" si="3"/>
        <v>1.9900766801984663E-2</v>
      </c>
      <c r="AK29" s="64"/>
      <c r="AO29" s="211" t="s">
        <v>243</v>
      </c>
      <c r="AP29" s="70">
        <v>211773</v>
      </c>
      <c r="AQ29" s="94">
        <f t="shared" si="4"/>
        <v>7.1348915749030031E-2</v>
      </c>
      <c r="AT29" s="64"/>
      <c r="AX29" s="215" t="s">
        <v>318</v>
      </c>
      <c r="AY29" s="70">
        <v>350749</v>
      </c>
      <c r="AZ29" s="94">
        <f t="shared" si="5"/>
        <v>0.11817163118082349</v>
      </c>
      <c r="BD29" s="64"/>
      <c r="BM29" s="64"/>
      <c r="BQ29" s="62" t="s">
        <v>43</v>
      </c>
      <c r="BR29" s="62">
        <v>2964823</v>
      </c>
      <c r="BS29" s="62">
        <v>99.9</v>
      </c>
      <c r="CA29" s="64"/>
      <c r="CD29" s="62" t="s">
        <v>43</v>
      </c>
      <c r="CF29" s="62">
        <v>2968132</v>
      </c>
      <c r="CG29" s="62">
        <v>100</v>
      </c>
    </row>
    <row r="30" spans="15:93" ht="16.5" thickBot="1" x14ac:dyDescent="0.3">
      <c r="O30" s="64"/>
      <c r="AB30" s="64"/>
      <c r="AF30" s="207" t="s">
        <v>445</v>
      </c>
      <c r="AG30" s="96"/>
      <c r="AH30" s="97">
        <f>1-SUM(AH26:AH29)</f>
        <v>0.2089550443542324</v>
      </c>
      <c r="AK30" s="64"/>
      <c r="AO30" s="207" t="s">
        <v>217</v>
      </c>
      <c r="AP30" s="96"/>
      <c r="AQ30" s="97">
        <f>1-SUM(AQ26:AQ29)</f>
        <v>0.28428082039478031</v>
      </c>
      <c r="AT30" s="64"/>
      <c r="AX30" s="215" t="s">
        <v>314</v>
      </c>
      <c r="AY30" s="70">
        <v>496343</v>
      </c>
      <c r="AZ30" s="94">
        <f t="shared" si="5"/>
        <v>0.16722403181529663</v>
      </c>
      <c r="BD30" s="64"/>
      <c r="BM30" s="64"/>
      <c r="BP30" s="62" t="s">
        <v>69</v>
      </c>
      <c r="BQ30" s="62" t="s">
        <v>70</v>
      </c>
      <c r="BR30" s="62">
        <v>3309</v>
      </c>
      <c r="BS30" s="62">
        <v>0.1</v>
      </c>
      <c r="CA30" s="64"/>
    </row>
    <row r="31" spans="15:93" x14ac:dyDescent="0.25">
      <c r="O31" s="64"/>
      <c r="AB31" s="64"/>
      <c r="AK31" s="64"/>
      <c r="AT31" s="64"/>
      <c r="AX31" s="218" t="s">
        <v>321</v>
      </c>
      <c r="AY31" s="70">
        <v>625392</v>
      </c>
      <c r="AZ31" s="94">
        <f t="shared" si="5"/>
        <v>0.2107022194430706</v>
      </c>
      <c r="BD31" s="64"/>
      <c r="BM31" s="64"/>
      <c r="BP31" s="62" t="s">
        <v>43</v>
      </c>
      <c r="BR31" s="62">
        <v>2968132</v>
      </c>
      <c r="BS31" s="62">
        <v>100</v>
      </c>
      <c r="CA31" s="64"/>
    </row>
    <row r="32" spans="15:93" ht="16.5" thickBot="1" x14ac:dyDescent="0.3">
      <c r="O32" s="64"/>
      <c r="AB32" s="64"/>
      <c r="AK32" s="64"/>
      <c r="AT32" s="64"/>
      <c r="AX32" s="216" t="s">
        <v>319</v>
      </c>
      <c r="AY32" s="96">
        <v>661791</v>
      </c>
      <c r="AZ32" s="97">
        <f>AY32/$AW$2</f>
        <v>0.22296548805780875</v>
      </c>
      <c r="BD32" s="64"/>
      <c r="BM32" s="64"/>
      <c r="CA32" s="64"/>
    </row>
    <row r="33" spans="15:85" x14ac:dyDescent="0.25">
      <c r="O33" s="64"/>
      <c r="AB33" s="64"/>
      <c r="AK33" s="64"/>
      <c r="AT33" s="64"/>
      <c r="BD33" s="64"/>
      <c r="BM33" s="64"/>
      <c r="CA33" s="64"/>
      <c r="CD33" s="24" t="s">
        <v>460</v>
      </c>
    </row>
    <row r="34" spans="15:85" ht="16.5" thickBot="1" x14ac:dyDescent="0.3">
      <c r="O34" s="64"/>
      <c r="AB34" s="64"/>
      <c r="AK34" s="64"/>
      <c r="AT34" s="64"/>
      <c r="BD34" s="64"/>
      <c r="BM34" s="64"/>
      <c r="CA34" s="64"/>
      <c r="CF34" s="62" t="s">
        <v>3</v>
      </c>
      <c r="CG34" s="62" t="s">
        <v>4</v>
      </c>
    </row>
    <row r="35" spans="15:85" x14ac:dyDescent="0.25">
      <c r="O35" s="64"/>
      <c r="U35" s="90"/>
      <c r="V35" s="160" t="s">
        <v>39</v>
      </c>
      <c r="W35" s="173" t="s">
        <v>512</v>
      </c>
      <c r="X35" s="145" t="s">
        <v>402</v>
      </c>
      <c r="AB35" s="64"/>
      <c r="AK35" s="64"/>
      <c r="AT35" s="64"/>
      <c r="BD35" s="64"/>
      <c r="BM35" s="64"/>
      <c r="BP35" s="24" t="s">
        <v>335</v>
      </c>
      <c r="CA35" s="64"/>
      <c r="CD35" s="62" t="s">
        <v>6</v>
      </c>
      <c r="CE35" s="62" t="s">
        <v>454</v>
      </c>
      <c r="CF35" s="62">
        <v>99269</v>
      </c>
      <c r="CG35" s="62">
        <v>3.3</v>
      </c>
    </row>
    <row r="36" spans="15:85" x14ac:dyDescent="0.25">
      <c r="O36" s="64"/>
      <c r="U36" s="121" t="s">
        <v>51</v>
      </c>
      <c r="V36" s="152">
        <v>0.25806703191717523</v>
      </c>
      <c r="W36" s="157">
        <v>2.8635742473916578E-2</v>
      </c>
      <c r="X36" s="147">
        <v>0.26481777328727685</v>
      </c>
      <c r="AB36" s="64"/>
      <c r="AK36" s="64"/>
      <c r="AT36" s="64"/>
      <c r="BD36" s="64"/>
      <c r="BM36" s="64"/>
      <c r="BR36" s="62" t="s">
        <v>3</v>
      </c>
      <c r="BS36" s="62" t="s">
        <v>4</v>
      </c>
      <c r="CA36" s="64"/>
      <c r="CE36" s="62" t="s">
        <v>455</v>
      </c>
      <c r="CF36" s="62">
        <v>473180</v>
      </c>
      <c r="CG36" s="62">
        <v>15.9</v>
      </c>
    </row>
    <row r="37" spans="15:85" x14ac:dyDescent="0.25">
      <c r="O37" s="64"/>
      <c r="U37" s="134" t="s">
        <v>119</v>
      </c>
      <c r="V37" s="152">
        <v>0.35897714064316155</v>
      </c>
      <c r="W37" s="157">
        <v>2.197854808336662E-2</v>
      </c>
      <c r="X37" s="147">
        <v>0.33700000000000002</v>
      </c>
      <c r="AB37" s="64"/>
      <c r="AK37" s="64"/>
      <c r="AT37" s="64"/>
      <c r="BD37" s="64"/>
      <c r="BM37" s="64"/>
      <c r="BP37" s="62" t="s">
        <v>6</v>
      </c>
      <c r="BQ37" s="62" t="s">
        <v>331</v>
      </c>
      <c r="BR37" s="62">
        <v>2005226</v>
      </c>
      <c r="BS37" s="62">
        <v>67.599999999999994</v>
      </c>
      <c r="CA37" s="64"/>
      <c r="CE37" s="62" t="s">
        <v>456</v>
      </c>
      <c r="CF37" s="62">
        <v>145594</v>
      </c>
      <c r="CG37" s="62">
        <v>4.9000000000000004</v>
      </c>
    </row>
    <row r="38" spans="15:85" x14ac:dyDescent="0.25">
      <c r="O38" s="64"/>
      <c r="U38" s="121" t="s">
        <v>45</v>
      </c>
      <c r="V38" s="152">
        <v>0.53666718378218292</v>
      </c>
      <c r="W38" s="157">
        <v>3.2633142705423612E-2</v>
      </c>
      <c r="X38" s="147">
        <v>0.4636029800014988</v>
      </c>
      <c r="AB38" s="64"/>
      <c r="AK38" s="64"/>
      <c r="AT38" s="64"/>
      <c r="BD38" s="64"/>
      <c r="BM38" s="64"/>
      <c r="BQ38" s="62" t="s">
        <v>332</v>
      </c>
      <c r="BR38" s="62">
        <v>959597</v>
      </c>
      <c r="BS38" s="62">
        <v>32.299999999999997</v>
      </c>
      <c r="CA38" s="64"/>
      <c r="CE38" s="62" t="s">
        <v>457</v>
      </c>
      <c r="CF38" s="62">
        <v>26472</v>
      </c>
      <c r="CG38" s="62">
        <v>0.9</v>
      </c>
    </row>
    <row r="39" spans="15:85" x14ac:dyDescent="0.25">
      <c r="O39" s="64"/>
      <c r="U39" s="121" t="s">
        <v>50</v>
      </c>
      <c r="V39" s="152">
        <v>0.65000226658003291</v>
      </c>
      <c r="W39" s="157">
        <v>3.1214034158040117E-2</v>
      </c>
      <c r="X39" s="147">
        <v>0.27268793526705104</v>
      </c>
      <c r="AB39" s="64"/>
      <c r="AK39" s="64"/>
      <c r="AT39" s="64"/>
      <c r="BD39" s="64"/>
      <c r="BM39" s="64"/>
      <c r="BQ39" s="62" t="s">
        <v>43</v>
      </c>
      <c r="BR39" s="62">
        <v>2964823</v>
      </c>
      <c r="BS39" s="62">
        <v>99.9</v>
      </c>
      <c r="CA39" s="64"/>
      <c r="CE39" s="62" t="s">
        <v>458</v>
      </c>
      <c r="CF39" s="62">
        <v>6618</v>
      </c>
      <c r="CG39" s="62">
        <v>0.2</v>
      </c>
    </row>
    <row r="40" spans="15:85" ht="16.5" thickBot="1" x14ac:dyDescent="0.3">
      <c r="O40" s="64"/>
      <c r="U40" s="123" t="s">
        <v>56</v>
      </c>
      <c r="V40" s="161">
        <v>0.8260846713793919</v>
      </c>
      <c r="W40" s="162">
        <v>2.480510458511704E-2</v>
      </c>
      <c r="X40" s="151">
        <v>0.28533999859497072</v>
      </c>
      <c r="AB40" s="64"/>
      <c r="AK40" s="64"/>
      <c r="AT40" s="64"/>
      <c r="BD40" s="64"/>
      <c r="BM40" s="64"/>
      <c r="BP40" s="62" t="s">
        <v>69</v>
      </c>
      <c r="BQ40" s="62" t="s">
        <v>70</v>
      </c>
      <c r="BR40" s="62">
        <v>3309</v>
      </c>
      <c r="BS40" s="62">
        <v>0.1</v>
      </c>
      <c r="CA40" s="64"/>
      <c r="CE40" s="62" t="s">
        <v>43</v>
      </c>
      <c r="CF40" s="62">
        <v>751133</v>
      </c>
      <c r="CG40" s="62">
        <v>25.3</v>
      </c>
    </row>
    <row r="41" spans="15:85" x14ac:dyDescent="0.25">
      <c r="O41" s="64"/>
      <c r="AB41" s="64"/>
      <c r="AK41" s="64"/>
      <c r="AT41" s="64"/>
      <c r="BD41" s="64"/>
      <c r="BM41" s="64"/>
      <c r="BP41" s="62" t="s">
        <v>43</v>
      </c>
      <c r="BR41" s="62">
        <v>2968132</v>
      </c>
      <c r="BS41" s="62">
        <v>100</v>
      </c>
      <c r="CA41" s="64"/>
      <c r="CD41" s="62" t="s">
        <v>69</v>
      </c>
      <c r="CE41" s="62" t="s">
        <v>70</v>
      </c>
      <c r="CF41" s="62">
        <v>2216999</v>
      </c>
      <c r="CG41" s="62">
        <v>74.7</v>
      </c>
    </row>
    <row r="42" spans="15:85" x14ac:dyDescent="0.25">
      <c r="O42" s="64"/>
      <c r="AB42" s="64"/>
      <c r="AK42" s="64"/>
      <c r="AT42" s="64"/>
      <c r="BD42" s="64"/>
      <c r="BM42" s="64"/>
      <c r="CA42" s="64"/>
      <c r="CD42" s="62" t="s">
        <v>43</v>
      </c>
      <c r="CF42" s="62">
        <v>2968132</v>
      </c>
      <c r="CG42" s="62">
        <v>100</v>
      </c>
    </row>
    <row r="43" spans="15:85" x14ac:dyDescent="0.25">
      <c r="O43" s="64"/>
      <c r="AB43" s="64"/>
      <c r="AK43" s="64"/>
      <c r="AT43" s="64"/>
      <c r="BD43" s="64"/>
      <c r="BM43" s="64"/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BP45" s="24" t="s">
        <v>336</v>
      </c>
      <c r="CA45" s="64"/>
    </row>
    <row r="46" spans="15:85" x14ac:dyDescent="0.25">
      <c r="O46" s="64"/>
      <c r="AB46" s="64"/>
      <c r="AK46" s="64"/>
      <c r="AT46" s="64"/>
      <c r="BD46" s="64"/>
      <c r="BM46" s="64"/>
      <c r="BR46" s="62" t="s">
        <v>3</v>
      </c>
      <c r="BS46" s="62" t="s">
        <v>4</v>
      </c>
      <c r="CA46" s="64"/>
      <c r="CD46" s="24" t="s">
        <v>461</v>
      </c>
    </row>
    <row r="47" spans="15:85" x14ac:dyDescent="0.25">
      <c r="O47" s="64"/>
      <c r="AB47" s="64"/>
      <c r="AK47" s="64"/>
      <c r="AT47" s="64"/>
      <c r="BD47" s="64"/>
      <c r="BM47" s="64"/>
      <c r="BP47" s="62" t="s">
        <v>6</v>
      </c>
      <c r="BQ47" s="62" t="s">
        <v>331</v>
      </c>
      <c r="BR47" s="62">
        <v>1323582</v>
      </c>
      <c r="BS47" s="62">
        <v>44.6</v>
      </c>
      <c r="CA47" s="64"/>
      <c r="CF47" s="62" t="s">
        <v>3</v>
      </c>
      <c r="CG47" s="62" t="s">
        <v>4</v>
      </c>
    </row>
    <row r="48" spans="15:85" x14ac:dyDescent="0.25">
      <c r="O48" s="64"/>
      <c r="AB48" s="64"/>
      <c r="AK48" s="64"/>
      <c r="AT48" s="64"/>
      <c r="BD48" s="64"/>
      <c r="BM48" s="64"/>
      <c r="BQ48" s="62" t="s">
        <v>332</v>
      </c>
      <c r="BR48" s="62">
        <v>1641241</v>
      </c>
      <c r="BS48" s="62">
        <v>55.3</v>
      </c>
      <c r="CA48" s="64"/>
      <c r="CD48" s="62" t="s">
        <v>6</v>
      </c>
      <c r="CE48" s="62" t="s">
        <v>454</v>
      </c>
      <c r="CF48" s="62">
        <v>390457</v>
      </c>
      <c r="CG48" s="62">
        <v>13.2</v>
      </c>
    </row>
    <row r="49" spans="15:85" x14ac:dyDescent="0.25">
      <c r="O49" s="64"/>
      <c r="AB49" s="64"/>
      <c r="AK49" s="64"/>
      <c r="AT49" s="64"/>
      <c r="BD49" s="64"/>
      <c r="BM49" s="64"/>
      <c r="BQ49" s="62" t="s">
        <v>43</v>
      </c>
      <c r="BR49" s="62">
        <v>2964823</v>
      </c>
      <c r="BS49" s="62">
        <v>99.9</v>
      </c>
      <c r="CA49" s="64"/>
      <c r="CE49" s="62" t="s">
        <v>455</v>
      </c>
      <c r="CF49" s="62">
        <v>1346744</v>
      </c>
      <c r="CG49" s="62">
        <v>45.4</v>
      </c>
    </row>
    <row r="50" spans="15:85" x14ac:dyDescent="0.25">
      <c r="O50" s="64"/>
      <c r="AB50" s="64"/>
      <c r="AK50" s="64"/>
      <c r="AT50" s="64"/>
      <c r="BD50" s="64"/>
      <c r="BM50" s="64"/>
      <c r="BP50" s="62" t="s">
        <v>69</v>
      </c>
      <c r="BQ50" s="62" t="s">
        <v>70</v>
      </c>
      <c r="BR50" s="62">
        <v>3309</v>
      </c>
      <c r="BS50" s="62">
        <v>0.1</v>
      </c>
      <c r="CA50" s="64"/>
      <c r="CE50" s="62" t="s">
        <v>456</v>
      </c>
      <c r="CF50" s="62">
        <v>191919</v>
      </c>
      <c r="CG50" s="62">
        <v>6.5</v>
      </c>
    </row>
    <row r="51" spans="15:85" x14ac:dyDescent="0.25">
      <c r="O51" s="64"/>
      <c r="AB51" s="64"/>
      <c r="AK51" s="64"/>
      <c r="AT51" s="64"/>
      <c r="BD51" s="64"/>
      <c r="BM51" s="64"/>
      <c r="BP51" s="62" t="s">
        <v>43</v>
      </c>
      <c r="BR51" s="62">
        <v>2968132</v>
      </c>
      <c r="BS51" s="62">
        <v>100</v>
      </c>
      <c r="CA51" s="64"/>
      <c r="CE51" s="62" t="s">
        <v>457</v>
      </c>
      <c r="CF51" s="62">
        <v>36398</v>
      </c>
      <c r="CG51" s="62">
        <v>1.2</v>
      </c>
    </row>
    <row r="52" spans="15:85" x14ac:dyDescent="0.25">
      <c r="O52" s="64"/>
      <c r="AB52" s="64"/>
      <c r="AK52" s="64"/>
      <c r="AT52" s="64"/>
      <c r="BD52" s="64"/>
      <c r="BM52" s="64"/>
      <c r="CA52" s="64"/>
      <c r="CE52" s="62" t="s">
        <v>458</v>
      </c>
      <c r="CF52" s="62">
        <v>39707</v>
      </c>
      <c r="CG52" s="62">
        <v>1.3</v>
      </c>
    </row>
    <row r="53" spans="15:85" x14ac:dyDescent="0.25">
      <c r="O53" s="64"/>
      <c r="AB53" s="64"/>
      <c r="AK53" s="64"/>
      <c r="AT53" s="64"/>
      <c r="BD53" s="64"/>
      <c r="BM53" s="64"/>
      <c r="CA53" s="64"/>
      <c r="CE53" s="62" t="s">
        <v>43</v>
      </c>
      <c r="CF53" s="62">
        <v>2005226</v>
      </c>
      <c r="CG53" s="62">
        <v>67.599999999999994</v>
      </c>
    </row>
    <row r="54" spans="15:85" x14ac:dyDescent="0.25">
      <c r="O54" s="64"/>
      <c r="AB54" s="64"/>
      <c r="AK54" s="64"/>
      <c r="AT54" s="64"/>
      <c r="BD54" s="64"/>
      <c r="BM54" s="64"/>
      <c r="CA54" s="64"/>
      <c r="CD54" s="62" t="s">
        <v>69</v>
      </c>
      <c r="CE54" s="62" t="s">
        <v>70</v>
      </c>
      <c r="CF54" s="62">
        <v>962906</v>
      </c>
      <c r="CG54" s="62">
        <v>32.4</v>
      </c>
    </row>
    <row r="55" spans="15:85" x14ac:dyDescent="0.25">
      <c r="O55" s="64"/>
      <c r="R55" s="108"/>
      <c r="S55" s="142" t="s">
        <v>402</v>
      </c>
      <c r="AB55" s="64"/>
      <c r="AK55" s="64"/>
      <c r="AT55" s="64"/>
      <c r="BD55" s="64"/>
      <c r="BM55" s="64"/>
      <c r="BP55" s="24" t="s">
        <v>337</v>
      </c>
      <c r="CA55" s="64"/>
      <c r="CD55" s="62" t="s">
        <v>43</v>
      </c>
      <c r="CF55" s="62">
        <v>2968132</v>
      </c>
      <c r="CG55" s="62">
        <v>100</v>
      </c>
    </row>
    <row r="56" spans="15:85" x14ac:dyDescent="0.25">
      <c r="O56" s="64"/>
      <c r="R56" s="107" t="s">
        <v>236</v>
      </c>
      <c r="S56" s="57">
        <v>0.4636029800014988</v>
      </c>
      <c r="AB56" s="64"/>
      <c r="AK56" s="64"/>
      <c r="AT56" s="64"/>
      <c r="BD56" s="64"/>
      <c r="BM56" s="64"/>
      <c r="BR56" s="62" t="s">
        <v>3</v>
      </c>
      <c r="BS56" s="62" t="s">
        <v>4</v>
      </c>
      <c r="CA56" s="64"/>
    </row>
    <row r="57" spans="15:85" x14ac:dyDescent="0.25">
      <c r="O57" s="64"/>
      <c r="R57" s="107" t="s">
        <v>47</v>
      </c>
      <c r="S57" s="57">
        <v>0.3145452263411691</v>
      </c>
      <c r="AB57" s="64"/>
      <c r="AK57" s="64"/>
      <c r="AT57" s="64"/>
      <c r="BD57" s="64"/>
      <c r="BM57" s="64"/>
      <c r="BP57" s="62" t="s">
        <v>6</v>
      </c>
      <c r="BQ57" s="62" t="s">
        <v>331</v>
      </c>
      <c r="BR57" s="62">
        <v>1174679</v>
      </c>
      <c r="BS57" s="62">
        <v>39.6</v>
      </c>
      <c r="CA57" s="64"/>
    </row>
    <row r="58" spans="15:85" x14ac:dyDescent="0.25">
      <c r="O58" s="64"/>
      <c r="R58" s="107" t="s">
        <v>48</v>
      </c>
      <c r="S58" s="57">
        <v>0.33041787413096407</v>
      </c>
      <c r="AB58" s="64"/>
      <c r="AK58" s="64"/>
      <c r="AT58" s="64"/>
      <c r="BD58" s="64"/>
      <c r="BM58" s="64"/>
      <c r="BQ58" s="62" t="s">
        <v>332</v>
      </c>
      <c r="BR58" s="62">
        <v>1790144</v>
      </c>
      <c r="BS58" s="62">
        <v>60.3</v>
      </c>
      <c r="CA58" s="64"/>
    </row>
    <row r="59" spans="15:85" x14ac:dyDescent="0.25">
      <c r="O59" s="64"/>
      <c r="R59" s="107" t="s">
        <v>119</v>
      </c>
      <c r="S59" s="57">
        <v>0.33700000000000002</v>
      </c>
      <c r="AB59" s="64"/>
      <c r="AK59" s="64"/>
      <c r="AT59" s="64"/>
      <c r="BD59" s="64"/>
      <c r="BM59" s="64"/>
      <c r="BQ59" s="62" t="s">
        <v>43</v>
      </c>
      <c r="BR59" s="62">
        <v>2964823</v>
      </c>
      <c r="BS59" s="62">
        <v>99.9</v>
      </c>
      <c r="CA59" s="64"/>
      <c r="CD59" s="24" t="s">
        <v>462</v>
      </c>
    </row>
    <row r="60" spans="15:85" x14ac:dyDescent="0.25">
      <c r="O60" s="64"/>
      <c r="R60" s="107" t="s">
        <v>50</v>
      </c>
      <c r="S60" s="57">
        <v>0.27268793526705104</v>
      </c>
      <c r="AB60" s="64"/>
      <c r="AK60" s="64"/>
      <c r="AT60" s="64"/>
      <c r="BD60" s="64"/>
      <c r="BM60" s="64"/>
      <c r="BP60" s="62" t="s">
        <v>69</v>
      </c>
      <c r="BQ60" s="62" t="s">
        <v>70</v>
      </c>
      <c r="BR60" s="62">
        <v>3309</v>
      </c>
      <c r="BS60" s="62">
        <v>0.1</v>
      </c>
      <c r="CA60" s="64"/>
      <c r="CF60" s="62" t="s">
        <v>3</v>
      </c>
      <c r="CG60" s="62" t="s">
        <v>4</v>
      </c>
    </row>
    <row r="61" spans="15:85" x14ac:dyDescent="0.25">
      <c r="O61" s="64"/>
      <c r="R61" s="107" t="s">
        <v>51</v>
      </c>
      <c r="S61" s="57">
        <v>0.26481777328727685</v>
      </c>
      <c r="AB61" s="64"/>
      <c r="AK61" s="64"/>
      <c r="AT61" s="64"/>
      <c r="BD61" s="64"/>
      <c r="BM61" s="64"/>
      <c r="BP61" s="62" t="s">
        <v>43</v>
      </c>
      <c r="BR61" s="62">
        <v>2968132</v>
      </c>
      <c r="BS61" s="62">
        <v>100</v>
      </c>
      <c r="CA61" s="64"/>
      <c r="CD61" s="62" t="s">
        <v>6</v>
      </c>
      <c r="CE61" s="62" t="s">
        <v>454</v>
      </c>
      <c r="CF61" s="62">
        <v>72797</v>
      </c>
      <c r="CG61" s="62">
        <v>2.5</v>
      </c>
    </row>
    <row r="62" spans="15:85" x14ac:dyDescent="0.25">
      <c r="O62" s="64"/>
      <c r="R62" s="107" t="s">
        <v>52</v>
      </c>
      <c r="S62" s="57">
        <v>0.22435422164453778</v>
      </c>
      <c r="AB62" s="64"/>
      <c r="AK62" s="64"/>
      <c r="AT62" s="64"/>
      <c r="BD62" s="64"/>
      <c r="BM62" s="64"/>
      <c r="CA62" s="64"/>
      <c r="CE62" s="62" t="s">
        <v>455</v>
      </c>
      <c r="CF62" s="62">
        <v>1009231</v>
      </c>
      <c r="CG62" s="62">
        <v>34</v>
      </c>
    </row>
    <row r="63" spans="15:85" x14ac:dyDescent="0.25">
      <c r="O63" s="64"/>
      <c r="R63" s="107" t="s">
        <v>53</v>
      </c>
      <c r="S63" s="57">
        <v>7.0136527242600152E-2</v>
      </c>
      <c r="AB63" s="64"/>
      <c r="AK63" s="64"/>
      <c r="AT63" s="64"/>
      <c r="BD63" s="64"/>
      <c r="BM63" s="64"/>
      <c r="CA63" s="64"/>
      <c r="CE63" s="62" t="s">
        <v>456</v>
      </c>
      <c r="CF63" s="62">
        <v>132358</v>
      </c>
      <c r="CG63" s="62">
        <v>4.5</v>
      </c>
    </row>
    <row r="64" spans="15:85" x14ac:dyDescent="0.25">
      <c r="O64" s="64"/>
      <c r="R64" s="107" t="s">
        <v>54</v>
      </c>
      <c r="S64" s="57">
        <v>5.0069729986300791E-2</v>
      </c>
      <c r="AB64" s="64"/>
      <c r="AK64" s="64"/>
      <c r="AT64" s="64"/>
      <c r="BD64" s="64"/>
      <c r="BM64" s="64"/>
      <c r="CA64" s="64"/>
      <c r="CE64" s="62" t="s">
        <v>457</v>
      </c>
      <c r="CF64" s="62">
        <v>33090</v>
      </c>
      <c r="CG64" s="62">
        <v>1.1000000000000001</v>
      </c>
    </row>
    <row r="65" spans="15:85" x14ac:dyDescent="0.25">
      <c r="O65" s="64"/>
      <c r="R65" s="107" t="s">
        <v>164</v>
      </c>
      <c r="S65" s="23">
        <v>8.2623335966029221E-2</v>
      </c>
      <c r="AB65" s="64"/>
      <c r="AK65" s="64"/>
      <c r="AT65" s="64"/>
      <c r="BD65" s="64"/>
      <c r="BM65" s="64"/>
      <c r="BP65" s="24" t="s">
        <v>338</v>
      </c>
      <c r="CA65" s="64"/>
      <c r="CE65" s="62" t="s">
        <v>458</v>
      </c>
      <c r="CF65" s="62">
        <v>76106</v>
      </c>
      <c r="CG65" s="62">
        <v>2.6</v>
      </c>
    </row>
    <row r="66" spans="15:85" x14ac:dyDescent="0.25">
      <c r="O66" s="64"/>
      <c r="R66" s="107" t="s">
        <v>55</v>
      </c>
      <c r="S66" s="57">
        <v>0.11694161191872102</v>
      </c>
      <c r="AB66" s="64"/>
      <c r="AK66" s="64"/>
      <c r="AT66" s="64"/>
      <c r="BD66" s="64"/>
      <c r="BM66" s="64"/>
      <c r="BR66" s="62" t="s">
        <v>3</v>
      </c>
      <c r="BS66" s="62" t="s">
        <v>4</v>
      </c>
      <c r="CA66" s="64"/>
      <c r="CE66" s="62" t="s">
        <v>43</v>
      </c>
      <c r="CF66" s="62">
        <v>1323582</v>
      </c>
      <c r="CG66" s="62">
        <v>44.6</v>
      </c>
    </row>
    <row r="67" spans="15:85" x14ac:dyDescent="0.25">
      <c r="O67" s="64"/>
      <c r="R67" s="107" t="s">
        <v>56</v>
      </c>
      <c r="S67" s="57">
        <v>0.28533999859497072</v>
      </c>
      <c r="AB67" s="64"/>
      <c r="AK67" s="64"/>
      <c r="AT67" s="64"/>
      <c r="BD67" s="64"/>
      <c r="BM67" s="64"/>
      <c r="BP67" s="62" t="s">
        <v>6</v>
      </c>
      <c r="BQ67" s="62" t="s">
        <v>331</v>
      </c>
      <c r="BR67" s="62">
        <v>539360</v>
      </c>
      <c r="BS67" s="62">
        <v>18.2</v>
      </c>
      <c r="CA67" s="64"/>
      <c r="CD67" s="62" t="s">
        <v>69</v>
      </c>
      <c r="CE67" s="62" t="s">
        <v>70</v>
      </c>
      <c r="CF67" s="62">
        <v>1644550</v>
      </c>
      <c r="CG67" s="62">
        <v>55.4</v>
      </c>
    </row>
    <row r="68" spans="15:85" x14ac:dyDescent="0.25">
      <c r="O68" s="64"/>
      <c r="R68" s="107" t="s">
        <v>57</v>
      </c>
      <c r="S68" s="57">
        <v>0.25457267048150523</v>
      </c>
      <c r="AB68" s="64"/>
      <c r="AK68" s="64"/>
      <c r="AT68" s="64"/>
      <c r="BD68" s="64"/>
      <c r="BM68" s="64"/>
      <c r="BQ68" s="62" t="s">
        <v>332</v>
      </c>
      <c r="BR68" s="62">
        <v>2425464</v>
      </c>
      <c r="BS68" s="62">
        <v>81.7</v>
      </c>
      <c r="CA68" s="64"/>
      <c r="CD68" s="62" t="s">
        <v>43</v>
      </c>
      <c r="CF68" s="62">
        <v>2968132</v>
      </c>
      <c r="CG68" s="62">
        <v>100</v>
      </c>
    </row>
    <row r="69" spans="15:85" x14ac:dyDescent="0.25">
      <c r="O69" s="64"/>
      <c r="R69" s="107" t="s">
        <v>58</v>
      </c>
      <c r="S69" s="57">
        <v>0.19291913224158527</v>
      </c>
      <c r="AB69" s="64"/>
      <c r="AK69" s="64"/>
      <c r="AT69" s="64"/>
      <c r="BD69" s="64"/>
      <c r="BM69" s="64"/>
      <c r="BQ69" s="62" t="s">
        <v>43</v>
      </c>
      <c r="BR69" s="62">
        <v>2964823</v>
      </c>
      <c r="BS69" s="62">
        <v>99.9</v>
      </c>
      <c r="CA69" s="64"/>
    </row>
    <row r="70" spans="15:85" x14ac:dyDescent="0.25">
      <c r="O70" s="64"/>
      <c r="R70" s="107" t="s">
        <v>59</v>
      </c>
      <c r="S70" s="57">
        <v>0.20858742293958196</v>
      </c>
      <c r="AB70" s="64"/>
      <c r="AK70" s="64"/>
      <c r="AT70" s="64"/>
      <c r="BD70" s="64"/>
      <c r="BM70" s="64"/>
      <c r="BP70" s="62" t="s">
        <v>69</v>
      </c>
      <c r="BQ70" s="62" t="s">
        <v>70</v>
      </c>
      <c r="BR70" s="62">
        <v>3309</v>
      </c>
      <c r="BS70" s="62">
        <v>0.1</v>
      </c>
      <c r="CA70" s="64"/>
    </row>
    <row r="71" spans="15:85" x14ac:dyDescent="0.25">
      <c r="O71" s="64"/>
      <c r="R71" s="107" t="s">
        <v>60</v>
      </c>
      <c r="S71" s="23">
        <v>7.8862295762369611E-2</v>
      </c>
      <c r="AB71" s="64"/>
      <c r="AK71" s="64"/>
      <c r="AT71" s="64"/>
      <c r="BD71" s="64"/>
      <c r="BM71" s="64"/>
      <c r="BP71" s="62" t="s">
        <v>43</v>
      </c>
      <c r="BR71" s="62">
        <v>2968132</v>
      </c>
      <c r="BS71" s="62">
        <v>100</v>
      </c>
      <c r="CA71" s="64"/>
    </row>
    <row r="72" spans="15:85" x14ac:dyDescent="0.25">
      <c r="O72" s="64"/>
      <c r="R72" s="107" t="s">
        <v>88</v>
      </c>
      <c r="S72" s="57">
        <v>8.8901423056172532E-2</v>
      </c>
      <c r="AB72" s="64"/>
      <c r="AK72" s="64"/>
      <c r="AT72" s="64"/>
      <c r="BD72" s="64"/>
      <c r="BM72" s="64"/>
      <c r="CA72" s="64"/>
      <c r="CD72" s="24" t="s">
        <v>463</v>
      </c>
    </row>
    <row r="73" spans="15:85" x14ac:dyDescent="0.25">
      <c r="O73" s="64"/>
      <c r="R73" s="107" t="s">
        <v>259</v>
      </c>
      <c r="S73" s="57">
        <v>8.1821435191737416E-2</v>
      </c>
      <c r="AB73" s="64"/>
      <c r="AK73" s="64"/>
      <c r="AT73" s="64"/>
      <c r="BD73" s="64"/>
      <c r="BM73" s="64"/>
      <c r="CA73" s="64"/>
      <c r="CF73" s="62" t="s">
        <v>3</v>
      </c>
      <c r="CG73" s="62" t="s">
        <v>4</v>
      </c>
    </row>
    <row r="74" spans="15:85" x14ac:dyDescent="0.25">
      <c r="O74" s="64"/>
      <c r="R74" s="107" t="s">
        <v>61</v>
      </c>
      <c r="S74" s="57">
        <v>0.30681236094856507</v>
      </c>
      <c r="AB74" s="64"/>
      <c r="AK74" s="64"/>
      <c r="AT74" s="64"/>
      <c r="BD74" s="64"/>
      <c r="BM74" s="64"/>
      <c r="CA74" s="64"/>
      <c r="CD74" s="62" t="s">
        <v>6</v>
      </c>
      <c r="CE74" s="62" t="s">
        <v>454</v>
      </c>
      <c r="CF74" s="62">
        <v>79415</v>
      </c>
      <c r="CG74" s="62">
        <v>2.7</v>
      </c>
    </row>
    <row r="75" spans="15:85" x14ac:dyDescent="0.25">
      <c r="O75" s="64"/>
      <c r="R75" s="107" t="s">
        <v>62</v>
      </c>
      <c r="S75" s="57">
        <v>0.16441678188154343</v>
      </c>
      <c r="AB75" s="64"/>
      <c r="AK75" s="64"/>
      <c r="AT75" s="64"/>
      <c r="BD75" s="64"/>
      <c r="BM75" s="64"/>
      <c r="BP75" s="24" t="s">
        <v>339</v>
      </c>
      <c r="CA75" s="64"/>
      <c r="CE75" s="62" t="s">
        <v>455</v>
      </c>
      <c r="CF75" s="62">
        <v>866946</v>
      </c>
      <c r="CG75" s="62">
        <v>29.2</v>
      </c>
    </row>
    <row r="76" spans="15:85" x14ac:dyDescent="0.25">
      <c r="O76" s="64"/>
      <c r="R76" s="107" t="s">
        <v>63</v>
      </c>
      <c r="S76" s="57">
        <v>8.9827356531953367E-2</v>
      </c>
      <c r="AB76" s="64"/>
      <c r="AK76" s="64"/>
      <c r="AT76" s="64"/>
      <c r="BD76" s="64"/>
      <c r="BM76" s="64"/>
      <c r="BR76" s="62" t="s">
        <v>3</v>
      </c>
      <c r="BS76" s="62" t="s">
        <v>4</v>
      </c>
      <c r="CA76" s="64"/>
      <c r="CE76" s="62" t="s">
        <v>456</v>
      </c>
      <c r="CF76" s="62">
        <v>135667</v>
      </c>
      <c r="CG76" s="62">
        <v>4.5999999999999996</v>
      </c>
    </row>
    <row r="77" spans="15:85" x14ac:dyDescent="0.25">
      <c r="O77" s="64"/>
      <c r="AB77" s="64"/>
      <c r="AK77" s="64"/>
      <c r="AT77" s="64"/>
      <c r="BD77" s="64"/>
      <c r="BM77" s="64"/>
      <c r="BP77" s="62" t="s">
        <v>6</v>
      </c>
      <c r="BQ77" s="62" t="s">
        <v>331</v>
      </c>
      <c r="BR77" s="62">
        <v>784222</v>
      </c>
      <c r="BS77" s="62">
        <v>26.4</v>
      </c>
      <c r="CA77" s="64"/>
      <c r="CE77" s="62" t="s">
        <v>457</v>
      </c>
      <c r="CF77" s="62">
        <v>23163</v>
      </c>
      <c r="CG77" s="62">
        <v>0.8</v>
      </c>
    </row>
    <row r="78" spans="15:85" x14ac:dyDescent="0.25">
      <c r="O78" s="64"/>
      <c r="AB78" s="64"/>
      <c r="AK78" s="64"/>
      <c r="AT78" s="64"/>
      <c r="BD78" s="64"/>
      <c r="BM78" s="64"/>
      <c r="BQ78" s="62" t="s">
        <v>332</v>
      </c>
      <c r="BR78" s="62">
        <v>2180601</v>
      </c>
      <c r="BS78" s="62">
        <v>73.5</v>
      </c>
      <c r="CA78" s="64"/>
      <c r="CE78" s="62" t="s">
        <v>458</v>
      </c>
      <c r="CF78" s="62">
        <v>69488</v>
      </c>
      <c r="CG78" s="62">
        <v>2.2999999999999998</v>
      </c>
    </row>
    <row r="79" spans="15:85" x14ac:dyDescent="0.25">
      <c r="O79" s="64"/>
      <c r="AB79" s="64"/>
      <c r="AK79" s="64"/>
      <c r="AT79" s="64"/>
      <c r="BD79" s="64"/>
      <c r="BM79" s="64"/>
      <c r="BQ79" s="62" t="s">
        <v>43</v>
      </c>
      <c r="BR79" s="62">
        <v>2964823</v>
      </c>
      <c r="BS79" s="62">
        <v>99.9</v>
      </c>
      <c r="CA79" s="64"/>
      <c r="CE79" s="62" t="s">
        <v>43</v>
      </c>
      <c r="CF79" s="62">
        <v>1174679</v>
      </c>
      <c r="CG79" s="62">
        <v>39.6</v>
      </c>
    </row>
    <row r="80" spans="15:85" x14ac:dyDescent="0.25">
      <c r="O80" s="64"/>
      <c r="AB80" s="64"/>
      <c r="AK80" s="64"/>
      <c r="AT80" s="64"/>
      <c r="BD80" s="64"/>
      <c r="BM80" s="64"/>
      <c r="BP80" s="62" t="s">
        <v>69</v>
      </c>
      <c r="BQ80" s="62" t="s">
        <v>70</v>
      </c>
      <c r="BR80" s="62">
        <v>3309</v>
      </c>
      <c r="BS80" s="62">
        <v>0.1</v>
      </c>
      <c r="CA80" s="64"/>
      <c r="CD80" s="62" t="s">
        <v>69</v>
      </c>
      <c r="CE80" s="62" t="s">
        <v>70</v>
      </c>
      <c r="CF80" s="62">
        <v>1793453</v>
      </c>
      <c r="CG80" s="62">
        <v>60.4</v>
      </c>
    </row>
    <row r="81" spans="15:85" x14ac:dyDescent="0.25">
      <c r="O81" s="64"/>
      <c r="AB81" s="64"/>
      <c r="AK81" s="64"/>
      <c r="AT81" s="64"/>
      <c r="BD81" s="64"/>
      <c r="BM81" s="64"/>
      <c r="BP81" s="62" t="s">
        <v>43</v>
      </c>
      <c r="BR81" s="62">
        <v>2968132</v>
      </c>
      <c r="BS81" s="62">
        <v>100</v>
      </c>
      <c r="CA81" s="64"/>
      <c r="CD81" s="62" t="s">
        <v>43</v>
      </c>
      <c r="CF81" s="62">
        <v>2968132</v>
      </c>
      <c r="CG81" s="62">
        <v>100</v>
      </c>
    </row>
    <row r="82" spans="15:85" x14ac:dyDescent="0.25">
      <c r="O82" s="64"/>
      <c r="AB82" s="64"/>
      <c r="AK82" s="64"/>
      <c r="AT82" s="64"/>
      <c r="BD82" s="64"/>
      <c r="BM82" s="64"/>
      <c r="CA82" s="64"/>
    </row>
    <row r="83" spans="15:85" x14ac:dyDescent="0.25">
      <c r="O83" s="64"/>
      <c r="AB83" s="64"/>
      <c r="AK83" s="64"/>
      <c r="AT83" s="64"/>
      <c r="BD83" s="64"/>
      <c r="BM83" s="64"/>
      <c r="CA83" s="64"/>
    </row>
    <row r="84" spans="15:85" x14ac:dyDescent="0.25">
      <c r="O84" s="64"/>
      <c r="AB84" s="64"/>
      <c r="AK84" s="64"/>
      <c r="AT84" s="64"/>
      <c r="BD84" s="64"/>
      <c r="BM84" s="64"/>
      <c r="CA84" s="64"/>
    </row>
    <row r="85" spans="15:85" x14ac:dyDescent="0.25">
      <c r="O85" s="64"/>
      <c r="AB85" s="64"/>
      <c r="AK85" s="64"/>
      <c r="AT85" s="64"/>
      <c r="BD85" s="64"/>
      <c r="BM85" s="64"/>
      <c r="BP85" s="24" t="s">
        <v>340</v>
      </c>
      <c r="CA85" s="64"/>
      <c r="CD85" s="24" t="s">
        <v>464</v>
      </c>
    </row>
    <row r="86" spans="15:85" x14ac:dyDescent="0.25">
      <c r="O86" s="64"/>
      <c r="AB86" s="64"/>
      <c r="AK86" s="64"/>
      <c r="AT86" s="64"/>
      <c r="BD86" s="64"/>
      <c r="BM86" s="64"/>
      <c r="BR86" s="62" t="s">
        <v>3</v>
      </c>
      <c r="BS86" s="62" t="s">
        <v>4</v>
      </c>
      <c r="CA86" s="64"/>
      <c r="CF86" s="62" t="s">
        <v>3</v>
      </c>
      <c r="CG86" s="62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62" t="s">
        <v>6</v>
      </c>
      <c r="BQ87" s="62" t="s">
        <v>331</v>
      </c>
      <c r="BR87" s="62">
        <v>152212</v>
      </c>
      <c r="BS87" s="62">
        <v>5.0999999999999996</v>
      </c>
      <c r="CA87" s="64"/>
      <c r="CD87" s="62" t="s">
        <v>6</v>
      </c>
      <c r="CE87" s="62" t="s">
        <v>454</v>
      </c>
      <c r="CF87" s="62">
        <v>49634</v>
      </c>
      <c r="CG87" s="62">
        <v>1.7</v>
      </c>
    </row>
    <row r="88" spans="15:85" x14ac:dyDescent="0.25">
      <c r="O88" s="64"/>
      <c r="AB88" s="64"/>
      <c r="AK88" s="64"/>
      <c r="AT88" s="64"/>
      <c r="BD88" s="64"/>
      <c r="BM88" s="64"/>
      <c r="BQ88" s="62" t="s">
        <v>332</v>
      </c>
      <c r="BR88" s="62">
        <v>2812611</v>
      </c>
      <c r="BS88" s="62">
        <v>94.8</v>
      </c>
      <c r="CA88" s="64"/>
      <c r="CE88" s="62" t="s">
        <v>455</v>
      </c>
      <c r="CF88" s="62">
        <v>344131</v>
      </c>
      <c r="CG88" s="62">
        <v>11.6</v>
      </c>
    </row>
    <row r="89" spans="15:85" x14ac:dyDescent="0.25">
      <c r="O89" s="64"/>
      <c r="AB89" s="64"/>
      <c r="AK89" s="64"/>
      <c r="AT89" s="64"/>
      <c r="BD89" s="64"/>
      <c r="BM89" s="64"/>
      <c r="BQ89" s="62" t="s">
        <v>43</v>
      </c>
      <c r="BR89" s="62">
        <v>2964823</v>
      </c>
      <c r="BS89" s="62">
        <v>99.9</v>
      </c>
      <c r="CA89" s="64"/>
      <c r="CE89" s="62" t="s">
        <v>456</v>
      </c>
      <c r="CF89" s="62">
        <v>56252</v>
      </c>
      <c r="CG89" s="62">
        <v>1.9</v>
      </c>
    </row>
    <row r="90" spans="15:85" x14ac:dyDescent="0.25">
      <c r="O90" s="64"/>
      <c r="AB90" s="64"/>
      <c r="AK90" s="64"/>
      <c r="AT90" s="64"/>
      <c r="BD90" s="64"/>
      <c r="BM90" s="64"/>
      <c r="BP90" s="62" t="s">
        <v>69</v>
      </c>
      <c r="BQ90" s="62" t="s">
        <v>70</v>
      </c>
      <c r="BR90" s="62">
        <v>3309</v>
      </c>
      <c r="BS90" s="62">
        <v>0.1</v>
      </c>
      <c r="CA90" s="64"/>
      <c r="CE90" s="62" t="s">
        <v>457</v>
      </c>
      <c r="CF90" s="62">
        <v>6618</v>
      </c>
      <c r="CG90" s="62">
        <v>0.2</v>
      </c>
    </row>
    <row r="91" spans="15:85" x14ac:dyDescent="0.25">
      <c r="O91" s="64"/>
      <c r="AB91" s="64"/>
      <c r="AK91" s="64"/>
      <c r="AT91" s="64"/>
      <c r="BD91" s="64"/>
      <c r="BM91" s="64"/>
      <c r="BP91" s="62" t="s">
        <v>43</v>
      </c>
      <c r="BR91" s="62">
        <v>2968132</v>
      </c>
      <c r="BS91" s="62">
        <v>100</v>
      </c>
      <c r="CA91" s="64"/>
      <c r="CE91" s="62" t="s">
        <v>458</v>
      </c>
      <c r="CF91" s="62">
        <v>82724</v>
      </c>
      <c r="CG91" s="62">
        <v>2.8</v>
      </c>
    </row>
    <row r="92" spans="15:85" x14ac:dyDescent="0.25">
      <c r="O92" s="64"/>
      <c r="AB92" s="64"/>
      <c r="AK92" s="64"/>
      <c r="AT92" s="64"/>
      <c r="BD92" s="64"/>
      <c r="BM92" s="64"/>
      <c r="CA92" s="64"/>
      <c r="CE92" s="62" t="s">
        <v>43</v>
      </c>
      <c r="CF92" s="62">
        <v>539360</v>
      </c>
      <c r="CG92" s="62">
        <v>18.2</v>
      </c>
    </row>
    <row r="93" spans="15:85" x14ac:dyDescent="0.25">
      <c r="O93" s="64"/>
      <c r="AB93" s="64"/>
      <c r="AK93" s="64"/>
      <c r="AT93" s="64"/>
      <c r="BD93" s="64"/>
      <c r="BM93" s="64"/>
      <c r="CA93" s="64"/>
      <c r="CD93" s="62" t="s">
        <v>69</v>
      </c>
      <c r="CE93" s="62" t="s">
        <v>70</v>
      </c>
      <c r="CF93" s="62">
        <v>2428772</v>
      </c>
      <c r="CG93" s="62">
        <v>81.8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2" t="s">
        <v>43</v>
      </c>
      <c r="CF94" s="62">
        <v>2968132</v>
      </c>
      <c r="CG94" s="62">
        <v>100</v>
      </c>
    </row>
    <row r="95" spans="15:85" x14ac:dyDescent="0.25">
      <c r="O95" s="64"/>
      <c r="AB95" s="64"/>
      <c r="AK95" s="64"/>
      <c r="AT95" s="64"/>
      <c r="BD95" s="64"/>
      <c r="BM95" s="64"/>
      <c r="BP95" s="24" t="s">
        <v>341</v>
      </c>
      <c r="CA95" s="64"/>
    </row>
    <row r="96" spans="15:85" x14ac:dyDescent="0.25">
      <c r="O96" s="64"/>
      <c r="AB96" s="64"/>
      <c r="AK96" s="64"/>
      <c r="AT96" s="64"/>
      <c r="BD96" s="64"/>
      <c r="BM96" s="64"/>
      <c r="BR96" s="62" t="s">
        <v>3</v>
      </c>
      <c r="BS96" s="62" t="s">
        <v>4</v>
      </c>
      <c r="CA96" s="64"/>
    </row>
    <row r="97" spans="15:85" x14ac:dyDescent="0.25">
      <c r="O97" s="64"/>
      <c r="AB97" s="64"/>
      <c r="AK97" s="64"/>
      <c r="AT97" s="64"/>
      <c r="BD97" s="64"/>
      <c r="BM97" s="64"/>
      <c r="BP97" s="62" t="s">
        <v>6</v>
      </c>
      <c r="BQ97" s="62" t="s">
        <v>331</v>
      </c>
      <c r="BR97" s="62">
        <v>191919</v>
      </c>
      <c r="BS97" s="62">
        <v>6.5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Q98" s="62" t="s">
        <v>332</v>
      </c>
      <c r="BR98" s="62">
        <v>2772904</v>
      </c>
      <c r="BS98" s="62">
        <v>93.4</v>
      </c>
      <c r="CA98" s="64"/>
      <c r="CD98" s="24" t="s">
        <v>465</v>
      </c>
    </row>
    <row r="99" spans="15:85" x14ac:dyDescent="0.25">
      <c r="O99" s="64"/>
      <c r="AB99" s="64"/>
      <c r="AK99" s="64"/>
      <c r="AT99" s="64"/>
      <c r="BD99" s="64"/>
      <c r="BM99" s="64"/>
      <c r="BQ99" s="62" t="s">
        <v>43</v>
      </c>
      <c r="BR99" s="62">
        <v>2964823</v>
      </c>
      <c r="BS99" s="62">
        <v>99.9</v>
      </c>
      <c r="CA99" s="64"/>
      <c r="CF99" s="62" t="s">
        <v>3</v>
      </c>
      <c r="CG99" s="62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P100" s="62" t="s">
        <v>69</v>
      </c>
      <c r="BQ100" s="62" t="s">
        <v>70</v>
      </c>
      <c r="BR100" s="62">
        <v>3309</v>
      </c>
      <c r="BS100" s="62">
        <v>0.1</v>
      </c>
      <c r="CA100" s="64"/>
      <c r="CD100" s="62" t="s">
        <v>6</v>
      </c>
      <c r="CE100" s="62" t="s">
        <v>454</v>
      </c>
      <c r="CF100" s="62">
        <v>79415</v>
      </c>
      <c r="CG100" s="62">
        <v>2.7</v>
      </c>
    </row>
    <row r="101" spans="15:85" x14ac:dyDescent="0.25">
      <c r="O101" s="64"/>
      <c r="AB101" s="64"/>
      <c r="AK101" s="64"/>
      <c r="AT101" s="64"/>
      <c r="BD101" s="64"/>
      <c r="BM101" s="64"/>
      <c r="BP101" s="62" t="s">
        <v>43</v>
      </c>
      <c r="BR101" s="62">
        <v>2968132</v>
      </c>
      <c r="BS101" s="62">
        <v>100</v>
      </c>
      <c r="CA101" s="64"/>
      <c r="CE101" s="62" t="s">
        <v>455</v>
      </c>
      <c r="CF101" s="62">
        <v>469872</v>
      </c>
      <c r="CG101" s="62">
        <v>15.8</v>
      </c>
    </row>
    <row r="102" spans="15:85" x14ac:dyDescent="0.25">
      <c r="O102" s="64"/>
      <c r="AB102" s="64"/>
      <c r="AK102" s="64"/>
      <c r="AT102" s="64"/>
      <c r="BD102" s="64"/>
      <c r="BM102" s="64"/>
      <c r="CA102" s="64"/>
      <c r="CE102" s="62" t="s">
        <v>456</v>
      </c>
      <c r="CF102" s="62">
        <v>168757</v>
      </c>
      <c r="CG102" s="62">
        <v>5.7</v>
      </c>
    </row>
    <row r="103" spans="15:85" x14ac:dyDescent="0.25">
      <c r="O103" s="64"/>
      <c r="AB103" s="64"/>
      <c r="AK103" s="64"/>
      <c r="AT103" s="64"/>
      <c r="BD103" s="64"/>
      <c r="BM103" s="64"/>
      <c r="CA103" s="64"/>
      <c r="CE103" s="62" t="s">
        <v>457</v>
      </c>
      <c r="CF103" s="62">
        <v>23163</v>
      </c>
      <c r="CG103" s="62">
        <v>0.8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2" t="s">
        <v>458</v>
      </c>
      <c r="CF104" s="62">
        <v>43016</v>
      </c>
      <c r="CG104" s="62">
        <v>1.4</v>
      </c>
    </row>
    <row r="105" spans="15:85" x14ac:dyDescent="0.25">
      <c r="O105" s="64"/>
      <c r="AB105" s="64"/>
      <c r="AK105" s="64"/>
      <c r="AT105" s="64"/>
      <c r="BD105" s="64"/>
      <c r="BM105" s="64"/>
      <c r="BP105" s="24" t="s">
        <v>342</v>
      </c>
      <c r="CA105" s="64"/>
      <c r="CE105" s="62" t="s">
        <v>43</v>
      </c>
      <c r="CF105" s="62">
        <v>784222</v>
      </c>
      <c r="CG105" s="62">
        <v>26.4</v>
      </c>
    </row>
    <row r="106" spans="15:85" x14ac:dyDescent="0.25">
      <c r="O106" s="64"/>
      <c r="AB106" s="64"/>
      <c r="AK106" s="64"/>
      <c r="AT106" s="64"/>
      <c r="BD106" s="64"/>
      <c r="BM106" s="64"/>
      <c r="BR106" s="62" t="s">
        <v>3</v>
      </c>
      <c r="BS106" s="62" t="s">
        <v>4</v>
      </c>
      <c r="CA106" s="64"/>
      <c r="CD106" s="62" t="s">
        <v>69</v>
      </c>
      <c r="CE106" s="62" t="s">
        <v>70</v>
      </c>
      <c r="CF106" s="62">
        <v>2183910</v>
      </c>
      <c r="CG106" s="62">
        <v>73.599999999999994</v>
      </c>
    </row>
    <row r="107" spans="15:85" x14ac:dyDescent="0.25">
      <c r="O107" s="64"/>
      <c r="AB107" s="64"/>
      <c r="AK107" s="64"/>
      <c r="AT107" s="64"/>
      <c r="BD107" s="64"/>
      <c r="BM107" s="64"/>
      <c r="BP107" s="62" t="s">
        <v>6</v>
      </c>
      <c r="BQ107" s="62" t="s">
        <v>331</v>
      </c>
      <c r="BR107" s="62">
        <v>2799375</v>
      </c>
      <c r="BS107" s="62">
        <v>94.3</v>
      </c>
      <c r="CA107" s="64"/>
      <c r="CD107" s="62" t="s">
        <v>43</v>
      </c>
      <c r="CF107" s="62">
        <v>2968132</v>
      </c>
      <c r="CG107" s="62">
        <v>100</v>
      </c>
    </row>
    <row r="108" spans="15:85" x14ac:dyDescent="0.25">
      <c r="O108" s="64"/>
      <c r="AB108" s="64"/>
      <c r="AK108" s="64"/>
      <c r="AT108" s="64"/>
      <c r="BD108" s="64"/>
      <c r="BM108" s="64"/>
      <c r="BQ108" s="62" t="s">
        <v>332</v>
      </c>
      <c r="BR108" s="62">
        <v>165448</v>
      </c>
      <c r="BS108" s="62">
        <v>5.6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Q109" s="62" t="s">
        <v>43</v>
      </c>
      <c r="BR109" s="62">
        <v>2964823</v>
      </c>
      <c r="BS109" s="62">
        <v>99.9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P110" s="62" t="s">
        <v>69</v>
      </c>
      <c r="BQ110" s="62" t="s">
        <v>70</v>
      </c>
      <c r="BR110" s="62">
        <v>3309</v>
      </c>
      <c r="BS110" s="62">
        <v>0.1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P111" s="62" t="s">
        <v>43</v>
      </c>
      <c r="BR111" s="62">
        <v>2968132</v>
      </c>
      <c r="BS111" s="62">
        <v>100</v>
      </c>
      <c r="CA111" s="64"/>
      <c r="CD111" s="24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CA112" s="64"/>
      <c r="CF112" s="62" t="s">
        <v>3</v>
      </c>
      <c r="CG112" s="62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CA113" s="64"/>
      <c r="CD113" s="62" t="s">
        <v>6</v>
      </c>
      <c r="CE113" s="62" t="s">
        <v>454</v>
      </c>
      <c r="CF113" s="62">
        <v>39707</v>
      </c>
      <c r="CG113" s="62">
        <v>1.3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2" t="s">
        <v>455</v>
      </c>
      <c r="CF114" s="62">
        <v>89342</v>
      </c>
      <c r="CG114" s="62">
        <v>3</v>
      </c>
    </row>
    <row r="115" spans="15:85" x14ac:dyDescent="0.25">
      <c r="O115" s="64"/>
      <c r="AB115" s="64"/>
      <c r="AK115" s="64"/>
      <c r="AT115" s="64"/>
      <c r="BD115" s="64"/>
      <c r="BM115" s="64"/>
      <c r="BP115" s="24" t="s">
        <v>343</v>
      </c>
      <c r="CA115" s="64"/>
      <c r="CE115" s="62" t="s">
        <v>456</v>
      </c>
      <c r="CF115" s="62">
        <v>16545</v>
      </c>
      <c r="CG115" s="62">
        <v>0.6</v>
      </c>
    </row>
    <row r="116" spans="15:85" x14ac:dyDescent="0.25">
      <c r="O116" s="64"/>
      <c r="AB116" s="64"/>
      <c r="AK116" s="64"/>
      <c r="AT116" s="64"/>
      <c r="BD116" s="64"/>
      <c r="BM116" s="64"/>
      <c r="BR116" s="62" t="s">
        <v>3</v>
      </c>
      <c r="BS116" s="62" t="s">
        <v>4</v>
      </c>
      <c r="CA116" s="64"/>
      <c r="CE116" s="62" t="s">
        <v>457</v>
      </c>
      <c r="CF116" s="62">
        <v>6618</v>
      </c>
      <c r="CG116" s="62">
        <v>0.2</v>
      </c>
    </row>
    <row r="117" spans="15:85" x14ac:dyDescent="0.25">
      <c r="O117" s="64"/>
      <c r="AB117" s="64"/>
      <c r="AK117" s="64"/>
      <c r="AT117" s="64"/>
      <c r="BD117" s="64"/>
      <c r="BM117" s="64"/>
      <c r="BP117" s="62" t="s">
        <v>6</v>
      </c>
      <c r="BQ117" s="62" t="s">
        <v>331</v>
      </c>
      <c r="BR117" s="62">
        <v>767677</v>
      </c>
      <c r="BS117" s="62">
        <v>25.9</v>
      </c>
      <c r="CA117" s="64"/>
      <c r="CE117" s="62" t="s">
        <v>43</v>
      </c>
      <c r="CF117" s="62">
        <v>152212</v>
      </c>
      <c r="CG117" s="62">
        <v>5.0999999999999996</v>
      </c>
    </row>
    <row r="118" spans="15:85" x14ac:dyDescent="0.25">
      <c r="O118" s="64"/>
      <c r="AB118" s="64"/>
      <c r="AK118" s="64"/>
      <c r="AT118" s="64"/>
      <c r="BD118" s="64"/>
      <c r="BM118" s="64"/>
      <c r="BQ118" s="62" t="s">
        <v>332</v>
      </c>
      <c r="BR118" s="62">
        <v>2193837</v>
      </c>
      <c r="BS118" s="62">
        <v>73.900000000000006</v>
      </c>
      <c r="CA118" s="64"/>
      <c r="CD118" s="62" t="s">
        <v>69</v>
      </c>
      <c r="CE118" s="62" t="s">
        <v>70</v>
      </c>
      <c r="CF118" s="62">
        <v>2815920</v>
      </c>
      <c r="CG118" s="62">
        <v>94.9</v>
      </c>
    </row>
    <row r="119" spans="15:85" x14ac:dyDescent="0.25">
      <c r="O119" s="64"/>
      <c r="AB119" s="64"/>
      <c r="AK119" s="64"/>
      <c r="AT119" s="64"/>
      <c r="BD119" s="64"/>
      <c r="BM119" s="64"/>
      <c r="BQ119" s="62" t="s">
        <v>43</v>
      </c>
      <c r="BR119" s="62">
        <v>2961514</v>
      </c>
      <c r="BS119" s="62">
        <v>99.8</v>
      </c>
      <c r="CA119" s="64"/>
      <c r="CD119" s="62" t="s">
        <v>43</v>
      </c>
      <c r="CF119" s="62">
        <v>2968132</v>
      </c>
      <c r="CG119" s="62">
        <v>100</v>
      </c>
    </row>
    <row r="120" spans="15:85" x14ac:dyDescent="0.25">
      <c r="O120" s="64"/>
      <c r="AB120" s="64"/>
      <c r="AK120" s="64"/>
      <c r="AT120" s="64"/>
      <c r="BD120" s="64"/>
      <c r="BM120" s="64"/>
      <c r="BP120" s="62" t="s">
        <v>69</v>
      </c>
      <c r="BQ120" s="62" t="s">
        <v>70</v>
      </c>
      <c r="BR120" s="62">
        <v>6618</v>
      </c>
      <c r="BS120" s="62">
        <v>0.2</v>
      </c>
      <c r="CA120" s="64"/>
    </row>
    <row r="121" spans="15:85" x14ac:dyDescent="0.25">
      <c r="O121" s="64"/>
      <c r="AB121" s="64"/>
      <c r="AK121" s="64"/>
      <c r="AT121" s="64"/>
      <c r="BD121" s="64"/>
      <c r="BM121" s="64"/>
      <c r="BP121" s="62" t="s">
        <v>43</v>
      </c>
      <c r="BR121" s="62">
        <v>2968132</v>
      </c>
      <c r="BS121" s="62">
        <v>100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CA122" s="64"/>
    </row>
    <row r="123" spans="15:85" x14ac:dyDescent="0.25">
      <c r="O123" s="64"/>
      <c r="AB123" s="64"/>
      <c r="AK123" s="64"/>
      <c r="AT123" s="64"/>
      <c r="BD123" s="64"/>
      <c r="BM123" s="64"/>
      <c r="CA123" s="64"/>
      <c r="CD123" s="24" t="s">
        <v>467</v>
      </c>
    </row>
    <row r="124" spans="15:85" x14ac:dyDescent="0.25">
      <c r="O124" s="64"/>
      <c r="AB124" s="64"/>
      <c r="AK124" s="64"/>
      <c r="AT124" s="64"/>
      <c r="BD124" s="64"/>
      <c r="BM124" s="64"/>
      <c r="CA124" s="64"/>
      <c r="CF124" s="62" t="s">
        <v>3</v>
      </c>
      <c r="CG124" s="62" t="s">
        <v>4</v>
      </c>
    </row>
    <row r="125" spans="15:85" x14ac:dyDescent="0.25">
      <c r="O125" s="64"/>
      <c r="AB125" s="64"/>
      <c r="AK125" s="64"/>
      <c r="AT125" s="64"/>
      <c r="BD125" s="64"/>
      <c r="BM125" s="64"/>
      <c r="BP125" s="24" t="s">
        <v>344</v>
      </c>
      <c r="CA125" s="64"/>
      <c r="CD125" s="62" t="s">
        <v>6</v>
      </c>
      <c r="CE125" s="62" t="s">
        <v>454</v>
      </c>
      <c r="CF125" s="62">
        <v>23163</v>
      </c>
      <c r="CG125" s="62">
        <v>0.8</v>
      </c>
    </row>
    <row r="126" spans="15:85" x14ac:dyDescent="0.25">
      <c r="O126" s="64"/>
      <c r="AB126" s="64"/>
      <c r="AK126" s="64"/>
      <c r="AT126" s="64"/>
      <c r="BD126" s="64"/>
      <c r="BM126" s="64"/>
      <c r="BR126" s="62" t="s">
        <v>3</v>
      </c>
      <c r="BS126" s="62" t="s">
        <v>4</v>
      </c>
      <c r="CA126" s="64"/>
      <c r="CE126" s="62" t="s">
        <v>455</v>
      </c>
      <c r="CF126" s="62">
        <v>105887</v>
      </c>
      <c r="CG126" s="62">
        <v>3.6</v>
      </c>
    </row>
    <row r="127" spans="15:85" x14ac:dyDescent="0.25">
      <c r="O127" s="64"/>
      <c r="AB127" s="64"/>
      <c r="AK127" s="64"/>
      <c r="AT127" s="64"/>
      <c r="BD127" s="64"/>
      <c r="BM127" s="64"/>
      <c r="BP127" s="62" t="s">
        <v>6</v>
      </c>
      <c r="BQ127" s="62" t="s">
        <v>331</v>
      </c>
      <c r="BR127" s="62">
        <v>148903</v>
      </c>
      <c r="BS127" s="62">
        <v>5</v>
      </c>
      <c r="CA127" s="64"/>
      <c r="CE127" s="62" t="s">
        <v>456</v>
      </c>
      <c r="CF127" s="62">
        <v>43016</v>
      </c>
      <c r="CG127" s="62">
        <v>1.4</v>
      </c>
    </row>
    <row r="128" spans="15:85" x14ac:dyDescent="0.25">
      <c r="O128" s="64"/>
      <c r="AB128" s="64"/>
      <c r="AK128" s="64"/>
      <c r="AT128" s="64"/>
      <c r="BD128" s="64"/>
      <c r="BM128" s="64"/>
      <c r="BQ128" s="62" t="s">
        <v>332</v>
      </c>
      <c r="BR128" s="62">
        <v>2812611</v>
      </c>
      <c r="BS128" s="62">
        <v>94.8</v>
      </c>
      <c r="CA128" s="64"/>
      <c r="CE128" s="62" t="s">
        <v>457</v>
      </c>
      <c r="CF128" s="62">
        <v>9927</v>
      </c>
      <c r="CG128" s="62">
        <v>0.3</v>
      </c>
    </row>
    <row r="129" spans="15:85" x14ac:dyDescent="0.25">
      <c r="O129" s="64"/>
      <c r="AB129" s="64"/>
      <c r="AK129" s="64"/>
      <c r="AT129" s="64"/>
      <c r="BD129" s="64"/>
      <c r="BM129" s="64"/>
      <c r="BQ129" s="62" t="s">
        <v>43</v>
      </c>
      <c r="BR129" s="62">
        <v>2961514</v>
      </c>
      <c r="BS129" s="62">
        <v>99.8</v>
      </c>
      <c r="CA129" s="64"/>
      <c r="CE129" s="62" t="s">
        <v>458</v>
      </c>
      <c r="CF129" s="62">
        <v>9927</v>
      </c>
      <c r="CG129" s="62">
        <v>0.3</v>
      </c>
    </row>
    <row r="130" spans="15:85" x14ac:dyDescent="0.25">
      <c r="O130" s="64"/>
      <c r="AB130" s="64"/>
      <c r="AK130" s="64"/>
      <c r="AT130" s="64"/>
      <c r="BD130" s="64"/>
      <c r="BM130" s="64"/>
      <c r="BP130" s="62" t="s">
        <v>69</v>
      </c>
      <c r="BQ130" s="62" t="s">
        <v>70</v>
      </c>
      <c r="BR130" s="62">
        <v>6618</v>
      </c>
      <c r="BS130" s="62">
        <v>0.2</v>
      </c>
      <c r="CA130" s="64"/>
      <c r="CE130" s="62" t="s">
        <v>43</v>
      </c>
      <c r="CF130" s="62">
        <v>191919</v>
      </c>
      <c r="CG130" s="62">
        <v>6.5</v>
      </c>
    </row>
    <row r="131" spans="15:85" x14ac:dyDescent="0.25">
      <c r="O131" s="64"/>
      <c r="AB131" s="64"/>
      <c r="AK131" s="64"/>
      <c r="AT131" s="64"/>
      <c r="BD131" s="64"/>
      <c r="BM131" s="64"/>
      <c r="BP131" s="62" t="s">
        <v>43</v>
      </c>
      <c r="BR131" s="62">
        <v>2968132</v>
      </c>
      <c r="BS131" s="62">
        <v>100</v>
      </c>
      <c r="CA131" s="64"/>
      <c r="CD131" s="62" t="s">
        <v>69</v>
      </c>
      <c r="CE131" s="62" t="s">
        <v>70</v>
      </c>
      <c r="CF131" s="62">
        <v>2776213</v>
      </c>
      <c r="CG131" s="62">
        <v>93.5</v>
      </c>
    </row>
    <row r="132" spans="15:85" x14ac:dyDescent="0.25">
      <c r="O132" s="64"/>
      <c r="AB132" s="64"/>
      <c r="AK132" s="64"/>
      <c r="AT132" s="64"/>
      <c r="BD132" s="64"/>
      <c r="BM132" s="64"/>
      <c r="CA132" s="64"/>
      <c r="CD132" s="62" t="s">
        <v>43</v>
      </c>
      <c r="CF132" s="62">
        <v>2968132</v>
      </c>
      <c r="CG132" s="62">
        <v>100</v>
      </c>
    </row>
    <row r="133" spans="15:85" x14ac:dyDescent="0.25">
      <c r="O133" s="64"/>
      <c r="AB133" s="64"/>
      <c r="AK133" s="64"/>
      <c r="AT133" s="64"/>
      <c r="BD133" s="64"/>
      <c r="BM133" s="64"/>
      <c r="CA133" s="64"/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BP135" s="24" t="s">
        <v>345</v>
      </c>
      <c r="CA135" s="64"/>
    </row>
    <row r="136" spans="15:85" x14ac:dyDescent="0.25">
      <c r="O136" s="64"/>
      <c r="AB136" s="64"/>
      <c r="AK136" s="64"/>
      <c r="AT136" s="64"/>
      <c r="BD136" s="64"/>
      <c r="BM136" s="64"/>
      <c r="BR136" s="62" t="s">
        <v>3</v>
      </c>
      <c r="BS136" s="62" t="s">
        <v>4</v>
      </c>
      <c r="CA136" s="64"/>
      <c r="CD136" s="24" t="s">
        <v>468</v>
      </c>
    </row>
    <row r="137" spans="15:85" x14ac:dyDescent="0.25">
      <c r="O137" s="64"/>
      <c r="AB137" s="64"/>
      <c r="AK137" s="64"/>
      <c r="AT137" s="64"/>
      <c r="BD137" s="64"/>
      <c r="BM137" s="64"/>
      <c r="BP137" s="62" t="s">
        <v>6</v>
      </c>
      <c r="BQ137" s="62" t="s">
        <v>331</v>
      </c>
      <c r="BR137" s="62">
        <v>76106</v>
      </c>
      <c r="BS137" s="62">
        <v>2.6</v>
      </c>
      <c r="CA137" s="64"/>
      <c r="CF137" s="62" t="s">
        <v>3</v>
      </c>
      <c r="CG137" s="62" t="s">
        <v>4</v>
      </c>
    </row>
    <row r="138" spans="15:85" x14ac:dyDescent="0.25">
      <c r="O138" s="64"/>
      <c r="AB138" s="64"/>
      <c r="AK138" s="64"/>
      <c r="AT138" s="64"/>
      <c r="BD138" s="64"/>
      <c r="BM138" s="64"/>
      <c r="BQ138" s="62" t="s">
        <v>332</v>
      </c>
      <c r="BR138" s="62">
        <v>2885408</v>
      </c>
      <c r="BS138" s="62">
        <v>97.2</v>
      </c>
      <c r="CA138" s="64"/>
      <c r="CD138" s="62" t="s">
        <v>6</v>
      </c>
      <c r="CE138" s="62" t="s">
        <v>454</v>
      </c>
      <c r="CF138" s="62">
        <v>129049</v>
      </c>
      <c r="CG138" s="62">
        <v>4.3</v>
      </c>
    </row>
    <row r="139" spans="15:85" x14ac:dyDescent="0.25">
      <c r="O139" s="64"/>
      <c r="AB139" s="64"/>
      <c r="AK139" s="64"/>
      <c r="AT139" s="64"/>
      <c r="BD139" s="64"/>
      <c r="BM139" s="64"/>
      <c r="BQ139" s="62" t="s">
        <v>43</v>
      </c>
      <c r="BR139" s="62">
        <v>2961514</v>
      </c>
      <c r="BS139" s="62">
        <v>99.8</v>
      </c>
      <c r="CA139" s="64"/>
      <c r="CE139" s="62" t="s">
        <v>455</v>
      </c>
      <c r="CF139" s="62">
        <v>1363289</v>
      </c>
      <c r="CG139" s="62">
        <v>45.9</v>
      </c>
    </row>
    <row r="140" spans="15:85" x14ac:dyDescent="0.25">
      <c r="O140" s="64"/>
      <c r="AB140" s="64"/>
      <c r="AK140" s="64"/>
      <c r="AT140" s="64"/>
      <c r="BD140" s="64"/>
      <c r="BM140" s="64"/>
      <c r="BP140" s="62" t="s">
        <v>69</v>
      </c>
      <c r="BQ140" s="62" t="s">
        <v>70</v>
      </c>
      <c r="BR140" s="62">
        <v>6618</v>
      </c>
      <c r="BS140" s="62">
        <v>0.2</v>
      </c>
      <c r="CA140" s="64"/>
      <c r="CE140" s="62" t="s">
        <v>456</v>
      </c>
      <c r="CF140" s="62">
        <v>751133</v>
      </c>
      <c r="CG140" s="62">
        <v>25.3</v>
      </c>
    </row>
    <row r="141" spans="15:85" x14ac:dyDescent="0.25">
      <c r="O141" s="64"/>
      <c r="AB141" s="64"/>
      <c r="AK141" s="64"/>
      <c r="AT141" s="64"/>
      <c r="BD141" s="64"/>
      <c r="BM141" s="64"/>
      <c r="BP141" s="62" t="s">
        <v>43</v>
      </c>
      <c r="BR141" s="62">
        <v>2968132</v>
      </c>
      <c r="BS141" s="62">
        <v>100</v>
      </c>
      <c r="CA141" s="64"/>
      <c r="CE141" s="62" t="s">
        <v>457</v>
      </c>
      <c r="CF141" s="62">
        <v>536051</v>
      </c>
      <c r="CG141" s="62">
        <v>18.100000000000001</v>
      </c>
    </row>
    <row r="142" spans="15:85" x14ac:dyDescent="0.25">
      <c r="O142" s="64"/>
      <c r="AB142" s="64"/>
      <c r="AK142" s="64"/>
      <c r="AT142" s="64"/>
      <c r="BD142" s="64"/>
      <c r="BM142" s="64"/>
      <c r="CA142" s="64"/>
      <c r="CE142" s="62" t="s">
        <v>458</v>
      </c>
      <c r="CF142" s="62">
        <v>19854</v>
      </c>
      <c r="CG142" s="62">
        <v>0.7</v>
      </c>
    </row>
    <row r="143" spans="15:85" x14ac:dyDescent="0.25">
      <c r="O143" s="64"/>
      <c r="AB143" s="64"/>
      <c r="AK143" s="64"/>
      <c r="AT143" s="64"/>
      <c r="BD143" s="64"/>
      <c r="BM143" s="64"/>
      <c r="CA143" s="64"/>
      <c r="CE143" s="62" t="s">
        <v>43</v>
      </c>
      <c r="CF143" s="62">
        <v>2799375</v>
      </c>
      <c r="CG143" s="62">
        <v>94.3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D144" s="62" t="s">
        <v>69</v>
      </c>
      <c r="CE144" s="62" t="s">
        <v>70</v>
      </c>
      <c r="CF144" s="62">
        <v>168757</v>
      </c>
      <c r="CG144" s="62">
        <v>5.7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2" t="s">
        <v>43</v>
      </c>
      <c r="CF145" s="62">
        <v>2968132</v>
      </c>
      <c r="CG145" s="62">
        <v>100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  <c r="CD149" s="24" t="s">
        <v>469</v>
      </c>
    </row>
    <row r="150" spans="15:85" x14ac:dyDescent="0.25">
      <c r="O150" s="64"/>
      <c r="AB150" s="64"/>
      <c r="AK150" s="64"/>
      <c r="AT150" s="64"/>
      <c r="BD150" s="64"/>
      <c r="BM150" s="64"/>
      <c r="CA150" s="64"/>
      <c r="CF150" s="62" t="s">
        <v>3</v>
      </c>
      <c r="CG150" s="62" t="s">
        <v>4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D151" s="62" t="s">
        <v>6</v>
      </c>
      <c r="CE151" s="62" t="s">
        <v>454</v>
      </c>
      <c r="CF151" s="62">
        <v>62870</v>
      </c>
      <c r="CG151" s="62">
        <v>2.1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E152" s="62" t="s">
        <v>455</v>
      </c>
      <c r="CF152" s="62">
        <v>483107</v>
      </c>
      <c r="CG152" s="62">
        <v>16.3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2" t="s">
        <v>456</v>
      </c>
      <c r="CF153" s="62">
        <v>129049</v>
      </c>
      <c r="CG153" s="62">
        <v>4.3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2" t="s">
        <v>457</v>
      </c>
      <c r="CF154" s="62">
        <v>82724</v>
      </c>
      <c r="CG154" s="62">
        <v>2.8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2" t="s">
        <v>458</v>
      </c>
      <c r="CF155" s="62">
        <v>9927</v>
      </c>
      <c r="CG155" s="62">
        <v>0.3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2" t="s">
        <v>43</v>
      </c>
      <c r="CF156" s="62">
        <v>767677</v>
      </c>
      <c r="CG156" s="62">
        <v>25.9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D157" s="62" t="s">
        <v>69</v>
      </c>
      <c r="CE157" s="62" t="s">
        <v>70</v>
      </c>
      <c r="CF157" s="62">
        <v>2200455</v>
      </c>
      <c r="CG157" s="62">
        <v>74.099999999999994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2" t="s">
        <v>43</v>
      </c>
      <c r="CF158" s="62">
        <v>2968132</v>
      </c>
      <c r="CG158" s="62">
        <v>100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  <c r="CD162" s="24" t="s">
        <v>470</v>
      </c>
    </row>
    <row r="163" spans="15:85" x14ac:dyDescent="0.25">
      <c r="O163" s="64"/>
      <c r="AB163" s="64"/>
      <c r="AK163" s="64"/>
      <c r="AT163" s="64"/>
      <c r="BD163" s="64"/>
      <c r="BM163" s="64"/>
      <c r="CA163" s="64"/>
      <c r="CF163" s="62" t="s">
        <v>3</v>
      </c>
      <c r="CG163" s="62" t="s">
        <v>4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D164" s="62" t="s">
        <v>6</v>
      </c>
      <c r="CE164" s="62" t="s">
        <v>454</v>
      </c>
      <c r="CF164" s="62">
        <v>23163</v>
      </c>
      <c r="CG164" s="62">
        <v>0.8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E165" s="62" t="s">
        <v>455</v>
      </c>
      <c r="CF165" s="62">
        <v>86033</v>
      </c>
      <c r="CG165" s="62">
        <v>2.9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2" t="s">
        <v>456</v>
      </c>
      <c r="CF166" s="62">
        <v>26472</v>
      </c>
      <c r="CG166" s="62">
        <v>0.9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2" t="s">
        <v>457</v>
      </c>
      <c r="CF167" s="62">
        <v>13236</v>
      </c>
      <c r="CG167" s="62">
        <v>0.4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2" t="s">
        <v>43</v>
      </c>
      <c r="CF168" s="62">
        <v>148903</v>
      </c>
      <c r="CG168" s="62">
        <v>5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D169" s="62" t="s">
        <v>69</v>
      </c>
      <c r="CE169" s="62" t="s">
        <v>70</v>
      </c>
      <c r="CF169" s="62">
        <v>2819229</v>
      </c>
      <c r="CG169" s="62">
        <v>95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D170" s="62" t="s">
        <v>43</v>
      </c>
      <c r="CF170" s="62">
        <v>2968132</v>
      </c>
      <c r="CG170" s="62">
        <v>100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</row>
    <row r="172" spans="15:85" x14ac:dyDescent="0.25">
      <c r="O172" s="64"/>
      <c r="AB172" s="64"/>
      <c r="AK172" s="64"/>
      <c r="AT172" s="64"/>
      <c r="BD172" s="64"/>
      <c r="BM172" s="64"/>
      <c r="CA172" s="64"/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  <c r="CD174" s="24" t="s">
        <v>471</v>
      </c>
    </row>
    <row r="175" spans="15:85" x14ac:dyDescent="0.25">
      <c r="O175" s="64"/>
      <c r="AB175" s="64"/>
      <c r="AK175" s="64"/>
      <c r="AT175" s="64"/>
      <c r="BD175" s="64"/>
      <c r="BM175" s="64"/>
      <c r="CA175" s="64"/>
      <c r="CF175" s="62" t="s">
        <v>3</v>
      </c>
      <c r="CG175" s="62" t="s">
        <v>4</v>
      </c>
    </row>
    <row r="176" spans="15:85" x14ac:dyDescent="0.25">
      <c r="O176" s="64"/>
      <c r="AB176" s="64"/>
      <c r="AK176" s="64"/>
      <c r="AT176" s="64"/>
      <c r="BD176" s="64"/>
      <c r="BM176" s="64"/>
      <c r="CA176" s="64"/>
      <c r="CD176" s="62" t="s">
        <v>6</v>
      </c>
      <c r="CE176" s="62" t="s">
        <v>454</v>
      </c>
      <c r="CF176" s="62">
        <v>9927</v>
      </c>
      <c r="CG176" s="62">
        <v>0.3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E177" s="62" t="s">
        <v>455</v>
      </c>
      <c r="CF177" s="62">
        <v>62870</v>
      </c>
      <c r="CG177" s="62">
        <v>2.1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E178" s="62" t="s">
        <v>457</v>
      </c>
      <c r="CF178" s="62">
        <v>3309</v>
      </c>
      <c r="CG178" s="62">
        <v>0.1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2" t="s">
        <v>43</v>
      </c>
      <c r="CF179" s="62">
        <v>76106</v>
      </c>
      <c r="CG179" s="62">
        <v>2.6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D180" s="62" t="s">
        <v>69</v>
      </c>
      <c r="CE180" s="62" t="s">
        <v>70</v>
      </c>
      <c r="CF180" s="62">
        <v>2892026</v>
      </c>
      <c r="CG180" s="62">
        <v>97.4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D181" s="62" t="s">
        <v>43</v>
      </c>
      <c r="CF181" s="62">
        <v>2968132</v>
      </c>
      <c r="CG181" s="62">
        <v>100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</row>
    <row r="183" spans="15:85" x14ac:dyDescent="0.25">
      <c r="O183" s="64"/>
      <c r="AB183" s="64"/>
      <c r="AK183" s="64"/>
      <c r="AT183" s="64"/>
      <c r="BD183" s="64"/>
      <c r="BM183" s="64"/>
      <c r="CA183" s="64"/>
    </row>
    <row r="184" spans="15:85" x14ac:dyDescent="0.25">
      <c r="O184" s="64"/>
      <c r="AB184" s="64"/>
      <c r="AK184" s="64"/>
      <c r="AT184" s="64"/>
      <c r="BD184" s="64"/>
      <c r="BM184" s="64"/>
      <c r="CA184" s="64"/>
    </row>
    <row r="185" spans="15:85" x14ac:dyDescent="0.25">
      <c r="O185" s="64"/>
      <c r="AB185" s="64"/>
      <c r="AK185" s="64"/>
      <c r="AT185" s="64"/>
      <c r="BD185" s="64"/>
      <c r="BM185" s="64"/>
      <c r="CA185" s="64"/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J1:CU398"/>
  <sheetViews>
    <sheetView topLeftCell="AL1" zoomScale="60" zoomScaleNormal="60" workbookViewId="0">
      <selection activeCell="CL27" sqref="CL27"/>
    </sheetView>
  </sheetViews>
  <sheetFormatPr defaultColWidth="8.75" defaultRowHeight="15.75" x14ac:dyDescent="0.25"/>
  <cols>
    <col min="1" max="11" width="8.75" style="61"/>
    <col min="12" max="12" width="11.5" style="61" customWidth="1"/>
    <col min="13" max="14" width="8.75" style="61"/>
    <col min="15" max="15" width="8.75" style="62"/>
    <col min="16" max="28" width="8.75" style="61"/>
    <col min="29" max="29" width="8.75" style="62"/>
    <col min="30" max="37" width="8.75" style="61"/>
    <col min="38" max="38" width="8.75" style="62"/>
    <col min="39" max="41" width="8.75" style="61"/>
    <col min="42" max="42" width="14.125" style="61" customWidth="1"/>
    <col min="43" max="46" width="8.75" style="61"/>
    <col min="47" max="47" width="8.75" style="62"/>
    <col min="48" max="50" width="8.75" style="61"/>
    <col min="51" max="51" width="11.625" style="61" customWidth="1"/>
    <col min="52" max="56" width="8.75" style="61"/>
    <col min="57" max="57" width="8.75" style="62"/>
    <col min="58" max="65" width="8.75" style="61"/>
    <col min="66" max="66" width="8.75" style="62"/>
    <col min="67" max="75" width="8.75" style="61"/>
    <col min="76" max="76" width="11" style="61" customWidth="1"/>
    <col min="77" max="79" width="8.75" style="61"/>
    <col min="80" max="80" width="8.75" style="62"/>
    <col min="81" max="16384" width="8.75" style="61"/>
  </cols>
  <sheetData>
    <row r="1" spans="10:99" x14ac:dyDescent="0.25">
      <c r="J1" s="62"/>
      <c r="K1" s="34" t="s">
        <v>804</v>
      </c>
      <c r="L1" s="62" t="s">
        <v>40</v>
      </c>
      <c r="M1" s="62" t="s">
        <v>402</v>
      </c>
      <c r="N1" s="62"/>
      <c r="O1" s="64"/>
      <c r="Q1" s="127" t="s">
        <v>803</v>
      </c>
      <c r="R1" s="108"/>
      <c r="S1" s="62"/>
      <c r="T1" s="62"/>
      <c r="U1" s="62"/>
      <c r="V1" s="62"/>
      <c r="W1" s="62"/>
      <c r="X1" s="62"/>
      <c r="Y1" s="62"/>
      <c r="Z1" s="62"/>
      <c r="AA1" s="62"/>
      <c r="AB1" s="62"/>
      <c r="AC1" s="64"/>
      <c r="AD1" s="62"/>
      <c r="AE1" s="34" t="s">
        <v>795</v>
      </c>
      <c r="AF1" s="62"/>
      <c r="AG1" s="62"/>
      <c r="AH1" s="62"/>
      <c r="AI1" s="62"/>
      <c r="AJ1" s="62"/>
      <c r="AK1" s="62"/>
      <c r="AL1" s="64"/>
      <c r="AM1" s="62"/>
      <c r="AN1" s="34" t="s">
        <v>796</v>
      </c>
      <c r="AO1" s="62"/>
      <c r="AP1" s="62"/>
      <c r="AQ1" s="62"/>
      <c r="AR1" s="62"/>
      <c r="AS1" s="62"/>
      <c r="AT1" s="62"/>
      <c r="AU1" s="64"/>
      <c r="AV1" s="62"/>
      <c r="AW1" s="34" t="s">
        <v>797</v>
      </c>
      <c r="AX1" s="62"/>
      <c r="AY1" s="62"/>
      <c r="AZ1" s="62"/>
      <c r="BA1" s="62"/>
      <c r="BB1" s="62"/>
      <c r="BC1" s="62"/>
      <c r="BD1" s="62"/>
      <c r="BE1" s="64"/>
      <c r="BF1" s="62"/>
      <c r="BG1" s="34" t="s">
        <v>798</v>
      </c>
      <c r="BH1" s="62"/>
      <c r="BI1" s="62"/>
      <c r="BJ1" s="62"/>
      <c r="BK1" s="62"/>
      <c r="BL1" s="62"/>
      <c r="BM1" s="62"/>
      <c r="BN1" s="64"/>
      <c r="BO1" s="62"/>
      <c r="BP1" s="34" t="s">
        <v>799</v>
      </c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4"/>
      <c r="CC1" s="62"/>
      <c r="CD1" s="34" t="s">
        <v>800</v>
      </c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</row>
    <row r="2" spans="10:99" x14ac:dyDescent="0.25">
      <c r="J2" s="62"/>
      <c r="K2" s="62" t="s">
        <v>405</v>
      </c>
      <c r="L2" s="62" t="s">
        <v>439</v>
      </c>
      <c r="M2" s="62"/>
      <c r="N2" s="62"/>
      <c r="O2" s="64"/>
      <c r="Q2" s="108"/>
      <c r="R2" s="108"/>
      <c r="S2" s="62"/>
      <c r="T2" s="62"/>
      <c r="U2" s="62"/>
      <c r="V2" s="62"/>
      <c r="W2" s="62"/>
      <c r="X2" s="62"/>
      <c r="Y2" s="62"/>
      <c r="Z2" s="62"/>
      <c r="AA2" s="62"/>
      <c r="AB2" s="62"/>
      <c r="AC2" s="64"/>
      <c r="AD2" s="62"/>
      <c r="AE2" s="5" t="s">
        <v>327</v>
      </c>
      <c r="AF2" s="6">
        <v>151493</v>
      </c>
      <c r="AG2" s="62"/>
      <c r="AH2" s="62"/>
      <c r="AI2" s="62"/>
      <c r="AJ2" s="62"/>
      <c r="AK2" s="62"/>
      <c r="AL2" s="64"/>
      <c r="AM2" s="62"/>
      <c r="AN2" s="5" t="s">
        <v>327</v>
      </c>
      <c r="AO2" s="6">
        <v>3163747</v>
      </c>
      <c r="AP2" s="62"/>
      <c r="AQ2" s="62"/>
      <c r="AR2" s="62"/>
      <c r="AS2" s="62"/>
      <c r="AT2" s="62"/>
      <c r="AU2" s="64"/>
      <c r="AV2" s="62"/>
      <c r="AW2" s="5" t="s">
        <v>327</v>
      </c>
      <c r="AX2" s="6">
        <v>3163747</v>
      </c>
      <c r="AY2" s="62"/>
      <c r="AZ2" s="62"/>
      <c r="BA2" s="62"/>
      <c r="BB2" s="62"/>
      <c r="BC2" s="62"/>
      <c r="BD2" s="62"/>
      <c r="BE2" s="64"/>
      <c r="BF2" s="62"/>
      <c r="BG2" s="5" t="s">
        <v>327</v>
      </c>
      <c r="BH2" s="6">
        <v>3163747</v>
      </c>
      <c r="BI2" s="62"/>
      <c r="BJ2" s="62"/>
      <c r="BK2" s="62"/>
      <c r="BL2" s="62"/>
      <c r="BM2" s="62"/>
      <c r="BN2" s="64"/>
      <c r="BO2" s="62"/>
      <c r="BP2" s="5" t="s">
        <v>327</v>
      </c>
      <c r="BQ2" s="6">
        <v>3163747</v>
      </c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4"/>
      <c r="CC2" s="62"/>
      <c r="CD2" s="5" t="s">
        <v>327</v>
      </c>
      <c r="CE2" s="6">
        <v>3163747</v>
      </c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</row>
    <row r="3" spans="10:99" x14ac:dyDescent="0.25">
      <c r="J3" s="62"/>
      <c r="K3" s="62" t="s">
        <v>0</v>
      </c>
      <c r="L3" s="62">
        <v>898</v>
      </c>
      <c r="M3" s="62"/>
      <c r="N3" s="62"/>
      <c r="O3" s="64"/>
      <c r="Q3" s="108"/>
      <c r="R3" s="108"/>
      <c r="S3" s="62"/>
      <c r="T3" s="62"/>
      <c r="U3" s="62"/>
      <c r="V3" s="62"/>
      <c r="W3" s="62"/>
      <c r="X3" s="62"/>
      <c r="Y3" s="62"/>
      <c r="Z3" s="62"/>
      <c r="AA3" s="62"/>
      <c r="AB3" s="62"/>
      <c r="AC3" s="64"/>
      <c r="AD3" s="62"/>
      <c r="AE3" s="59" t="s">
        <v>64</v>
      </c>
      <c r="AF3" s="6" t="s">
        <v>802</v>
      </c>
      <c r="AG3" s="62"/>
      <c r="AH3" s="62"/>
      <c r="AI3" s="62"/>
      <c r="AJ3" s="62"/>
      <c r="AK3" s="62"/>
      <c r="AL3" s="64"/>
      <c r="AM3" s="62"/>
      <c r="AN3" s="59" t="s">
        <v>64</v>
      </c>
      <c r="AO3" s="6" t="s">
        <v>801</v>
      </c>
      <c r="AP3" s="62"/>
      <c r="AQ3" s="62"/>
      <c r="AR3" s="62"/>
      <c r="AS3" s="62"/>
      <c r="AT3" s="62"/>
      <c r="AU3" s="64"/>
      <c r="AV3" s="62"/>
      <c r="AW3" s="59" t="s">
        <v>64</v>
      </c>
      <c r="AX3" s="6" t="s">
        <v>801</v>
      </c>
      <c r="AY3" s="62"/>
      <c r="AZ3" s="62"/>
      <c r="BA3" s="62"/>
      <c r="BB3" s="62"/>
      <c r="BC3" s="62"/>
      <c r="BD3" s="62"/>
      <c r="BE3" s="64"/>
      <c r="BF3" s="62"/>
      <c r="BG3" s="59" t="s">
        <v>64</v>
      </c>
      <c r="BH3" s="6" t="s">
        <v>801</v>
      </c>
      <c r="BI3" s="62"/>
      <c r="BJ3" s="62"/>
      <c r="BK3" s="62"/>
      <c r="BL3" s="62"/>
      <c r="BM3" s="62"/>
      <c r="BN3" s="64"/>
      <c r="BO3" s="62"/>
      <c r="BP3" s="59" t="s">
        <v>64</v>
      </c>
      <c r="BQ3" s="6" t="s">
        <v>801</v>
      </c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4"/>
      <c r="CC3" s="62"/>
      <c r="CD3" s="59" t="s">
        <v>64</v>
      </c>
      <c r="CE3" s="6" t="s">
        <v>801</v>
      </c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0:99" x14ac:dyDescent="0.25">
      <c r="J4" s="62"/>
      <c r="K4" s="62" t="s">
        <v>416</v>
      </c>
      <c r="L4" s="62">
        <v>3163747</v>
      </c>
      <c r="M4" s="62"/>
      <c r="N4" s="62"/>
      <c r="O4" s="64"/>
      <c r="Q4" s="108"/>
      <c r="R4" s="108"/>
      <c r="S4" s="62"/>
      <c r="T4" s="62"/>
      <c r="U4" s="62"/>
      <c r="V4" s="62"/>
      <c r="W4" s="62"/>
      <c r="X4" s="62"/>
      <c r="Y4" s="62"/>
      <c r="Z4" s="62"/>
      <c r="AA4" s="62"/>
      <c r="AB4" s="62"/>
      <c r="AC4" s="64"/>
      <c r="AD4" s="62"/>
      <c r="AE4" s="62"/>
      <c r="AF4" s="62"/>
      <c r="AG4" s="62"/>
      <c r="AH4" s="62"/>
      <c r="AI4" s="62"/>
      <c r="AJ4" s="62"/>
      <c r="AK4" s="62"/>
      <c r="AL4" s="64"/>
      <c r="AM4" s="62"/>
      <c r="AN4" s="62"/>
      <c r="AO4" s="62"/>
      <c r="AP4" s="62"/>
      <c r="AQ4" s="62"/>
      <c r="AR4" s="62"/>
      <c r="AS4" s="62"/>
      <c r="AT4" s="62"/>
      <c r="AU4" s="64"/>
      <c r="AV4" s="62"/>
      <c r="AW4" s="62"/>
      <c r="AX4" s="62"/>
      <c r="AY4" s="62"/>
      <c r="AZ4" s="62"/>
      <c r="BA4" s="62"/>
      <c r="BB4" s="62"/>
      <c r="BC4" s="62"/>
      <c r="BD4" s="62"/>
      <c r="BE4" s="64"/>
      <c r="BF4" s="62"/>
      <c r="BG4" s="62"/>
      <c r="BH4" s="62"/>
      <c r="BI4" s="62"/>
      <c r="BJ4" s="62"/>
      <c r="BK4" s="62"/>
      <c r="BL4" s="62"/>
      <c r="BM4" s="62"/>
      <c r="BN4" s="64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4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0:99" x14ac:dyDescent="0.25">
      <c r="J5" s="62"/>
      <c r="K5" s="62" t="s">
        <v>421</v>
      </c>
      <c r="L5" s="35">
        <v>0.78400000000000003</v>
      </c>
      <c r="M5" s="62"/>
      <c r="N5" s="62"/>
      <c r="O5" s="64"/>
      <c r="Q5" s="108"/>
      <c r="R5" s="108"/>
      <c r="S5" s="62"/>
      <c r="T5" s="62"/>
      <c r="U5" s="62"/>
      <c r="V5" s="62"/>
      <c r="W5" s="62"/>
      <c r="X5" s="62"/>
      <c r="Y5" s="62"/>
      <c r="Z5" s="62"/>
      <c r="AA5" s="62"/>
      <c r="AB5" s="62"/>
      <c r="AC5" s="64"/>
      <c r="AD5" s="62"/>
      <c r="AE5" s="62"/>
      <c r="AF5" s="62"/>
      <c r="AG5" s="62"/>
      <c r="AH5" s="62"/>
      <c r="AI5" s="62"/>
      <c r="AJ5" s="62"/>
      <c r="AK5" s="62"/>
      <c r="AL5" s="64"/>
      <c r="AM5" s="62"/>
      <c r="AN5" s="62"/>
      <c r="AO5" s="62"/>
      <c r="AP5" s="62"/>
      <c r="AQ5" s="62"/>
      <c r="AR5" s="62"/>
      <c r="AS5" s="62"/>
      <c r="AT5" s="62"/>
      <c r="AU5" s="64"/>
      <c r="AV5" s="62"/>
      <c r="AW5" s="62"/>
      <c r="AX5" s="62"/>
      <c r="AY5" s="62"/>
      <c r="AZ5" s="62"/>
      <c r="BA5" s="62"/>
      <c r="BB5" s="62"/>
      <c r="BC5" s="62"/>
      <c r="BD5" s="62"/>
      <c r="BE5" s="64"/>
      <c r="BF5" s="62"/>
      <c r="BG5" s="62"/>
      <c r="BH5" s="62"/>
      <c r="BI5" s="62"/>
      <c r="BJ5" s="62"/>
      <c r="BK5" s="62"/>
      <c r="BL5" s="62"/>
      <c r="BM5" s="62"/>
      <c r="BN5" s="64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4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0:99" x14ac:dyDescent="0.25">
      <c r="J6" s="62"/>
      <c r="K6" s="78" t="s">
        <v>422</v>
      </c>
      <c r="L6" s="79">
        <f>1-L5</f>
        <v>0.21599999999999997</v>
      </c>
      <c r="M6" s="78"/>
      <c r="N6" s="62"/>
      <c r="O6" s="64"/>
      <c r="Q6" s="108"/>
      <c r="R6" s="108"/>
      <c r="S6" s="62"/>
      <c r="T6" s="62"/>
      <c r="U6" s="62"/>
      <c r="V6" s="62"/>
      <c r="W6" s="62"/>
      <c r="X6" s="34" t="s">
        <v>328</v>
      </c>
      <c r="Y6" s="62"/>
      <c r="Z6" s="62"/>
      <c r="AA6" s="62"/>
      <c r="AB6" s="62"/>
      <c r="AC6" s="64"/>
      <c r="AD6" s="62"/>
      <c r="AE6" s="62"/>
      <c r="AF6" s="4" t="s">
        <v>233</v>
      </c>
      <c r="AG6" s="62"/>
      <c r="AH6" s="62"/>
      <c r="AI6" s="62"/>
      <c r="AJ6" s="62"/>
      <c r="AK6" s="62"/>
      <c r="AL6" s="64"/>
      <c r="AM6" s="62"/>
      <c r="AN6" s="62"/>
      <c r="AO6" s="4" t="s">
        <v>244</v>
      </c>
      <c r="AP6" s="62"/>
      <c r="AQ6" s="62"/>
      <c r="AR6" s="62"/>
      <c r="AS6" s="62"/>
      <c r="AT6" s="62"/>
      <c r="AU6" s="64"/>
      <c r="AV6" s="62"/>
      <c r="AW6" s="62"/>
      <c r="AX6" s="4" t="s">
        <v>326</v>
      </c>
      <c r="AY6" s="62"/>
      <c r="AZ6" s="62"/>
      <c r="BA6" s="62"/>
      <c r="BB6" s="62"/>
      <c r="BC6" s="62"/>
      <c r="BD6" s="62"/>
      <c r="BE6" s="64"/>
      <c r="BF6" s="62"/>
      <c r="BG6" s="62"/>
      <c r="BH6" s="4" t="s">
        <v>255</v>
      </c>
      <c r="BI6" s="62"/>
      <c r="BJ6" s="62"/>
      <c r="BK6" s="62"/>
      <c r="BL6" s="62"/>
      <c r="BM6" s="62"/>
      <c r="BN6" s="64"/>
      <c r="BO6" s="62"/>
      <c r="BP6" s="62"/>
      <c r="BQ6" s="4" t="s">
        <v>346</v>
      </c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4"/>
      <c r="CC6" s="62"/>
      <c r="CD6" s="62"/>
      <c r="CE6" s="4" t="s">
        <v>482</v>
      </c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</row>
    <row r="7" spans="10:99" x14ac:dyDescent="0.25">
      <c r="J7" s="62"/>
      <c r="K7" s="62" t="s">
        <v>429</v>
      </c>
      <c r="L7" s="76">
        <v>0.25800000000000001</v>
      </c>
      <c r="M7" s="76">
        <v>0.52200000000000002</v>
      </c>
      <c r="N7" s="62"/>
      <c r="O7" s="64"/>
      <c r="R7" s="112"/>
      <c r="S7" s="112" t="s">
        <v>40</v>
      </c>
      <c r="T7" s="108" t="s">
        <v>512</v>
      </c>
      <c r="U7" s="142" t="s">
        <v>402</v>
      </c>
      <c r="X7" s="112"/>
      <c r="Y7" s="112" t="s">
        <v>40</v>
      </c>
      <c r="Z7" s="108" t="s">
        <v>512</v>
      </c>
      <c r="AA7" s="142" t="s">
        <v>402</v>
      </c>
      <c r="AC7" s="64"/>
      <c r="AF7" s="24" t="s">
        <v>224</v>
      </c>
      <c r="AG7" s="62"/>
      <c r="AH7" s="62"/>
      <c r="AI7" s="62"/>
      <c r="AJ7" s="62"/>
      <c r="AK7" s="62"/>
      <c r="AL7" s="64"/>
      <c r="AM7" s="62"/>
      <c r="AN7" s="62"/>
      <c r="AO7" s="24" t="s">
        <v>519</v>
      </c>
      <c r="AP7" s="62"/>
      <c r="AQ7" s="62"/>
      <c r="AR7" s="62"/>
      <c r="AS7" s="62"/>
      <c r="AT7" s="62"/>
      <c r="AU7" s="64"/>
      <c r="AV7" s="62"/>
      <c r="AW7" s="62"/>
      <c r="AX7" s="24" t="s">
        <v>572</v>
      </c>
      <c r="BE7" s="64"/>
      <c r="BG7" s="62"/>
      <c r="BH7" s="24" t="s">
        <v>839</v>
      </c>
      <c r="BN7" s="64"/>
      <c r="BQ7" s="24" t="s">
        <v>330</v>
      </c>
      <c r="BY7" s="62" t="s">
        <v>3</v>
      </c>
      <c r="BZ7" s="62" t="s">
        <v>475</v>
      </c>
      <c r="CB7" s="64"/>
      <c r="CE7" s="24" t="s">
        <v>453</v>
      </c>
      <c r="CK7" s="62"/>
      <c r="CL7" s="62"/>
      <c r="CM7" s="62" t="s">
        <v>3</v>
      </c>
      <c r="CN7" s="62" t="s">
        <v>483</v>
      </c>
      <c r="CO7" s="62" t="s">
        <v>484</v>
      </c>
      <c r="CP7" s="62" t="s">
        <v>475</v>
      </c>
    </row>
    <row r="8" spans="10:99" x14ac:dyDescent="0.25">
      <c r="J8" s="62"/>
      <c r="K8" s="62" t="s">
        <v>191</v>
      </c>
      <c r="L8" s="76">
        <v>0.19400000000000001</v>
      </c>
      <c r="M8" s="76">
        <v>0.32300000000000001</v>
      </c>
      <c r="N8" s="62"/>
      <c r="O8" s="64"/>
      <c r="R8" s="112" t="s">
        <v>45</v>
      </c>
      <c r="S8" s="152">
        <v>0.30107523599949948</v>
      </c>
      <c r="T8" s="108">
        <v>3.0003411262028004E-2</v>
      </c>
      <c r="U8" s="57">
        <v>0.4636029800014988</v>
      </c>
      <c r="X8" s="112" t="s">
        <v>55</v>
      </c>
      <c r="Y8" s="152">
        <v>0</v>
      </c>
      <c r="Z8" s="108">
        <v>0</v>
      </c>
      <c r="AA8" s="57">
        <v>0.11694161191872102</v>
      </c>
      <c r="AC8" s="64"/>
      <c r="AH8" s="61" t="s">
        <v>3</v>
      </c>
      <c r="AI8" s="61" t="s">
        <v>4</v>
      </c>
      <c r="AL8" s="64"/>
      <c r="AQ8" s="61" t="s">
        <v>3</v>
      </c>
      <c r="AR8" s="61" t="s">
        <v>4</v>
      </c>
      <c r="AU8" s="64"/>
      <c r="AZ8" s="61" t="s">
        <v>3</v>
      </c>
      <c r="BA8" s="61" t="s">
        <v>4</v>
      </c>
      <c r="BE8" s="64"/>
      <c r="BJ8" s="61" t="s">
        <v>3</v>
      </c>
      <c r="BK8" s="61" t="s">
        <v>4</v>
      </c>
      <c r="BN8" s="64"/>
      <c r="BS8" s="61" t="s">
        <v>3</v>
      </c>
      <c r="BT8" s="61" t="s">
        <v>4</v>
      </c>
      <c r="BW8" s="43" t="s">
        <v>472</v>
      </c>
      <c r="BX8" s="24" t="s">
        <v>347</v>
      </c>
      <c r="BY8" s="62">
        <f>BS9</f>
        <v>105693</v>
      </c>
      <c r="BZ8" s="35">
        <f>BY8/$BQ$2</f>
        <v>3.3407538592687719E-2</v>
      </c>
      <c r="CB8" s="64"/>
      <c r="CG8" s="61" t="s">
        <v>3</v>
      </c>
      <c r="CH8" s="61" t="s">
        <v>4</v>
      </c>
      <c r="CK8" s="43" t="s">
        <v>472</v>
      </c>
      <c r="CL8" s="24" t="s">
        <v>347</v>
      </c>
      <c r="CM8" s="62">
        <f>SUM(CG9:CG10)</f>
        <v>91601</v>
      </c>
      <c r="CN8" s="35">
        <f>CM8/$CE$2</f>
        <v>2.8953326546022801E-2</v>
      </c>
      <c r="CO8" s="44">
        <f>CN8*(-1)</f>
        <v>-2.8953326546022801E-2</v>
      </c>
      <c r="CP8" s="35">
        <v>3.3407538592687719E-2</v>
      </c>
    </row>
    <row r="9" spans="10:99" x14ac:dyDescent="0.25">
      <c r="J9" s="62"/>
      <c r="K9" s="62" t="s">
        <v>444</v>
      </c>
      <c r="L9" s="77">
        <v>5.35</v>
      </c>
      <c r="M9" s="77">
        <v>5.77</v>
      </c>
      <c r="N9" s="62"/>
      <c r="O9" s="64"/>
      <c r="R9" s="112" t="s">
        <v>47</v>
      </c>
      <c r="S9" s="153">
        <v>0.35715589076090259</v>
      </c>
      <c r="T9" s="108">
        <v>3.134004719138634E-2</v>
      </c>
      <c r="U9" s="57">
        <v>0.3145452263411691</v>
      </c>
      <c r="X9" s="112" t="s">
        <v>60</v>
      </c>
      <c r="Y9" s="152">
        <v>0</v>
      </c>
      <c r="Z9" s="108">
        <v>0</v>
      </c>
      <c r="AA9" s="23">
        <v>7.8862295762369611E-2</v>
      </c>
      <c r="AC9" s="64"/>
      <c r="AF9" s="61" t="s">
        <v>6</v>
      </c>
      <c r="AG9" s="61" t="s">
        <v>225</v>
      </c>
      <c r="AH9" s="61">
        <v>45800</v>
      </c>
      <c r="AI9" s="54">
        <v>30.2</v>
      </c>
      <c r="AL9" s="64"/>
      <c r="AO9" s="61" t="s">
        <v>6</v>
      </c>
      <c r="AP9" s="61" t="s">
        <v>235</v>
      </c>
      <c r="AQ9" s="61">
        <v>264233</v>
      </c>
      <c r="AR9" s="54">
        <v>8.4</v>
      </c>
      <c r="AU9" s="64"/>
      <c r="AX9" s="61" t="s">
        <v>6</v>
      </c>
      <c r="AY9" s="61" t="s">
        <v>313</v>
      </c>
      <c r="AZ9" s="61">
        <v>419249</v>
      </c>
      <c r="BA9" s="54">
        <v>13.3</v>
      </c>
      <c r="BE9" s="64"/>
      <c r="BH9" s="61" t="s">
        <v>6</v>
      </c>
      <c r="BI9" s="61" t="s">
        <v>252</v>
      </c>
      <c r="BJ9" s="61">
        <v>380495</v>
      </c>
      <c r="BK9" s="61">
        <v>12</v>
      </c>
      <c r="BN9" s="64"/>
      <c r="BQ9" s="61" t="s">
        <v>6</v>
      </c>
      <c r="BR9" s="61" t="s">
        <v>331</v>
      </c>
      <c r="BS9" s="61">
        <v>105693</v>
      </c>
      <c r="BT9" s="61">
        <v>3.3</v>
      </c>
      <c r="BW9" s="43" t="s">
        <v>473</v>
      </c>
      <c r="BX9" s="24" t="s">
        <v>348</v>
      </c>
      <c r="BY9" s="62">
        <f>BS17</f>
        <v>204340</v>
      </c>
      <c r="BZ9" s="35">
        <f t="shared" ref="BZ9:BZ21" si="0">BY9/$BQ$2</f>
        <v>6.4587971162042984E-2</v>
      </c>
      <c r="CB9" s="64"/>
      <c r="CE9" s="61" t="s">
        <v>6</v>
      </c>
      <c r="CF9" s="61" t="s">
        <v>454</v>
      </c>
      <c r="CG9" s="61">
        <v>31708</v>
      </c>
      <c r="CH9" s="61">
        <v>1</v>
      </c>
      <c r="CK9" s="43" t="s">
        <v>473</v>
      </c>
      <c r="CL9" s="24" t="s">
        <v>348</v>
      </c>
      <c r="CM9" s="62">
        <f>SUM(CG21:CG22)</f>
        <v>165586</v>
      </c>
      <c r="CN9" s="35">
        <f t="shared" ref="CN9:CN21" si="1">CM9/$CE$2</f>
        <v>5.2338571952814182E-2</v>
      </c>
      <c r="CO9" s="44">
        <f t="shared" ref="CO9:CO21" si="2">CN9*(-1)</f>
        <v>-5.2338571952814182E-2</v>
      </c>
      <c r="CP9" s="35">
        <v>6.4587971162042984E-2</v>
      </c>
    </row>
    <row r="10" spans="10:99" x14ac:dyDescent="0.25">
      <c r="J10" s="62"/>
      <c r="K10" s="62" t="s">
        <v>693</v>
      </c>
      <c r="L10" s="77">
        <v>0.25600000000000001</v>
      </c>
      <c r="M10" s="77">
        <v>0.93</v>
      </c>
      <c r="N10" s="62"/>
      <c r="O10" s="64"/>
      <c r="R10" s="112" t="s">
        <v>48</v>
      </c>
      <c r="S10" s="153">
        <v>0.14285135025545373</v>
      </c>
      <c r="T10" s="108">
        <v>2.2886962107061041E-2</v>
      </c>
      <c r="U10" s="57">
        <v>0.33041787413096407</v>
      </c>
      <c r="X10" s="113" t="s">
        <v>259</v>
      </c>
      <c r="Y10" s="154">
        <v>0</v>
      </c>
      <c r="Z10" s="156">
        <v>0</v>
      </c>
      <c r="AA10" s="57">
        <v>8.1821435191737416E-2</v>
      </c>
      <c r="AC10" s="64"/>
      <c r="AG10" s="61" t="s">
        <v>226</v>
      </c>
      <c r="AH10" s="61">
        <v>24662</v>
      </c>
      <c r="AI10" s="54">
        <v>16.3</v>
      </c>
      <c r="AL10" s="64"/>
      <c r="AP10" s="61" t="s">
        <v>236</v>
      </c>
      <c r="AQ10" s="61">
        <v>620066</v>
      </c>
      <c r="AR10" s="54">
        <v>19.600000000000001</v>
      </c>
      <c r="AU10" s="64"/>
      <c r="AY10" s="61" t="s">
        <v>314</v>
      </c>
      <c r="AZ10" s="61">
        <v>433342</v>
      </c>
      <c r="BA10" s="54">
        <v>13.7</v>
      </c>
      <c r="BE10" s="64"/>
      <c r="BI10" s="61" t="s">
        <v>253</v>
      </c>
      <c r="BJ10" s="61">
        <v>320602</v>
      </c>
      <c r="BK10" s="61">
        <v>10.1</v>
      </c>
      <c r="BN10" s="64"/>
      <c r="BR10" s="61" t="s">
        <v>332</v>
      </c>
      <c r="BS10" s="61">
        <v>3058054</v>
      </c>
      <c r="BT10" s="61">
        <v>96.7</v>
      </c>
      <c r="BW10" s="43" t="s">
        <v>474</v>
      </c>
      <c r="BX10" s="24" t="s">
        <v>349</v>
      </c>
      <c r="BY10" s="62">
        <f>BS25</f>
        <v>144447</v>
      </c>
      <c r="BZ10" s="35">
        <f t="shared" si="0"/>
        <v>4.5656937801916528E-2</v>
      </c>
      <c r="CB10" s="64"/>
      <c r="CF10" s="61" t="s">
        <v>455</v>
      </c>
      <c r="CG10" s="61">
        <v>59893</v>
      </c>
      <c r="CH10" s="61">
        <v>1.9</v>
      </c>
      <c r="CK10" s="43" t="s">
        <v>474</v>
      </c>
      <c r="CL10" s="24" t="s">
        <v>349</v>
      </c>
      <c r="CM10" s="62">
        <f>SUM(CG34:CG35)</f>
        <v>116263</v>
      </c>
      <c r="CN10" s="35">
        <f t="shared" si="1"/>
        <v>3.6748513708586686E-2</v>
      </c>
      <c r="CO10" s="44">
        <f t="shared" si="2"/>
        <v>-3.6748513708586686E-2</v>
      </c>
      <c r="CP10" s="35">
        <v>4.5656937801916528E-2</v>
      </c>
    </row>
    <row r="11" spans="10:99" x14ac:dyDescent="0.25">
      <c r="J11" s="62"/>
      <c r="K11" s="62" t="s">
        <v>438</v>
      </c>
      <c r="L11" s="35">
        <v>0.95238223964317092</v>
      </c>
      <c r="M11" s="62"/>
      <c r="N11" s="62"/>
      <c r="O11" s="64"/>
      <c r="R11" s="113" t="s">
        <v>119</v>
      </c>
      <c r="S11" s="153">
        <v>0.28572007839426911</v>
      </c>
      <c r="T11" s="108">
        <v>2.1802118847926887E-2</v>
      </c>
      <c r="U11" s="57">
        <v>0.33700000000000002</v>
      </c>
      <c r="X11" s="112" t="s">
        <v>54</v>
      </c>
      <c r="Y11" s="152">
        <v>1.941688712522046E-2</v>
      </c>
      <c r="Z11" s="108">
        <v>9.0250561149107823E-3</v>
      </c>
      <c r="AA11" s="57">
        <v>5.0069729986300791E-2</v>
      </c>
      <c r="AC11" s="64"/>
      <c r="AG11" s="61" t="s">
        <v>227</v>
      </c>
      <c r="AH11" s="61">
        <v>17616</v>
      </c>
      <c r="AI11" s="54">
        <v>11.6</v>
      </c>
      <c r="AL11" s="64"/>
      <c r="AP11" s="61" t="s">
        <v>237</v>
      </c>
      <c r="AQ11" s="61">
        <v>112739</v>
      </c>
      <c r="AR11" s="61">
        <v>3.6</v>
      </c>
      <c r="AU11" s="64"/>
      <c r="AY11" s="61" t="s">
        <v>315</v>
      </c>
      <c r="AZ11" s="61">
        <v>264233</v>
      </c>
      <c r="BA11" s="61">
        <v>8.4</v>
      </c>
      <c r="BE11" s="64"/>
      <c r="BI11" s="61" t="s">
        <v>254</v>
      </c>
      <c r="BJ11" s="61">
        <v>2462649</v>
      </c>
      <c r="BK11" s="61">
        <v>77.8</v>
      </c>
      <c r="BN11" s="64"/>
      <c r="BR11" s="61" t="s">
        <v>43</v>
      </c>
      <c r="BS11" s="61">
        <v>3163747</v>
      </c>
      <c r="BT11" s="61">
        <v>100</v>
      </c>
      <c r="BW11" s="65" t="s">
        <v>450</v>
      </c>
      <c r="BX11" s="24" t="s">
        <v>350</v>
      </c>
      <c r="BY11" s="62">
        <f>BS33</f>
        <v>1493796</v>
      </c>
      <c r="BZ11" s="23">
        <f t="shared" si="0"/>
        <v>0.47216038450609354</v>
      </c>
      <c r="CB11" s="64"/>
      <c r="CF11" s="61" t="s">
        <v>456</v>
      </c>
      <c r="CG11" s="61">
        <v>10569</v>
      </c>
      <c r="CH11" s="61">
        <v>0.3</v>
      </c>
      <c r="CK11" s="65" t="s">
        <v>450</v>
      </c>
      <c r="CL11" s="24" t="s">
        <v>350</v>
      </c>
      <c r="CM11" s="62">
        <f>SUM(CG45:CG46)</f>
        <v>1433903</v>
      </c>
      <c r="CN11" s="35">
        <f t="shared" si="1"/>
        <v>0.45322935114596713</v>
      </c>
      <c r="CO11" s="23">
        <f t="shared" si="2"/>
        <v>-0.45322935114596713</v>
      </c>
      <c r="CP11" s="23">
        <v>0.47216038450609354</v>
      </c>
    </row>
    <row r="12" spans="10:99" x14ac:dyDescent="0.25">
      <c r="J12" s="62"/>
      <c r="K12" s="62" t="s">
        <v>516</v>
      </c>
      <c r="L12" s="62">
        <v>3600</v>
      </c>
      <c r="M12" s="62">
        <v>5300</v>
      </c>
      <c r="N12" s="62"/>
      <c r="O12" s="64"/>
      <c r="R12" s="112" t="s">
        <v>50</v>
      </c>
      <c r="S12" s="153">
        <v>6.666414365999962E-2</v>
      </c>
      <c r="T12" s="108">
        <v>1.631484795199593E-2</v>
      </c>
      <c r="U12" s="57">
        <v>0.27268793526705104</v>
      </c>
      <c r="X12" s="112" t="s">
        <v>53</v>
      </c>
      <c r="Y12" s="152">
        <v>2.6489269514971173E-2</v>
      </c>
      <c r="Z12" s="108">
        <v>1.0503239425237903E-2</v>
      </c>
      <c r="AA12" s="57">
        <v>7.0136527242600152E-2</v>
      </c>
      <c r="AC12" s="64"/>
      <c r="AG12" s="61" t="s">
        <v>228</v>
      </c>
      <c r="AH12" s="61">
        <v>28185</v>
      </c>
      <c r="AI12" s="54">
        <v>18.600000000000001</v>
      </c>
      <c r="AL12" s="64"/>
      <c r="AP12" s="61" t="s">
        <v>238</v>
      </c>
      <c r="AQ12" s="61">
        <v>98647</v>
      </c>
      <c r="AR12" s="61">
        <v>3.1</v>
      </c>
      <c r="AU12" s="64"/>
      <c r="AY12" s="61" t="s">
        <v>316</v>
      </c>
      <c r="AZ12" s="61">
        <v>42277</v>
      </c>
      <c r="BA12" s="61">
        <v>1.3</v>
      </c>
      <c r="BE12" s="64"/>
      <c r="BI12" s="61" t="s">
        <v>43</v>
      </c>
      <c r="BJ12" s="61">
        <v>3163747</v>
      </c>
      <c r="BK12" s="61">
        <v>100</v>
      </c>
      <c r="BN12" s="64"/>
      <c r="BW12" s="65" t="s">
        <v>449</v>
      </c>
      <c r="BX12" s="24" t="s">
        <v>351</v>
      </c>
      <c r="BY12" s="62">
        <f>BS41</f>
        <v>313556</v>
      </c>
      <c r="BZ12" s="23">
        <f t="shared" si="0"/>
        <v>9.910906276639693E-2</v>
      </c>
      <c r="CB12" s="64"/>
      <c r="CF12" s="61" t="s">
        <v>457</v>
      </c>
      <c r="CG12" s="61">
        <v>3523</v>
      </c>
      <c r="CH12" s="61">
        <v>0.1</v>
      </c>
      <c r="CK12" s="65" t="s">
        <v>449</v>
      </c>
      <c r="CL12" s="24" t="s">
        <v>351</v>
      </c>
      <c r="CM12" s="62">
        <f>SUM(CG58:CG59)</f>
        <v>253664</v>
      </c>
      <c r="CN12" s="35">
        <f t="shared" si="1"/>
        <v>8.0178345487170746E-2</v>
      </c>
      <c r="CO12" s="23">
        <f t="shared" si="2"/>
        <v>-8.0178345487170746E-2</v>
      </c>
      <c r="CP12" s="23">
        <v>9.910906276639693E-2</v>
      </c>
    </row>
    <row r="13" spans="10:99" x14ac:dyDescent="0.25">
      <c r="J13" s="62"/>
      <c r="K13" s="62" t="s">
        <v>432</v>
      </c>
      <c r="L13" s="88">
        <f>L12/87.18</f>
        <v>41.293874741913278</v>
      </c>
      <c r="M13" s="62">
        <v>61</v>
      </c>
      <c r="N13" s="62"/>
      <c r="O13" s="64"/>
      <c r="R13" s="112" t="s">
        <v>51</v>
      </c>
      <c r="S13" s="153">
        <v>0.25</v>
      </c>
      <c r="T13" s="108">
        <v>2.8321649191344677E-2</v>
      </c>
      <c r="U13" s="57">
        <v>0.26481777328727685</v>
      </c>
      <c r="X13" s="110" t="s">
        <v>164</v>
      </c>
      <c r="Y13" s="154">
        <v>2.9762739469589326E-2</v>
      </c>
      <c r="Z13" s="108">
        <v>1.1114586981061084E-2</v>
      </c>
      <c r="AA13" s="23">
        <v>8.2623335966029221E-2</v>
      </c>
      <c r="AC13" s="64"/>
      <c r="AG13" s="61" t="s">
        <v>230</v>
      </c>
      <c r="AH13" s="61">
        <v>3523</v>
      </c>
      <c r="AI13" s="61">
        <v>2.2999999999999998</v>
      </c>
      <c r="AL13" s="64"/>
      <c r="AP13" s="61" t="s">
        <v>239</v>
      </c>
      <c r="AQ13" s="61">
        <v>66939</v>
      </c>
      <c r="AR13" s="61">
        <v>2.1</v>
      </c>
      <c r="AU13" s="64"/>
      <c r="AY13" s="61" t="s">
        <v>317</v>
      </c>
      <c r="AZ13" s="61">
        <v>52847</v>
      </c>
      <c r="BA13" s="61">
        <v>1.7</v>
      </c>
      <c r="BE13" s="64"/>
      <c r="BN13" s="64"/>
      <c r="BW13" s="65" t="s">
        <v>448</v>
      </c>
      <c r="BX13" s="24" t="s">
        <v>352</v>
      </c>
      <c r="BY13" s="62">
        <f>BS49</f>
        <v>211386</v>
      </c>
      <c r="BZ13" s="23">
        <f t="shared" si="0"/>
        <v>6.6815077185375438E-2</v>
      </c>
      <c r="CB13" s="64"/>
      <c r="CF13" s="61" t="s">
        <v>43</v>
      </c>
      <c r="CG13" s="61">
        <v>105693</v>
      </c>
      <c r="CH13" s="61">
        <v>3.3</v>
      </c>
      <c r="CK13" s="65" t="s">
        <v>448</v>
      </c>
      <c r="CL13" s="24" t="s">
        <v>352</v>
      </c>
      <c r="CM13" s="62">
        <f>SUM(CG71:CG72)</f>
        <v>133878</v>
      </c>
      <c r="CN13" s="35">
        <f t="shared" si="1"/>
        <v>4.2316278766917834E-2</v>
      </c>
      <c r="CO13" s="23">
        <f t="shared" si="2"/>
        <v>-4.2316278766917834E-2</v>
      </c>
      <c r="CP13" s="23">
        <v>6.6815077185375438E-2</v>
      </c>
    </row>
    <row r="14" spans="10:99" x14ac:dyDescent="0.25">
      <c r="J14" s="62"/>
      <c r="K14" s="62" t="s">
        <v>843</v>
      </c>
      <c r="L14" s="35">
        <v>4.6510399820453699E-2</v>
      </c>
      <c r="M14" s="35">
        <v>3.6999999999999998E-2</v>
      </c>
      <c r="N14" s="62"/>
      <c r="O14" s="64"/>
      <c r="R14" s="112" t="s">
        <v>52</v>
      </c>
      <c r="S14" s="152">
        <v>0.17647124300136913</v>
      </c>
      <c r="T14" s="108">
        <v>2.4934132321761629E-2</v>
      </c>
      <c r="U14" s="57">
        <v>0.22435422164453778</v>
      </c>
      <c r="X14" s="112" t="s">
        <v>52</v>
      </c>
      <c r="Y14" s="152">
        <v>0.17647124300136913</v>
      </c>
      <c r="Z14" s="108">
        <v>2.4934132321761629E-2</v>
      </c>
      <c r="AA14" s="57">
        <v>0.22435422164453778</v>
      </c>
      <c r="AC14" s="64"/>
      <c r="AG14" s="61" t="s">
        <v>231</v>
      </c>
      <c r="AH14" s="61">
        <v>14092</v>
      </c>
      <c r="AI14" s="61">
        <v>9.3000000000000007</v>
      </c>
      <c r="AL14" s="64"/>
      <c r="AP14" s="61" t="s">
        <v>240</v>
      </c>
      <c r="AQ14" s="61">
        <v>52847</v>
      </c>
      <c r="AR14" s="61">
        <v>1.7</v>
      </c>
      <c r="AU14" s="64"/>
      <c r="AY14" s="61" t="s">
        <v>318</v>
      </c>
      <c r="AZ14" s="61">
        <v>352310</v>
      </c>
      <c r="BA14" s="61">
        <v>11.1</v>
      </c>
      <c r="BE14" s="64"/>
      <c r="BN14" s="64"/>
      <c r="BW14" s="43" t="s">
        <v>476</v>
      </c>
      <c r="BX14" s="24" t="s">
        <v>353</v>
      </c>
      <c r="BY14" s="62">
        <f>BS57</f>
        <v>147970</v>
      </c>
      <c r="BZ14" s="35">
        <f t="shared" si="0"/>
        <v>4.6770490813582755E-2</v>
      </c>
      <c r="CB14" s="64"/>
      <c r="CE14" s="61" t="s">
        <v>69</v>
      </c>
      <c r="CF14" s="61" t="s">
        <v>70</v>
      </c>
      <c r="CG14" s="61">
        <v>3058054</v>
      </c>
      <c r="CH14" s="61">
        <v>96.7</v>
      </c>
      <c r="CK14" s="43" t="s">
        <v>476</v>
      </c>
      <c r="CL14" s="24" t="s">
        <v>353</v>
      </c>
      <c r="CM14" s="62">
        <f>SUM(CG84:CG85)</f>
        <v>109216</v>
      </c>
      <c r="CN14" s="35">
        <f t="shared" si="1"/>
        <v>3.4521091604353953E-2</v>
      </c>
      <c r="CO14" s="44">
        <f t="shared" si="2"/>
        <v>-3.4521091604353953E-2</v>
      </c>
      <c r="CP14" s="35">
        <v>4.6770490813582755E-2</v>
      </c>
    </row>
    <row r="15" spans="10:99" x14ac:dyDescent="0.25">
      <c r="K15" s="62"/>
      <c r="L15" s="62"/>
      <c r="M15" s="62"/>
      <c r="O15" s="64"/>
      <c r="R15" s="112" t="s">
        <v>53</v>
      </c>
      <c r="S15" s="152">
        <v>2.6489269514971173E-2</v>
      </c>
      <c r="T15" s="108">
        <v>1.0503239425237903E-2</v>
      </c>
      <c r="U15" s="57">
        <v>7.0136527242600152E-2</v>
      </c>
      <c r="X15" s="112" t="s">
        <v>45</v>
      </c>
      <c r="Y15" s="152">
        <v>0.30107523599949948</v>
      </c>
      <c r="Z15" s="108">
        <v>3.0003411262028004E-2</v>
      </c>
      <c r="AA15" s="57">
        <v>0.4636029800014988</v>
      </c>
      <c r="AC15" s="64"/>
      <c r="AG15" s="61" t="s">
        <v>232</v>
      </c>
      <c r="AH15" s="61">
        <v>3523</v>
      </c>
      <c r="AI15" s="61">
        <v>2.2999999999999998</v>
      </c>
      <c r="AL15" s="64"/>
      <c r="AP15" s="61" t="s">
        <v>241</v>
      </c>
      <c r="AQ15" s="61">
        <v>1476180</v>
      </c>
      <c r="AR15" s="54">
        <v>46.7</v>
      </c>
      <c r="AU15" s="64"/>
      <c r="AY15" s="61" t="s">
        <v>319</v>
      </c>
      <c r="AZ15" s="61">
        <v>482665</v>
      </c>
      <c r="BA15" s="54">
        <v>15.3</v>
      </c>
      <c r="BE15" s="64"/>
      <c r="BN15" s="64"/>
      <c r="BQ15" s="24" t="s">
        <v>333</v>
      </c>
      <c r="BW15" s="65" t="s">
        <v>447</v>
      </c>
      <c r="BX15" s="24" t="s">
        <v>354</v>
      </c>
      <c r="BY15" s="62">
        <f>BS65</f>
        <v>221956</v>
      </c>
      <c r="BZ15" s="23">
        <f t="shared" si="0"/>
        <v>7.0156052301274405E-2</v>
      </c>
      <c r="CB15" s="64"/>
      <c r="CE15" s="61" t="s">
        <v>43</v>
      </c>
      <c r="CG15" s="61">
        <v>3163747</v>
      </c>
      <c r="CH15" s="61">
        <v>100</v>
      </c>
      <c r="CK15" s="65" t="s">
        <v>447</v>
      </c>
      <c r="CL15" s="24" t="s">
        <v>354</v>
      </c>
      <c r="CM15" s="62">
        <f>SUM(CG97:CG98)</f>
        <v>186725</v>
      </c>
      <c r="CN15" s="35">
        <f t="shared" si="1"/>
        <v>5.9020206103711829E-2</v>
      </c>
      <c r="CO15" s="23">
        <f t="shared" si="2"/>
        <v>-5.9020206103711829E-2</v>
      </c>
      <c r="CP15" s="23">
        <v>7.0156052301274405E-2</v>
      </c>
    </row>
    <row r="16" spans="10:99" x14ac:dyDescent="0.25">
      <c r="O16" s="64"/>
      <c r="R16" s="112" t="s">
        <v>54</v>
      </c>
      <c r="S16" s="152">
        <v>1.941688712522046E-2</v>
      </c>
      <c r="T16" s="108">
        <v>9.0250561149107823E-3</v>
      </c>
      <c r="U16" s="57">
        <v>5.0069729986300791E-2</v>
      </c>
      <c r="X16" s="112" t="s">
        <v>59</v>
      </c>
      <c r="Y16" s="153">
        <v>0</v>
      </c>
      <c r="Z16" s="108">
        <v>0</v>
      </c>
      <c r="AA16" s="57">
        <v>0.20858742293958196</v>
      </c>
      <c r="AC16" s="64"/>
      <c r="AG16" s="61" t="s">
        <v>43</v>
      </c>
      <c r="AH16" s="61">
        <v>137401</v>
      </c>
      <c r="AI16" s="61">
        <v>90.7</v>
      </c>
      <c r="AL16" s="64"/>
      <c r="AP16" s="61" t="s">
        <v>242</v>
      </c>
      <c r="AQ16" s="61">
        <v>10569</v>
      </c>
      <c r="AR16" s="61">
        <v>0.3</v>
      </c>
      <c r="AU16" s="64"/>
      <c r="AY16" s="61" t="s">
        <v>320</v>
      </c>
      <c r="AZ16" s="61">
        <v>183201</v>
      </c>
      <c r="BA16" s="61">
        <v>5.8</v>
      </c>
      <c r="BE16" s="64"/>
      <c r="BN16" s="64"/>
      <c r="BS16" s="61" t="s">
        <v>3</v>
      </c>
      <c r="BT16" s="61" t="s">
        <v>4</v>
      </c>
      <c r="BW16" s="43" t="s">
        <v>477</v>
      </c>
      <c r="BX16" s="24" t="s">
        <v>355</v>
      </c>
      <c r="BY16" s="62">
        <f>BS73</f>
        <v>31708</v>
      </c>
      <c r="BZ16" s="35">
        <f t="shared" si="0"/>
        <v>1.0022293185896343E-2</v>
      </c>
      <c r="CB16" s="64"/>
      <c r="CK16" s="43" t="s">
        <v>477</v>
      </c>
      <c r="CL16" s="24" t="s">
        <v>355</v>
      </c>
      <c r="CM16" s="62">
        <f>SUM(CG110:CG111)</f>
        <v>21138</v>
      </c>
      <c r="CN16" s="35">
        <f t="shared" si="1"/>
        <v>6.6813180699973797E-3</v>
      </c>
      <c r="CO16" s="44">
        <f t="shared" si="2"/>
        <v>-6.6813180699973797E-3</v>
      </c>
      <c r="CP16" s="35">
        <v>1.0022293185896343E-2</v>
      </c>
    </row>
    <row r="17" spans="15:94" x14ac:dyDescent="0.25">
      <c r="O17" s="64"/>
      <c r="R17" s="110" t="s">
        <v>164</v>
      </c>
      <c r="S17" s="154">
        <v>2.9762739469589326E-2</v>
      </c>
      <c r="T17" s="108">
        <v>1.1114586981061084E-2</v>
      </c>
      <c r="U17" s="23">
        <v>8.2623335966029221E-2</v>
      </c>
      <c r="X17" s="112" t="s">
        <v>88</v>
      </c>
      <c r="Y17" s="153">
        <v>0</v>
      </c>
      <c r="Z17" s="108">
        <v>0</v>
      </c>
      <c r="AA17" s="57">
        <v>8.8901423056172532E-2</v>
      </c>
      <c r="AC17" s="64"/>
      <c r="AF17" s="61" t="s">
        <v>69</v>
      </c>
      <c r="AG17" s="61" t="s">
        <v>70</v>
      </c>
      <c r="AH17" s="61">
        <v>14092</v>
      </c>
      <c r="AI17" s="61">
        <v>9.3000000000000007</v>
      </c>
      <c r="AL17" s="64"/>
      <c r="AP17" s="61" t="s">
        <v>243</v>
      </c>
      <c r="AQ17" s="61">
        <v>250140</v>
      </c>
      <c r="AR17" s="54">
        <v>7.9</v>
      </c>
      <c r="AU17" s="64"/>
      <c r="AY17" s="61" t="s">
        <v>321</v>
      </c>
      <c r="AZ17" s="61">
        <v>246617</v>
      </c>
      <c r="BA17" s="54">
        <v>7.8</v>
      </c>
      <c r="BE17" s="64"/>
      <c r="BN17" s="64"/>
      <c r="BQ17" s="61" t="s">
        <v>6</v>
      </c>
      <c r="BR17" s="61" t="s">
        <v>331</v>
      </c>
      <c r="BS17" s="61">
        <v>204340</v>
      </c>
      <c r="BT17" s="61">
        <v>6.5</v>
      </c>
      <c r="BW17" s="43" t="s">
        <v>478</v>
      </c>
      <c r="BX17" s="24" t="s">
        <v>356</v>
      </c>
      <c r="BY17" s="62">
        <f>BS81</f>
        <v>42277</v>
      </c>
      <c r="BZ17" s="35">
        <f t="shared" si="0"/>
        <v>1.3362952220895034E-2</v>
      </c>
      <c r="CB17" s="64"/>
      <c r="CK17" s="43" t="s">
        <v>478</v>
      </c>
      <c r="CL17" s="24" t="s">
        <v>356</v>
      </c>
      <c r="CM17" s="62">
        <f>SUM(CG121:CG122)</f>
        <v>31708</v>
      </c>
      <c r="CN17" s="35">
        <f t="shared" si="1"/>
        <v>1.0022293185896343E-2</v>
      </c>
      <c r="CO17" s="44">
        <f t="shared" si="2"/>
        <v>-1.0022293185896343E-2</v>
      </c>
      <c r="CP17" s="35">
        <v>1.3362952220895034E-2</v>
      </c>
    </row>
    <row r="18" spans="15:94" x14ac:dyDescent="0.25">
      <c r="O18" s="64"/>
      <c r="R18" s="112" t="s">
        <v>55</v>
      </c>
      <c r="S18" s="152">
        <v>0</v>
      </c>
      <c r="T18" s="108">
        <v>0</v>
      </c>
      <c r="U18" s="57">
        <v>0.11694161191872102</v>
      </c>
      <c r="X18" s="112" t="s">
        <v>61</v>
      </c>
      <c r="Y18" s="153">
        <v>0</v>
      </c>
      <c r="Z18" s="108">
        <v>0</v>
      </c>
      <c r="AA18" s="57">
        <v>0.30681236094856507</v>
      </c>
      <c r="AC18" s="64"/>
      <c r="AF18" s="61" t="s">
        <v>43</v>
      </c>
      <c r="AH18" s="61">
        <v>151493</v>
      </c>
      <c r="AI18" s="61">
        <v>100</v>
      </c>
      <c r="AL18" s="64"/>
      <c r="AP18" s="61" t="s">
        <v>218</v>
      </c>
      <c r="AQ18" s="61">
        <v>211386</v>
      </c>
      <c r="AR18" s="61">
        <v>6.7</v>
      </c>
      <c r="AU18" s="64"/>
      <c r="AY18" s="61" t="s">
        <v>322</v>
      </c>
      <c r="AZ18" s="61">
        <v>119786</v>
      </c>
      <c r="BA18" s="61">
        <v>3.8</v>
      </c>
      <c r="BE18" s="64"/>
      <c r="BN18" s="64"/>
      <c r="BR18" s="61" t="s">
        <v>332</v>
      </c>
      <c r="BS18" s="61">
        <v>2959407</v>
      </c>
      <c r="BT18" s="61">
        <v>93.5</v>
      </c>
      <c r="BW18" s="65" t="s">
        <v>451</v>
      </c>
      <c r="BX18" s="24" t="s">
        <v>357</v>
      </c>
      <c r="BY18" s="62">
        <f>BS89</f>
        <v>1331733</v>
      </c>
      <c r="BZ18" s="23">
        <f t="shared" si="0"/>
        <v>0.4209353655649456</v>
      </c>
      <c r="CB18" s="64"/>
      <c r="CK18" s="65" t="s">
        <v>451</v>
      </c>
      <c r="CL18" s="24" t="s">
        <v>357</v>
      </c>
      <c r="CM18" s="62">
        <f>SUM(CG133:CG134)</f>
        <v>384018</v>
      </c>
      <c r="CN18" s="35">
        <f t="shared" si="1"/>
        <v>0.12138075516152208</v>
      </c>
      <c r="CO18" s="23">
        <f t="shared" si="2"/>
        <v>-0.12138075516152208</v>
      </c>
      <c r="CP18" s="23">
        <v>0.4209353655649456</v>
      </c>
    </row>
    <row r="19" spans="15:94" x14ac:dyDescent="0.25">
      <c r="O19" s="64"/>
      <c r="R19" s="112" t="s">
        <v>56</v>
      </c>
      <c r="S19" s="153">
        <v>0.37498669505055882</v>
      </c>
      <c r="T19" s="108">
        <v>3.1664341709709588E-2</v>
      </c>
      <c r="U19" s="57">
        <v>0.28533999859497072</v>
      </c>
      <c r="X19" s="112" t="s">
        <v>62</v>
      </c>
      <c r="Y19" s="153">
        <v>0</v>
      </c>
      <c r="Z19" s="108">
        <v>0</v>
      </c>
      <c r="AA19" s="57">
        <v>0.16441678188154343</v>
      </c>
      <c r="AC19" s="64"/>
      <c r="AL19" s="64"/>
      <c r="AP19" s="61" t="s">
        <v>43</v>
      </c>
      <c r="AQ19" s="61">
        <v>3163747</v>
      </c>
      <c r="AR19" s="61">
        <v>100</v>
      </c>
      <c r="AU19" s="64"/>
      <c r="AY19" s="61" t="s">
        <v>323</v>
      </c>
      <c r="AZ19" s="61">
        <v>521419</v>
      </c>
      <c r="BA19" s="54">
        <v>16.5</v>
      </c>
      <c r="BE19" s="64"/>
      <c r="BN19" s="64"/>
      <c r="BR19" s="61" t="s">
        <v>43</v>
      </c>
      <c r="BS19" s="61">
        <v>3163747</v>
      </c>
      <c r="BT19" s="61">
        <v>100</v>
      </c>
      <c r="BW19" s="43" t="s">
        <v>479</v>
      </c>
      <c r="BX19" s="24" t="s">
        <v>358</v>
      </c>
      <c r="BY19" s="62">
        <f>BS97</f>
        <v>109216</v>
      </c>
      <c r="BZ19" s="35">
        <f t="shared" si="0"/>
        <v>3.4521091604353953E-2</v>
      </c>
      <c r="CB19" s="64"/>
      <c r="CE19" s="24" t="s">
        <v>459</v>
      </c>
      <c r="CK19" s="43" t="s">
        <v>479</v>
      </c>
      <c r="CL19" s="24" t="s">
        <v>358</v>
      </c>
      <c r="CM19" s="62">
        <f>SUM(CG146:CG147)</f>
        <v>73986</v>
      </c>
      <c r="CN19" s="35">
        <f t="shared" si="1"/>
        <v>2.338556148769165E-2</v>
      </c>
      <c r="CO19" s="44">
        <f t="shared" si="2"/>
        <v>-2.338556148769165E-2</v>
      </c>
      <c r="CP19" s="35">
        <v>3.4521091604353953E-2</v>
      </c>
    </row>
    <row r="20" spans="15:94" x14ac:dyDescent="0.25">
      <c r="O20" s="64"/>
      <c r="R20" s="112" t="s">
        <v>57</v>
      </c>
      <c r="S20" s="153">
        <v>0.66666666666666663</v>
      </c>
      <c r="T20" s="108">
        <v>3.0832706307956568E-2</v>
      </c>
      <c r="U20" s="57">
        <v>0.25457267048150523</v>
      </c>
      <c r="X20" s="112" t="s">
        <v>63</v>
      </c>
      <c r="Y20" s="153">
        <v>0</v>
      </c>
      <c r="Z20" s="108">
        <v>0</v>
      </c>
      <c r="AA20" s="57">
        <v>8.9827356531953367E-2</v>
      </c>
      <c r="AC20" s="64"/>
      <c r="AL20" s="64"/>
      <c r="AU20" s="64"/>
      <c r="AY20" s="61" t="s">
        <v>366</v>
      </c>
      <c r="AZ20" s="61">
        <v>42277</v>
      </c>
      <c r="BA20" s="61">
        <v>1.3</v>
      </c>
      <c r="BE20" s="64"/>
      <c r="BN20" s="64"/>
      <c r="BW20" s="43" t="s">
        <v>480</v>
      </c>
      <c r="BX20" s="24" t="s">
        <v>359</v>
      </c>
      <c r="BY20" s="62">
        <f>BS105</f>
        <v>31708</v>
      </c>
      <c r="BZ20" s="35">
        <f t="shared" si="0"/>
        <v>1.0022293185896343E-2</v>
      </c>
      <c r="CB20" s="64"/>
      <c r="CG20" s="61" t="s">
        <v>3</v>
      </c>
      <c r="CH20" s="61" t="s">
        <v>4</v>
      </c>
      <c r="CK20" s="43" t="s">
        <v>480</v>
      </c>
      <c r="CL20" s="24" t="s">
        <v>359</v>
      </c>
      <c r="CM20" s="62">
        <f>SUM(CG159:CG160)</f>
        <v>21139</v>
      </c>
      <c r="CN20" s="35">
        <f t="shared" si="1"/>
        <v>6.6816341508976543E-3</v>
      </c>
      <c r="CO20" s="44">
        <f t="shared" si="2"/>
        <v>-6.6816341508976543E-3</v>
      </c>
      <c r="CP20" s="35">
        <v>1.0022293185896343E-2</v>
      </c>
    </row>
    <row r="21" spans="15:94" x14ac:dyDescent="0.25">
      <c r="O21" s="64"/>
      <c r="R21" s="112" t="s">
        <v>58</v>
      </c>
      <c r="S21" s="153">
        <v>0.45455952933890698</v>
      </c>
      <c r="T21" s="108">
        <v>3.2567690764339206E-2</v>
      </c>
      <c r="U21" s="57">
        <v>0.19291913224158527</v>
      </c>
      <c r="X21" s="112" t="s">
        <v>50</v>
      </c>
      <c r="Y21" s="153">
        <v>6.666414365999962E-2</v>
      </c>
      <c r="Z21" s="108">
        <v>1.631484795199593E-2</v>
      </c>
      <c r="AA21" s="57">
        <v>0.27268793526705104</v>
      </c>
      <c r="AC21" s="64"/>
      <c r="AL21" s="64"/>
      <c r="AU21" s="64"/>
      <c r="AY21" s="61" t="s">
        <v>324</v>
      </c>
      <c r="AZ21" s="61">
        <v>3523</v>
      </c>
      <c r="BA21" s="61">
        <v>0.1</v>
      </c>
      <c r="BE21" s="64"/>
      <c r="BN21" s="64"/>
      <c r="BW21" s="43" t="s">
        <v>481</v>
      </c>
      <c r="BX21" s="24" t="s">
        <v>360</v>
      </c>
      <c r="BY21" s="62">
        <f>BS113</f>
        <v>21139</v>
      </c>
      <c r="BZ21" s="35">
        <f t="shared" si="0"/>
        <v>6.6816341508976543E-3</v>
      </c>
      <c r="CB21" s="64"/>
      <c r="CE21" s="61" t="s">
        <v>6</v>
      </c>
      <c r="CF21" s="61" t="s">
        <v>454</v>
      </c>
      <c r="CG21" s="61">
        <v>63416</v>
      </c>
      <c r="CH21" s="61">
        <v>2</v>
      </c>
      <c r="CK21" s="43" t="s">
        <v>481</v>
      </c>
      <c r="CL21" s="24" t="s">
        <v>360</v>
      </c>
      <c r="CM21" s="62">
        <f>SUM(CG171:CG172)</f>
        <v>17615</v>
      </c>
      <c r="CN21" s="35">
        <f t="shared" si="1"/>
        <v>5.5677650583311495E-3</v>
      </c>
      <c r="CO21" s="35">
        <f t="shared" si="2"/>
        <v>-5.5677650583311495E-3</v>
      </c>
      <c r="CP21" s="35">
        <v>6.6816341508976543E-3</v>
      </c>
    </row>
    <row r="22" spans="15:94" x14ac:dyDescent="0.25">
      <c r="O22" s="64"/>
      <c r="R22" s="112" t="s">
        <v>59</v>
      </c>
      <c r="S22" s="153">
        <v>0</v>
      </c>
      <c r="T22" s="108">
        <v>0</v>
      </c>
      <c r="U22" s="57">
        <v>0.20858742293958196</v>
      </c>
      <c r="X22" s="112" t="s">
        <v>48</v>
      </c>
      <c r="Y22" s="153">
        <v>0.14285135025545373</v>
      </c>
      <c r="Z22" s="108">
        <v>2.2886962107061041E-2</v>
      </c>
      <c r="AA22" s="57">
        <v>0.33041787413096407</v>
      </c>
      <c r="AC22" s="64"/>
      <c r="AL22" s="64"/>
      <c r="AU22" s="64"/>
      <c r="AY22" s="61" t="s">
        <v>43</v>
      </c>
      <c r="AZ22" s="61">
        <v>3163747</v>
      </c>
      <c r="BA22" s="61">
        <v>100</v>
      </c>
      <c r="BE22" s="64"/>
      <c r="BN22" s="64"/>
      <c r="CB22" s="64"/>
      <c r="CF22" s="61" t="s">
        <v>455</v>
      </c>
      <c r="CG22" s="61">
        <v>102170</v>
      </c>
      <c r="CH22" s="61">
        <v>3.2</v>
      </c>
    </row>
    <row r="23" spans="15:94" x14ac:dyDescent="0.25">
      <c r="O23" s="64"/>
      <c r="R23" s="112" t="s">
        <v>60</v>
      </c>
      <c r="S23" s="152">
        <v>0</v>
      </c>
      <c r="T23" s="108">
        <v>0</v>
      </c>
      <c r="U23" s="23">
        <v>7.8862295762369611E-2</v>
      </c>
      <c r="X23" s="112" t="s">
        <v>51</v>
      </c>
      <c r="Y23" s="153">
        <v>0.25</v>
      </c>
      <c r="Z23" s="108">
        <v>2.8321649191344677E-2</v>
      </c>
      <c r="AA23" s="57">
        <v>0.26481777328727685</v>
      </c>
      <c r="AC23" s="64"/>
      <c r="AL23" s="64"/>
      <c r="AU23" s="64"/>
      <c r="BE23" s="64"/>
      <c r="BN23" s="64"/>
      <c r="BQ23" s="24" t="s">
        <v>334</v>
      </c>
      <c r="CB23" s="64"/>
      <c r="CF23" s="61" t="s">
        <v>456</v>
      </c>
      <c r="CG23" s="61">
        <v>24662</v>
      </c>
      <c r="CH23" s="61">
        <v>0.8</v>
      </c>
    </row>
    <row r="24" spans="15:94" x14ac:dyDescent="0.25">
      <c r="O24" s="64"/>
      <c r="R24" s="112" t="s">
        <v>88</v>
      </c>
      <c r="S24" s="153">
        <v>0</v>
      </c>
      <c r="T24" s="108">
        <v>0</v>
      </c>
      <c r="U24" s="57">
        <v>8.8901423056172532E-2</v>
      </c>
      <c r="X24" s="113" t="s">
        <v>119</v>
      </c>
      <c r="Y24" s="153">
        <v>0.28572007839426911</v>
      </c>
      <c r="Z24" s="108">
        <v>2.1802118847926887E-2</v>
      </c>
      <c r="AA24" s="57">
        <v>0.33700000000000002</v>
      </c>
      <c r="AC24" s="64"/>
      <c r="AL24" s="64"/>
      <c r="AU24" s="64"/>
      <c r="BE24" s="64"/>
      <c r="BN24" s="64"/>
      <c r="BS24" s="61" t="s">
        <v>3</v>
      </c>
      <c r="BT24" s="61" t="s">
        <v>4</v>
      </c>
      <c r="CB24" s="64"/>
      <c r="CF24" s="61" t="s">
        <v>457</v>
      </c>
      <c r="CG24" s="61">
        <v>7046</v>
      </c>
      <c r="CH24" s="61">
        <v>0.2</v>
      </c>
    </row>
    <row r="25" spans="15:94" ht="16.5" thickBot="1" x14ac:dyDescent="0.3">
      <c r="O25" s="64"/>
      <c r="R25" s="113" t="s">
        <v>259</v>
      </c>
      <c r="S25" s="154">
        <v>0</v>
      </c>
      <c r="T25" s="156">
        <v>0</v>
      </c>
      <c r="U25" s="57">
        <v>8.1821435191737416E-2</v>
      </c>
      <c r="X25" s="112" t="s">
        <v>47</v>
      </c>
      <c r="Y25" s="153">
        <v>0.35715589076090259</v>
      </c>
      <c r="Z25" s="108">
        <v>3.134004719138634E-2</v>
      </c>
      <c r="AA25" s="57">
        <v>0.3145452263411691</v>
      </c>
      <c r="AC25" s="64"/>
      <c r="AL25" s="64"/>
      <c r="AU25" s="64"/>
      <c r="BE25" s="64"/>
      <c r="BN25" s="64"/>
      <c r="BQ25" s="61" t="s">
        <v>6</v>
      </c>
      <c r="BR25" s="61" t="s">
        <v>331</v>
      </c>
      <c r="BS25" s="61">
        <v>144447</v>
      </c>
      <c r="BT25" s="61">
        <v>4.5999999999999996</v>
      </c>
      <c r="CB25" s="64"/>
      <c r="CF25" s="61" t="s">
        <v>458</v>
      </c>
      <c r="CG25" s="61">
        <v>7046</v>
      </c>
      <c r="CH25" s="61">
        <v>0.2</v>
      </c>
    </row>
    <row r="26" spans="15:94" x14ac:dyDescent="0.25">
      <c r="O26" s="64"/>
      <c r="R26" s="112" t="s">
        <v>61</v>
      </c>
      <c r="S26" s="153">
        <v>0</v>
      </c>
      <c r="T26" s="108">
        <v>0</v>
      </c>
      <c r="U26" s="57">
        <v>0.30681236094856507</v>
      </c>
      <c r="X26" s="112" t="s">
        <v>56</v>
      </c>
      <c r="Y26" s="153">
        <v>0.37498669505055882</v>
      </c>
      <c r="Z26" s="108">
        <v>3.1664341709709588E-2</v>
      </c>
      <c r="AA26" s="57">
        <v>0.28533999859497072</v>
      </c>
      <c r="AC26" s="64"/>
      <c r="AG26" s="159" t="s">
        <v>225</v>
      </c>
      <c r="AH26" s="182">
        <v>45800</v>
      </c>
      <c r="AI26" s="183">
        <f>AH26/$AF$2</f>
        <v>0.30232419979801045</v>
      </c>
      <c r="AL26" s="64"/>
      <c r="AP26" s="209" t="s">
        <v>446</v>
      </c>
      <c r="AQ26" s="182">
        <v>1476180</v>
      </c>
      <c r="AR26" s="183">
        <f>AQ26/$AO$2</f>
        <v>0.46659230336686214</v>
      </c>
      <c r="AU26" s="64"/>
      <c r="BE26" s="64"/>
      <c r="BN26" s="64"/>
      <c r="BR26" s="61" t="s">
        <v>332</v>
      </c>
      <c r="BS26" s="61">
        <v>3019300</v>
      </c>
      <c r="BT26" s="61">
        <v>95.4</v>
      </c>
      <c r="CB26" s="64"/>
      <c r="CF26" s="61" t="s">
        <v>43</v>
      </c>
      <c r="CG26" s="61">
        <v>204340</v>
      </c>
      <c r="CH26" s="61">
        <v>6.5</v>
      </c>
    </row>
    <row r="27" spans="15:94" ht="16.5" thickBot="1" x14ac:dyDescent="0.3">
      <c r="O27" s="64"/>
      <c r="R27" s="112" t="s">
        <v>62</v>
      </c>
      <c r="S27" s="153">
        <v>0</v>
      </c>
      <c r="T27" s="108">
        <v>0</v>
      </c>
      <c r="U27" s="57">
        <v>0.16441678188154343</v>
      </c>
      <c r="X27" s="112" t="s">
        <v>58</v>
      </c>
      <c r="Y27" s="153">
        <v>0.45455952933890698</v>
      </c>
      <c r="Z27" s="108">
        <v>3.2567690764339206E-2</v>
      </c>
      <c r="AA27" s="57">
        <v>0.19291913224158527</v>
      </c>
      <c r="AC27" s="64"/>
      <c r="AG27" s="184" t="s">
        <v>228</v>
      </c>
      <c r="AH27" s="185">
        <v>28185</v>
      </c>
      <c r="AI27" s="186">
        <f t="shared" ref="AI27:AI29" si="3">AH27/$AF$2</f>
        <v>0.1860482002468761</v>
      </c>
      <c r="AL27" s="64"/>
      <c r="AP27" s="204" t="s">
        <v>236</v>
      </c>
      <c r="AQ27" s="185">
        <v>620066</v>
      </c>
      <c r="AR27" s="186">
        <f t="shared" ref="AR27:AR29" si="4">AQ27/$AO$2</f>
        <v>0.19599101950946141</v>
      </c>
      <c r="AU27" s="64"/>
      <c r="BE27" s="64"/>
      <c r="BN27" s="64"/>
      <c r="BR27" s="61" t="s">
        <v>43</v>
      </c>
      <c r="BS27" s="61">
        <v>3163747</v>
      </c>
      <c r="BT27" s="61">
        <v>100</v>
      </c>
      <c r="CB27" s="64"/>
      <c r="CE27" s="61" t="s">
        <v>69</v>
      </c>
      <c r="CF27" s="61" t="s">
        <v>70</v>
      </c>
      <c r="CG27" s="61">
        <v>2959407</v>
      </c>
      <c r="CH27" s="61">
        <v>93.5</v>
      </c>
    </row>
    <row r="28" spans="15:94" x14ac:dyDescent="0.25">
      <c r="O28" s="64"/>
      <c r="R28" s="112" t="s">
        <v>63</v>
      </c>
      <c r="S28" s="153">
        <v>0</v>
      </c>
      <c r="T28" s="108">
        <v>0</v>
      </c>
      <c r="U28" s="57">
        <v>8.9827356531953367E-2</v>
      </c>
      <c r="X28" s="112" t="s">
        <v>57</v>
      </c>
      <c r="Y28" s="153">
        <v>0.66666666666666663</v>
      </c>
      <c r="Z28" s="108">
        <v>3.0832706307956568E-2</v>
      </c>
      <c r="AA28" s="57">
        <v>0.25457267048150523</v>
      </c>
      <c r="AC28" s="64"/>
      <c r="AG28" s="184" t="s">
        <v>226</v>
      </c>
      <c r="AH28" s="185">
        <v>24662</v>
      </c>
      <c r="AI28" s="186">
        <f t="shared" si="3"/>
        <v>0.16279300033664923</v>
      </c>
      <c r="AL28" s="64"/>
      <c r="AP28" s="210" t="s">
        <v>235</v>
      </c>
      <c r="AQ28" s="185">
        <v>264233</v>
      </c>
      <c r="AR28" s="186">
        <f t="shared" si="4"/>
        <v>8.351900452216944E-2</v>
      </c>
      <c r="AU28" s="64"/>
      <c r="AY28" s="220" t="s">
        <v>321</v>
      </c>
      <c r="AZ28" s="182">
        <v>246617</v>
      </c>
      <c r="BA28" s="183">
        <f>AZ28/$AX$2</f>
        <v>7.795092338293802E-2</v>
      </c>
      <c r="BE28" s="64"/>
      <c r="BN28" s="64"/>
      <c r="CB28" s="64"/>
      <c r="CE28" s="61" t="s">
        <v>43</v>
      </c>
      <c r="CG28" s="61">
        <v>3163747</v>
      </c>
      <c r="CH28" s="61">
        <v>100</v>
      </c>
    </row>
    <row r="29" spans="15:94" x14ac:dyDescent="0.25">
      <c r="O29" s="64"/>
      <c r="R29" s="114" t="s">
        <v>188</v>
      </c>
      <c r="S29" s="155">
        <v>0.19400000000000001</v>
      </c>
      <c r="T29" s="119">
        <v>2.5861715924456224E-2</v>
      </c>
      <c r="AC29" s="64"/>
      <c r="AG29" s="184" t="s">
        <v>227</v>
      </c>
      <c r="AH29" s="185">
        <v>17616</v>
      </c>
      <c r="AI29" s="186">
        <f t="shared" si="3"/>
        <v>0.11628260051619546</v>
      </c>
      <c r="AL29" s="64"/>
      <c r="AP29" s="205" t="s">
        <v>243</v>
      </c>
      <c r="AQ29" s="185">
        <v>250140</v>
      </c>
      <c r="AR29" s="186">
        <f t="shared" si="4"/>
        <v>7.9064476394604247E-2</v>
      </c>
      <c r="AU29" s="64"/>
      <c r="AY29" s="206" t="s">
        <v>313</v>
      </c>
      <c r="AZ29" s="185">
        <v>419249</v>
      </c>
      <c r="BA29" s="186">
        <f t="shared" ref="BA29:BA32" si="5">AZ29/$AX$2</f>
        <v>0.13251660135908466</v>
      </c>
      <c r="BE29" s="64"/>
      <c r="BN29" s="64"/>
      <c r="CB29" s="64"/>
    </row>
    <row r="30" spans="15:94" ht="16.5" thickBot="1" x14ac:dyDescent="0.3">
      <c r="O30" s="64"/>
      <c r="AC30" s="64"/>
      <c r="AG30" s="95" t="s">
        <v>445</v>
      </c>
      <c r="AH30" s="96"/>
      <c r="AI30" s="97">
        <f>1-SUM(AI26:AI29)</f>
        <v>0.23255199910226876</v>
      </c>
      <c r="AL30" s="64"/>
      <c r="AP30" s="207" t="s">
        <v>217</v>
      </c>
      <c r="AQ30" s="96"/>
      <c r="AR30" s="97">
        <f>1-SUM(AR26:AR29)</f>
        <v>0.17483319620690274</v>
      </c>
      <c r="AU30" s="64"/>
      <c r="AY30" s="206" t="s">
        <v>314</v>
      </c>
      <c r="AZ30" s="185">
        <v>433342</v>
      </c>
      <c r="BA30" s="186">
        <f t="shared" si="5"/>
        <v>0.13697112948664986</v>
      </c>
      <c r="BE30" s="64"/>
      <c r="BN30" s="64"/>
      <c r="CB30" s="64"/>
    </row>
    <row r="31" spans="15:94" x14ac:dyDescent="0.25">
      <c r="O31" s="64"/>
      <c r="AC31" s="64"/>
      <c r="AL31" s="64"/>
      <c r="AU31" s="64"/>
      <c r="AY31" s="206" t="s">
        <v>319</v>
      </c>
      <c r="AZ31" s="185">
        <v>482665</v>
      </c>
      <c r="BA31" s="186">
        <f t="shared" si="5"/>
        <v>0.15256118773087735</v>
      </c>
      <c r="BE31" s="64"/>
      <c r="BN31" s="64"/>
      <c r="BQ31" s="24" t="s">
        <v>335</v>
      </c>
      <c r="CB31" s="64"/>
    </row>
    <row r="32" spans="15:94" ht="16.5" thickBot="1" x14ac:dyDescent="0.3">
      <c r="O32" s="64"/>
      <c r="AC32" s="64"/>
      <c r="AL32" s="64"/>
      <c r="AU32" s="64"/>
      <c r="AY32" s="216" t="s">
        <v>323</v>
      </c>
      <c r="AZ32" s="96">
        <v>521419</v>
      </c>
      <c r="BA32" s="97">
        <f t="shared" si="5"/>
        <v>0.16481058694010614</v>
      </c>
      <c r="BE32" s="64"/>
      <c r="BN32" s="64"/>
      <c r="BS32" s="61" t="s">
        <v>3</v>
      </c>
      <c r="BT32" s="61" t="s">
        <v>4</v>
      </c>
      <c r="CB32" s="64"/>
      <c r="CE32" s="24" t="s">
        <v>460</v>
      </c>
    </row>
    <row r="33" spans="15:86" ht="16.5" thickBot="1" x14ac:dyDescent="0.3">
      <c r="O33" s="64"/>
      <c r="AC33" s="64"/>
      <c r="AL33" s="64"/>
      <c r="AU33" s="64"/>
      <c r="BE33" s="64"/>
      <c r="BN33" s="64"/>
      <c r="BQ33" s="61" t="s">
        <v>6</v>
      </c>
      <c r="BR33" s="61" t="s">
        <v>331</v>
      </c>
      <c r="BS33" s="61">
        <v>1493796</v>
      </c>
      <c r="BT33" s="61">
        <v>47.2</v>
      </c>
      <c r="CB33" s="64"/>
      <c r="CG33" s="61" t="s">
        <v>3</v>
      </c>
      <c r="CH33" s="61" t="s">
        <v>4</v>
      </c>
    </row>
    <row r="34" spans="15:86" x14ac:dyDescent="0.25">
      <c r="O34" s="64"/>
      <c r="U34" s="159"/>
      <c r="V34" s="160" t="s">
        <v>40</v>
      </c>
      <c r="W34" s="173" t="s">
        <v>512</v>
      </c>
      <c r="X34" s="145" t="s">
        <v>402</v>
      </c>
      <c r="AC34" s="64"/>
      <c r="AL34" s="64"/>
      <c r="AU34" s="64"/>
      <c r="BE34" s="64"/>
      <c r="BN34" s="64"/>
      <c r="BR34" s="61" t="s">
        <v>332</v>
      </c>
      <c r="BS34" s="61">
        <v>1669951</v>
      </c>
      <c r="BT34" s="61">
        <v>52.8</v>
      </c>
      <c r="CB34" s="64"/>
      <c r="CE34" s="61" t="s">
        <v>6</v>
      </c>
      <c r="CF34" s="61" t="s">
        <v>454</v>
      </c>
      <c r="CG34" s="61">
        <v>52847</v>
      </c>
      <c r="CH34" s="61">
        <v>1.7</v>
      </c>
    </row>
    <row r="35" spans="15:86" x14ac:dyDescent="0.25">
      <c r="O35" s="64"/>
      <c r="U35" s="121" t="s">
        <v>54</v>
      </c>
      <c r="V35" s="152">
        <v>1.941688712522046E-2</v>
      </c>
      <c r="W35" s="157">
        <v>9.0250561149107823E-3</v>
      </c>
      <c r="X35" s="147">
        <v>5.0069729986300791E-2</v>
      </c>
      <c r="Z35" s="199" t="s">
        <v>838</v>
      </c>
      <c r="AC35" s="64"/>
      <c r="AL35" s="64"/>
      <c r="AU35" s="64"/>
      <c r="BE35" s="64"/>
      <c r="BN35" s="64"/>
      <c r="BR35" s="61" t="s">
        <v>43</v>
      </c>
      <c r="BS35" s="61">
        <v>3163747</v>
      </c>
      <c r="BT35" s="61">
        <v>100</v>
      </c>
      <c r="CB35" s="64"/>
      <c r="CF35" s="61" t="s">
        <v>455</v>
      </c>
      <c r="CG35" s="61">
        <v>63416</v>
      </c>
      <c r="CH35" s="61">
        <v>2</v>
      </c>
    </row>
    <row r="36" spans="15:86" x14ac:dyDescent="0.25">
      <c r="O36" s="64"/>
      <c r="U36" s="121" t="s">
        <v>53</v>
      </c>
      <c r="V36" s="152">
        <v>2.6489269514971173E-2</v>
      </c>
      <c r="W36" s="157">
        <v>1.0503239425237903E-2</v>
      </c>
      <c r="X36" s="147">
        <v>7.0136527242600152E-2</v>
      </c>
      <c r="AC36" s="64"/>
      <c r="AL36" s="64"/>
      <c r="AU36" s="64"/>
      <c r="BE36" s="64"/>
      <c r="BN36" s="64"/>
      <c r="CB36" s="64"/>
      <c r="CF36" s="61" t="s">
        <v>456</v>
      </c>
      <c r="CG36" s="61">
        <v>28185</v>
      </c>
      <c r="CH36" s="61">
        <v>0.9</v>
      </c>
    </row>
    <row r="37" spans="15:86" x14ac:dyDescent="0.25">
      <c r="O37" s="64"/>
      <c r="U37" s="121" t="s">
        <v>52</v>
      </c>
      <c r="V37" s="152">
        <v>0.17647124300136913</v>
      </c>
      <c r="W37" s="157">
        <v>2.4934132321761629E-2</v>
      </c>
      <c r="X37" s="147">
        <v>0.22435422164453778</v>
      </c>
      <c r="AC37" s="64"/>
      <c r="AL37" s="64"/>
      <c r="AU37" s="64"/>
      <c r="BE37" s="64"/>
      <c r="BN37" s="64"/>
      <c r="CB37" s="64"/>
      <c r="CF37" s="61" t="s">
        <v>43</v>
      </c>
      <c r="CG37" s="61">
        <v>144447</v>
      </c>
      <c r="CH37" s="61">
        <v>4.5999999999999996</v>
      </c>
    </row>
    <row r="38" spans="15:86" ht="16.5" thickBot="1" x14ac:dyDescent="0.3">
      <c r="O38" s="64"/>
      <c r="U38" s="123" t="s">
        <v>45</v>
      </c>
      <c r="V38" s="161">
        <v>0.30107523599949948</v>
      </c>
      <c r="W38" s="162">
        <v>3.0003411262028004E-2</v>
      </c>
      <c r="X38" s="151">
        <v>0.4636029800014988</v>
      </c>
      <c r="AC38" s="64"/>
      <c r="AL38" s="64"/>
      <c r="AU38" s="64"/>
      <c r="BE38" s="64"/>
      <c r="BN38" s="64"/>
      <c r="CB38" s="64"/>
      <c r="CE38" s="61" t="s">
        <v>69</v>
      </c>
      <c r="CF38" s="61" t="s">
        <v>70</v>
      </c>
      <c r="CG38" s="61">
        <v>3019300</v>
      </c>
      <c r="CH38" s="61">
        <v>95.4</v>
      </c>
    </row>
    <row r="39" spans="15:86" x14ac:dyDescent="0.25">
      <c r="O39" s="64"/>
      <c r="AC39" s="64"/>
      <c r="AL39" s="64"/>
      <c r="AU39" s="64"/>
      <c r="BE39" s="64"/>
      <c r="BN39" s="64"/>
      <c r="BQ39" s="24" t="s">
        <v>336</v>
      </c>
      <c r="CB39" s="64"/>
      <c r="CE39" s="61" t="s">
        <v>43</v>
      </c>
      <c r="CG39" s="61">
        <v>3163747</v>
      </c>
      <c r="CH39" s="61">
        <v>100</v>
      </c>
    </row>
    <row r="40" spans="15:86" x14ac:dyDescent="0.25">
      <c r="O40" s="64"/>
      <c r="AC40" s="64"/>
      <c r="AL40" s="64"/>
      <c r="AU40" s="64"/>
      <c r="BE40" s="64"/>
      <c r="BN40" s="64"/>
      <c r="BS40" s="61" t="s">
        <v>3</v>
      </c>
      <c r="BT40" s="61" t="s">
        <v>4</v>
      </c>
      <c r="CB40" s="64"/>
    </row>
    <row r="41" spans="15:86" x14ac:dyDescent="0.25">
      <c r="O41" s="64"/>
      <c r="AC41" s="64"/>
      <c r="AL41" s="64"/>
      <c r="AU41" s="64"/>
      <c r="BE41" s="64"/>
      <c r="BN41" s="64"/>
      <c r="BQ41" s="61" t="s">
        <v>6</v>
      </c>
      <c r="BR41" s="61" t="s">
        <v>331</v>
      </c>
      <c r="BS41" s="61">
        <v>313556</v>
      </c>
      <c r="BT41" s="61">
        <v>9.9</v>
      </c>
      <c r="CB41" s="64"/>
    </row>
    <row r="42" spans="15:86" x14ac:dyDescent="0.25">
      <c r="O42" s="64"/>
      <c r="Q42" s="108"/>
      <c r="R42" s="142" t="s">
        <v>402</v>
      </c>
      <c r="AC42" s="64"/>
      <c r="AL42" s="64"/>
      <c r="AU42" s="64"/>
      <c r="BE42" s="64"/>
      <c r="BN42" s="64"/>
      <c r="BR42" s="61" t="s">
        <v>332</v>
      </c>
      <c r="BS42" s="61">
        <v>2850191</v>
      </c>
      <c r="BT42" s="61">
        <v>90.1</v>
      </c>
      <c r="CB42" s="64"/>
    </row>
    <row r="43" spans="15:86" x14ac:dyDescent="0.25">
      <c r="O43" s="64"/>
      <c r="Q43" s="107" t="s">
        <v>236</v>
      </c>
      <c r="R43" s="57">
        <v>0.4636029800014988</v>
      </c>
      <c r="AC43" s="64"/>
      <c r="AL43" s="64"/>
      <c r="AU43" s="64"/>
      <c r="BE43" s="64"/>
      <c r="BN43" s="64"/>
      <c r="BR43" s="61" t="s">
        <v>43</v>
      </c>
      <c r="BS43" s="61">
        <v>3163747</v>
      </c>
      <c r="BT43" s="61">
        <v>100</v>
      </c>
      <c r="CB43" s="64"/>
      <c r="CE43" s="24" t="s">
        <v>461</v>
      </c>
    </row>
    <row r="44" spans="15:86" x14ac:dyDescent="0.25">
      <c r="O44" s="64"/>
      <c r="Q44" s="107" t="s">
        <v>47</v>
      </c>
      <c r="R44" s="57">
        <v>0.3145452263411691</v>
      </c>
      <c r="AC44" s="64"/>
      <c r="AL44" s="64"/>
      <c r="AU44" s="64"/>
      <c r="BE44" s="64"/>
      <c r="BN44" s="64"/>
      <c r="CB44" s="64"/>
      <c r="CG44" s="61" t="s">
        <v>3</v>
      </c>
      <c r="CH44" s="61" t="s">
        <v>4</v>
      </c>
    </row>
    <row r="45" spans="15:86" x14ac:dyDescent="0.25">
      <c r="O45" s="64"/>
      <c r="Q45" s="107" t="s">
        <v>48</v>
      </c>
      <c r="R45" s="57">
        <v>0.33041787413096407</v>
      </c>
      <c r="AC45" s="64"/>
      <c r="AL45" s="64"/>
      <c r="AU45" s="64"/>
      <c r="BE45" s="64"/>
      <c r="BN45" s="64"/>
      <c r="CB45" s="64"/>
      <c r="CE45" s="61" t="s">
        <v>6</v>
      </c>
      <c r="CF45" s="61" t="s">
        <v>454</v>
      </c>
      <c r="CG45" s="61">
        <v>894868</v>
      </c>
      <c r="CH45" s="61">
        <v>28.3</v>
      </c>
    </row>
    <row r="46" spans="15:86" x14ac:dyDescent="0.25">
      <c r="O46" s="64"/>
      <c r="Q46" s="107" t="s">
        <v>119</v>
      </c>
      <c r="R46" s="57">
        <v>0.33700000000000002</v>
      </c>
      <c r="AC46" s="64"/>
      <c r="AL46" s="64"/>
      <c r="AU46" s="64"/>
      <c r="BE46" s="64"/>
      <c r="BN46" s="64"/>
      <c r="CB46" s="64"/>
      <c r="CF46" s="61" t="s">
        <v>455</v>
      </c>
      <c r="CG46" s="61">
        <v>539035</v>
      </c>
      <c r="CH46" s="61">
        <v>17</v>
      </c>
    </row>
    <row r="47" spans="15:86" x14ac:dyDescent="0.25">
      <c r="O47" s="64"/>
      <c r="Q47" s="107" t="s">
        <v>50</v>
      </c>
      <c r="R47" s="57">
        <v>0.27268793526705104</v>
      </c>
      <c r="AC47" s="64"/>
      <c r="AL47" s="64"/>
      <c r="AU47" s="64"/>
      <c r="BE47" s="64"/>
      <c r="BN47" s="64"/>
      <c r="BQ47" s="24" t="s">
        <v>337</v>
      </c>
      <c r="CB47" s="64"/>
      <c r="CF47" s="61" t="s">
        <v>456</v>
      </c>
      <c r="CG47" s="61">
        <v>38754</v>
      </c>
      <c r="CH47" s="61">
        <v>1.2</v>
      </c>
    </row>
    <row r="48" spans="15:86" x14ac:dyDescent="0.25">
      <c r="O48" s="64"/>
      <c r="Q48" s="107" t="s">
        <v>51</v>
      </c>
      <c r="R48" s="57">
        <v>0.26481777328727685</v>
      </c>
      <c r="AC48" s="64"/>
      <c r="AL48" s="64"/>
      <c r="AU48" s="64"/>
      <c r="BE48" s="64"/>
      <c r="BN48" s="64"/>
      <c r="BS48" s="61" t="s">
        <v>3</v>
      </c>
      <c r="BT48" s="61" t="s">
        <v>4</v>
      </c>
      <c r="CB48" s="64"/>
      <c r="CF48" s="61" t="s">
        <v>457</v>
      </c>
      <c r="CG48" s="61">
        <v>3523</v>
      </c>
      <c r="CH48" s="61">
        <v>0.1</v>
      </c>
    </row>
    <row r="49" spans="15:86" x14ac:dyDescent="0.25">
      <c r="O49" s="64"/>
      <c r="Q49" s="107" t="s">
        <v>52</v>
      </c>
      <c r="R49" s="57">
        <v>0.22435422164453778</v>
      </c>
      <c r="AC49" s="64"/>
      <c r="AL49" s="64"/>
      <c r="AU49" s="64"/>
      <c r="BE49" s="64"/>
      <c r="BN49" s="64"/>
      <c r="BQ49" s="61" t="s">
        <v>6</v>
      </c>
      <c r="BR49" s="61" t="s">
        <v>331</v>
      </c>
      <c r="BS49" s="61">
        <v>211386</v>
      </c>
      <c r="BT49" s="61">
        <v>6.7</v>
      </c>
      <c r="CB49" s="64"/>
      <c r="CF49" s="61" t="s">
        <v>458</v>
      </c>
      <c r="CG49" s="61">
        <v>17616</v>
      </c>
      <c r="CH49" s="61">
        <v>0.6</v>
      </c>
    </row>
    <row r="50" spans="15:86" x14ac:dyDescent="0.25">
      <c r="O50" s="64"/>
      <c r="Q50" s="107" t="s">
        <v>53</v>
      </c>
      <c r="R50" s="57">
        <v>7.0136527242600152E-2</v>
      </c>
      <c r="AC50" s="64"/>
      <c r="AL50" s="64"/>
      <c r="AU50" s="64"/>
      <c r="BE50" s="64"/>
      <c r="BN50" s="64"/>
      <c r="BR50" s="61" t="s">
        <v>332</v>
      </c>
      <c r="BS50" s="61">
        <v>2952361</v>
      </c>
      <c r="BT50" s="61">
        <v>93.3</v>
      </c>
      <c r="CB50" s="64"/>
      <c r="CF50" s="61" t="s">
        <v>43</v>
      </c>
      <c r="CG50" s="61">
        <v>1493796</v>
      </c>
      <c r="CH50" s="61">
        <v>47.2</v>
      </c>
    </row>
    <row r="51" spans="15:86" x14ac:dyDescent="0.25">
      <c r="O51" s="64"/>
      <c r="Q51" s="107" t="s">
        <v>54</v>
      </c>
      <c r="R51" s="57">
        <v>5.0069729986300791E-2</v>
      </c>
      <c r="AC51" s="64"/>
      <c r="AL51" s="64"/>
      <c r="AU51" s="64"/>
      <c r="BE51" s="64"/>
      <c r="BN51" s="64"/>
      <c r="BR51" s="61" t="s">
        <v>43</v>
      </c>
      <c r="BS51" s="61">
        <v>3163747</v>
      </c>
      <c r="BT51" s="61">
        <v>100</v>
      </c>
      <c r="CB51" s="64"/>
      <c r="CE51" s="61" t="s">
        <v>69</v>
      </c>
      <c r="CF51" s="61" t="s">
        <v>70</v>
      </c>
      <c r="CG51" s="61">
        <v>1669951</v>
      </c>
      <c r="CH51" s="61">
        <v>52.8</v>
      </c>
    </row>
    <row r="52" spans="15:86" x14ac:dyDescent="0.25">
      <c r="O52" s="64"/>
      <c r="Q52" s="107" t="s">
        <v>164</v>
      </c>
      <c r="R52" s="23">
        <v>8.2623335966029221E-2</v>
      </c>
      <c r="AC52" s="64"/>
      <c r="AL52" s="64"/>
      <c r="AU52" s="64"/>
      <c r="BE52" s="64"/>
      <c r="BN52" s="64"/>
      <c r="CB52" s="64"/>
      <c r="CE52" s="61" t="s">
        <v>43</v>
      </c>
      <c r="CG52" s="61">
        <v>3163747</v>
      </c>
      <c r="CH52" s="61">
        <v>100</v>
      </c>
    </row>
    <row r="53" spans="15:86" x14ac:dyDescent="0.25">
      <c r="O53" s="64"/>
      <c r="Q53" s="107" t="s">
        <v>55</v>
      </c>
      <c r="R53" s="57">
        <v>0.11694161191872102</v>
      </c>
      <c r="AC53" s="64"/>
      <c r="AL53" s="64"/>
      <c r="AU53" s="64"/>
      <c r="BE53" s="64"/>
      <c r="BN53" s="64"/>
      <c r="CB53" s="64"/>
    </row>
    <row r="54" spans="15:86" x14ac:dyDescent="0.25">
      <c r="O54" s="64"/>
      <c r="Q54" s="107" t="s">
        <v>56</v>
      </c>
      <c r="R54" s="57">
        <v>0.28533999859497072</v>
      </c>
      <c r="AC54" s="64"/>
      <c r="AL54" s="64"/>
      <c r="AU54" s="64"/>
      <c r="BE54" s="64"/>
      <c r="BN54" s="64"/>
      <c r="CB54" s="64"/>
    </row>
    <row r="55" spans="15:86" x14ac:dyDescent="0.25">
      <c r="O55" s="64"/>
      <c r="Q55" s="107" t="s">
        <v>57</v>
      </c>
      <c r="R55" s="57">
        <v>0.25457267048150523</v>
      </c>
      <c r="AC55" s="64"/>
      <c r="AL55" s="64"/>
      <c r="AU55" s="64"/>
      <c r="BE55" s="64"/>
      <c r="BN55" s="64"/>
      <c r="BQ55" s="24" t="s">
        <v>338</v>
      </c>
      <c r="CB55" s="64"/>
    </row>
    <row r="56" spans="15:86" x14ac:dyDescent="0.25">
      <c r="O56" s="64"/>
      <c r="Q56" s="107" t="s">
        <v>58</v>
      </c>
      <c r="R56" s="57">
        <v>0.19291913224158527</v>
      </c>
      <c r="AC56" s="64"/>
      <c r="AL56" s="64"/>
      <c r="AU56" s="64"/>
      <c r="BE56" s="64"/>
      <c r="BN56" s="64"/>
      <c r="BS56" s="61" t="s">
        <v>3</v>
      </c>
      <c r="BT56" s="61" t="s">
        <v>4</v>
      </c>
      <c r="CB56" s="64"/>
      <c r="CE56" s="24" t="s">
        <v>462</v>
      </c>
    </row>
    <row r="57" spans="15:86" x14ac:dyDescent="0.25">
      <c r="O57" s="64"/>
      <c r="Q57" s="107" t="s">
        <v>59</v>
      </c>
      <c r="R57" s="57">
        <v>0.20858742293958196</v>
      </c>
      <c r="AC57" s="64"/>
      <c r="AL57" s="64"/>
      <c r="AU57" s="64"/>
      <c r="BE57" s="64"/>
      <c r="BN57" s="64"/>
      <c r="BQ57" s="61" t="s">
        <v>6</v>
      </c>
      <c r="BR57" s="61" t="s">
        <v>331</v>
      </c>
      <c r="BS57" s="61">
        <v>147970</v>
      </c>
      <c r="BT57" s="61">
        <v>4.7</v>
      </c>
      <c r="CB57" s="64"/>
      <c r="CG57" s="61" t="s">
        <v>3</v>
      </c>
      <c r="CH57" s="61" t="s">
        <v>4</v>
      </c>
    </row>
    <row r="58" spans="15:86" x14ac:dyDescent="0.25">
      <c r="O58" s="64"/>
      <c r="Q58" s="107" t="s">
        <v>60</v>
      </c>
      <c r="R58" s="23">
        <v>7.8862295762369611E-2</v>
      </c>
      <c r="AC58" s="64"/>
      <c r="AL58" s="64"/>
      <c r="AU58" s="64"/>
      <c r="BE58" s="64"/>
      <c r="BN58" s="64"/>
      <c r="BR58" s="61" t="s">
        <v>332</v>
      </c>
      <c r="BS58" s="61">
        <v>3015777</v>
      </c>
      <c r="BT58" s="61">
        <v>95.3</v>
      </c>
      <c r="CB58" s="64"/>
      <c r="CE58" s="61" t="s">
        <v>6</v>
      </c>
      <c r="CF58" s="61" t="s">
        <v>454</v>
      </c>
      <c r="CG58" s="61">
        <v>59893</v>
      </c>
      <c r="CH58" s="61">
        <v>1.9</v>
      </c>
    </row>
    <row r="59" spans="15:86" x14ac:dyDescent="0.25">
      <c r="O59" s="64"/>
      <c r="Q59" s="107" t="s">
        <v>88</v>
      </c>
      <c r="R59" s="57">
        <v>8.8901423056172532E-2</v>
      </c>
      <c r="AC59" s="64"/>
      <c r="AL59" s="64"/>
      <c r="AU59" s="64"/>
      <c r="BE59" s="64"/>
      <c r="BN59" s="64"/>
      <c r="BR59" s="61" t="s">
        <v>43</v>
      </c>
      <c r="BS59" s="61">
        <v>3163747</v>
      </c>
      <c r="BT59" s="61">
        <v>100</v>
      </c>
      <c r="CB59" s="64"/>
      <c r="CF59" s="61" t="s">
        <v>455</v>
      </c>
      <c r="CG59" s="61">
        <v>193771</v>
      </c>
      <c r="CH59" s="61">
        <v>6.1</v>
      </c>
    </row>
    <row r="60" spans="15:86" x14ac:dyDescent="0.25">
      <c r="O60" s="64"/>
      <c r="Q60" s="107" t="s">
        <v>259</v>
      </c>
      <c r="R60" s="57">
        <v>8.1821435191737416E-2</v>
      </c>
      <c r="AC60" s="64"/>
      <c r="AL60" s="64"/>
      <c r="AU60" s="64"/>
      <c r="BE60" s="64"/>
      <c r="BN60" s="64"/>
      <c r="CB60" s="64"/>
      <c r="CF60" s="61" t="s">
        <v>456</v>
      </c>
      <c r="CG60" s="61">
        <v>31708</v>
      </c>
      <c r="CH60" s="61">
        <v>1</v>
      </c>
    </row>
    <row r="61" spans="15:86" x14ac:dyDescent="0.25">
      <c r="O61" s="64"/>
      <c r="Q61" s="107" t="s">
        <v>61</v>
      </c>
      <c r="R61" s="57">
        <v>0.30681236094856507</v>
      </c>
      <c r="AC61" s="64"/>
      <c r="AL61" s="64"/>
      <c r="AU61" s="64"/>
      <c r="BE61" s="64"/>
      <c r="BN61" s="64"/>
      <c r="CB61" s="64"/>
      <c r="CF61" s="61" t="s">
        <v>457</v>
      </c>
      <c r="CG61" s="61">
        <v>7046</v>
      </c>
      <c r="CH61" s="61">
        <v>0.2</v>
      </c>
    </row>
    <row r="62" spans="15:86" x14ac:dyDescent="0.25">
      <c r="O62" s="64"/>
      <c r="Q62" s="107" t="s">
        <v>62</v>
      </c>
      <c r="R62" s="57">
        <v>0.16441678188154343</v>
      </c>
      <c r="AC62" s="64"/>
      <c r="AL62" s="64"/>
      <c r="AU62" s="64"/>
      <c r="BE62" s="64"/>
      <c r="BN62" s="64"/>
      <c r="CB62" s="64"/>
      <c r="CF62" s="61" t="s">
        <v>458</v>
      </c>
      <c r="CG62" s="61">
        <v>21139</v>
      </c>
      <c r="CH62" s="61">
        <v>0.7</v>
      </c>
    </row>
    <row r="63" spans="15:86" x14ac:dyDescent="0.25">
      <c r="O63" s="64"/>
      <c r="Q63" s="107" t="s">
        <v>63</v>
      </c>
      <c r="R63" s="57">
        <v>8.9827356531953367E-2</v>
      </c>
      <c r="AC63" s="64"/>
      <c r="AL63" s="64"/>
      <c r="AU63" s="64"/>
      <c r="BE63" s="64"/>
      <c r="BN63" s="64"/>
      <c r="BQ63" s="24" t="s">
        <v>339</v>
      </c>
      <c r="CB63" s="64"/>
      <c r="CF63" s="61" t="s">
        <v>43</v>
      </c>
      <c r="CG63" s="61">
        <v>313556</v>
      </c>
      <c r="CH63" s="61">
        <v>9.9</v>
      </c>
    </row>
    <row r="64" spans="15:86" x14ac:dyDescent="0.25">
      <c r="O64" s="64"/>
      <c r="AC64" s="64"/>
      <c r="AL64" s="64"/>
      <c r="AU64" s="64"/>
      <c r="BE64" s="64"/>
      <c r="BN64" s="64"/>
      <c r="BS64" s="61" t="s">
        <v>3</v>
      </c>
      <c r="BT64" s="61" t="s">
        <v>4</v>
      </c>
      <c r="CB64" s="64"/>
      <c r="CE64" s="61" t="s">
        <v>69</v>
      </c>
      <c r="CF64" s="61" t="s">
        <v>70</v>
      </c>
      <c r="CG64" s="61">
        <v>2850191</v>
      </c>
      <c r="CH64" s="61">
        <v>90.1</v>
      </c>
    </row>
    <row r="65" spans="15:86" x14ac:dyDescent="0.25">
      <c r="O65" s="64"/>
      <c r="AC65" s="64"/>
      <c r="AL65" s="64"/>
      <c r="AU65" s="64"/>
      <c r="BE65" s="64"/>
      <c r="BN65" s="64"/>
      <c r="BQ65" s="61" t="s">
        <v>6</v>
      </c>
      <c r="BR65" s="61" t="s">
        <v>331</v>
      </c>
      <c r="BS65" s="61">
        <v>221956</v>
      </c>
      <c r="BT65" s="61">
        <v>7</v>
      </c>
      <c r="CB65" s="64"/>
      <c r="CE65" s="61" t="s">
        <v>43</v>
      </c>
      <c r="CG65" s="61">
        <v>3163747</v>
      </c>
      <c r="CH65" s="61">
        <v>100</v>
      </c>
    </row>
    <row r="66" spans="15:86" x14ac:dyDescent="0.25">
      <c r="O66" s="64"/>
      <c r="AC66" s="64"/>
      <c r="AL66" s="64"/>
      <c r="AU66" s="64"/>
      <c r="BE66" s="64"/>
      <c r="BN66" s="64"/>
      <c r="BR66" s="61" t="s">
        <v>332</v>
      </c>
      <c r="BS66" s="61">
        <v>2941791</v>
      </c>
      <c r="BT66" s="61">
        <v>93</v>
      </c>
      <c r="CB66" s="64"/>
    </row>
    <row r="67" spans="15:86" x14ac:dyDescent="0.25">
      <c r="O67" s="64"/>
      <c r="AC67" s="64"/>
      <c r="AL67" s="64"/>
      <c r="AU67" s="64"/>
      <c r="BE67" s="64"/>
      <c r="BN67" s="64"/>
      <c r="BR67" s="61" t="s">
        <v>43</v>
      </c>
      <c r="BS67" s="61">
        <v>3163747</v>
      </c>
      <c r="BT67" s="61">
        <v>100</v>
      </c>
      <c r="CB67" s="64"/>
    </row>
    <row r="68" spans="15:86" x14ac:dyDescent="0.25">
      <c r="O68" s="64"/>
      <c r="AC68" s="64"/>
      <c r="AL68" s="64"/>
      <c r="AU68" s="64"/>
      <c r="BE68" s="64"/>
      <c r="BN68" s="64"/>
      <c r="CB68" s="64"/>
    </row>
    <row r="69" spans="15:86" x14ac:dyDescent="0.25">
      <c r="O69" s="64"/>
      <c r="AC69" s="64"/>
      <c r="AL69" s="64"/>
      <c r="AU69" s="64"/>
      <c r="BE69" s="64"/>
      <c r="BN69" s="64"/>
      <c r="CB69" s="64"/>
      <c r="CE69" s="24" t="s">
        <v>463</v>
      </c>
    </row>
    <row r="70" spans="15:86" x14ac:dyDescent="0.25">
      <c r="O70" s="64"/>
      <c r="AC70" s="64"/>
      <c r="AL70" s="64"/>
      <c r="AU70" s="64"/>
      <c r="BE70" s="64"/>
      <c r="BN70" s="64"/>
      <c r="CB70" s="64"/>
      <c r="CG70" s="61" t="s">
        <v>3</v>
      </c>
      <c r="CH70" s="61" t="s">
        <v>4</v>
      </c>
    </row>
    <row r="71" spans="15:86" x14ac:dyDescent="0.25">
      <c r="O71" s="64"/>
      <c r="AC71" s="64"/>
      <c r="AL71" s="64"/>
      <c r="AU71" s="64"/>
      <c r="BE71" s="64"/>
      <c r="BN71" s="64"/>
      <c r="BQ71" s="24" t="s">
        <v>340</v>
      </c>
      <c r="CB71" s="64"/>
      <c r="CE71" s="61" t="s">
        <v>6</v>
      </c>
      <c r="CF71" s="61" t="s">
        <v>454</v>
      </c>
      <c r="CG71" s="61">
        <v>38754</v>
      </c>
      <c r="CH71" s="61">
        <v>1.2</v>
      </c>
    </row>
    <row r="72" spans="15:86" x14ac:dyDescent="0.25">
      <c r="O72" s="64"/>
      <c r="AC72" s="64"/>
      <c r="AL72" s="64"/>
      <c r="AU72" s="64"/>
      <c r="BE72" s="64"/>
      <c r="BN72" s="64"/>
      <c r="BS72" s="61" t="s">
        <v>3</v>
      </c>
      <c r="BT72" s="61" t="s">
        <v>4</v>
      </c>
      <c r="CB72" s="64"/>
      <c r="CF72" s="61" t="s">
        <v>455</v>
      </c>
      <c r="CG72" s="61">
        <v>95124</v>
      </c>
      <c r="CH72" s="61">
        <v>3</v>
      </c>
    </row>
    <row r="73" spans="15:86" x14ac:dyDescent="0.25">
      <c r="O73" s="64"/>
      <c r="AC73" s="64"/>
      <c r="AL73" s="64"/>
      <c r="AU73" s="64"/>
      <c r="BE73" s="64"/>
      <c r="BN73" s="64"/>
      <c r="BQ73" s="61" t="s">
        <v>6</v>
      </c>
      <c r="BR73" s="61" t="s">
        <v>331</v>
      </c>
      <c r="BS73" s="61">
        <v>31708</v>
      </c>
      <c r="BT73" s="61">
        <v>1</v>
      </c>
      <c r="CB73" s="64"/>
      <c r="CF73" s="61" t="s">
        <v>456</v>
      </c>
      <c r="CG73" s="61">
        <v>49323</v>
      </c>
      <c r="CH73" s="61">
        <v>1.6</v>
      </c>
    </row>
    <row r="74" spans="15:86" x14ac:dyDescent="0.25">
      <c r="O74" s="64"/>
      <c r="AC74" s="64"/>
      <c r="AL74" s="64"/>
      <c r="AU74" s="64"/>
      <c r="BE74" s="64"/>
      <c r="BN74" s="64"/>
      <c r="BR74" s="61" t="s">
        <v>332</v>
      </c>
      <c r="BS74" s="61">
        <v>3132039</v>
      </c>
      <c r="BT74" s="61">
        <v>99</v>
      </c>
      <c r="CB74" s="64"/>
      <c r="CF74" s="61" t="s">
        <v>457</v>
      </c>
      <c r="CG74" s="61">
        <v>3523</v>
      </c>
      <c r="CH74" s="61">
        <v>0.1</v>
      </c>
    </row>
    <row r="75" spans="15:86" x14ac:dyDescent="0.25">
      <c r="O75" s="64"/>
      <c r="AC75" s="64"/>
      <c r="AL75" s="64"/>
      <c r="AU75" s="64"/>
      <c r="BE75" s="64"/>
      <c r="BN75" s="64"/>
      <c r="BR75" s="61" t="s">
        <v>43</v>
      </c>
      <c r="BS75" s="61">
        <v>3163747</v>
      </c>
      <c r="BT75" s="61">
        <v>100</v>
      </c>
      <c r="CB75" s="64"/>
      <c r="CF75" s="61" t="s">
        <v>458</v>
      </c>
      <c r="CG75" s="61">
        <v>24662</v>
      </c>
      <c r="CH75" s="61">
        <v>0.8</v>
      </c>
    </row>
    <row r="76" spans="15:86" x14ac:dyDescent="0.25">
      <c r="O76" s="64"/>
      <c r="AC76" s="64"/>
      <c r="AL76" s="64"/>
      <c r="AU76" s="64"/>
      <c r="BE76" s="64"/>
      <c r="BN76" s="64"/>
      <c r="CB76" s="64"/>
      <c r="CF76" s="61" t="s">
        <v>43</v>
      </c>
      <c r="CG76" s="61">
        <v>211386</v>
      </c>
      <c r="CH76" s="61">
        <v>6.7</v>
      </c>
    </row>
    <row r="77" spans="15:86" x14ac:dyDescent="0.25">
      <c r="O77" s="64"/>
      <c r="AC77" s="64"/>
      <c r="AL77" s="64"/>
      <c r="AU77" s="64"/>
      <c r="BE77" s="64"/>
      <c r="BN77" s="64"/>
      <c r="CB77" s="64"/>
      <c r="CE77" s="61" t="s">
        <v>69</v>
      </c>
      <c r="CF77" s="61" t="s">
        <v>70</v>
      </c>
      <c r="CG77" s="61">
        <v>2952361</v>
      </c>
      <c r="CH77" s="61">
        <v>93.3</v>
      </c>
    </row>
    <row r="78" spans="15:86" x14ac:dyDescent="0.25">
      <c r="O78" s="64"/>
      <c r="AC78" s="64"/>
      <c r="AL78" s="64"/>
      <c r="AU78" s="64"/>
      <c r="BE78" s="64"/>
      <c r="BN78" s="64"/>
      <c r="CB78" s="64"/>
      <c r="CE78" s="61" t="s">
        <v>43</v>
      </c>
      <c r="CG78" s="61">
        <v>3163747</v>
      </c>
      <c r="CH78" s="61">
        <v>100</v>
      </c>
    </row>
    <row r="79" spans="15:86" x14ac:dyDescent="0.25">
      <c r="O79" s="64"/>
      <c r="AC79" s="64"/>
      <c r="AL79" s="64"/>
      <c r="AU79" s="64"/>
      <c r="BE79" s="64"/>
      <c r="BN79" s="64"/>
      <c r="BQ79" s="24" t="s">
        <v>341</v>
      </c>
      <c r="CB79" s="64"/>
    </row>
    <row r="80" spans="15:86" x14ac:dyDescent="0.25">
      <c r="O80" s="64"/>
      <c r="AC80" s="64"/>
      <c r="AL80" s="64"/>
      <c r="AU80" s="64"/>
      <c r="BE80" s="64"/>
      <c r="BN80" s="64"/>
      <c r="BS80" s="61" t="s">
        <v>3</v>
      </c>
      <c r="BT80" s="61" t="s">
        <v>4</v>
      </c>
      <c r="CB80" s="64"/>
    </row>
    <row r="81" spans="15:86" x14ac:dyDescent="0.25">
      <c r="O81" s="64"/>
      <c r="AC81" s="64"/>
      <c r="AL81" s="64"/>
      <c r="AU81" s="64"/>
      <c r="BE81" s="64"/>
      <c r="BN81" s="64"/>
      <c r="BQ81" s="61" t="s">
        <v>6</v>
      </c>
      <c r="BR81" s="61" t="s">
        <v>331</v>
      </c>
      <c r="BS81" s="61">
        <v>42277</v>
      </c>
      <c r="BT81" s="61">
        <v>1.3</v>
      </c>
      <c r="CB81" s="64"/>
    </row>
    <row r="82" spans="15:86" x14ac:dyDescent="0.25">
      <c r="O82" s="64"/>
      <c r="AC82" s="64"/>
      <c r="AL82" s="64"/>
      <c r="AU82" s="64"/>
      <c r="BE82" s="64"/>
      <c r="BN82" s="64"/>
      <c r="BR82" s="61" t="s">
        <v>332</v>
      </c>
      <c r="BS82" s="61">
        <v>3121470</v>
      </c>
      <c r="BT82" s="61">
        <v>98.7</v>
      </c>
      <c r="CB82" s="64"/>
      <c r="CE82" s="24" t="s">
        <v>464</v>
      </c>
    </row>
    <row r="83" spans="15:86" x14ac:dyDescent="0.25">
      <c r="O83" s="64"/>
      <c r="AC83" s="64"/>
      <c r="AL83" s="64"/>
      <c r="AU83" s="64"/>
      <c r="BE83" s="64"/>
      <c r="BN83" s="64"/>
      <c r="BR83" s="61" t="s">
        <v>43</v>
      </c>
      <c r="BS83" s="61">
        <v>3163747</v>
      </c>
      <c r="BT83" s="61">
        <v>100</v>
      </c>
      <c r="CB83" s="64"/>
      <c r="CG83" s="61" t="s">
        <v>3</v>
      </c>
      <c r="CH83" s="61" t="s">
        <v>4</v>
      </c>
    </row>
    <row r="84" spans="15:86" x14ac:dyDescent="0.25">
      <c r="O84" s="64"/>
      <c r="AC84" s="64"/>
      <c r="AL84" s="64"/>
      <c r="AU84" s="64"/>
      <c r="BE84" s="64"/>
      <c r="BN84" s="64"/>
      <c r="CB84" s="64"/>
      <c r="CE84" s="61" t="s">
        <v>6</v>
      </c>
      <c r="CF84" s="61" t="s">
        <v>454</v>
      </c>
      <c r="CG84" s="61">
        <v>35231</v>
      </c>
      <c r="CH84" s="61">
        <v>1.1000000000000001</v>
      </c>
    </row>
    <row r="85" spans="15:86" x14ac:dyDescent="0.25">
      <c r="O85" s="64"/>
      <c r="AC85" s="64"/>
      <c r="AL85" s="64"/>
      <c r="AU85" s="64"/>
      <c r="BE85" s="64"/>
      <c r="BN85" s="64"/>
      <c r="CB85" s="64"/>
      <c r="CF85" s="61" t="s">
        <v>455</v>
      </c>
      <c r="CG85" s="61">
        <v>73985</v>
      </c>
      <c r="CH85" s="61">
        <v>2.2999999999999998</v>
      </c>
    </row>
    <row r="86" spans="15:86" x14ac:dyDescent="0.25">
      <c r="O86" s="64"/>
      <c r="AC86" s="64"/>
      <c r="AL86" s="64"/>
      <c r="AU86" s="64"/>
      <c r="BE86" s="64"/>
      <c r="BN86" s="64"/>
      <c r="CB86" s="64"/>
      <c r="CF86" s="61" t="s">
        <v>456</v>
      </c>
      <c r="CG86" s="61">
        <v>31708</v>
      </c>
      <c r="CH86" s="61">
        <v>1</v>
      </c>
    </row>
    <row r="87" spans="15:86" x14ac:dyDescent="0.25">
      <c r="O87" s="64"/>
      <c r="AC87" s="64"/>
      <c r="AL87" s="64"/>
      <c r="AU87" s="64"/>
      <c r="BE87" s="64"/>
      <c r="BN87" s="64"/>
      <c r="BQ87" s="24" t="s">
        <v>342</v>
      </c>
      <c r="CB87" s="64"/>
      <c r="CF87" s="61" t="s">
        <v>457</v>
      </c>
      <c r="CG87" s="61">
        <v>3523</v>
      </c>
      <c r="CH87" s="61">
        <v>0.1</v>
      </c>
    </row>
    <row r="88" spans="15:86" x14ac:dyDescent="0.25">
      <c r="O88" s="64"/>
      <c r="AC88" s="64"/>
      <c r="AL88" s="64"/>
      <c r="AU88" s="64"/>
      <c r="BE88" s="64"/>
      <c r="BN88" s="64"/>
      <c r="BS88" s="61" t="s">
        <v>3</v>
      </c>
      <c r="BT88" s="61" t="s">
        <v>4</v>
      </c>
      <c r="CB88" s="64"/>
      <c r="CF88" s="61" t="s">
        <v>458</v>
      </c>
      <c r="CG88" s="61">
        <v>3523</v>
      </c>
      <c r="CH88" s="61">
        <v>0.1</v>
      </c>
    </row>
    <row r="89" spans="15:86" x14ac:dyDescent="0.25">
      <c r="O89" s="64"/>
      <c r="AC89" s="64"/>
      <c r="AL89" s="64"/>
      <c r="AU89" s="64"/>
      <c r="BE89" s="64"/>
      <c r="BN89" s="64"/>
      <c r="BQ89" s="61" t="s">
        <v>6</v>
      </c>
      <c r="BR89" s="61" t="s">
        <v>331</v>
      </c>
      <c r="BS89" s="61">
        <v>1331733</v>
      </c>
      <c r="BT89" s="61">
        <v>42.1</v>
      </c>
      <c r="CB89" s="64"/>
      <c r="CF89" s="61" t="s">
        <v>43</v>
      </c>
      <c r="CG89" s="61">
        <v>147970</v>
      </c>
      <c r="CH89" s="61">
        <v>4.7</v>
      </c>
    </row>
    <row r="90" spans="15:86" x14ac:dyDescent="0.25">
      <c r="O90" s="64"/>
      <c r="AC90" s="64"/>
      <c r="AL90" s="64"/>
      <c r="AU90" s="64"/>
      <c r="BE90" s="64"/>
      <c r="BN90" s="64"/>
      <c r="BR90" s="61" t="s">
        <v>332</v>
      </c>
      <c r="BS90" s="61">
        <v>1832014</v>
      </c>
      <c r="BT90" s="61">
        <v>57.9</v>
      </c>
      <c r="CB90" s="64"/>
      <c r="CE90" s="61" t="s">
        <v>69</v>
      </c>
      <c r="CF90" s="61" t="s">
        <v>70</v>
      </c>
      <c r="CG90" s="61">
        <v>3015777</v>
      </c>
      <c r="CH90" s="61">
        <v>95.3</v>
      </c>
    </row>
    <row r="91" spans="15:86" x14ac:dyDescent="0.25">
      <c r="O91" s="64"/>
      <c r="AC91" s="64"/>
      <c r="AL91" s="64"/>
      <c r="AU91" s="64"/>
      <c r="BE91" s="64"/>
      <c r="BN91" s="64"/>
      <c r="BR91" s="61" t="s">
        <v>43</v>
      </c>
      <c r="BS91" s="61">
        <v>3163747</v>
      </c>
      <c r="BT91" s="61">
        <v>100</v>
      </c>
      <c r="CB91" s="64"/>
      <c r="CE91" s="61" t="s">
        <v>43</v>
      </c>
      <c r="CG91" s="61">
        <v>3163747</v>
      </c>
      <c r="CH91" s="61">
        <v>100</v>
      </c>
    </row>
    <row r="92" spans="15:86" x14ac:dyDescent="0.25">
      <c r="O92" s="64"/>
      <c r="AC92" s="64"/>
      <c r="AL92" s="64"/>
      <c r="AU92" s="64"/>
      <c r="BE92" s="64"/>
      <c r="BN92" s="64"/>
      <c r="CB92" s="64"/>
    </row>
    <row r="93" spans="15:86" x14ac:dyDescent="0.25">
      <c r="O93" s="64"/>
      <c r="AC93" s="64"/>
      <c r="AL93" s="64"/>
      <c r="AU93" s="64"/>
      <c r="BE93" s="64"/>
      <c r="BN93" s="64"/>
      <c r="CB93" s="64"/>
    </row>
    <row r="94" spans="15:86" x14ac:dyDescent="0.25">
      <c r="O94" s="64"/>
      <c r="AC94" s="64"/>
      <c r="AL94" s="64"/>
      <c r="AU94" s="64"/>
      <c r="BE94" s="64"/>
      <c r="BN94" s="64"/>
      <c r="CB94" s="64"/>
    </row>
    <row r="95" spans="15:86" x14ac:dyDescent="0.25">
      <c r="O95" s="64"/>
      <c r="AC95" s="64"/>
      <c r="AL95" s="64"/>
      <c r="AU95" s="64"/>
      <c r="BE95" s="64"/>
      <c r="BN95" s="64"/>
      <c r="BQ95" s="24" t="s">
        <v>343</v>
      </c>
      <c r="CB95" s="64"/>
      <c r="CE95" s="24" t="s">
        <v>465</v>
      </c>
    </row>
    <row r="96" spans="15:86" x14ac:dyDescent="0.25">
      <c r="O96" s="64"/>
      <c r="AC96" s="64"/>
      <c r="AL96" s="64"/>
      <c r="AU96" s="64"/>
      <c r="BE96" s="64"/>
      <c r="BN96" s="64"/>
      <c r="BS96" s="61" t="s">
        <v>3</v>
      </c>
      <c r="BT96" s="61" t="s">
        <v>4</v>
      </c>
      <c r="CB96" s="64"/>
      <c r="CG96" s="61" t="s">
        <v>3</v>
      </c>
      <c r="CH96" s="61" t="s">
        <v>4</v>
      </c>
    </row>
    <row r="97" spans="15:86" x14ac:dyDescent="0.25">
      <c r="O97" s="64"/>
      <c r="AC97" s="64"/>
      <c r="AL97" s="64"/>
      <c r="AU97" s="64"/>
      <c r="BE97" s="64"/>
      <c r="BN97" s="64"/>
      <c r="BQ97" s="61" t="s">
        <v>6</v>
      </c>
      <c r="BR97" s="61" t="s">
        <v>331</v>
      </c>
      <c r="BS97" s="61">
        <v>109216</v>
      </c>
      <c r="BT97" s="61">
        <v>3.5</v>
      </c>
      <c r="CB97" s="64"/>
      <c r="CE97" s="61" t="s">
        <v>6</v>
      </c>
      <c r="CF97" s="61" t="s">
        <v>454</v>
      </c>
      <c r="CG97" s="61">
        <v>56370</v>
      </c>
      <c r="CH97" s="61">
        <v>1.8</v>
      </c>
    </row>
    <row r="98" spans="15:86" x14ac:dyDescent="0.25">
      <c r="O98" s="64"/>
      <c r="AC98" s="64"/>
      <c r="AL98" s="64"/>
      <c r="AU98" s="64"/>
      <c r="BE98" s="64"/>
      <c r="BN98" s="64"/>
      <c r="BR98" s="61" t="s">
        <v>332</v>
      </c>
      <c r="BS98" s="61">
        <v>3054531</v>
      </c>
      <c r="BT98" s="61">
        <v>96.5</v>
      </c>
      <c r="CB98" s="64"/>
      <c r="CF98" s="61" t="s">
        <v>455</v>
      </c>
      <c r="CG98" s="61">
        <v>130355</v>
      </c>
      <c r="CH98" s="61">
        <v>4.0999999999999996</v>
      </c>
    </row>
    <row r="99" spans="15:86" x14ac:dyDescent="0.25">
      <c r="O99" s="64"/>
      <c r="AC99" s="64"/>
      <c r="AL99" s="64"/>
      <c r="AU99" s="64"/>
      <c r="BE99" s="64"/>
      <c r="BN99" s="64"/>
      <c r="BR99" s="61" t="s">
        <v>43</v>
      </c>
      <c r="BS99" s="61">
        <v>3163747</v>
      </c>
      <c r="BT99" s="61">
        <v>100</v>
      </c>
      <c r="CB99" s="64"/>
      <c r="CF99" s="61" t="s">
        <v>456</v>
      </c>
      <c r="CG99" s="61">
        <v>24662</v>
      </c>
      <c r="CH99" s="61">
        <v>0.8</v>
      </c>
    </row>
    <row r="100" spans="15:86" x14ac:dyDescent="0.25">
      <c r="O100" s="64"/>
      <c r="AC100" s="64"/>
      <c r="AL100" s="64"/>
      <c r="AU100" s="64"/>
      <c r="BE100" s="64"/>
      <c r="BN100" s="64"/>
      <c r="CB100" s="64"/>
      <c r="CF100" s="61" t="s">
        <v>457</v>
      </c>
      <c r="CG100" s="61">
        <v>7046</v>
      </c>
      <c r="CH100" s="61">
        <v>0.2</v>
      </c>
    </row>
    <row r="101" spans="15:86" x14ac:dyDescent="0.25">
      <c r="O101" s="64"/>
      <c r="AC101" s="64"/>
      <c r="AL101" s="64"/>
      <c r="AU101" s="64"/>
      <c r="BE101" s="64"/>
      <c r="BN101" s="64"/>
      <c r="CB101" s="64"/>
      <c r="CF101" s="61" t="s">
        <v>458</v>
      </c>
      <c r="CG101" s="61">
        <v>3523</v>
      </c>
      <c r="CH101" s="61">
        <v>0.1</v>
      </c>
    </row>
    <row r="102" spans="15:86" x14ac:dyDescent="0.25">
      <c r="O102" s="64"/>
      <c r="AC102" s="64"/>
      <c r="AL102" s="64"/>
      <c r="AU102" s="64"/>
      <c r="BE102" s="64"/>
      <c r="BN102" s="64"/>
      <c r="CB102" s="64"/>
      <c r="CF102" s="61" t="s">
        <v>43</v>
      </c>
      <c r="CG102" s="61">
        <v>221956</v>
      </c>
      <c r="CH102" s="61">
        <v>7</v>
      </c>
    </row>
    <row r="103" spans="15:86" x14ac:dyDescent="0.25">
      <c r="O103" s="64"/>
      <c r="AC103" s="64"/>
      <c r="AL103" s="64"/>
      <c r="AU103" s="64"/>
      <c r="BE103" s="64"/>
      <c r="BN103" s="64"/>
      <c r="BQ103" s="24" t="s">
        <v>344</v>
      </c>
      <c r="CB103" s="64"/>
      <c r="CE103" s="61" t="s">
        <v>69</v>
      </c>
      <c r="CF103" s="61" t="s">
        <v>70</v>
      </c>
      <c r="CG103" s="61">
        <v>2941791</v>
      </c>
      <c r="CH103" s="61">
        <v>93</v>
      </c>
    </row>
    <row r="104" spans="15:86" x14ac:dyDescent="0.25">
      <c r="O104" s="64"/>
      <c r="AC104" s="64"/>
      <c r="AL104" s="64"/>
      <c r="AU104" s="64"/>
      <c r="BE104" s="64"/>
      <c r="BN104" s="64"/>
      <c r="BS104" s="61" t="s">
        <v>3</v>
      </c>
      <c r="BT104" s="61" t="s">
        <v>4</v>
      </c>
      <c r="CB104" s="64"/>
      <c r="CE104" s="61" t="s">
        <v>43</v>
      </c>
      <c r="CG104" s="61">
        <v>3163747</v>
      </c>
      <c r="CH104" s="61">
        <v>100</v>
      </c>
    </row>
    <row r="105" spans="15:86" x14ac:dyDescent="0.25">
      <c r="O105" s="64"/>
      <c r="AC105" s="64"/>
      <c r="AL105" s="64"/>
      <c r="AU105" s="64"/>
      <c r="BE105" s="64"/>
      <c r="BN105" s="64"/>
      <c r="BQ105" s="61" t="s">
        <v>6</v>
      </c>
      <c r="BR105" s="61" t="s">
        <v>331</v>
      </c>
      <c r="BS105" s="61">
        <v>31708</v>
      </c>
      <c r="BT105" s="61">
        <v>1</v>
      </c>
      <c r="CB105" s="64"/>
    </row>
    <row r="106" spans="15:86" x14ac:dyDescent="0.25">
      <c r="O106" s="64"/>
      <c r="AC106" s="64"/>
      <c r="AL106" s="64"/>
      <c r="AU106" s="64"/>
      <c r="BE106" s="64"/>
      <c r="BN106" s="64"/>
      <c r="BR106" s="61" t="s">
        <v>332</v>
      </c>
      <c r="BS106" s="61">
        <v>3132039</v>
      </c>
      <c r="BT106" s="61">
        <v>99</v>
      </c>
      <c r="CB106" s="64"/>
    </row>
    <row r="107" spans="15:86" x14ac:dyDescent="0.25">
      <c r="O107" s="64"/>
      <c r="AC107" s="64"/>
      <c r="AL107" s="64"/>
      <c r="AU107" s="64"/>
      <c r="BE107" s="64"/>
      <c r="BN107" s="64"/>
      <c r="BR107" s="61" t="s">
        <v>43</v>
      </c>
      <c r="BS107" s="61">
        <v>3163747</v>
      </c>
      <c r="BT107" s="61">
        <v>100</v>
      </c>
      <c r="CB107" s="64"/>
    </row>
    <row r="108" spans="15:86" x14ac:dyDescent="0.25">
      <c r="O108" s="64"/>
      <c r="AC108" s="64"/>
      <c r="AL108" s="64"/>
      <c r="AU108" s="64"/>
      <c r="BE108" s="64"/>
      <c r="BN108" s="64"/>
      <c r="CB108" s="64"/>
      <c r="CE108" s="24" t="s">
        <v>466</v>
      </c>
    </row>
    <row r="109" spans="15:86" x14ac:dyDescent="0.25">
      <c r="O109" s="64"/>
      <c r="AC109" s="64"/>
      <c r="AL109" s="64"/>
      <c r="AU109" s="64"/>
      <c r="BE109" s="64"/>
      <c r="BN109" s="64"/>
      <c r="CB109" s="64"/>
      <c r="CG109" s="61" t="s">
        <v>3</v>
      </c>
      <c r="CH109" s="61" t="s">
        <v>4</v>
      </c>
    </row>
    <row r="110" spans="15:86" x14ac:dyDescent="0.25">
      <c r="O110" s="64"/>
      <c r="AC110" s="64"/>
      <c r="AL110" s="64"/>
      <c r="AU110" s="64"/>
      <c r="BE110" s="64"/>
      <c r="BN110" s="64"/>
      <c r="CB110" s="64"/>
      <c r="CE110" s="61" t="s">
        <v>6</v>
      </c>
      <c r="CF110" s="61" t="s">
        <v>454</v>
      </c>
      <c r="CG110" s="61">
        <v>7046</v>
      </c>
      <c r="CH110" s="61">
        <v>0.2</v>
      </c>
    </row>
    <row r="111" spans="15:86" x14ac:dyDescent="0.25">
      <c r="O111" s="64"/>
      <c r="AC111" s="64"/>
      <c r="AL111" s="64"/>
      <c r="AU111" s="64"/>
      <c r="BE111" s="64"/>
      <c r="BN111" s="64"/>
      <c r="BQ111" s="24" t="s">
        <v>345</v>
      </c>
      <c r="CB111" s="64"/>
      <c r="CF111" s="61" t="s">
        <v>455</v>
      </c>
      <c r="CG111" s="61">
        <v>14092</v>
      </c>
      <c r="CH111" s="61">
        <v>0.4</v>
      </c>
    </row>
    <row r="112" spans="15:86" x14ac:dyDescent="0.25">
      <c r="O112" s="64"/>
      <c r="AC112" s="64"/>
      <c r="AL112" s="64"/>
      <c r="AU112" s="64"/>
      <c r="BE112" s="64"/>
      <c r="BN112" s="64"/>
      <c r="BS112" s="61" t="s">
        <v>3</v>
      </c>
      <c r="BT112" s="61" t="s">
        <v>4</v>
      </c>
      <c r="CB112" s="64"/>
      <c r="CF112" s="61" t="s">
        <v>456</v>
      </c>
      <c r="CG112" s="61">
        <v>10569</v>
      </c>
      <c r="CH112" s="61">
        <v>0.3</v>
      </c>
    </row>
    <row r="113" spans="15:86" x14ac:dyDescent="0.25">
      <c r="O113" s="64"/>
      <c r="AC113" s="64"/>
      <c r="AL113" s="64"/>
      <c r="AU113" s="64"/>
      <c r="BE113" s="64"/>
      <c r="BN113" s="64"/>
      <c r="BQ113" s="61" t="s">
        <v>6</v>
      </c>
      <c r="BR113" s="61" t="s">
        <v>331</v>
      </c>
      <c r="BS113" s="61">
        <v>21139</v>
      </c>
      <c r="BT113" s="61">
        <v>0.7</v>
      </c>
      <c r="CB113" s="64"/>
      <c r="CF113" s="61" t="s">
        <v>43</v>
      </c>
      <c r="CG113" s="61">
        <v>31708</v>
      </c>
      <c r="CH113" s="61">
        <v>1</v>
      </c>
    </row>
    <row r="114" spans="15:86" x14ac:dyDescent="0.25">
      <c r="O114" s="64"/>
      <c r="AC114" s="64"/>
      <c r="AL114" s="64"/>
      <c r="AU114" s="64"/>
      <c r="BE114" s="64"/>
      <c r="BN114" s="64"/>
      <c r="BR114" s="61" t="s">
        <v>332</v>
      </c>
      <c r="BS114" s="61">
        <v>3142608</v>
      </c>
      <c r="BT114" s="61">
        <v>99.3</v>
      </c>
      <c r="CB114" s="64"/>
      <c r="CE114" s="61" t="s">
        <v>69</v>
      </c>
      <c r="CF114" s="61" t="s">
        <v>70</v>
      </c>
      <c r="CG114" s="61">
        <v>3132039</v>
      </c>
      <c r="CH114" s="61">
        <v>99</v>
      </c>
    </row>
    <row r="115" spans="15:86" x14ac:dyDescent="0.25">
      <c r="O115" s="64"/>
      <c r="AC115" s="64"/>
      <c r="AL115" s="64"/>
      <c r="AU115" s="64"/>
      <c r="BE115" s="64"/>
      <c r="BN115" s="64"/>
      <c r="BR115" s="61" t="s">
        <v>43</v>
      </c>
      <c r="BS115" s="61">
        <v>3163747</v>
      </c>
      <c r="BT115" s="61">
        <v>100</v>
      </c>
      <c r="CB115" s="64"/>
      <c r="CE115" s="61" t="s">
        <v>43</v>
      </c>
      <c r="CG115" s="61">
        <v>3163747</v>
      </c>
      <c r="CH115" s="61">
        <v>100</v>
      </c>
    </row>
    <row r="116" spans="15:86" x14ac:dyDescent="0.25">
      <c r="O116" s="64"/>
      <c r="AC116" s="64"/>
      <c r="AL116" s="64"/>
      <c r="AU116" s="64"/>
      <c r="BE116" s="64"/>
      <c r="BN116" s="64"/>
      <c r="CB116" s="64"/>
    </row>
    <row r="117" spans="15:86" x14ac:dyDescent="0.25">
      <c r="O117" s="64"/>
      <c r="AC117" s="64"/>
      <c r="AL117" s="64"/>
      <c r="AU117" s="64"/>
      <c r="BE117" s="64"/>
      <c r="BN117" s="64"/>
      <c r="CB117" s="64"/>
    </row>
    <row r="118" spans="15:86" x14ac:dyDescent="0.25">
      <c r="O118" s="64"/>
      <c r="AC118" s="64"/>
      <c r="AL118" s="64"/>
      <c r="AU118" s="64"/>
      <c r="BE118" s="64"/>
      <c r="BN118" s="64"/>
      <c r="CB118" s="64"/>
    </row>
    <row r="119" spans="15:86" x14ac:dyDescent="0.25">
      <c r="O119" s="64"/>
      <c r="AC119" s="64"/>
      <c r="AL119" s="64"/>
      <c r="AU119" s="64"/>
      <c r="BE119" s="64"/>
      <c r="BN119" s="64"/>
      <c r="CB119" s="64"/>
      <c r="CE119" s="24" t="s">
        <v>467</v>
      </c>
    </row>
    <row r="120" spans="15:86" x14ac:dyDescent="0.25">
      <c r="O120" s="64"/>
      <c r="AC120" s="64"/>
      <c r="AL120" s="64"/>
      <c r="AU120" s="64"/>
      <c r="BE120" s="64"/>
      <c r="BN120" s="64"/>
      <c r="CB120" s="64"/>
      <c r="CG120" s="61" t="s">
        <v>3</v>
      </c>
      <c r="CH120" s="61" t="s">
        <v>4</v>
      </c>
    </row>
    <row r="121" spans="15:86" x14ac:dyDescent="0.25">
      <c r="O121" s="64"/>
      <c r="AC121" s="64"/>
      <c r="AL121" s="64"/>
      <c r="AU121" s="64"/>
      <c r="BE121" s="64"/>
      <c r="BN121" s="64"/>
      <c r="CB121" s="64"/>
      <c r="CE121" s="61" t="s">
        <v>6</v>
      </c>
      <c r="CF121" s="61" t="s">
        <v>454</v>
      </c>
      <c r="CG121" s="61">
        <v>10569</v>
      </c>
      <c r="CH121" s="61">
        <v>0.3</v>
      </c>
    </row>
    <row r="122" spans="15:86" x14ac:dyDescent="0.25">
      <c r="O122" s="64"/>
      <c r="AC122" s="64"/>
      <c r="AL122" s="64"/>
      <c r="AU122" s="64"/>
      <c r="BE122" s="64"/>
      <c r="BN122" s="64"/>
      <c r="CB122" s="64"/>
      <c r="CF122" s="61" t="s">
        <v>455</v>
      </c>
      <c r="CG122" s="61">
        <v>21139</v>
      </c>
      <c r="CH122" s="61">
        <v>0.7</v>
      </c>
    </row>
    <row r="123" spans="15:86" x14ac:dyDescent="0.25">
      <c r="O123" s="64"/>
      <c r="AC123" s="64"/>
      <c r="AL123" s="64"/>
      <c r="AU123" s="64"/>
      <c r="BE123" s="64"/>
      <c r="BN123" s="64"/>
      <c r="CB123" s="64"/>
      <c r="CF123" s="61" t="s">
        <v>456</v>
      </c>
      <c r="CG123" s="61">
        <v>7046</v>
      </c>
      <c r="CH123" s="61">
        <v>0.2</v>
      </c>
    </row>
    <row r="124" spans="15:86" x14ac:dyDescent="0.25">
      <c r="O124" s="64"/>
      <c r="AC124" s="64"/>
      <c r="AL124" s="64"/>
      <c r="AU124" s="64"/>
      <c r="BE124" s="64"/>
      <c r="BN124" s="64"/>
      <c r="CB124" s="64"/>
      <c r="CF124" s="61" t="s">
        <v>458</v>
      </c>
      <c r="CG124" s="61">
        <v>3523</v>
      </c>
      <c r="CH124" s="61">
        <v>0.1</v>
      </c>
    </row>
    <row r="125" spans="15:86" x14ac:dyDescent="0.25">
      <c r="O125" s="64"/>
      <c r="AC125" s="64"/>
      <c r="AL125" s="64"/>
      <c r="AU125" s="64"/>
      <c r="BE125" s="64"/>
      <c r="BN125" s="64"/>
      <c r="CB125" s="64"/>
      <c r="CF125" s="61" t="s">
        <v>43</v>
      </c>
      <c r="CG125" s="61">
        <v>42277</v>
      </c>
      <c r="CH125" s="61">
        <v>1.3</v>
      </c>
    </row>
    <row r="126" spans="15:86" x14ac:dyDescent="0.25">
      <c r="O126" s="64"/>
      <c r="AC126" s="64"/>
      <c r="AL126" s="64"/>
      <c r="AU126" s="64"/>
      <c r="BE126" s="64"/>
      <c r="BN126" s="64"/>
      <c r="CB126" s="64"/>
      <c r="CE126" s="61" t="s">
        <v>69</v>
      </c>
      <c r="CF126" s="61" t="s">
        <v>70</v>
      </c>
      <c r="CG126" s="61">
        <v>3121470</v>
      </c>
      <c r="CH126" s="61">
        <v>98.7</v>
      </c>
    </row>
    <row r="127" spans="15:86" x14ac:dyDescent="0.25">
      <c r="O127" s="64"/>
      <c r="AC127" s="64"/>
      <c r="AL127" s="64"/>
      <c r="AU127" s="64"/>
      <c r="BE127" s="64"/>
      <c r="BN127" s="64"/>
      <c r="CB127" s="64"/>
      <c r="CE127" s="61" t="s">
        <v>43</v>
      </c>
      <c r="CG127" s="61">
        <v>3163747</v>
      </c>
      <c r="CH127" s="61">
        <v>100</v>
      </c>
    </row>
    <row r="128" spans="15:86" x14ac:dyDescent="0.25">
      <c r="O128" s="64"/>
      <c r="AC128" s="64"/>
      <c r="AL128" s="64"/>
      <c r="AU128" s="64"/>
      <c r="BE128" s="64"/>
      <c r="BN128" s="64"/>
      <c r="CB128" s="64"/>
    </row>
    <row r="129" spans="15:86" x14ac:dyDescent="0.25">
      <c r="O129" s="64"/>
      <c r="AC129" s="64"/>
      <c r="AL129" s="64"/>
      <c r="AU129" s="64"/>
      <c r="BE129" s="64"/>
      <c r="BN129" s="64"/>
      <c r="CB129" s="64"/>
    </row>
    <row r="130" spans="15:86" x14ac:dyDescent="0.25">
      <c r="O130" s="64"/>
      <c r="AC130" s="64"/>
      <c r="AL130" s="64"/>
      <c r="AU130" s="64"/>
      <c r="BE130" s="64"/>
      <c r="BN130" s="64"/>
      <c r="CB130" s="64"/>
    </row>
    <row r="131" spans="15:86" x14ac:dyDescent="0.25">
      <c r="O131" s="64"/>
      <c r="AC131" s="64"/>
      <c r="AL131" s="64"/>
      <c r="AU131" s="64"/>
      <c r="BE131" s="64"/>
      <c r="BN131" s="64"/>
      <c r="CB131" s="64"/>
      <c r="CE131" s="24" t="s">
        <v>468</v>
      </c>
    </row>
    <row r="132" spans="15:86" x14ac:dyDescent="0.25">
      <c r="O132" s="64"/>
      <c r="AC132" s="64"/>
      <c r="AL132" s="64"/>
      <c r="AU132" s="64"/>
      <c r="BE132" s="64"/>
      <c r="BN132" s="64"/>
      <c r="CB132" s="64"/>
      <c r="CG132" s="61" t="s">
        <v>3</v>
      </c>
      <c r="CH132" s="61" t="s">
        <v>4</v>
      </c>
    </row>
    <row r="133" spans="15:86" x14ac:dyDescent="0.25">
      <c r="O133" s="64"/>
      <c r="AC133" s="64"/>
      <c r="AL133" s="64"/>
      <c r="AU133" s="64"/>
      <c r="BE133" s="64"/>
      <c r="BN133" s="64"/>
      <c r="CB133" s="64"/>
      <c r="CE133" s="61" t="s">
        <v>6</v>
      </c>
      <c r="CF133" s="61" t="s">
        <v>454</v>
      </c>
      <c r="CG133" s="61">
        <v>45800</v>
      </c>
      <c r="CH133" s="61">
        <v>1.4</v>
      </c>
    </row>
    <row r="134" spans="15:86" x14ac:dyDescent="0.25">
      <c r="O134" s="64"/>
      <c r="AC134" s="64"/>
      <c r="AL134" s="64"/>
      <c r="AU134" s="64"/>
      <c r="BE134" s="64"/>
      <c r="BN134" s="64"/>
      <c r="CB134" s="64"/>
      <c r="CF134" s="61" t="s">
        <v>455</v>
      </c>
      <c r="CG134" s="61">
        <v>338218</v>
      </c>
      <c r="CH134" s="61">
        <v>10.7</v>
      </c>
    </row>
    <row r="135" spans="15:86" x14ac:dyDescent="0.25">
      <c r="O135" s="64"/>
      <c r="AC135" s="64"/>
      <c r="AL135" s="64"/>
      <c r="AU135" s="64"/>
      <c r="BE135" s="64"/>
      <c r="BN135" s="64"/>
      <c r="CB135" s="64"/>
      <c r="CF135" s="61" t="s">
        <v>456</v>
      </c>
      <c r="CG135" s="61">
        <v>443911</v>
      </c>
      <c r="CH135" s="61">
        <v>14</v>
      </c>
    </row>
    <row r="136" spans="15:86" x14ac:dyDescent="0.25">
      <c r="O136" s="64"/>
      <c r="AC136" s="64"/>
      <c r="AL136" s="64"/>
      <c r="AU136" s="64"/>
      <c r="BE136" s="64"/>
      <c r="BN136" s="64"/>
      <c r="CB136" s="64"/>
      <c r="CF136" s="61" t="s">
        <v>457</v>
      </c>
      <c r="CG136" s="61">
        <v>429819</v>
      </c>
      <c r="CH136" s="61">
        <v>13.6</v>
      </c>
    </row>
    <row r="137" spans="15:86" x14ac:dyDescent="0.25">
      <c r="O137" s="64"/>
      <c r="AC137" s="64"/>
      <c r="AL137" s="64"/>
      <c r="AU137" s="64"/>
      <c r="BE137" s="64"/>
      <c r="BN137" s="64"/>
      <c r="CB137" s="64"/>
      <c r="CF137" s="61" t="s">
        <v>458</v>
      </c>
      <c r="CG137" s="61">
        <v>73985</v>
      </c>
      <c r="CH137" s="61">
        <v>2.2999999999999998</v>
      </c>
    </row>
    <row r="138" spans="15:86" x14ac:dyDescent="0.25">
      <c r="O138" s="64"/>
      <c r="AC138" s="64"/>
      <c r="AL138" s="64"/>
      <c r="AU138" s="64"/>
      <c r="BE138" s="64"/>
      <c r="BN138" s="64"/>
      <c r="CB138" s="64"/>
      <c r="CF138" s="61" t="s">
        <v>43</v>
      </c>
      <c r="CG138" s="61">
        <v>1331733</v>
      </c>
      <c r="CH138" s="61">
        <v>42.1</v>
      </c>
    </row>
    <row r="139" spans="15:86" x14ac:dyDescent="0.25">
      <c r="O139" s="64"/>
      <c r="AC139" s="64"/>
      <c r="AL139" s="64"/>
      <c r="AU139" s="64"/>
      <c r="BE139" s="64"/>
      <c r="BN139" s="64"/>
      <c r="CB139" s="64"/>
      <c r="CE139" s="61" t="s">
        <v>69</v>
      </c>
      <c r="CF139" s="61" t="s">
        <v>70</v>
      </c>
      <c r="CG139" s="61">
        <v>1832014</v>
      </c>
      <c r="CH139" s="61">
        <v>57.9</v>
      </c>
    </row>
    <row r="140" spans="15:86" x14ac:dyDescent="0.25">
      <c r="O140" s="64"/>
      <c r="AC140" s="64"/>
      <c r="AL140" s="64"/>
      <c r="AU140" s="64"/>
      <c r="BE140" s="64"/>
      <c r="BN140" s="64"/>
      <c r="CB140" s="64"/>
      <c r="CE140" s="61" t="s">
        <v>43</v>
      </c>
      <c r="CG140" s="61">
        <v>3163747</v>
      </c>
      <c r="CH140" s="61">
        <v>100</v>
      </c>
    </row>
    <row r="141" spans="15:86" x14ac:dyDescent="0.25">
      <c r="O141" s="64"/>
      <c r="AC141" s="64"/>
      <c r="AL141" s="64"/>
      <c r="AU141" s="64"/>
      <c r="BE141" s="64"/>
      <c r="BN141" s="64"/>
      <c r="CB141" s="64"/>
    </row>
    <row r="142" spans="15:86" x14ac:dyDescent="0.25">
      <c r="O142" s="64"/>
      <c r="AC142" s="64"/>
      <c r="AL142" s="64"/>
      <c r="AU142" s="64"/>
      <c r="BE142" s="64"/>
      <c r="BN142" s="64"/>
      <c r="CB142" s="64"/>
    </row>
    <row r="143" spans="15:86" x14ac:dyDescent="0.25">
      <c r="O143" s="64"/>
      <c r="AC143" s="64"/>
      <c r="AL143" s="64"/>
      <c r="AU143" s="64"/>
      <c r="BE143" s="64"/>
      <c r="BN143" s="64"/>
      <c r="CB143" s="64"/>
    </row>
    <row r="144" spans="15:86" x14ac:dyDescent="0.25">
      <c r="O144" s="64"/>
      <c r="AC144" s="64"/>
      <c r="AL144" s="64"/>
      <c r="AU144" s="64"/>
      <c r="BE144" s="64"/>
      <c r="BN144" s="64"/>
      <c r="CB144" s="64"/>
      <c r="CE144" s="24" t="s">
        <v>469</v>
      </c>
    </row>
    <row r="145" spans="15:86" x14ac:dyDescent="0.25">
      <c r="O145" s="64"/>
      <c r="AC145" s="64"/>
      <c r="AL145" s="64"/>
      <c r="AU145" s="64"/>
      <c r="BE145" s="64"/>
      <c r="BN145" s="64"/>
      <c r="CB145" s="64"/>
      <c r="CG145" s="61" t="s">
        <v>3</v>
      </c>
      <c r="CH145" s="61" t="s">
        <v>4</v>
      </c>
    </row>
    <row r="146" spans="15:86" x14ac:dyDescent="0.25">
      <c r="O146" s="64"/>
      <c r="AC146" s="64"/>
      <c r="AL146" s="64"/>
      <c r="AU146" s="64"/>
      <c r="BE146" s="64"/>
      <c r="BN146" s="64"/>
      <c r="CB146" s="64"/>
      <c r="CE146" s="61" t="s">
        <v>6</v>
      </c>
      <c r="CF146" s="61" t="s">
        <v>454</v>
      </c>
      <c r="CG146" s="61">
        <v>21139</v>
      </c>
      <c r="CH146" s="61">
        <v>0.7</v>
      </c>
    </row>
    <row r="147" spans="15:86" x14ac:dyDescent="0.25">
      <c r="O147" s="64"/>
      <c r="AC147" s="64"/>
      <c r="AL147" s="64"/>
      <c r="AU147" s="64"/>
      <c r="BE147" s="64"/>
      <c r="BN147" s="64"/>
      <c r="CB147" s="64"/>
      <c r="CF147" s="61" t="s">
        <v>455</v>
      </c>
      <c r="CG147" s="61">
        <v>52847</v>
      </c>
      <c r="CH147" s="61">
        <v>1.7</v>
      </c>
    </row>
    <row r="148" spans="15:86" x14ac:dyDescent="0.25">
      <c r="O148" s="64"/>
      <c r="AC148" s="64"/>
      <c r="AL148" s="64"/>
      <c r="AU148" s="64"/>
      <c r="BE148" s="64"/>
      <c r="BN148" s="64"/>
      <c r="CB148" s="64"/>
      <c r="CF148" s="61" t="s">
        <v>456</v>
      </c>
      <c r="CG148" s="61">
        <v>24662</v>
      </c>
      <c r="CH148" s="61">
        <v>0.8</v>
      </c>
    </row>
    <row r="149" spans="15:86" x14ac:dyDescent="0.25">
      <c r="O149" s="64"/>
      <c r="AC149" s="64"/>
      <c r="AL149" s="64"/>
      <c r="AU149" s="64"/>
      <c r="BE149" s="64"/>
      <c r="BN149" s="64"/>
      <c r="CB149" s="64"/>
      <c r="CF149" s="61" t="s">
        <v>457</v>
      </c>
      <c r="CG149" s="61">
        <v>7046</v>
      </c>
      <c r="CH149" s="61">
        <v>0.2</v>
      </c>
    </row>
    <row r="150" spans="15:86" x14ac:dyDescent="0.25">
      <c r="O150" s="64"/>
      <c r="AC150" s="64"/>
      <c r="AL150" s="64"/>
      <c r="AU150" s="64"/>
      <c r="BE150" s="64"/>
      <c r="BN150" s="64"/>
      <c r="CB150" s="64"/>
      <c r="CF150" s="61" t="s">
        <v>458</v>
      </c>
      <c r="CG150" s="61">
        <v>3523</v>
      </c>
      <c r="CH150" s="61">
        <v>0.1</v>
      </c>
    </row>
    <row r="151" spans="15:86" x14ac:dyDescent="0.25">
      <c r="O151" s="64"/>
      <c r="AC151" s="64"/>
      <c r="AL151" s="64"/>
      <c r="AU151" s="64"/>
      <c r="BE151" s="64"/>
      <c r="BN151" s="64"/>
      <c r="CB151" s="64"/>
      <c r="CF151" s="61" t="s">
        <v>43</v>
      </c>
      <c r="CG151" s="61">
        <v>109216</v>
      </c>
      <c r="CH151" s="61">
        <v>3.5</v>
      </c>
    </row>
    <row r="152" spans="15:86" x14ac:dyDescent="0.25">
      <c r="O152" s="64"/>
      <c r="AC152" s="64"/>
      <c r="AL152" s="64"/>
      <c r="AU152" s="64"/>
      <c r="BE152" s="64"/>
      <c r="BN152" s="64"/>
      <c r="CB152" s="64"/>
      <c r="CE152" s="61" t="s">
        <v>69</v>
      </c>
      <c r="CF152" s="61" t="s">
        <v>70</v>
      </c>
      <c r="CG152" s="61">
        <v>3054531</v>
      </c>
      <c r="CH152" s="61">
        <v>96.5</v>
      </c>
    </row>
    <row r="153" spans="15:86" x14ac:dyDescent="0.25">
      <c r="O153" s="64"/>
      <c r="AC153" s="64"/>
      <c r="AL153" s="64"/>
      <c r="AU153" s="64"/>
      <c r="BE153" s="64"/>
      <c r="BN153" s="64"/>
      <c r="CB153" s="64"/>
      <c r="CE153" s="61" t="s">
        <v>43</v>
      </c>
      <c r="CG153" s="61">
        <v>3163747</v>
      </c>
      <c r="CH153" s="61">
        <v>100</v>
      </c>
    </row>
    <row r="154" spans="15:86" x14ac:dyDescent="0.25">
      <c r="O154" s="64"/>
      <c r="AC154" s="64"/>
      <c r="AL154" s="64"/>
      <c r="AU154" s="64"/>
      <c r="BE154" s="64"/>
      <c r="BN154" s="64"/>
      <c r="CB154" s="64"/>
    </row>
    <row r="155" spans="15:86" x14ac:dyDescent="0.25">
      <c r="O155" s="64"/>
      <c r="AC155" s="64"/>
      <c r="AL155" s="64"/>
      <c r="AU155" s="64"/>
      <c r="BE155" s="64"/>
      <c r="BN155" s="64"/>
      <c r="CB155" s="64"/>
    </row>
    <row r="156" spans="15:86" x14ac:dyDescent="0.25">
      <c r="O156" s="64"/>
      <c r="AC156" s="64"/>
      <c r="AL156" s="64"/>
      <c r="AU156" s="64"/>
      <c r="BE156" s="64"/>
      <c r="BN156" s="64"/>
      <c r="CB156" s="64"/>
    </row>
    <row r="157" spans="15:86" x14ac:dyDescent="0.25">
      <c r="O157" s="64"/>
      <c r="AC157" s="64"/>
      <c r="AL157" s="64"/>
      <c r="AU157" s="64"/>
      <c r="BE157" s="64"/>
      <c r="BN157" s="64"/>
      <c r="CB157" s="64"/>
      <c r="CE157" s="24" t="s">
        <v>470</v>
      </c>
    </row>
    <row r="158" spans="15:86" x14ac:dyDescent="0.25">
      <c r="O158" s="64"/>
      <c r="AC158" s="64"/>
      <c r="AL158" s="64"/>
      <c r="AU158" s="64"/>
      <c r="BE158" s="64"/>
      <c r="BN158" s="64"/>
      <c r="CB158" s="64"/>
      <c r="CG158" s="61" t="s">
        <v>3</v>
      </c>
      <c r="CH158" s="61" t="s">
        <v>4</v>
      </c>
    </row>
    <row r="159" spans="15:86" x14ac:dyDescent="0.25">
      <c r="O159" s="64"/>
      <c r="AC159" s="64"/>
      <c r="AL159" s="64"/>
      <c r="AU159" s="64"/>
      <c r="BE159" s="64"/>
      <c r="BN159" s="64"/>
      <c r="CB159" s="64"/>
      <c r="CE159" s="61" t="s">
        <v>6</v>
      </c>
      <c r="CF159" s="61" t="s">
        <v>454</v>
      </c>
      <c r="CG159" s="61">
        <v>3523</v>
      </c>
      <c r="CH159" s="61">
        <v>0.1</v>
      </c>
    </row>
    <row r="160" spans="15:86" x14ac:dyDescent="0.25">
      <c r="O160" s="64"/>
      <c r="AC160" s="64"/>
      <c r="AL160" s="64"/>
      <c r="AU160" s="64"/>
      <c r="BE160" s="64"/>
      <c r="BN160" s="64"/>
      <c r="CB160" s="64"/>
      <c r="CF160" s="61" t="s">
        <v>455</v>
      </c>
      <c r="CG160" s="61">
        <v>17616</v>
      </c>
      <c r="CH160" s="61">
        <v>0.6</v>
      </c>
    </row>
    <row r="161" spans="15:86" x14ac:dyDescent="0.25">
      <c r="O161" s="64"/>
      <c r="AC161" s="64"/>
      <c r="AL161" s="64"/>
      <c r="AU161" s="64"/>
      <c r="BE161" s="64"/>
      <c r="BN161" s="64"/>
      <c r="CB161" s="64"/>
      <c r="CF161" s="61" t="s">
        <v>456</v>
      </c>
      <c r="CG161" s="61">
        <v>7046</v>
      </c>
      <c r="CH161" s="61">
        <v>0.2</v>
      </c>
    </row>
    <row r="162" spans="15:86" x14ac:dyDescent="0.25">
      <c r="O162" s="64"/>
      <c r="AC162" s="64"/>
      <c r="AL162" s="64"/>
      <c r="AU162" s="64"/>
      <c r="BE162" s="64"/>
      <c r="BN162" s="64"/>
      <c r="CB162" s="64"/>
      <c r="CF162" s="61" t="s">
        <v>457</v>
      </c>
      <c r="CG162" s="61">
        <v>3523</v>
      </c>
      <c r="CH162" s="61">
        <v>0.1</v>
      </c>
    </row>
    <row r="163" spans="15:86" x14ac:dyDescent="0.25">
      <c r="O163" s="64"/>
      <c r="AC163" s="64"/>
      <c r="AL163" s="64"/>
      <c r="AU163" s="64"/>
      <c r="BE163" s="64"/>
      <c r="BN163" s="64"/>
      <c r="CB163" s="64"/>
      <c r="CF163" s="61" t="s">
        <v>43</v>
      </c>
      <c r="CG163" s="61">
        <v>31708</v>
      </c>
      <c r="CH163" s="61">
        <v>1</v>
      </c>
    </row>
    <row r="164" spans="15:86" x14ac:dyDescent="0.25">
      <c r="O164" s="64"/>
      <c r="AC164" s="64"/>
      <c r="AL164" s="64"/>
      <c r="AU164" s="64"/>
      <c r="BE164" s="64"/>
      <c r="BN164" s="64"/>
      <c r="CB164" s="64"/>
      <c r="CE164" s="61" t="s">
        <v>69</v>
      </c>
      <c r="CF164" s="61" t="s">
        <v>70</v>
      </c>
      <c r="CG164" s="61">
        <v>3132039</v>
      </c>
      <c r="CH164" s="61">
        <v>99</v>
      </c>
    </row>
    <row r="165" spans="15:86" x14ac:dyDescent="0.25">
      <c r="O165" s="64"/>
      <c r="AC165" s="64"/>
      <c r="AL165" s="64"/>
      <c r="AU165" s="64"/>
      <c r="BE165" s="64"/>
      <c r="BN165" s="64"/>
      <c r="CB165" s="64"/>
      <c r="CE165" s="61" t="s">
        <v>43</v>
      </c>
      <c r="CG165" s="61">
        <v>3163747</v>
      </c>
      <c r="CH165" s="61">
        <v>100</v>
      </c>
    </row>
    <row r="166" spans="15:86" x14ac:dyDescent="0.25">
      <c r="O166" s="64"/>
      <c r="AC166" s="64"/>
      <c r="AL166" s="64"/>
      <c r="AU166" s="64"/>
      <c r="BE166" s="64"/>
      <c r="BN166" s="64"/>
      <c r="CB166" s="64"/>
    </row>
    <row r="167" spans="15:86" x14ac:dyDescent="0.25">
      <c r="O167" s="64"/>
      <c r="AC167" s="64"/>
      <c r="AL167" s="64"/>
      <c r="AU167" s="64"/>
      <c r="BE167" s="64"/>
      <c r="BN167" s="64"/>
      <c r="CB167" s="64"/>
    </row>
    <row r="168" spans="15:86" x14ac:dyDescent="0.25">
      <c r="O168" s="64"/>
      <c r="AC168" s="64"/>
      <c r="AL168" s="64"/>
      <c r="AU168" s="64"/>
      <c r="BE168" s="64"/>
      <c r="BN168" s="64"/>
      <c r="CB168" s="64"/>
    </row>
    <row r="169" spans="15:86" x14ac:dyDescent="0.25">
      <c r="O169" s="64"/>
      <c r="AC169" s="64"/>
      <c r="AL169" s="64"/>
      <c r="AU169" s="64"/>
      <c r="BE169" s="64"/>
      <c r="BN169" s="64"/>
      <c r="CB169" s="64"/>
      <c r="CE169" s="24" t="s">
        <v>471</v>
      </c>
    </row>
    <row r="170" spans="15:86" x14ac:dyDescent="0.25">
      <c r="O170" s="64"/>
      <c r="AC170" s="64"/>
      <c r="AL170" s="64"/>
      <c r="AU170" s="64"/>
      <c r="BE170" s="64"/>
      <c r="BN170" s="64"/>
      <c r="CB170" s="64"/>
      <c r="CG170" s="61" t="s">
        <v>3</v>
      </c>
      <c r="CH170" s="61" t="s">
        <v>4</v>
      </c>
    </row>
    <row r="171" spans="15:86" x14ac:dyDescent="0.25">
      <c r="O171" s="64"/>
      <c r="AC171" s="64"/>
      <c r="AL171" s="64"/>
      <c r="AU171" s="64"/>
      <c r="BE171" s="64"/>
      <c r="BN171" s="64"/>
      <c r="CB171" s="64"/>
      <c r="CE171" s="61" t="s">
        <v>6</v>
      </c>
      <c r="CF171" s="61" t="s">
        <v>455</v>
      </c>
      <c r="CG171" s="61">
        <v>10569</v>
      </c>
      <c r="CH171" s="61">
        <v>0.3</v>
      </c>
    </row>
    <row r="172" spans="15:86" x14ac:dyDescent="0.25">
      <c r="O172" s="64"/>
      <c r="AC172" s="64"/>
      <c r="AL172" s="64"/>
      <c r="AU172" s="64"/>
      <c r="BE172" s="64"/>
      <c r="BN172" s="64"/>
      <c r="CB172" s="64"/>
      <c r="CF172" s="61" t="s">
        <v>456</v>
      </c>
      <c r="CG172" s="61">
        <v>7046</v>
      </c>
      <c r="CH172" s="61">
        <v>0.2</v>
      </c>
    </row>
    <row r="173" spans="15:86" x14ac:dyDescent="0.25">
      <c r="O173" s="64"/>
      <c r="AC173" s="64"/>
      <c r="AL173" s="64"/>
      <c r="AU173" s="64"/>
      <c r="BE173" s="64"/>
      <c r="BN173" s="64"/>
      <c r="CB173" s="64"/>
      <c r="CF173" s="61" t="s">
        <v>457</v>
      </c>
      <c r="CG173" s="61">
        <v>3523</v>
      </c>
      <c r="CH173" s="61">
        <v>0.1</v>
      </c>
    </row>
    <row r="174" spans="15:86" x14ac:dyDescent="0.25">
      <c r="O174" s="64"/>
      <c r="AC174" s="64"/>
      <c r="AL174" s="64"/>
      <c r="AU174" s="64"/>
      <c r="BE174" s="64"/>
      <c r="BN174" s="64"/>
      <c r="CB174" s="64"/>
      <c r="CF174" s="61" t="s">
        <v>43</v>
      </c>
      <c r="CG174" s="61">
        <v>21139</v>
      </c>
      <c r="CH174" s="61">
        <v>0.7</v>
      </c>
    </row>
    <row r="175" spans="15:86" x14ac:dyDescent="0.25">
      <c r="O175" s="64"/>
      <c r="AC175" s="64"/>
      <c r="AL175" s="64"/>
      <c r="AU175" s="64"/>
      <c r="BE175" s="64"/>
      <c r="BN175" s="64"/>
      <c r="CB175" s="64"/>
      <c r="CE175" s="61" t="s">
        <v>69</v>
      </c>
      <c r="CF175" s="61" t="s">
        <v>70</v>
      </c>
      <c r="CG175" s="61">
        <v>3142608</v>
      </c>
      <c r="CH175" s="61">
        <v>99.3</v>
      </c>
    </row>
    <row r="176" spans="15:86" x14ac:dyDescent="0.25">
      <c r="O176" s="64"/>
      <c r="AC176" s="64"/>
      <c r="AL176" s="64"/>
      <c r="AU176" s="64"/>
      <c r="BE176" s="64"/>
      <c r="BN176" s="64"/>
      <c r="CB176" s="64"/>
      <c r="CE176" s="61" t="s">
        <v>43</v>
      </c>
      <c r="CG176" s="61">
        <v>3163747</v>
      </c>
      <c r="CH176" s="61">
        <v>100</v>
      </c>
    </row>
    <row r="177" spans="15:80" x14ac:dyDescent="0.25">
      <c r="O177" s="64"/>
      <c r="AC177" s="64"/>
      <c r="AL177" s="64"/>
      <c r="AU177" s="64"/>
      <c r="BE177" s="64"/>
      <c r="BN177" s="64"/>
      <c r="CB177" s="64"/>
    </row>
    <row r="178" spans="15:80" x14ac:dyDescent="0.25">
      <c r="O178" s="64"/>
      <c r="AC178" s="64"/>
      <c r="AL178" s="64"/>
      <c r="AU178" s="64"/>
      <c r="BE178" s="64"/>
      <c r="BN178" s="64"/>
      <c r="CB178" s="64"/>
    </row>
    <row r="179" spans="15:80" x14ac:dyDescent="0.25">
      <c r="O179" s="64"/>
      <c r="AC179" s="64"/>
      <c r="AL179" s="64"/>
      <c r="AU179" s="64"/>
      <c r="BE179" s="64"/>
      <c r="BN179" s="64"/>
      <c r="CB179" s="64"/>
    </row>
    <row r="180" spans="15:80" x14ac:dyDescent="0.25">
      <c r="O180" s="64"/>
      <c r="AC180" s="64"/>
      <c r="AL180" s="64"/>
      <c r="AU180" s="64"/>
      <c r="BE180" s="64"/>
      <c r="BN180" s="64"/>
      <c r="CB180" s="64"/>
    </row>
    <row r="181" spans="15:80" x14ac:dyDescent="0.25">
      <c r="O181" s="64"/>
      <c r="AC181" s="64"/>
      <c r="AL181" s="64"/>
      <c r="AU181" s="64"/>
      <c r="BE181" s="64"/>
      <c r="BN181" s="64"/>
      <c r="CB181" s="64"/>
    </row>
    <row r="182" spans="15:80" x14ac:dyDescent="0.25">
      <c r="O182" s="64"/>
      <c r="AC182" s="64"/>
      <c r="AL182" s="64"/>
      <c r="AU182" s="64"/>
      <c r="BE182" s="64"/>
      <c r="BN182" s="64"/>
      <c r="CB182" s="64"/>
    </row>
    <row r="183" spans="15:80" x14ac:dyDescent="0.25">
      <c r="O183" s="64"/>
      <c r="AC183" s="64"/>
      <c r="AL183" s="64"/>
      <c r="AU183" s="64"/>
      <c r="BE183" s="64"/>
      <c r="BN183" s="64"/>
      <c r="CB183" s="64"/>
    </row>
    <row r="184" spans="15:80" x14ac:dyDescent="0.25">
      <c r="O184" s="64"/>
      <c r="AC184" s="64"/>
      <c r="AL184" s="64"/>
      <c r="AU184" s="64"/>
      <c r="BE184" s="64"/>
      <c r="BN184" s="64"/>
      <c r="CB184" s="64"/>
    </row>
    <row r="185" spans="15:80" x14ac:dyDescent="0.25">
      <c r="O185" s="64"/>
      <c r="AC185" s="64"/>
      <c r="AL185" s="64"/>
      <c r="AU185" s="64"/>
      <c r="BE185" s="64"/>
      <c r="BN185" s="64"/>
      <c r="CB185" s="64"/>
    </row>
    <row r="186" spans="15:80" x14ac:dyDescent="0.25">
      <c r="O186" s="64"/>
      <c r="AC186" s="64"/>
      <c r="AL186" s="64"/>
      <c r="AU186" s="64"/>
      <c r="BE186" s="64"/>
      <c r="BN186" s="64"/>
      <c r="CB186" s="64"/>
    </row>
    <row r="187" spans="15:80" x14ac:dyDescent="0.25">
      <c r="O187" s="64"/>
      <c r="AC187" s="64"/>
      <c r="AL187" s="64"/>
      <c r="AU187" s="64"/>
      <c r="BE187" s="64"/>
      <c r="BN187" s="64"/>
      <c r="CB187" s="64"/>
    </row>
    <row r="188" spans="15:80" x14ac:dyDescent="0.25">
      <c r="O188" s="64"/>
      <c r="AC188" s="64"/>
      <c r="AL188" s="64"/>
      <c r="AU188" s="64"/>
      <c r="BE188" s="64"/>
      <c r="BN188" s="64"/>
      <c r="CB188" s="64"/>
    </row>
    <row r="189" spans="15:80" x14ac:dyDescent="0.25">
      <c r="O189" s="64"/>
      <c r="AC189" s="64"/>
      <c r="AL189" s="64"/>
      <c r="AU189" s="64"/>
      <c r="BE189" s="64"/>
      <c r="BN189" s="64"/>
      <c r="CB189" s="64"/>
    </row>
    <row r="190" spans="15:80" x14ac:dyDescent="0.25">
      <c r="O190" s="64"/>
      <c r="AC190" s="64"/>
      <c r="AL190" s="64"/>
      <c r="AU190" s="64"/>
      <c r="BE190" s="64"/>
      <c r="BN190" s="64"/>
      <c r="CB190" s="64"/>
    </row>
    <row r="191" spans="15:80" x14ac:dyDescent="0.25">
      <c r="O191" s="64"/>
      <c r="AC191" s="64"/>
      <c r="AL191" s="64"/>
      <c r="AU191" s="64"/>
      <c r="BE191" s="64"/>
      <c r="BN191" s="64"/>
      <c r="CB191" s="64"/>
    </row>
    <row r="192" spans="15:80" x14ac:dyDescent="0.25">
      <c r="O192" s="64"/>
      <c r="AC192" s="64"/>
      <c r="AL192" s="64"/>
      <c r="AU192" s="64"/>
      <c r="BE192" s="64"/>
      <c r="BN192" s="64"/>
      <c r="CB192" s="64"/>
    </row>
    <row r="193" spans="15:80" x14ac:dyDescent="0.25">
      <c r="O193" s="64"/>
      <c r="AC193" s="64"/>
      <c r="AL193" s="64"/>
      <c r="AU193" s="64"/>
      <c r="BE193" s="64"/>
      <c r="BN193" s="64"/>
      <c r="CB193" s="64"/>
    </row>
    <row r="194" spans="15:80" x14ac:dyDescent="0.25">
      <c r="O194" s="64"/>
      <c r="AC194" s="64"/>
      <c r="AL194" s="64"/>
      <c r="AU194" s="64"/>
      <c r="BE194" s="64"/>
      <c r="BN194" s="64"/>
      <c r="CB194" s="64"/>
    </row>
    <row r="195" spans="15:80" x14ac:dyDescent="0.25">
      <c r="O195" s="64"/>
      <c r="AC195" s="64"/>
      <c r="AL195" s="64"/>
      <c r="AU195" s="64"/>
      <c r="BE195" s="64"/>
      <c r="BN195" s="64"/>
      <c r="CB195" s="64"/>
    </row>
    <row r="196" spans="15:80" x14ac:dyDescent="0.25">
      <c r="O196" s="64"/>
      <c r="AC196" s="64"/>
      <c r="AL196" s="64"/>
      <c r="AU196" s="64"/>
      <c r="BE196" s="64"/>
      <c r="BN196" s="64"/>
      <c r="CB196" s="64"/>
    </row>
    <row r="197" spans="15:80" x14ac:dyDescent="0.25">
      <c r="O197" s="64"/>
      <c r="AC197" s="64"/>
      <c r="AL197" s="64"/>
      <c r="AU197" s="64"/>
      <c r="BE197" s="64"/>
      <c r="BN197" s="64"/>
      <c r="CB197" s="64"/>
    </row>
    <row r="198" spans="15:80" x14ac:dyDescent="0.25">
      <c r="O198" s="64"/>
      <c r="AC198" s="64"/>
      <c r="AL198" s="64"/>
      <c r="AU198" s="64"/>
      <c r="BE198" s="64"/>
      <c r="BN198" s="64"/>
      <c r="CB198" s="64"/>
    </row>
    <row r="199" spans="15:80" x14ac:dyDescent="0.25">
      <c r="O199" s="64"/>
      <c r="AC199" s="64"/>
      <c r="AL199" s="64"/>
      <c r="AU199" s="64"/>
      <c r="BE199" s="64"/>
      <c r="BN199" s="64"/>
      <c r="CB199" s="64"/>
    </row>
    <row r="200" spans="15:80" x14ac:dyDescent="0.25">
      <c r="O200" s="64"/>
      <c r="AC200" s="64"/>
      <c r="AL200" s="64"/>
      <c r="AU200" s="64"/>
      <c r="BE200" s="64"/>
      <c r="BN200" s="64"/>
      <c r="CB200" s="64"/>
    </row>
    <row r="201" spans="15:80" x14ac:dyDescent="0.25">
      <c r="O201" s="64"/>
      <c r="AC201" s="64"/>
      <c r="AL201" s="64"/>
      <c r="AU201" s="64"/>
      <c r="BE201" s="64"/>
      <c r="BN201" s="64"/>
      <c r="CB201" s="64"/>
    </row>
    <row r="202" spans="15:80" x14ac:dyDescent="0.25">
      <c r="O202" s="64"/>
      <c r="AC202" s="64"/>
      <c r="AL202" s="64"/>
      <c r="AU202" s="64"/>
      <c r="BE202" s="64"/>
      <c r="BN202" s="64"/>
      <c r="CB202" s="64"/>
    </row>
    <row r="203" spans="15:80" x14ac:dyDescent="0.25">
      <c r="O203" s="64"/>
      <c r="AC203" s="64"/>
      <c r="AL203" s="64"/>
      <c r="AU203" s="64"/>
      <c r="BE203" s="64"/>
      <c r="BN203" s="64"/>
      <c r="CB203" s="64"/>
    </row>
    <row r="204" spans="15:80" x14ac:dyDescent="0.25">
      <c r="O204" s="64"/>
      <c r="AC204" s="64"/>
      <c r="AL204" s="64"/>
      <c r="AU204" s="64"/>
      <c r="BE204" s="64"/>
      <c r="BN204" s="64"/>
      <c r="CB204" s="64"/>
    </row>
    <row r="205" spans="15:80" x14ac:dyDescent="0.25">
      <c r="O205" s="64"/>
      <c r="AC205" s="64"/>
      <c r="AL205" s="64"/>
      <c r="AU205" s="64"/>
      <c r="BE205" s="64"/>
      <c r="BN205" s="64"/>
      <c r="CB205" s="64"/>
    </row>
    <row r="206" spans="15:80" x14ac:dyDescent="0.25">
      <c r="O206" s="64"/>
      <c r="AC206" s="64"/>
      <c r="AL206" s="64"/>
      <c r="AU206" s="64"/>
      <c r="BE206" s="64"/>
      <c r="BN206" s="64"/>
      <c r="CB206" s="64"/>
    </row>
    <row r="207" spans="15:80" x14ac:dyDescent="0.25">
      <c r="O207" s="64"/>
      <c r="AC207" s="64"/>
      <c r="AL207" s="64"/>
      <c r="AU207" s="64"/>
      <c r="BE207" s="64"/>
      <c r="BN207" s="64"/>
      <c r="CB207" s="64"/>
    </row>
    <row r="208" spans="15:80" x14ac:dyDescent="0.25">
      <c r="O208" s="64"/>
      <c r="AC208" s="64"/>
      <c r="AL208" s="64"/>
      <c r="AU208" s="64"/>
      <c r="BE208" s="64"/>
      <c r="BN208" s="64"/>
      <c r="CB208" s="64"/>
    </row>
    <row r="209" spans="15:80" x14ac:dyDescent="0.25">
      <c r="O209" s="64"/>
      <c r="AC209" s="64"/>
      <c r="AL209" s="64"/>
      <c r="AU209" s="64"/>
      <c r="BE209" s="64"/>
      <c r="BN209" s="64"/>
      <c r="CB209" s="64"/>
    </row>
    <row r="210" spans="15:80" x14ac:dyDescent="0.25">
      <c r="O210" s="64"/>
      <c r="AC210" s="64"/>
      <c r="AL210" s="64"/>
      <c r="AU210" s="64"/>
      <c r="BE210" s="64"/>
      <c r="BN210" s="64"/>
      <c r="CB210" s="64"/>
    </row>
    <row r="211" spans="15:80" x14ac:dyDescent="0.25">
      <c r="O211" s="64"/>
      <c r="AC211" s="64"/>
      <c r="AL211" s="64"/>
      <c r="AU211" s="64"/>
      <c r="BE211" s="64"/>
      <c r="BN211" s="64"/>
      <c r="CB211" s="64"/>
    </row>
    <row r="212" spans="15:80" x14ac:dyDescent="0.25">
      <c r="O212" s="64"/>
      <c r="AC212" s="64"/>
      <c r="AL212" s="64"/>
      <c r="AU212" s="64"/>
      <c r="BE212" s="64"/>
      <c r="BN212" s="64"/>
      <c r="CB212" s="64"/>
    </row>
    <row r="213" spans="15:80" x14ac:dyDescent="0.25">
      <c r="O213" s="64"/>
      <c r="AC213" s="64"/>
      <c r="AL213" s="64"/>
      <c r="AU213" s="64"/>
      <c r="BE213" s="64"/>
      <c r="BN213" s="64"/>
      <c r="CB213" s="64"/>
    </row>
    <row r="214" spans="15:80" x14ac:dyDescent="0.25">
      <c r="O214" s="64"/>
      <c r="AC214" s="64"/>
      <c r="AL214" s="64"/>
      <c r="AU214" s="64"/>
      <c r="BE214" s="64"/>
      <c r="BN214" s="64"/>
      <c r="CB214" s="64"/>
    </row>
    <row r="215" spans="15:80" x14ac:dyDescent="0.25">
      <c r="O215" s="64"/>
      <c r="AC215" s="64"/>
      <c r="AL215" s="64"/>
      <c r="AU215" s="64"/>
      <c r="BE215" s="64"/>
      <c r="BN215" s="64"/>
      <c r="CB215" s="64"/>
    </row>
    <row r="216" spans="15:80" x14ac:dyDescent="0.25">
      <c r="O216" s="64"/>
      <c r="AC216" s="64"/>
      <c r="AL216" s="64"/>
      <c r="AU216" s="64"/>
      <c r="BE216" s="64"/>
      <c r="BN216" s="64"/>
      <c r="CB216" s="64"/>
    </row>
    <row r="217" spans="15:80" x14ac:dyDescent="0.25">
      <c r="O217" s="64"/>
      <c r="AC217" s="64"/>
      <c r="AL217" s="64"/>
      <c r="AU217" s="64"/>
      <c r="BE217" s="64"/>
      <c r="BN217" s="64"/>
      <c r="CB217" s="64"/>
    </row>
    <row r="218" spans="15:80" x14ac:dyDescent="0.25">
      <c r="O218" s="64"/>
      <c r="AC218" s="64"/>
      <c r="AL218" s="64"/>
      <c r="AU218" s="64"/>
      <c r="BE218" s="64"/>
      <c r="BN218" s="64"/>
      <c r="CB218" s="64"/>
    </row>
    <row r="219" spans="15:80" x14ac:dyDescent="0.25">
      <c r="O219" s="64"/>
      <c r="AC219" s="64"/>
      <c r="AL219" s="64"/>
      <c r="AU219" s="64"/>
      <c r="BE219" s="64"/>
      <c r="BN219" s="64"/>
      <c r="CB219" s="64"/>
    </row>
    <row r="220" spans="15:80" x14ac:dyDescent="0.25">
      <c r="O220" s="64"/>
      <c r="AC220" s="64"/>
      <c r="AL220" s="64"/>
      <c r="AU220" s="64"/>
      <c r="BE220" s="64"/>
      <c r="BN220" s="64"/>
      <c r="CB220" s="64"/>
    </row>
    <row r="221" spans="15:80" x14ac:dyDescent="0.25">
      <c r="O221" s="64"/>
      <c r="AC221" s="64"/>
      <c r="AL221" s="64"/>
      <c r="AU221" s="64"/>
      <c r="BE221" s="64"/>
      <c r="BN221" s="64"/>
      <c r="CB221" s="64"/>
    </row>
    <row r="222" spans="15:80" x14ac:dyDescent="0.25">
      <c r="O222" s="64"/>
      <c r="AC222" s="64"/>
      <c r="AL222" s="64"/>
      <c r="AU222" s="64"/>
      <c r="BE222" s="64"/>
      <c r="BN222" s="64"/>
      <c r="CB222" s="64"/>
    </row>
    <row r="223" spans="15:80" x14ac:dyDescent="0.25">
      <c r="O223" s="64"/>
      <c r="AC223" s="64"/>
      <c r="AL223" s="64"/>
      <c r="AU223" s="64"/>
      <c r="BE223" s="64"/>
      <c r="BN223" s="64"/>
      <c r="CB223" s="64"/>
    </row>
    <row r="224" spans="15:80" x14ac:dyDescent="0.25">
      <c r="O224" s="64"/>
      <c r="AC224" s="64"/>
      <c r="AL224" s="64"/>
      <c r="AU224" s="64"/>
      <c r="BE224" s="64"/>
      <c r="BN224" s="64"/>
      <c r="CB224" s="64"/>
    </row>
    <row r="225" spans="15:80" x14ac:dyDescent="0.25">
      <c r="O225" s="64"/>
      <c r="AC225" s="64"/>
      <c r="AL225" s="64"/>
      <c r="AU225" s="64"/>
      <c r="BE225" s="64"/>
      <c r="BN225" s="64"/>
      <c r="CB225" s="64"/>
    </row>
    <row r="226" spans="15:80" x14ac:dyDescent="0.25">
      <c r="O226" s="64"/>
      <c r="AC226" s="64"/>
      <c r="AL226" s="64"/>
      <c r="AU226" s="64"/>
      <c r="BE226" s="64"/>
      <c r="BN226" s="64"/>
      <c r="CB226" s="64"/>
    </row>
    <row r="227" spans="15:80" x14ac:dyDescent="0.25">
      <c r="O227" s="64"/>
      <c r="AC227" s="64"/>
      <c r="AL227" s="64"/>
      <c r="AU227" s="64"/>
      <c r="BE227" s="64"/>
      <c r="BN227" s="64"/>
      <c r="CB227" s="64"/>
    </row>
    <row r="228" spans="15:80" x14ac:dyDescent="0.25">
      <c r="O228" s="64"/>
      <c r="AC228" s="64"/>
      <c r="AL228" s="64"/>
      <c r="AU228" s="64"/>
      <c r="BE228" s="64"/>
      <c r="BN228" s="64"/>
      <c r="CB228" s="64"/>
    </row>
    <row r="229" spans="15:80" x14ac:dyDescent="0.25">
      <c r="O229" s="64"/>
      <c r="AC229" s="64"/>
      <c r="AL229" s="64"/>
      <c r="AU229" s="64"/>
      <c r="BE229" s="64"/>
      <c r="BN229" s="64"/>
      <c r="CB229" s="64"/>
    </row>
    <row r="230" spans="15:80" x14ac:dyDescent="0.25">
      <c r="O230" s="64"/>
      <c r="AC230" s="64"/>
      <c r="AL230" s="64"/>
      <c r="AU230" s="64"/>
      <c r="BE230" s="64"/>
      <c r="BN230" s="64"/>
      <c r="CB230" s="64"/>
    </row>
    <row r="231" spans="15:80" x14ac:dyDescent="0.25">
      <c r="O231" s="64"/>
      <c r="AC231" s="64"/>
      <c r="AL231" s="64"/>
      <c r="AU231" s="64"/>
      <c r="BE231" s="64"/>
      <c r="BN231" s="64"/>
      <c r="CB231" s="64"/>
    </row>
    <row r="232" spans="15:80" x14ac:dyDescent="0.25">
      <c r="O232" s="64"/>
      <c r="AC232" s="64"/>
      <c r="AL232" s="64"/>
      <c r="AU232" s="64"/>
      <c r="BE232" s="64"/>
      <c r="BN232" s="64"/>
      <c r="CB232" s="64"/>
    </row>
    <row r="233" spans="15:80" x14ac:dyDescent="0.25">
      <c r="O233" s="64"/>
      <c r="AC233" s="64"/>
      <c r="AL233" s="64"/>
      <c r="AU233" s="64"/>
      <c r="BE233" s="64"/>
      <c r="BN233" s="64"/>
      <c r="CB233" s="64"/>
    </row>
    <row r="234" spans="15:80" x14ac:dyDescent="0.25">
      <c r="O234" s="64"/>
      <c r="AC234" s="64"/>
      <c r="AL234" s="64"/>
      <c r="AU234" s="64"/>
      <c r="BE234" s="64"/>
      <c r="BN234" s="64"/>
      <c r="CB234" s="64"/>
    </row>
    <row r="235" spans="15:80" x14ac:dyDescent="0.25">
      <c r="O235" s="64"/>
      <c r="AC235" s="64"/>
      <c r="AL235" s="64"/>
      <c r="AU235" s="64"/>
      <c r="BE235" s="64"/>
      <c r="BN235" s="64"/>
      <c r="CB235" s="64"/>
    </row>
    <row r="236" spans="15:80" x14ac:dyDescent="0.25">
      <c r="O236" s="64"/>
      <c r="AC236" s="64"/>
      <c r="AL236" s="64"/>
      <c r="AU236" s="64"/>
      <c r="BE236" s="64"/>
      <c r="BN236" s="64"/>
      <c r="CB236" s="64"/>
    </row>
    <row r="237" spans="15:80" x14ac:dyDescent="0.25">
      <c r="O237" s="64"/>
      <c r="AC237" s="64"/>
      <c r="AL237" s="64"/>
      <c r="AU237" s="64"/>
      <c r="BE237" s="64"/>
      <c r="BN237" s="64"/>
      <c r="CB237" s="64"/>
    </row>
    <row r="238" spans="15:80" x14ac:dyDescent="0.25">
      <c r="O238" s="64"/>
      <c r="AC238" s="64"/>
      <c r="AL238" s="64"/>
      <c r="AU238" s="64"/>
      <c r="BE238" s="64"/>
      <c r="BN238" s="64"/>
      <c r="CB238" s="64"/>
    </row>
    <row r="239" spans="15:80" x14ac:dyDescent="0.25">
      <c r="O239" s="64"/>
      <c r="AC239" s="64"/>
      <c r="AL239" s="64"/>
      <c r="AU239" s="64"/>
      <c r="BE239" s="64"/>
      <c r="BN239" s="64"/>
      <c r="CB239" s="64"/>
    </row>
    <row r="240" spans="15:80" x14ac:dyDescent="0.25">
      <c r="O240" s="64"/>
      <c r="AC240" s="64"/>
      <c r="AL240" s="64"/>
      <c r="AU240" s="64"/>
      <c r="BE240" s="64"/>
      <c r="BN240" s="64"/>
      <c r="CB240" s="64"/>
    </row>
    <row r="241" spans="15:80" x14ac:dyDescent="0.25">
      <c r="O241" s="64"/>
      <c r="AC241" s="64"/>
      <c r="AL241" s="64"/>
      <c r="AU241" s="64"/>
      <c r="BE241" s="64"/>
      <c r="BN241" s="64"/>
      <c r="CB241" s="64"/>
    </row>
    <row r="242" spans="15:80" x14ac:dyDescent="0.25">
      <c r="O242" s="64"/>
      <c r="AC242" s="64"/>
      <c r="AL242" s="64"/>
      <c r="AU242" s="64"/>
      <c r="BE242" s="64"/>
      <c r="BN242" s="64"/>
      <c r="CB242" s="64"/>
    </row>
    <row r="243" spans="15:80" x14ac:dyDescent="0.25">
      <c r="O243" s="64"/>
      <c r="AC243" s="64"/>
      <c r="AL243" s="64"/>
      <c r="AU243" s="64"/>
      <c r="BE243" s="64"/>
      <c r="BN243" s="64"/>
      <c r="CB243" s="64"/>
    </row>
    <row r="244" spans="15:80" x14ac:dyDescent="0.25">
      <c r="O244" s="64"/>
      <c r="AC244" s="64"/>
      <c r="AL244" s="64"/>
      <c r="AU244" s="64"/>
      <c r="BE244" s="64"/>
      <c r="BN244" s="64"/>
      <c r="CB244" s="64"/>
    </row>
    <row r="245" spans="15:80" x14ac:dyDescent="0.25">
      <c r="O245" s="64"/>
      <c r="AC245" s="64"/>
      <c r="AL245" s="64"/>
      <c r="AU245" s="64"/>
      <c r="BE245" s="64"/>
      <c r="BN245" s="64"/>
      <c r="CB245" s="64"/>
    </row>
    <row r="246" spans="15:80" x14ac:dyDescent="0.25">
      <c r="O246" s="64"/>
      <c r="AC246" s="64"/>
      <c r="AL246" s="64"/>
      <c r="AU246" s="64"/>
      <c r="BE246" s="64"/>
      <c r="BN246" s="64"/>
      <c r="CB246" s="64"/>
    </row>
    <row r="247" spans="15:80" x14ac:dyDescent="0.25">
      <c r="O247" s="64"/>
      <c r="AC247" s="64"/>
      <c r="AL247" s="64"/>
      <c r="AU247" s="64"/>
      <c r="BE247" s="64"/>
      <c r="BN247" s="64"/>
      <c r="CB247" s="64"/>
    </row>
    <row r="248" spans="15:80" x14ac:dyDescent="0.25">
      <c r="O248" s="64"/>
      <c r="AC248" s="64"/>
      <c r="AL248" s="64"/>
      <c r="AU248" s="64"/>
      <c r="BE248" s="64"/>
      <c r="BN248" s="64"/>
      <c r="CB248" s="64"/>
    </row>
    <row r="249" spans="15:80" x14ac:dyDescent="0.25">
      <c r="O249" s="64"/>
      <c r="AC249" s="64"/>
      <c r="AL249" s="64"/>
      <c r="AU249" s="64"/>
      <c r="BE249" s="64"/>
      <c r="BN249" s="64"/>
      <c r="CB249" s="64"/>
    </row>
    <row r="250" spans="15:80" x14ac:dyDescent="0.25">
      <c r="O250" s="64"/>
      <c r="AC250" s="64"/>
      <c r="AL250" s="64"/>
      <c r="AU250" s="64"/>
      <c r="BE250" s="64"/>
      <c r="BN250" s="64"/>
      <c r="CB250" s="64"/>
    </row>
    <row r="251" spans="15:80" x14ac:dyDescent="0.25">
      <c r="O251" s="64"/>
      <c r="AC251" s="64"/>
      <c r="AL251" s="64"/>
      <c r="AU251" s="64"/>
      <c r="BE251" s="64"/>
      <c r="BN251" s="64"/>
      <c r="CB251" s="64"/>
    </row>
    <row r="252" spans="15:80" x14ac:dyDescent="0.25">
      <c r="O252" s="64"/>
      <c r="AC252" s="64"/>
      <c r="AL252" s="64"/>
      <c r="AU252" s="64"/>
      <c r="BE252" s="64"/>
      <c r="BN252" s="64"/>
      <c r="CB252" s="64"/>
    </row>
    <row r="253" spans="15:80" x14ac:dyDescent="0.25">
      <c r="O253" s="64"/>
      <c r="AC253" s="64"/>
      <c r="AL253" s="64"/>
      <c r="AU253" s="64"/>
      <c r="BE253" s="64"/>
      <c r="BN253" s="64"/>
      <c r="CB253" s="64"/>
    </row>
    <row r="254" spans="15:80" x14ac:dyDescent="0.25">
      <c r="O254" s="64"/>
      <c r="AC254" s="64"/>
      <c r="AL254" s="64"/>
      <c r="AU254" s="64"/>
      <c r="BE254" s="64"/>
      <c r="BN254" s="64"/>
      <c r="CB254" s="64"/>
    </row>
    <row r="255" spans="15:80" x14ac:dyDescent="0.25">
      <c r="O255" s="64"/>
      <c r="AC255" s="64"/>
      <c r="AL255" s="64"/>
      <c r="AU255" s="64"/>
      <c r="BE255" s="64"/>
      <c r="BN255" s="64"/>
      <c r="CB255" s="64"/>
    </row>
    <row r="256" spans="15:80" x14ac:dyDescent="0.25">
      <c r="O256" s="64"/>
      <c r="AC256" s="64"/>
      <c r="AL256" s="64"/>
      <c r="AU256" s="64"/>
      <c r="BE256" s="64"/>
      <c r="BN256" s="64"/>
      <c r="CB256" s="64"/>
    </row>
    <row r="257" spans="15:80" x14ac:dyDescent="0.25">
      <c r="O257" s="64"/>
      <c r="AC257" s="64"/>
      <c r="AL257" s="64"/>
      <c r="AU257" s="64"/>
      <c r="BE257" s="64"/>
      <c r="BN257" s="64"/>
      <c r="CB257" s="64"/>
    </row>
    <row r="258" spans="15:80" x14ac:dyDescent="0.25">
      <c r="O258" s="64"/>
      <c r="AC258" s="64"/>
      <c r="AL258" s="64"/>
      <c r="AU258" s="64"/>
      <c r="BE258" s="64"/>
      <c r="BN258" s="64"/>
      <c r="CB258" s="64"/>
    </row>
    <row r="259" spans="15:80" x14ac:dyDescent="0.25">
      <c r="O259" s="64"/>
      <c r="AC259" s="64"/>
      <c r="AL259" s="64"/>
      <c r="AU259" s="64"/>
      <c r="BE259" s="64"/>
      <c r="BN259" s="64"/>
      <c r="CB259" s="64"/>
    </row>
    <row r="260" spans="15:80" x14ac:dyDescent="0.25">
      <c r="O260" s="64"/>
      <c r="AC260" s="64"/>
      <c r="AL260" s="64"/>
      <c r="AU260" s="64"/>
      <c r="BE260" s="64"/>
      <c r="BN260" s="64"/>
      <c r="CB260" s="64"/>
    </row>
    <row r="261" spans="15:80" x14ac:dyDescent="0.25">
      <c r="O261" s="64"/>
      <c r="AC261" s="64"/>
      <c r="AL261" s="64"/>
      <c r="AU261" s="64"/>
      <c r="BE261" s="64"/>
      <c r="BN261" s="64"/>
      <c r="CB261" s="64"/>
    </row>
    <row r="262" spans="15:80" x14ac:dyDescent="0.25">
      <c r="O262" s="64"/>
      <c r="AC262" s="64"/>
      <c r="AL262" s="64"/>
      <c r="AU262" s="64"/>
      <c r="BE262" s="64"/>
      <c r="BN262" s="64"/>
      <c r="CB262" s="64"/>
    </row>
    <row r="263" spans="15:80" x14ac:dyDescent="0.25">
      <c r="O263" s="64"/>
      <c r="AC263" s="64"/>
      <c r="AL263" s="64"/>
      <c r="AU263" s="64"/>
      <c r="BE263" s="64"/>
      <c r="BN263" s="64"/>
      <c r="CB263" s="64"/>
    </row>
    <row r="264" spans="15:80" x14ac:dyDescent="0.25">
      <c r="O264" s="64"/>
      <c r="AC264" s="64"/>
      <c r="AL264" s="64"/>
      <c r="AU264" s="64"/>
      <c r="BE264" s="64"/>
      <c r="BN264" s="64"/>
      <c r="CB264" s="64"/>
    </row>
    <row r="265" spans="15:80" x14ac:dyDescent="0.25">
      <c r="O265" s="64"/>
      <c r="AC265" s="64"/>
      <c r="AL265" s="64"/>
      <c r="AU265" s="64"/>
      <c r="BE265" s="64"/>
      <c r="BN265" s="64"/>
      <c r="CB265" s="64"/>
    </row>
    <row r="266" spans="15:80" x14ac:dyDescent="0.25">
      <c r="O266" s="64"/>
      <c r="AC266" s="64"/>
      <c r="AL266" s="64"/>
      <c r="AU266" s="64"/>
      <c r="BE266" s="64"/>
      <c r="BN266" s="64"/>
      <c r="CB266" s="64"/>
    </row>
    <row r="267" spans="15:80" x14ac:dyDescent="0.25">
      <c r="O267" s="64"/>
      <c r="AC267" s="64"/>
      <c r="AL267" s="64"/>
      <c r="AU267" s="64"/>
      <c r="BE267" s="64"/>
      <c r="BN267" s="64"/>
      <c r="CB267" s="64"/>
    </row>
    <row r="268" spans="15:80" x14ac:dyDescent="0.25">
      <c r="O268" s="64"/>
      <c r="AC268" s="64"/>
      <c r="AL268" s="64"/>
      <c r="AU268" s="64"/>
      <c r="BE268" s="64"/>
      <c r="BN268" s="64"/>
      <c r="CB268" s="64"/>
    </row>
    <row r="269" spans="15:80" x14ac:dyDescent="0.25">
      <c r="O269" s="64"/>
      <c r="AC269" s="64"/>
      <c r="AL269" s="64"/>
      <c r="AU269" s="64"/>
      <c r="BE269" s="64"/>
      <c r="BN269" s="64"/>
      <c r="CB269" s="64"/>
    </row>
    <row r="270" spans="15:80" x14ac:dyDescent="0.25">
      <c r="O270" s="64"/>
      <c r="AC270" s="64"/>
      <c r="AL270" s="64"/>
      <c r="AU270" s="64"/>
      <c r="BE270" s="64"/>
      <c r="BN270" s="64"/>
      <c r="CB270" s="64"/>
    </row>
    <row r="271" spans="15:80" x14ac:dyDescent="0.25">
      <c r="O271" s="64"/>
      <c r="AC271" s="64"/>
      <c r="AL271" s="64"/>
      <c r="AU271" s="64"/>
      <c r="BE271" s="64"/>
      <c r="BN271" s="64"/>
      <c r="CB271" s="64"/>
    </row>
    <row r="272" spans="15:80" x14ac:dyDescent="0.25">
      <c r="O272" s="64"/>
      <c r="AC272" s="64"/>
      <c r="AL272" s="64"/>
      <c r="AU272" s="64"/>
      <c r="BE272" s="64"/>
      <c r="BN272" s="64"/>
      <c r="CB272" s="64"/>
    </row>
    <row r="273" spans="15:80" x14ac:dyDescent="0.25">
      <c r="O273" s="64"/>
      <c r="AC273" s="64"/>
      <c r="AL273" s="64"/>
      <c r="AU273" s="64"/>
      <c r="BE273" s="64"/>
      <c r="BN273" s="64"/>
      <c r="CB273" s="64"/>
    </row>
    <row r="274" spans="15:80" x14ac:dyDescent="0.25">
      <c r="O274" s="64"/>
      <c r="AC274" s="64"/>
      <c r="AL274" s="64"/>
      <c r="AU274" s="64"/>
      <c r="BE274" s="64"/>
      <c r="BN274" s="64"/>
      <c r="CB274" s="64"/>
    </row>
    <row r="275" spans="15:80" x14ac:dyDescent="0.25">
      <c r="O275" s="64"/>
      <c r="AC275" s="64"/>
      <c r="AL275" s="64"/>
      <c r="AU275" s="64"/>
      <c r="BE275" s="64"/>
      <c r="BN275" s="64"/>
      <c r="CB275" s="64"/>
    </row>
    <row r="276" spans="15:80" x14ac:dyDescent="0.25">
      <c r="O276" s="64"/>
      <c r="AC276" s="64"/>
      <c r="AL276" s="64"/>
      <c r="AU276" s="64"/>
      <c r="BE276" s="64"/>
      <c r="BN276" s="64"/>
      <c r="CB276" s="64"/>
    </row>
    <row r="277" spans="15:80" x14ac:dyDescent="0.25">
      <c r="O277" s="64"/>
      <c r="AC277" s="64"/>
      <c r="AL277" s="64"/>
      <c r="AU277" s="64"/>
      <c r="BE277" s="64"/>
      <c r="BN277" s="64"/>
      <c r="CB277" s="64"/>
    </row>
    <row r="278" spans="15:80" x14ac:dyDescent="0.25">
      <c r="O278" s="64"/>
      <c r="AC278" s="64"/>
      <c r="AL278" s="64"/>
      <c r="AU278" s="64"/>
      <c r="BE278" s="64"/>
      <c r="BN278" s="64"/>
      <c r="CB278" s="64"/>
    </row>
    <row r="279" spans="15:80" x14ac:dyDescent="0.25">
      <c r="O279" s="64"/>
      <c r="AC279" s="64"/>
      <c r="AL279" s="64"/>
      <c r="AU279" s="64"/>
      <c r="BE279" s="64"/>
      <c r="BN279" s="64"/>
      <c r="CB279" s="64"/>
    </row>
    <row r="280" spans="15:80" x14ac:dyDescent="0.25">
      <c r="O280" s="64"/>
      <c r="AC280" s="64"/>
      <c r="AL280" s="64"/>
      <c r="AU280" s="64"/>
      <c r="BE280" s="64"/>
      <c r="BN280" s="64"/>
      <c r="CB280" s="64"/>
    </row>
    <row r="281" spans="15:80" x14ac:dyDescent="0.25">
      <c r="O281" s="64"/>
      <c r="AC281" s="64"/>
      <c r="AL281" s="64"/>
      <c r="AU281" s="64"/>
      <c r="BE281" s="64"/>
      <c r="BN281" s="64"/>
      <c r="CB281" s="64"/>
    </row>
    <row r="282" spans="15:80" x14ac:dyDescent="0.25">
      <c r="O282" s="64"/>
      <c r="AC282" s="64"/>
      <c r="AL282" s="64"/>
      <c r="AU282" s="64"/>
      <c r="BE282" s="64"/>
      <c r="BN282" s="64"/>
      <c r="CB282" s="64"/>
    </row>
    <row r="283" spans="15:80" x14ac:dyDescent="0.25">
      <c r="O283" s="64"/>
      <c r="AC283" s="64"/>
      <c r="AL283" s="64"/>
      <c r="AU283" s="64"/>
      <c r="BE283" s="64"/>
      <c r="BN283" s="64"/>
      <c r="CB283" s="64"/>
    </row>
    <row r="284" spans="15:80" x14ac:dyDescent="0.25">
      <c r="O284" s="64"/>
      <c r="AC284" s="64"/>
      <c r="AL284" s="64"/>
      <c r="AU284" s="64"/>
      <c r="BE284" s="64"/>
      <c r="BN284" s="64"/>
      <c r="CB284" s="64"/>
    </row>
    <row r="285" spans="15:80" x14ac:dyDescent="0.25">
      <c r="O285" s="64"/>
      <c r="AC285" s="64"/>
      <c r="AL285" s="64"/>
      <c r="AU285" s="64"/>
      <c r="BE285" s="64"/>
      <c r="BN285" s="64"/>
      <c r="CB285" s="64"/>
    </row>
    <row r="286" spans="15:80" x14ac:dyDescent="0.25">
      <c r="O286" s="64"/>
      <c r="AC286" s="64"/>
      <c r="AL286" s="64"/>
      <c r="AU286" s="64"/>
      <c r="BE286" s="64"/>
      <c r="BN286" s="64"/>
      <c r="CB286" s="64"/>
    </row>
    <row r="287" spans="15:80" x14ac:dyDescent="0.25">
      <c r="O287" s="64"/>
      <c r="AC287" s="64"/>
      <c r="AL287" s="64"/>
      <c r="AU287" s="64"/>
      <c r="BE287" s="64"/>
      <c r="BN287" s="64"/>
      <c r="CB287" s="64"/>
    </row>
    <row r="288" spans="15:80" x14ac:dyDescent="0.25">
      <c r="O288" s="64"/>
      <c r="AC288" s="64"/>
      <c r="AL288" s="64"/>
      <c r="AU288" s="64"/>
      <c r="BE288" s="64"/>
      <c r="BN288" s="64"/>
      <c r="CB288" s="64"/>
    </row>
    <row r="289" spans="15:80" x14ac:dyDescent="0.25">
      <c r="O289" s="64"/>
      <c r="AC289" s="64"/>
      <c r="AL289" s="64"/>
      <c r="AU289" s="64"/>
      <c r="BE289" s="64"/>
      <c r="BN289" s="64"/>
      <c r="CB289" s="64"/>
    </row>
    <row r="290" spans="15:80" x14ac:dyDescent="0.25">
      <c r="O290" s="64"/>
      <c r="AC290" s="64"/>
      <c r="AL290" s="64"/>
      <c r="AU290" s="64"/>
      <c r="BE290" s="64"/>
      <c r="BN290" s="64"/>
      <c r="CB290" s="64"/>
    </row>
    <row r="291" spans="15:80" x14ac:dyDescent="0.25">
      <c r="O291" s="64"/>
      <c r="AC291" s="64"/>
      <c r="AL291" s="64"/>
      <c r="AU291" s="64"/>
      <c r="BE291" s="64"/>
      <c r="BN291" s="64"/>
      <c r="CB291" s="64"/>
    </row>
    <row r="292" spans="15:80" x14ac:dyDescent="0.25">
      <c r="O292" s="64"/>
      <c r="AC292" s="64"/>
      <c r="AL292" s="64"/>
      <c r="AU292" s="64"/>
      <c r="BE292" s="64"/>
      <c r="BN292" s="64"/>
      <c r="CB292" s="64"/>
    </row>
    <row r="293" spans="15:80" x14ac:dyDescent="0.25">
      <c r="O293" s="64"/>
      <c r="AC293" s="64"/>
      <c r="AL293" s="64"/>
      <c r="AU293" s="64"/>
      <c r="BE293" s="64"/>
      <c r="BN293" s="64"/>
      <c r="CB293" s="64"/>
    </row>
    <row r="294" spans="15:80" x14ac:dyDescent="0.25">
      <c r="O294" s="64"/>
      <c r="AC294" s="64"/>
      <c r="AL294" s="64"/>
      <c r="AU294" s="64"/>
      <c r="BE294" s="64"/>
      <c r="BN294" s="64"/>
      <c r="CB294" s="64"/>
    </row>
    <row r="295" spans="15:80" x14ac:dyDescent="0.25">
      <c r="O295" s="64"/>
      <c r="AC295" s="64"/>
      <c r="AL295" s="64"/>
      <c r="AU295" s="64"/>
      <c r="BE295" s="64"/>
      <c r="BN295" s="64"/>
      <c r="CB295" s="64"/>
    </row>
    <row r="296" spans="15:80" x14ac:dyDescent="0.25">
      <c r="O296" s="64"/>
      <c r="AC296" s="64"/>
      <c r="AL296" s="64"/>
      <c r="AU296" s="64"/>
      <c r="BE296" s="64"/>
      <c r="BN296" s="64"/>
      <c r="CB296" s="64"/>
    </row>
    <row r="297" spans="15:80" x14ac:dyDescent="0.25">
      <c r="O297" s="64"/>
      <c r="AC297" s="64"/>
      <c r="AL297" s="64"/>
      <c r="AU297" s="64"/>
      <c r="BE297" s="64"/>
      <c r="BN297" s="64"/>
      <c r="CB297" s="64"/>
    </row>
    <row r="298" spans="15:80" x14ac:dyDescent="0.25">
      <c r="O298" s="64"/>
      <c r="AC298" s="64"/>
      <c r="AL298" s="64"/>
      <c r="AU298" s="64"/>
      <c r="BE298" s="64"/>
      <c r="BN298" s="64"/>
      <c r="CB298" s="64"/>
    </row>
    <row r="299" spans="15:80" x14ac:dyDescent="0.25">
      <c r="O299" s="64"/>
      <c r="AC299" s="64"/>
      <c r="AL299" s="64"/>
      <c r="AU299" s="64"/>
      <c r="BE299" s="64"/>
      <c r="BN299" s="64"/>
      <c r="CB299" s="64"/>
    </row>
    <row r="300" spans="15:80" x14ac:dyDescent="0.25">
      <c r="O300" s="64"/>
      <c r="AC300" s="64"/>
      <c r="AL300" s="64"/>
      <c r="AU300" s="64"/>
      <c r="BE300" s="64"/>
      <c r="BN300" s="64"/>
      <c r="CB300" s="64"/>
    </row>
    <row r="301" spans="15:80" x14ac:dyDescent="0.25">
      <c r="O301" s="64"/>
      <c r="AC301" s="64"/>
      <c r="AL301" s="64"/>
      <c r="AU301" s="64"/>
      <c r="BE301" s="64"/>
      <c r="BN301" s="64"/>
      <c r="CB301" s="64"/>
    </row>
    <row r="302" spans="15:80" x14ac:dyDescent="0.25">
      <c r="O302" s="64"/>
      <c r="AC302" s="64"/>
      <c r="AL302" s="64"/>
      <c r="AU302" s="64"/>
      <c r="BE302" s="64"/>
      <c r="BN302" s="64"/>
      <c r="CB302" s="64"/>
    </row>
    <row r="303" spans="15:80" x14ac:dyDescent="0.25">
      <c r="O303" s="64"/>
      <c r="AC303" s="64"/>
      <c r="AL303" s="64"/>
      <c r="AU303" s="64"/>
      <c r="BE303" s="64"/>
      <c r="BN303" s="64"/>
      <c r="CB303" s="64"/>
    </row>
    <row r="304" spans="15:80" x14ac:dyDescent="0.25">
      <c r="O304" s="64"/>
      <c r="AC304" s="64"/>
      <c r="AL304" s="64"/>
      <c r="AU304" s="64"/>
      <c r="BE304" s="64"/>
      <c r="BN304" s="64"/>
      <c r="CB304" s="64"/>
    </row>
    <row r="305" spans="15:80" x14ac:dyDescent="0.25">
      <c r="O305" s="64"/>
      <c r="AC305" s="64"/>
      <c r="AL305" s="64"/>
      <c r="AU305" s="64"/>
      <c r="BE305" s="64"/>
      <c r="BN305" s="64"/>
      <c r="CB305" s="64"/>
    </row>
    <row r="306" spans="15:80" x14ac:dyDescent="0.25">
      <c r="O306" s="64"/>
      <c r="AC306" s="64"/>
      <c r="AL306" s="64"/>
      <c r="AU306" s="64"/>
      <c r="BE306" s="64"/>
      <c r="BN306" s="64"/>
      <c r="CB306" s="64"/>
    </row>
    <row r="307" spans="15:80" x14ac:dyDescent="0.25">
      <c r="O307" s="64"/>
      <c r="AC307" s="64"/>
      <c r="AL307" s="64"/>
      <c r="AU307" s="64"/>
      <c r="BE307" s="64"/>
      <c r="BN307" s="64"/>
      <c r="CB307" s="64"/>
    </row>
    <row r="308" spans="15:80" x14ac:dyDescent="0.25">
      <c r="O308" s="64"/>
      <c r="AC308" s="64"/>
      <c r="AL308" s="64"/>
      <c r="AU308" s="64"/>
      <c r="BE308" s="64"/>
      <c r="BN308" s="64"/>
      <c r="CB308" s="64"/>
    </row>
    <row r="309" spans="15:80" x14ac:dyDescent="0.25">
      <c r="O309" s="64"/>
      <c r="AC309" s="64"/>
      <c r="AL309" s="64"/>
      <c r="AU309" s="64"/>
      <c r="BE309" s="64"/>
      <c r="BN309" s="64"/>
      <c r="CB309" s="64"/>
    </row>
    <row r="310" spans="15:80" x14ac:dyDescent="0.25">
      <c r="O310" s="64"/>
      <c r="AC310" s="64"/>
      <c r="AL310" s="64"/>
      <c r="AU310" s="64"/>
      <c r="BE310" s="64"/>
      <c r="BN310" s="64"/>
      <c r="CB310" s="64"/>
    </row>
    <row r="311" spans="15:80" x14ac:dyDescent="0.25">
      <c r="O311" s="64"/>
      <c r="AC311" s="64"/>
      <c r="AL311" s="64"/>
      <c r="AU311" s="64"/>
      <c r="BE311" s="64"/>
      <c r="BN311" s="64"/>
      <c r="CB311" s="64"/>
    </row>
    <row r="312" spans="15:80" x14ac:dyDescent="0.25">
      <c r="O312" s="64"/>
      <c r="AC312" s="64"/>
      <c r="AL312" s="64"/>
      <c r="AU312" s="64"/>
      <c r="BE312" s="64"/>
      <c r="BN312" s="64"/>
      <c r="CB312" s="64"/>
    </row>
    <row r="313" spans="15:80" x14ac:dyDescent="0.25">
      <c r="O313" s="64"/>
      <c r="AC313" s="64"/>
      <c r="AL313" s="64"/>
      <c r="AU313" s="64"/>
      <c r="BE313" s="64"/>
      <c r="BN313" s="64"/>
      <c r="CB313" s="64"/>
    </row>
    <row r="314" spans="15:80" x14ac:dyDescent="0.25">
      <c r="O314" s="64"/>
      <c r="AC314" s="64"/>
      <c r="AL314" s="64"/>
      <c r="AU314" s="64"/>
      <c r="BE314" s="64"/>
      <c r="BN314" s="64"/>
      <c r="CB314" s="64"/>
    </row>
    <row r="315" spans="15:80" x14ac:dyDescent="0.25">
      <c r="O315" s="64"/>
      <c r="AC315" s="64"/>
      <c r="AL315" s="64"/>
      <c r="AU315" s="64"/>
      <c r="BE315" s="64"/>
      <c r="BN315" s="64"/>
      <c r="CB315" s="64"/>
    </row>
    <row r="316" spans="15:80" x14ac:dyDescent="0.25">
      <c r="O316" s="64"/>
      <c r="AC316" s="64"/>
      <c r="AL316" s="64"/>
      <c r="AU316" s="64"/>
      <c r="BE316" s="64"/>
      <c r="BN316" s="64"/>
      <c r="CB316" s="64"/>
    </row>
    <row r="317" spans="15:80" x14ac:dyDescent="0.25">
      <c r="O317" s="64"/>
      <c r="AC317" s="64"/>
      <c r="AL317" s="64"/>
      <c r="AU317" s="64"/>
      <c r="BE317" s="64"/>
      <c r="BN317" s="64"/>
      <c r="CB317" s="64"/>
    </row>
    <row r="318" spans="15:80" x14ac:dyDescent="0.25">
      <c r="O318" s="64"/>
      <c r="AC318" s="64"/>
      <c r="AL318" s="64"/>
      <c r="AU318" s="64"/>
      <c r="BE318" s="64"/>
      <c r="BN318" s="64"/>
      <c r="CB318" s="64"/>
    </row>
    <row r="319" spans="15:80" x14ac:dyDescent="0.25">
      <c r="O319" s="64"/>
      <c r="AC319" s="64"/>
      <c r="AL319" s="64"/>
      <c r="AU319" s="64"/>
      <c r="BE319" s="64"/>
      <c r="BN319" s="64"/>
      <c r="CB319" s="64"/>
    </row>
    <row r="320" spans="15:80" x14ac:dyDescent="0.25">
      <c r="O320" s="64"/>
      <c r="AC320" s="64"/>
      <c r="AL320" s="64"/>
      <c r="AU320" s="64"/>
      <c r="BE320" s="64"/>
      <c r="BN320" s="64"/>
      <c r="CB320" s="64"/>
    </row>
    <row r="321" spans="15:80" x14ac:dyDescent="0.25">
      <c r="O321" s="64"/>
      <c r="AC321" s="64"/>
      <c r="AL321" s="64"/>
      <c r="AU321" s="64"/>
      <c r="BE321" s="64"/>
      <c r="BN321" s="64"/>
      <c r="CB321" s="64"/>
    </row>
    <row r="322" spans="15:80" x14ac:dyDescent="0.25">
      <c r="O322" s="64"/>
      <c r="AC322" s="64"/>
      <c r="AL322" s="64"/>
      <c r="AU322" s="64"/>
      <c r="BE322" s="64"/>
      <c r="BN322" s="64"/>
      <c r="CB322" s="64"/>
    </row>
    <row r="323" spans="15:80" x14ac:dyDescent="0.25">
      <c r="O323" s="64"/>
      <c r="AC323" s="64"/>
      <c r="AL323" s="64"/>
      <c r="AU323" s="64"/>
      <c r="BE323" s="64"/>
      <c r="BN323" s="64"/>
      <c r="CB323" s="64"/>
    </row>
    <row r="324" spans="15:80" x14ac:dyDescent="0.25">
      <c r="O324" s="64"/>
      <c r="AC324" s="64"/>
      <c r="AL324" s="64"/>
      <c r="AU324" s="64"/>
      <c r="BE324" s="64"/>
      <c r="BN324" s="64"/>
      <c r="CB324" s="64"/>
    </row>
    <row r="325" spans="15:80" x14ac:dyDescent="0.25">
      <c r="O325" s="64"/>
      <c r="AC325" s="64"/>
      <c r="AL325" s="64"/>
      <c r="AU325" s="64"/>
      <c r="BE325" s="64"/>
      <c r="BN325" s="64"/>
      <c r="CB325" s="64"/>
    </row>
    <row r="326" spans="15:80" x14ac:dyDescent="0.25">
      <c r="O326" s="64"/>
      <c r="AC326" s="64"/>
      <c r="AL326" s="64"/>
      <c r="AU326" s="64"/>
      <c r="BE326" s="64"/>
      <c r="BN326" s="64"/>
      <c r="CB326" s="64"/>
    </row>
    <row r="327" spans="15:80" x14ac:dyDescent="0.25">
      <c r="O327" s="64"/>
      <c r="AC327" s="64"/>
      <c r="AL327" s="64"/>
      <c r="AU327" s="64"/>
      <c r="BE327" s="64"/>
      <c r="BN327" s="64"/>
      <c r="CB327" s="64"/>
    </row>
    <row r="328" spans="15:80" x14ac:dyDescent="0.25">
      <c r="O328" s="64"/>
      <c r="AC328" s="64"/>
      <c r="AL328" s="64"/>
      <c r="AU328" s="64"/>
      <c r="BE328" s="64"/>
      <c r="BN328" s="64"/>
      <c r="CB328" s="64"/>
    </row>
    <row r="329" spans="15:80" x14ac:dyDescent="0.25">
      <c r="O329" s="64"/>
      <c r="AC329" s="64"/>
      <c r="AL329" s="64"/>
      <c r="AU329" s="64"/>
      <c r="BE329" s="64"/>
      <c r="BN329" s="64"/>
      <c r="CB329" s="64"/>
    </row>
    <row r="330" spans="15:80" x14ac:dyDescent="0.25">
      <c r="O330" s="64"/>
      <c r="AC330" s="64"/>
      <c r="AL330" s="64"/>
      <c r="AU330" s="64"/>
      <c r="BE330" s="64"/>
      <c r="BN330" s="64"/>
      <c r="CB330" s="64"/>
    </row>
    <row r="331" spans="15:80" x14ac:dyDescent="0.25">
      <c r="O331" s="64"/>
      <c r="AC331" s="64"/>
      <c r="AL331" s="64"/>
      <c r="AU331" s="64"/>
      <c r="BE331" s="64"/>
      <c r="BN331" s="64"/>
      <c r="CB331" s="64"/>
    </row>
    <row r="332" spans="15:80" x14ac:dyDescent="0.25">
      <c r="O332" s="64"/>
      <c r="AC332" s="64"/>
      <c r="AL332" s="64"/>
      <c r="AU332" s="64"/>
      <c r="BE332" s="64"/>
      <c r="BN332" s="64"/>
      <c r="CB332" s="64"/>
    </row>
    <row r="333" spans="15:80" x14ac:dyDescent="0.25">
      <c r="O333" s="64"/>
      <c r="AC333" s="64"/>
      <c r="AL333" s="64"/>
      <c r="AU333" s="64"/>
      <c r="BE333" s="64"/>
      <c r="BN333" s="64"/>
      <c r="CB333" s="64"/>
    </row>
    <row r="334" spans="15:80" x14ac:dyDescent="0.25">
      <c r="O334" s="64"/>
      <c r="AC334" s="64"/>
      <c r="AL334" s="64"/>
      <c r="AU334" s="64"/>
      <c r="BE334" s="64"/>
      <c r="BN334" s="64"/>
      <c r="CB334" s="64"/>
    </row>
    <row r="335" spans="15:80" x14ac:dyDescent="0.25">
      <c r="O335" s="64"/>
      <c r="AC335" s="64"/>
      <c r="AL335" s="64"/>
      <c r="AU335" s="64"/>
      <c r="BE335" s="64"/>
      <c r="BN335" s="64"/>
      <c r="CB335" s="64"/>
    </row>
    <row r="336" spans="15:80" x14ac:dyDescent="0.25">
      <c r="O336" s="64"/>
      <c r="AC336" s="64"/>
      <c r="AL336" s="64"/>
      <c r="AU336" s="64"/>
      <c r="BE336" s="64"/>
      <c r="BN336" s="64"/>
      <c r="CB336" s="64"/>
    </row>
    <row r="337" spans="15:80" x14ac:dyDescent="0.25">
      <c r="O337" s="64"/>
      <c r="AC337" s="64"/>
      <c r="AL337" s="64"/>
      <c r="AU337" s="64"/>
      <c r="BE337" s="64"/>
      <c r="BN337" s="64"/>
      <c r="CB337" s="64"/>
    </row>
    <row r="338" spans="15:80" x14ac:dyDescent="0.25">
      <c r="O338" s="64"/>
      <c r="AC338" s="64"/>
      <c r="AL338" s="64"/>
      <c r="AU338" s="64"/>
      <c r="BE338" s="64"/>
      <c r="BN338" s="64"/>
      <c r="CB338" s="64"/>
    </row>
    <row r="339" spans="15:80" x14ac:dyDescent="0.25">
      <c r="O339" s="64"/>
      <c r="AC339" s="64"/>
      <c r="AL339" s="64"/>
      <c r="AU339" s="64"/>
      <c r="BE339" s="64"/>
      <c r="BN339" s="64"/>
      <c r="CB339" s="64"/>
    </row>
    <row r="340" spans="15:80" x14ac:dyDescent="0.25">
      <c r="O340" s="64"/>
      <c r="AC340" s="64"/>
      <c r="AL340" s="64"/>
      <c r="AU340" s="64"/>
      <c r="BE340" s="64"/>
      <c r="BN340" s="64"/>
      <c r="CB340" s="64"/>
    </row>
    <row r="341" spans="15:80" x14ac:dyDescent="0.25">
      <c r="O341" s="64"/>
      <c r="AC341" s="64"/>
      <c r="AL341" s="64"/>
      <c r="AU341" s="64"/>
      <c r="BE341" s="64"/>
      <c r="BN341" s="64"/>
      <c r="CB341" s="64"/>
    </row>
    <row r="342" spans="15:80" x14ac:dyDescent="0.25">
      <c r="O342" s="64"/>
      <c r="AC342" s="64"/>
      <c r="AL342" s="64"/>
      <c r="AU342" s="64"/>
      <c r="BE342" s="64"/>
      <c r="BN342" s="64"/>
      <c r="CB342" s="64"/>
    </row>
    <row r="343" spans="15:80" x14ac:dyDescent="0.25">
      <c r="O343" s="64"/>
      <c r="AC343" s="64"/>
      <c r="AL343" s="64"/>
      <c r="AU343" s="64"/>
      <c r="BE343" s="64"/>
      <c r="BN343" s="64"/>
      <c r="CB343" s="64"/>
    </row>
    <row r="344" spans="15:80" x14ac:dyDescent="0.25">
      <c r="O344" s="64"/>
      <c r="AC344" s="64"/>
      <c r="AL344" s="64"/>
      <c r="AU344" s="64"/>
      <c r="BE344" s="64"/>
      <c r="BN344" s="64"/>
      <c r="CB344" s="64"/>
    </row>
    <row r="345" spans="15:80" x14ac:dyDescent="0.25">
      <c r="O345" s="64"/>
      <c r="AC345" s="64"/>
      <c r="AL345" s="64"/>
      <c r="AU345" s="64"/>
      <c r="BE345" s="64"/>
      <c r="BN345" s="64"/>
      <c r="CB345" s="64"/>
    </row>
    <row r="346" spans="15:80" x14ac:dyDescent="0.25">
      <c r="O346" s="64"/>
      <c r="AC346" s="64"/>
      <c r="AL346" s="64"/>
      <c r="AU346" s="64"/>
      <c r="BE346" s="64"/>
      <c r="BN346" s="64"/>
      <c r="CB346" s="64"/>
    </row>
    <row r="347" spans="15:80" x14ac:dyDescent="0.25">
      <c r="O347" s="64"/>
      <c r="AC347" s="64"/>
      <c r="AL347" s="64"/>
      <c r="AU347" s="64"/>
      <c r="BE347" s="64"/>
      <c r="BN347" s="64"/>
      <c r="CB347" s="64"/>
    </row>
    <row r="348" spans="15:80" x14ac:dyDescent="0.25">
      <c r="O348" s="64"/>
      <c r="AC348" s="64"/>
      <c r="AL348" s="64"/>
      <c r="AU348" s="64"/>
      <c r="BE348" s="64"/>
      <c r="BN348" s="64"/>
      <c r="CB348" s="64"/>
    </row>
    <row r="349" spans="15:80" x14ac:dyDescent="0.25">
      <c r="O349" s="64"/>
      <c r="AC349" s="64"/>
      <c r="AL349" s="64"/>
      <c r="AU349" s="64"/>
      <c r="BE349" s="64"/>
      <c r="BN349" s="64"/>
      <c r="CB349" s="64"/>
    </row>
    <row r="350" spans="15:80" x14ac:dyDescent="0.25">
      <c r="O350" s="64"/>
      <c r="AC350" s="64"/>
      <c r="AL350" s="64"/>
      <c r="AU350" s="64"/>
      <c r="BE350" s="64"/>
      <c r="BN350" s="64"/>
      <c r="CB350" s="64"/>
    </row>
    <row r="351" spans="15:80" x14ac:dyDescent="0.25">
      <c r="O351" s="64"/>
      <c r="AC351" s="64"/>
      <c r="AL351" s="64"/>
      <c r="AU351" s="64"/>
      <c r="BE351" s="64"/>
      <c r="BN351" s="64"/>
      <c r="CB351" s="64"/>
    </row>
    <row r="352" spans="15:80" x14ac:dyDescent="0.25">
      <c r="O352" s="64"/>
      <c r="AC352" s="64"/>
      <c r="AL352" s="64"/>
      <c r="AU352" s="64"/>
      <c r="BE352" s="64"/>
      <c r="BN352" s="64"/>
      <c r="CB352" s="64"/>
    </row>
    <row r="353" spans="15:80" x14ac:dyDescent="0.25">
      <c r="O353" s="64"/>
      <c r="AC353" s="64"/>
      <c r="AL353" s="64"/>
      <c r="AU353" s="64"/>
      <c r="BE353" s="64"/>
      <c r="BN353" s="64"/>
      <c r="CB353" s="64"/>
    </row>
    <row r="354" spans="15:80" x14ac:dyDescent="0.25">
      <c r="O354" s="64"/>
      <c r="AC354" s="64"/>
      <c r="AL354" s="64"/>
      <c r="AU354" s="64"/>
      <c r="BE354" s="64"/>
      <c r="BN354" s="64"/>
      <c r="CB354" s="64"/>
    </row>
    <row r="355" spans="15:80" x14ac:dyDescent="0.25">
      <c r="O355" s="64"/>
      <c r="AC355" s="64"/>
      <c r="AL355" s="64"/>
      <c r="AU355" s="64"/>
      <c r="BE355" s="64"/>
      <c r="BN355" s="64"/>
      <c r="CB355" s="64"/>
    </row>
    <row r="356" spans="15:80" x14ac:dyDescent="0.25">
      <c r="O356" s="64"/>
      <c r="AC356" s="64"/>
      <c r="AL356" s="64"/>
      <c r="AU356" s="64"/>
      <c r="BE356" s="64"/>
      <c r="BN356" s="64"/>
      <c r="CB356" s="64"/>
    </row>
    <row r="357" spans="15:80" x14ac:dyDescent="0.25">
      <c r="O357" s="64"/>
      <c r="AC357" s="64"/>
      <c r="AL357" s="64"/>
      <c r="AU357" s="64"/>
      <c r="BE357" s="64"/>
      <c r="BN357" s="64"/>
      <c r="CB357" s="64"/>
    </row>
    <row r="358" spans="15:80" x14ac:dyDescent="0.25">
      <c r="O358" s="64"/>
      <c r="AC358" s="64"/>
      <c r="AL358" s="64"/>
      <c r="AU358" s="64"/>
      <c r="BE358" s="64"/>
      <c r="BN358" s="64"/>
      <c r="CB358" s="64"/>
    </row>
    <row r="359" spans="15:80" x14ac:dyDescent="0.25">
      <c r="O359" s="64"/>
      <c r="AC359" s="64"/>
      <c r="AL359" s="64"/>
      <c r="AU359" s="64"/>
      <c r="BE359" s="64"/>
      <c r="BN359" s="64"/>
      <c r="CB359" s="64"/>
    </row>
    <row r="360" spans="15:80" x14ac:dyDescent="0.25">
      <c r="O360" s="64"/>
      <c r="AC360" s="64"/>
      <c r="AL360" s="64"/>
      <c r="AU360" s="64"/>
      <c r="BE360" s="64"/>
      <c r="BN360" s="64"/>
      <c r="CB360" s="64"/>
    </row>
    <row r="361" spans="15:80" x14ac:dyDescent="0.25">
      <c r="O361" s="64"/>
      <c r="AC361" s="64"/>
      <c r="AL361" s="64"/>
      <c r="AU361" s="64"/>
      <c r="BE361" s="64"/>
      <c r="BN361" s="64"/>
      <c r="CB361" s="64"/>
    </row>
    <row r="362" spans="15:80" x14ac:dyDescent="0.25">
      <c r="O362" s="64"/>
      <c r="AC362" s="64"/>
      <c r="AL362" s="64"/>
      <c r="AU362" s="64"/>
      <c r="BE362" s="64"/>
      <c r="BN362" s="64"/>
      <c r="CB362" s="64"/>
    </row>
    <row r="363" spans="15:80" x14ac:dyDescent="0.25">
      <c r="O363" s="64"/>
      <c r="AC363" s="64"/>
      <c r="AL363" s="64"/>
      <c r="AU363" s="64"/>
      <c r="BE363" s="64"/>
      <c r="BN363" s="64"/>
      <c r="CB363" s="64"/>
    </row>
    <row r="364" spans="15:80" x14ac:dyDescent="0.25">
      <c r="O364" s="64"/>
      <c r="AC364" s="64"/>
      <c r="AL364" s="64"/>
      <c r="AU364" s="64"/>
      <c r="BE364" s="64"/>
      <c r="BN364" s="64"/>
      <c r="CB364" s="64"/>
    </row>
    <row r="365" spans="15:80" x14ac:dyDescent="0.25">
      <c r="O365" s="64"/>
      <c r="AC365" s="64"/>
      <c r="AL365" s="64"/>
      <c r="AU365" s="64"/>
      <c r="BE365" s="64"/>
      <c r="BN365" s="64"/>
      <c r="CB365" s="64"/>
    </row>
    <row r="366" spans="15:80" x14ac:dyDescent="0.25">
      <c r="O366" s="64"/>
      <c r="AC366" s="64"/>
      <c r="AL366" s="64"/>
      <c r="AU366" s="64"/>
      <c r="BE366" s="64"/>
      <c r="BN366" s="64"/>
      <c r="CB366" s="64"/>
    </row>
    <row r="367" spans="15:80" x14ac:dyDescent="0.25">
      <c r="O367" s="64"/>
      <c r="AC367" s="64"/>
      <c r="AL367" s="64"/>
      <c r="AU367" s="64"/>
      <c r="BE367" s="64"/>
      <c r="BN367" s="64"/>
      <c r="CB367" s="64"/>
    </row>
    <row r="368" spans="15:80" x14ac:dyDescent="0.25">
      <c r="O368" s="64"/>
      <c r="AC368" s="64"/>
      <c r="AL368" s="64"/>
      <c r="AU368" s="64"/>
      <c r="BE368" s="64"/>
      <c r="BN368" s="64"/>
      <c r="CB368" s="64"/>
    </row>
    <row r="369" spans="15:80" x14ac:dyDescent="0.25">
      <c r="O369" s="64"/>
      <c r="AC369" s="64"/>
      <c r="AL369" s="64"/>
      <c r="AU369" s="64"/>
      <c r="BE369" s="64"/>
      <c r="BN369" s="64"/>
      <c r="CB369" s="64"/>
    </row>
    <row r="370" spans="15:80" x14ac:dyDescent="0.25">
      <c r="O370" s="64"/>
      <c r="AC370" s="64"/>
      <c r="AL370" s="64"/>
      <c r="AU370" s="64"/>
      <c r="BE370" s="64"/>
      <c r="BN370" s="64"/>
      <c r="CB370" s="64"/>
    </row>
    <row r="371" spans="15:80" x14ac:dyDescent="0.25">
      <c r="O371" s="64"/>
      <c r="AC371" s="64"/>
      <c r="AL371" s="64"/>
      <c r="AU371" s="64"/>
      <c r="BE371" s="64"/>
      <c r="BN371" s="64"/>
      <c r="CB371" s="64"/>
    </row>
    <row r="372" spans="15:80" x14ac:dyDescent="0.25">
      <c r="O372" s="64"/>
      <c r="AC372" s="64"/>
      <c r="AL372" s="64"/>
      <c r="AU372" s="64"/>
      <c r="BE372" s="64"/>
      <c r="BN372" s="64"/>
      <c r="CB372" s="64"/>
    </row>
    <row r="373" spans="15:80" x14ac:dyDescent="0.25">
      <c r="O373" s="64"/>
      <c r="AC373" s="64"/>
      <c r="AL373" s="64"/>
      <c r="AU373" s="64"/>
      <c r="BE373" s="64"/>
      <c r="BN373" s="64"/>
      <c r="CB373" s="64"/>
    </row>
    <row r="374" spans="15:80" x14ac:dyDescent="0.25">
      <c r="O374" s="64"/>
      <c r="AC374" s="64"/>
      <c r="AL374" s="64"/>
      <c r="AU374" s="64"/>
      <c r="BE374" s="64"/>
      <c r="BN374" s="64"/>
      <c r="CB374" s="64"/>
    </row>
    <row r="375" spans="15:80" x14ac:dyDescent="0.25">
      <c r="O375" s="64"/>
      <c r="AC375" s="64"/>
      <c r="AL375" s="64"/>
      <c r="AU375" s="64"/>
      <c r="BE375" s="64"/>
      <c r="BN375" s="64"/>
      <c r="CB375" s="64"/>
    </row>
    <row r="376" spans="15:80" x14ac:dyDescent="0.25">
      <c r="O376" s="64"/>
      <c r="AC376" s="64"/>
      <c r="AL376" s="64"/>
      <c r="AU376" s="64"/>
      <c r="BE376" s="64"/>
      <c r="BN376" s="64"/>
      <c r="CB376" s="64"/>
    </row>
    <row r="377" spans="15:80" x14ac:dyDescent="0.25">
      <c r="O377" s="64"/>
      <c r="AC377" s="64"/>
      <c r="AL377" s="64"/>
      <c r="AU377" s="64"/>
      <c r="BE377" s="64"/>
      <c r="BN377" s="64"/>
      <c r="CB377" s="64"/>
    </row>
    <row r="378" spans="15:80" x14ac:dyDescent="0.25">
      <c r="O378" s="64"/>
      <c r="AC378" s="64"/>
      <c r="AL378" s="64"/>
      <c r="AU378" s="64"/>
      <c r="BE378" s="64"/>
      <c r="BN378" s="64"/>
      <c r="CB378" s="64"/>
    </row>
    <row r="379" spans="15:80" x14ac:dyDescent="0.25">
      <c r="O379" s="64"/>
      <c r="AC379" s="64"/>
      <c r="AL379" s="64"/>
      <c r="AU379" s="64"/>
      <c r="BE379" s="64"/>
      <c r="BN379" s="64"/>
      <c r="CB379" s="64"/>
    </row>
    <row r="380" spans="15:80" x14ac:dyDescent="0.25">
      <c r="O380" s="64"/>
      <c r="AC380" s="64"/>
      <c r="AL380" s="64"/>
      <c r="AU380" s="64"/>
      <c r="BE380" s="64"/>
      <c r="BN380" s="64"/>
      <c r="CB380" s="64"/>
    </row>
    <row r="381" spans="15:80" x14ac:dyDescent="0.25">
      <c r="O381" s="64"/>
      <c r="AC381" s="64"/>
      <c r="AL381" s="64"/>
      <c r="AU381" s="64"/>
      <c r="BE381" s="64"/>
      <c r="BN381" s="64"/>
      <c r="CB381" s="64"/>
    </row>
    <row r="382" spans="15:80" x14ac:dyDescent="0.25">
      <c r="O382" s="64"/>
      <c r="AC382" s="64"/>
      <c r="AL382" s="64"/>
      <c r="AU382" s="64"/>
      <c r="BE382" s="64"/>
      <c r="BN382" s="64"/>
      <c r="CB382" s="64"/>
    </row>
    <row r="383" spans="15:80" x14ac:dyDescent="0.25">
      <c r="O383" s="64"/>
      <c r="AC383" s="64"/>
      <c r="AL383" s="64"/>
      <c r="AU383" s="64"/>
      <c r="BE383" s="64"/>
      <c r="BN383" s="64"/>
      <c r="CB383" s="64"/>
    </row>
    <row r="384" spans="15:80" x14ac:dyDescent="0.25">
      <c r="O384" s="64"/>
      <c r="AC384" s="64"/>
      <c r="AL384" s="64"/>
      <c r="AU384" s="64"/>
      <c r="BE384" s="64"/>
      <c r="BN384" s="64"/>
      <c r="CB384" s="64"/>
    </row>
    <row r="385" spans="15:80" x14ac:dyDescent="0.25">
      <c r="O385" s="64"/>
      <c r="AC385" s="64"/>
      <c r="AL385" s="64"/>
      <c r="AU385" s="64"/>
      <c r="BE385" s="64"/>
      <c r="BN385" s="64"/>
      <c r="CB385" s="64"/>
    </row>
    <row r="386" spans="15:80" x14ac:dyDescent="0.25">
      <c r="O386" s="64"/>
      <c r="AC386" s="64"/>
      <c r="AL386" s="64"/>
      <c r="AU386" s="64"/>
      <c r="BE386" s="64"/>
      <c r="BN386" s="64"/>
      <c r="CB386" s="64"/>
    </row>
    <row r="387" spans="15:80" x14ac:dyDescent="0.25">
      <c r="O387" s="64"/>
      <c r="AC387" s="64"/>
      <c r="AL387" s="64"/>
      <c r="AU387" s="64"/>
      <c r="BE387" s="64"/>
      <c r="BN387" s="64"/>
      <c r="CB387" s="64"/>
    </row>
    <row r="388" spans="15:80" x14ac:dyDescent="0.25">
      <c r="O388" s="64"/>
      <c r="AC388" s="64"/>
      <c r="AL388" s="64"/>
      <c r="AU388" s="64"/>
      <c r="BE388" s="64"/>
      <c r="BN388" s="64"/>
      <c r="CB388" s="64"/>
    </row>
    <row r="389" spans="15:80" x14ac:dyDescent="0.25">
      <c r="O389" s="64"/>
      <c r="AC389" s="64"/>
      <c r="AL389" s="64"/>
      <c r="AU389" s="64"/>
      <c r="BE389" s="64"/>
      <c r="BN389" s="64"/>
      <c r="CB389" s="64"/>
    </row>
    <row r="390" spans="15:80" x14ac:dyDescent="0.25">
      <c r="O390" s="64"/>
      <c r="AC390" s="64"/>
      <c r="AL390" s="64"/>
      <c r="AU390" s="64"/>
      <c r="BE390" s="64"/>
      <c r="BN390" s="64"/>
      <c r="CB390" s="64"/>
    </row>
    <row r="391" spans="15:80" x14ac:dyDescent="0.25">
      <c r="O391" s="64"/>
      <c r="AC391" s="64"/>
      <c r="AL391" s="64"/>
      <c r="AU391" s="64"/>
      <c r="BE391" s="64"/>
      <c r="BN391" s="64"/>
      <c r="CB391" s="64"/>
    </row>
    <row r="392" spans="15:80" x14ac:dyDescent="0.25">
      <c r="O392" s="64"/>
      <c r="AC392" s="64"/>
      <c r="AL392" s="64"/>
      <c r="AU392" s="64"/>
      <c r="BE392" s="64"/>
      <c r="BN392" s="64"/>
      <c r="CB392" s="64"/>
    </row>
    <row r="393" spans="15:80" x14ac:dyDescent="0.25">
      <c r="O393" s="64"/>
      <c r="AC393" s="64"/>
      <c r="AL393" s="64"/>
      <c r="AU393" s="64"/>
      <c r="BE393" s="64"/>
      <c r="BN393" s="64"/>
      <c r="CB393" s="64"/>
    </row>
    <row r="394" spans="15:80" x14ac:dyDescent="0.25">
      <c r="O394" s="64"/>
      <c r="AC394" s="64"/>
      <c r="AL394" s="64"/>
      <c r="AU394" s="64"/>
      <c r="BE394" s="64"/>
      <c r="BN394" s="64"/>
      <c r="CB394" s="64"/>
    </row>
    <row r="395" spans="15:80" x14ac:dyDescent="0.25">
      <c r="O395" s="64"/>
      <c r="AC395" s="64"/>
      <c r="AL395" s="64"/>
      <c r="AU395" s="64"/>
      <c r="BE395" s="64"/>
      <c r="BN395" s="64"/>
      <c r="CB395" s="64"/>
    </row>
    <row r="396" spans="15:80" x14ac:dyDescent="0.25">
      <c r="O396" s="64"/>
      <c r="AC396" s="64"/>
      <c r="AL396" s="64"/>
      <c r="AU396" s="64"/>
      <c r="BE396" s="64"/>
      <c r="BN396" s="64"/>
      <c r="CB396" s="64"/>
    </row>
    <row r="397" spans="15:80" x14ac:dyDescent="0.25">
      <c r="O397" s="64"/>
      <c r="AC397" s="64"/>
      <c r="AL397" s="64"/>
      <c r="AU397" s="64"/>
      <c r="BE397" s="64"/>
      <c r="BN397" s="64"/>
      <c r="CB397" s="64"/>
    </row>
    <row r="398" spans="15:80" x14ac:dyDescent="0.25">
      <c r="O398" s="64"/>
      <c r="AC398" s="64"/>
      <c r="AL398" s="64"/>
      <c r="AU398" s="64"/>
      <c r="BE398" s="64"/>
      <c r="BN398" s="64"/>
      <c r="CB398" s="64"/>
    </row>
  </sheetData>
  <conditionalFormatting sqref="L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K1:CO398"/>
  <sheetViews>
    <sheetView topLeftCell="O3" zoomScale="70" zoomScaleNormal="70" workbookViewId="0">
      <selection activeCell="CK28" sqref="CK28"/>
    </sheetView>
  </sheetViews>
  <sheetFormatPr defaultColWidth="8.75" defaultRowHeight="15.75" x14ac:dyDescent="0.25"/>
  <cols>
    <col min="1" max="11" width="8.75" style="62"/>
    <col min="12" max="12" width="16" style="62" customWidth="1"/>
    <col min="13" max="22" width="8.75" style="62"/>
    <col min="23" max="23" width="9.625" style="62" customWidth="1"/>
    <col min="24" max="31" width="8.75" style="62"/>
    <col min="32" max="32" width="15.125" style="62" customWidth="1"/>
    <col min="33" max="40" width="8.75" style="62"/>
    <col min="41" max="41" width="15.5" style="62" customWidth="1"/>
    <col min="42" max="42" width="8.75" style="62" customWidth="1"/>
    <col min="43" max="49" width="8.75" style="62"/>
    <col min="50" max="50" width="14.5" style="62" customWidth="1"/>
    <col min="51" max="16384" width="8.75" style="62"/>
  </cols>
  <sheetData>
    <row r="1" spans="11:93" x14ac:dyDescent="0.25">
      <c r="K1" s="34" t="s">
        <v>735</v>
      </c>
      <c r="L1" s="62" t="s">
        <v>41</v>
      </c>
      <c r="M1" s="62" t="s">
        <v>402</v>
      </c>
      <c r="O1" s="64"/>
      <c r="Q1" s="127" t="s">
        <v>728</v>
      </c>
      <c r="R1" s="108"/>
      <c r="AB1" s="64"/>
      <c r="AD1" s="34" t="s">
        <v>729</v>
      </c>
      <c r="AK1" s="64"/>
      <c r="AM1" s="34" t="s">
        <v>730</v>
      </c>
      <c r="AT1" s="64"/>
      <c r="AV1" s="34" t="s">
        <v>731</v>
      </c>
      <c r="BD1" s="64"/>
      <c r="BF1" s="34" t="s">
        <v>732</v>
      </c>
      <c r="BM1" s="64"/>
      <c r="BO1" s="34" t="s">
        <v>733</v>
      </c>
      <c r="CA1" s="64"/>
      <c r="CC1" s="34" t="s">
        <v>734</v>
      </c>
    </row>
    <row r="2" spans="11:93" x14ac:dyDescent="0.25">
      <c r="K2" s="62" t="s">
        <v>405</v>
      </c>
      <c r="L2" s="62" t="s">
        <v>443</v>
      </c>
      <c r="O2" s="64"/>
      <c r="Q2" s="108"/>
      <c r="R2" s="108"/>
      <c r="AB2" s="64"/>
      <c r="AD2" s="5" t="s">
        <v>327</v>
      </c>
      <c r="AE2" s="6">
        <v>1613140</v>
      </c>
      <c r="AK2" s="64"/>
      <c r="AM2" s="5" t="s">
        <v>327</v>
      </c>
      <c r="AN2" s="6">
        <v>4353533</v>
      </c>
      <c r="AT2" s="64"/>
      <c r="AV2" s="5" t="s">
        <v>327</v>
      </c>
      <c r="AW2" s="6">
        <v>4353533</v>
      </c>
      <c r="BD2" s="64"/>
      <c r="BF2" s="5" t="s">
        <v>327</v>
      </c>
      <c r="BG2" s="6">
        <v>4353533</v>
      </c>
      <c r="BM2" s="64"/>
      <c r="BO2" s="5" t="s">
        <v>327</v>
      </c>
      <c r="BP2" s="6">
        <v>4353533</v>
      </c>
      <c r="CA2" s="64"/>
      <c r="CC2" s="5" t="s">
        <v>327</v>
      </c>
      <c r="CD2" s="6">
        <v>4353533</v>
      </c>
    </row>
    <row r="3" spans="11:93" x14ac:dyDescent="0.25">
      <c r="K3" s="62" t="s">
        <v>0</v>
      </c>
      <c r="L3" s="62">
        <v>896</v>
      </c>
      <c r="O3" s="64"/>
      <c r="Q3" s="108"/>
      <c r="R3" s="108"/>
      <c r="AB3" s="64"/>
      <c r="AD3" s="59" t="s">
        <v>64</v>
      </c>
      <c r="AE3" s="6" t="s">
        <v>828</v>
      </c>
      <c r="AK3" s="64"/>
      <c r="AM3" s="59" t="s">
        <v>64</v>
      </c>
      <c r="AN3" s="6" t="s">
        <v>829</v>
      </c>
      <c r="AT3" s="64"/>
      <c r="AV3" s="59" t="s">
        <v>64</v>
      </c>
      <c r="AW3" s="6" t="s">
        <v>829</v>
      </c>
      <c r="BD3" s="64"/>
      <c r="BF3" s="59" t="s">
        <v>64</v>
      </c>
      <c r="BG3" s="6" t="s">
        <v>829</v>
      </c>
      <c r="BM3" s="64"/>
      <c r="BO3" s="59" t="s">
        <v>64</v>
      </c>
      <c r="BP3" s="6" t="s">
        <v>829</v>
      </c>
      <c r="CA3" s="64"/>
      <c r="CC3" s="59" t="s">
        <v>64</v>
      </c>
      <c r="CD3" s="6" t="s">
        <v>829</v>
      </c>
    </row>
    <row r="4" spans="11:93" x14ac:dyDescent="0.25">
      <c r="K4" s="62" t="s">
        <v>416</v>
      </c>
      <c r="L4" s="62">
        <v>4353533</v>
      </c>
      <c r="O4" s="64"/>
      <c r="Q4" s="108"/>
      <c r="R4" s="108"/>
      <c r="AB4" s="64"/>
      <c r="AK4" s="64"/>
      <c r="AT4" s="64"/>
      <c r="BD4" s="64"/>
      <c r="BM4" s="64"/>
      <c r="CA4" s="64"/>
    </row>
    <row r="5" spans="11:93" x14ac:dyDescent="0.25">
      <c r="K5" s="62" t="s">
        <v>421</v>
      </c>
      <c r="L5" s="35">
        <v>0.90200000000000002</v>
      </c>
      <c r="O5" s="64"/>
      <c r="Q5" s="108"/>
      <c r="R5" s="108"/>
      <c r="AB5" s="64"/>
      <c r="AK5" s="64"/>
      <c r="AT5" s="64"/>
      <c r="BD5" s="64"/>
      <c r="BM5" s="64"/>
      <c r="CA5" s="64"/>
    </row>
    <row r="6" spans="11:93" x14ac:dyDescent="0.25">
      <c r="K6" s="78" t="s">
        <v>422</v>
      </c>
      <c r="L6" s="79">
        <f>1-L5</f>
        <v>9.7999999999999976E-2</v>
      </c>
      <c r="M6" s="78"/>
      <c r="O6" s="64"/>
      <c r="Q6" s="108"/>
      <c r="R6" s="108"/>
      <c r="W6" s="34" t="s">
        <v>328</v>
      </c>
      <c r="AB6" s="64"/>
      <c r="AE6" s="4" t="s">
        <v>233</v>
      </c>
      <c r="AK6" s="64"/>
      <c r="AN6" s="4" t="s">
        <v>244</v>
      </c>
      <c r="AT6" s="64"/>
      <c r="AW6" s="4" t="s">
        <v>326</v>
      </c>
      <c r="BD6" s="64"/>
      <c r="BG6" s="4" t="s">
        <v>255</v>
      </c>
      <c r="BM6" s="64"/>
      <c r="BP6" s="4" t="s">
        <v>346</v>
      </c>
      <c r="CA6" s="64"/>
      <c r="CD6" s="4" t="s">
        <v>482</v>
      </c>
    </row>
    <row r="7" spans="11:93" x14ac:dyDescent="0.25">
      <c r="K7" s="62" t="s">
        <v>429</v>
      </c>
      <c r="L7" s="76">
        <v>0.76</v>
      </c>
      <c r="M7" s="76">
        <v>0.52200000000000002</v>
      </c>
      <c r="O7" s="64"/>
      <c r="R7" s="107"/>
      <c r="S7" s="107" t="s">
        <v>41</v>
      </c>
      <c r="T7" s="108" t="s">
        <v>512</v>
      </c>
      <c r="U7" s="142" t="s">
        <v>402</v>
      </c>
      <c r="W7" s="107"/>
      <c r="X7" s="107" t="s">
        <v>41</v>
      </c>
      <c r="Y7" s="108" t="s">
        <v>512</v>
      </c>
      <c r="Z7" s="142" t="s">
        <v>402</v>
      </c>
      <c r="AB7" s="64"/>
      <c r="AE7" s="24" t="s">
        <v>224</v>
      </c>
      <c r="AK7" s="64"/>
      <c r="AN7" s="24" t="s">
        <v>519</v>
      </c>
      <c r="AT7" s="64"/>
      <c r="AW7" s="24" t="s">
        <v>572</v>
      </c>
      <c r="BD7" s="64"/>
      <c r="BG7" s="24" t="s">
        <v>370</v>
      </c>
      <c r="BM7" s="64"/>
      <c r="BP7" s="24" t="s">
        <v>330</v>
      </c>
      <c r="BV7" s="43"/>
      <c r="BX7" s="62" t="s">
        <v>3</v>
      </c>
      <c r="BY7" s="43" t="s">
        <v>475</v>
      </c>
      <c r="CA7" s="64"/>
      <c r="CD7" s="24" t="s">
        <v>453</v>
      </c>
      <c r="CL7" s="62" t="s">
        <v>3</v>
      </c>
      <c r="CM7" s="62" t="s">
        <v>483</v>
      </c>
      <c r="CN7" s="62" t="s">
        <v>484</v>
      </c>
      <c r="CO7" s="43" t="s">
        <v>475</v>
      </c>
    </row>
    <row r="8" spans="11:93" x14ac:dyDescent="0.25">
      <c r="K8" s="62" t="s">
        <v>191</v>
      </c>
      <c r="L8" s="76">
        <v>0.504</v>
      </c>
      <c r="M8" s="76">
        <v>0.32300000000000001</v>
      </c>
      <c r="O8" s="64"/>
      <c r="R8" s="107" t="s">
        <v>45</v>
      </c>
      <c r="S8" s="163">
        <v>0.53900729578965545</v>
      </c>
      <c r="T8" s="108">
        <v>3.2639719244768738E-2</v>
      </c>
      <c r="U8" s="57">
        <v>0.4636029800014988</v>
      </c>
      <c r="W8" s="107" t="s">
        <v>61</v>
      </c>
      <c r="X8" s="163">
        <v>8.3335715388265424E-2</v>
      </c>
      <c r="Y8" s="108">
        <v>1.8097675872071277E-2</v>
      </c>
      <c r="Z8" s="57">
        <v>0.30681236094856507</v>
      </c>
      <c r="AB8" s="64"/>
      <c r="AG8" s="62" t="s">
        <v>3</v>
      </c>
      <c r="AH8" s="62" t="s">
        <v>4</v>
      </c>
      <c r="AK8" s="64"/>
      <c r="AP8" s="62" t="s">
        <v>3</v>
      </c>
      <c r="AQ8" s="62" t="s">
        <v>4</v>
      </c>
      <c r="AT8" s="64"/>
      <c r="AY8" s="62" t="s">
        <v>3</v>
      </c>
      <c r="AZ8" s="62" t="s">
        <v>4</v>
      </c>
      <c r="BD8" s="64"/>
      <c r="BI8" s="62" t="s">
        <v>3</v>
      </c>
      <c r="BJ8" s="62" t="s">
        <v>4</v>
      </c>
      <c r="BM8" s="64"/>
      <c r="BR8" s="62" t="s">
        <v>3</v>
      </c>
      <c r="BS8" s="62" t="s">
        <v>4</v>
      </c>
      <c r="BV8" s="43" t="s">
        <v>472</v>
      </c>
      <c r="BW8" s="24" t="s">
        <v>347</v>
      </c>
      <c r="BX8" s="62">
        <f>BR9</f>
        <v>388708</v>
      </c>
      <c r="BY8" s="44">
        <f>BX8/$BP$2</f>
        <v>8.9285644555812491E-2</v>
      </c>
      <c r="CA8" s="64"/>
      <c r="CF8" s="62" t="s">
        <v>3</v>
      </c>
      <c r="CG8" s="62" t="s">
        <v>4</v>
      </c>
      <c r="CJ8" s="43" t="s">
        <v>472</v>
      </c>
      <c r="CK8" s="24" t="s">
        <v>347</v>
      </c>
      <c r="CL8" s="62">
        <f>SUM(CF9:CF10)</f>
        <v>92319</v>
      </c>
      <c r="CM8" s="35">
        <f>CL8/$CD$2</f>
        <v>2.1205535825730506E-2</v>
      </c>
      <c r="CN8" s="44">
        <f>CM8*(-1)</f>
        <v>-2.1205535825730506E-2</v>
      </c>
      <c r="CO8" s="44">
        <v>8.9285644555812491E-2</v>
      </c>
    </row>
    <row r="9" spans="11:93" x14ac:dyDescent="0.25">
      <c r="K9" s="62" t="s">
        <v>444</v>
      </c>
      <c r="L9" s="77">
        <v>6.03</v>
      </c>
      <c r="M9" s="77">
        <v>5.77</v>
      </c>
      <c r="O9" s="64"/>
      <c r="R9" s="107" t="s">
        <v>47</v>
      </c>
      <c r="S9" s="163">
        <v>0.57758588570100444</v>
      </c>
      <c r="T9" s="108">
        <v>3.2342945058895144E-2</v>
      </c>
      <c r="U9" s="57">
        <v>0.3145452263411691</v>
      </c>
      <c r="W9" s="107" t="s">
        <v>57</v>
      </c>
      <c r="X9" s="163">
        <v>9.8037949653352274E-2</v>
      </c>
      <c r="Y9" s="108">
        <v>1.947122651434156E-2</v>
      </c>
      <c r="Z9" s="57">
        <v>0.25457267048150523</v>
      </c>
      <c r="AB9" s="64"/>
      <c r="AE9" s="62" t="s">
        <v>6</v>
      </c>
      <c r="AF9" s="62" t="s">
        <v>225</v>
      </c>
      <c r="AG9" s="62">
        <v>777417</v>
      </c>
      <c r="AH9" s="65">
        <v>48.2</v>
      </c>
      <c r="AK9" s="64"/>
      <c r="AN9" s="62" t="s">
        <v>6</v>
      </c>
      <c r="AO9" s="62" t="s">
        <v>235</v>
      </c>
      <c r="AP9" s="62">
        <v>602498</v>
      </c>
      <c r="AQ9" s="65">
        <v>13.8</v>
      </c>
      <c r="AT9" s="64"/>
      <c r="AW9" s="62" t="s">
        <v>6</v>
      </c>
      <c r="AX9" s="62" t="s">
        <v>313</v>
      </c>
      <c r="AY9" s="62">
        <v>82601</v>
      </c>
      <c r="AZ9" s="62">
        <v>1.9</v>
      </c>
      <c r="BD9" s="64"/>
      <c r="BG9" s="62" t="s">
        <v>6</v>
      </c>
      <c r="BH9" s="62" t="s">
        <v>252</v>
      </c>
      <c r="BI9" s="62">
        <v>330402</v>
      </c>
      <c r="BJ9" s="62">
        <v>7.6</v>
      </c>
      <c r="BM9" s="64"/>
      <c r="BP9" s="62" t="s">
        <v>6</v>
      </c>
      <c r="BQ9" s="62" t="s">
        <v>331</v>
      </c>
      <c r="BR9" s="62">
        <v>388708</v>
      </c>
      <c r="BS9" s="62">
        <v>8.9</v>
      </c>
      <c r="BV9" s="43" t="s">
        <v>473</v>
      </c>
      <c r="BW9" s="24" t="s">
        <v>348</v>
      </c>
      <c r="BX9" s="62">
        <f>BR19</f>
        <v>1700599</v>
      </c>
      <c r="BY9" s="44">
        <f t="shared" ref="BY9:BY21" si="0">BX9/$BP$2</f>
        <v>0.39062503947942967</v>
      </c>
      <c r="CA9" s="64"/>
      <c r="CD9" s="62" t="s">
        <v>6</v>
      </c>
      <c r="CE9" s="62" t="s">
        <v>454</v>
      </c>
      <c r="CF9" s="62">
        <v>9718</v>
      </c>
      <c r="CG9" s="62">
        <v>0.2</v>
      </c>
      <c r="CJ9" s="43" t="s">
        <v>473</v>
      </c>
      <c r="CK9" s="24" t="s">
        <v>348</v>
      </c>
      <c r="CL9" s="62">
        <f>SUM(CF22:CF23)</f>
        <v>1326467</v>
      </c>
      <c r="CM9" s="35">
        <f t="shared" ref="CM9:CM21" si="1">CL9/$CD$2</f>
        <v>0.30468748026028514</v>
      </c>
      <c r="CN9" s="44">
        <f t="shared" ref="CN9:CN21" si="2">CM9*(-1)</f>
        <v>-0.30468748026028514</v>
      </c>
      <c r="CO9" s="44">
        <v>0.39062503947942967</v>
      </c>
    </row>
    <row r="10" spans="11:93" x14ac:dyDescent="0.25">
      <c r="K10" s="62" t="s">
        <v>693</v>
      </c>
      <c r="L10" s="77">
        <v>2.234</v>
      </c>
      <c r="M10" s="77">
        <v>0.93</v>
      </c>
      <c r="O10" s="64"/>
      <c r="R10" s="107" t="s">
        <v>48</v>
      </c>
      <c r="S10" s="163">
        <v>0.57812565320435927</v>
      </c>
      <c r="T10" s="108">
        <v>3.2337373720821766E-2</v>
      </c>
      <c r="U10" s="57">
        <v>0.33041787413096407</v>
      </c>
      <c r="W10" s="107" t="s">
        <v>54</v>
      </c>
      <c r="X10" s="163">
        <v>0.12587409232564209</v>
      </c>
      <c r="Y10" s="108">
        <v>2.1719870851925366E-2</v>
      </c>
      <c r="Z10" s="57">
        <v>5.0069729986300791E-2</v>
      </c>
      <c r="AB10" s="64"/>
      <c r="AF10" s="62" t="s">
        <v>226</v>
      </c>
      <c r="AG10" s="62">
        <v>621933</v>
      </c>
      <c r="AH10" s="65">
        <v>38.6</v>
      </c>
      <c r="AK10" s="64"/>
      <c r="AO10" s="62" t="s">
        <v>236</v>
      </c>
      <c r="AP10" s="62">
        <v>106895</v>
      </c>
      <c r="AQ10" s="62">
        <v>2.5</v>
      </c>
      <c r="AT10" s="64"/>
      <c r="AX10" s="62" t="s">
        <v>314</v>
      </c>
      <c r="AY10" s="62">
        <v>578204</v>
      </c>
      <c r="AZ10" s="65">
        <v>13.3</v>
      </c>
      <c r="BD10" s="64"/>
      <c r="BH10" s="62" t="s">
        <v>253</v>
      </c>
      <c r="BI10" s="62">
        <v>962053</v>
      </c>
      <c r="BJ10" s="62">
        <v>22.1</v>
      </c>
      <c r="BM10" s="64"/>
      <c r="BQ10" s="62" t="s">
        <v>332</v>
      </c>
      <c r="BR10" s="62">
        <v>3959966</v>
      </c>
      <c r="BS10" s="62">
        <v>91</v>
      </c>
      <c r="BV10" s="65" t="s">
        <v>474</v>
      </c>
      <c r="BW10" s="24" t="s">
        <v>349</v>
      </c>
      <c r="BX10" s="62">
        <f>BR29</f>
        <v>1982412</v>
      </c>
      <c r="BY10" s="23">
        <f t="shared" si="0"/>
        <v>0.45535706287284372</v>
      </c>
      <c r="CA10" s="64"/>
      <c r="CE10" s="62" t="s">
        <v>455</v>
      </c>
      <c r="CF10" s="62">
        <v>82601</v>
      </c>
      <c r="CG10" s="62">
        <v>1.9</v>
      </c>
      <c r="CJ10" s="65" t="s">
        <v>474</v>
      </c>
      <c r="CK10" s="24" t="s">
        <v>349</v>
      </c>
      <c r="CL10" s="62">
        <f>SUM(CF35:CF36)</f>
        <v>1535398</v>
      </c>
      <c r="CM10" s="35">
        <f t="shared" si="1"/>
        <v>0.35267861757335939</v>
      </c>
      <c r="CN10" s="23">
        <f t="shared" si="2"/>
        <v>-0.35267861757335939</v>
      </c>
      <c r="CO10" s="23">
        <v>0.45535706287284372</v>
      </c>
    </row>
    <row r="11" spans="11:93" x14ac:dyDescent="0.25">
      <c r="K11" s="62" t="s">
        <v>438</v>
      </c>
      <c r="L11" s="35">
        <v>0.95468267050347544</v>
      </c>
      <c r="O11" s="64"/>
      <c r="R11" s="109" t="s">
        <v>119</v>
      </c>
      <c r="S11" s="163">
        <v>0.57777780318639282</v>
      </c>
      <c r="T11" s="108">
        <v>2.2936525146130655E-2</v>
      </c>
      <c r="U11" s="57">
        <v>0.33700000000000002</v>
      </c>
      <c r="W11" s="107" t="s">
        <v>53</v>
      </c>
      <c r="X11" s="163">
        <v>0.13569958807952767</v>
      </c>
      <c r="Y11" s="108">
        <v>2.2424547650671502E-2</v>
      </c>
      <c r="Z11" s="57">
        <v>7.0136527242600152E-2</v>
      </c>
      <c r="AB11" s="64"/>
      <c r="AF11" s="62" t="s">
        <v>227</v>
      </c>
      <c r="AG11" s="62">
        <v>14577</v>
      </c>
      <c r="AH11" s="62">
        <v>0.9</v>
      </c>
      <c r="AK11" s="64"/>
      <c r="AO11" s="62" t="s">
        <v>237</v>
      </c>
      <c r="AP11" s="62">
        <v>272096</v>
      </c>
      <c r="AQ11" s="62">
        <v>6.3</v>
      </c>
      <c r="AT11" s="64"/>
      <c r="AX11" s="62" t="s">
        <v>315</v>
      </c>
      <c r="AY11" s="62">
        <v>43730</v>
      </c>
      <c r="AZ11" s="62">
        <v>1</v>
      </c>
      <c r="BD11" s="64"/>
      <c r="BH11" s="62" t="s">
        <v>254</v>
      </c>
      <c r="BI11" s="62">
        <v>3056219</v>
      </c>
      <c r="BJ11" s="62">
        <v>70.2</v>
      </c>
      <c r="BM11" s="64"/>
      <c r="BQ11" s="62" t="s">
        <v>43</v>
      </c>
      <c r="BR11" s="62">
        <v>4348674</v>
      </c>
      <c r="BS11" s="62">
        <v>99.9</v>
      </c>
      <c r="BV11" s="65" t="s">
        <v>450</v>
      </c>
      <c r="BW11" s="24" t="s">
        <v>350</v>
      </c>
      <c r="BX11" s="62">
        <f>BR39</f>
        <v>3634423</v>
      </c>
      <c r="BY11" s="23">
        <f t="shared" si="0"/>
        <v>0.83482151163204688</v>
      </c>
      <c r="CA11" s="64"/>
      <c r="CE11" s="62" t="s">
        <v>456</v>
      </c>
      <c r="CF11" s="62">
        <v>233225</v>
      </c>
      <c r="CG11" s="62">
        <v>5.4</v>
      </c>
      <c r="CJ11" s="65" t="s">
        <v>450</v>
      </c>
      <c r="CK11" s="24" t="s">
        <v>350</v>
      </c>
      <c r="CL11" s="62">
        <f>SUM(CF48:CF49)</f>
        <v>3260291</v>
      </c>
      <c r="CM11" s="35">
        <f t="shared" si="1"/>
        <v>0.7488839524129024</v>
      </c>
      <c r="CN11" s="23">
        <f t="shared" si="2"/>
        <v>-0.7488839524129024</v>
      </c>
      <c r="CO11" s="23">
        <v>0.83482151163204688</v>
      </c>
    </row>
    <row r="12" spans="11:93" x14ac:dyDescent="0.25">
      <c r="K12" s="62" t="s">
        <v>516</v>
      </c>
      <c r="L12" s="62">
        <v>1500</v>
      </c>
      <c r="M12" s="62">
        <v>5300</v>
      </c>
      <c r="O12" s="64"/>
      <c r="R12" s="107" t="s">
        <v>50</v>
      </c>
      <c r="S12" s="163">
        <v>0.34042574930885799</v>
      </c>
      <c r="T12" s="108">
        <v>3.1027380664324464E-2</v>
      </c>
      <c r="U12" s="57">
        <v>0.27268793526705104</v>
      </c>
      <c r="W12" s="107" t="s">
        <v>51</v>
      </c>
      <c r="X12" s="163">
        <v>0.13888714204860536</v>
      </c>
      <c r="Y12" s="108">
        <v>2.2644520256291125E-2</v>
      </c>
      <c r="Z12" s="57">
        <v>0.26481777328727685</v>
      </c>
      <c r="AB12" s="64"/>
      <c r="AF12" s="62" t="s">
        <v>368</v>
      </c>
      <c r="AG12" s="62">
        <v>4859</v>
      </c>
      <c r="AH12" s="62">
        <v>0.3</v>
      </c>
      <c r="AK12" s="64"/>
      <c r="AO12" s="62" t="s">
        <v>238</v>
      </c>
      <c r="AP12" s="62">
        <v>233225</v>
      </c>
      <c r="AQ12" s="62">
        <v>5.4</v>
      </c>
      <c r="AT12" s="64"/>
      <c r="AX12" s="62" t="s">
        <v>316</v>
      </c>
      <c r="AY12" s="62">
        <v>145766</v>
      </c>
      <c r="AZ12" s="62">
        <v>3.3</v>
      </c>
      <c r="BD12" s="64"/>
      <c r="BH12" s="62" t="s">
        <v>43</v>
      </c>
      <c r="BI12" s="62">
        <v>4348674</v>
      </c>
      <c r="BJ12" s="62">
        <v>99.9</v>
      </c>
      <c r="BM12" s="64"/>
      <c r="BP12" s="62" t="s">
        <v>69</v>
      </c>
      <c r="BQ12" s="62" t="s">
        <v>70</v>
      </c>
      <c r="BR12" s="62">
        <v>4859</v>
      </c>
      <c r="BS12" s="62">
        <v>0.1</v>
      </c>
      <c r="BV12" s="43" t="s">
        <v>449</v>
      </c>
      <c r="BW12" s="24" t="s">
        <v>351</v>
      </c>
      <c r="BX12" s="62">
        <f>BR49</f>
        <v>1831788</v>
      </c>
      <c r="BY12" s="44">
        <f t="shared" si="0"/>
        <v>0.42075895600194141</v>
      </c>
      <c r="CA12" s="64"/>
      <c r="CE12" s="62" t="s">
        <v>457</v>
      </c>
      <c r="CF12" s="62">
        <v>53447</v>
      </c>
      <c r="CG12" s="62">
        <v>1.2</v>
      </c>
      <c r="CJ12" s="43" t="s">
        <v>449</v>
      </c>
      <c r="CK12" s="24" t="s">
        <v>351</v>
      </c>
      <c r="CL12" s="62">
        <f>SUM(CF61:CF62)</f>
        <v>617074</v>
      </c>
      <c r="CM12" s="35">
        <f t="shared" si="1"/>
        <v>0.14174097221727733</v>
      </c>
      <c r="CN12" s="44">
        <f t="shared" si="2"/>
        <v>-0.14174097221727733</v>
      </c>
      <c r="CO12" s="44">
        <v>0.42075895600194141</v>
      </c>
    </row>
    <row r="13" spans="11:93" x14ac:dyDescent="0.25">
      <c r="K13" s="62" t="s">
        <v>432</v>
      </c>
      <c r="L13" s="88">
        <f>L12/87.18</f>
        <v>17.205781142463866</v>
      </c>
      <c r="M13" s="62">
        <v>61</v>
      </c>
      <c r="O13" s="64"/>
      <c r="R13" s="107" t="s">
        <v>51</v>
      </c>
      <c r="S13" s="163">
        <v>0.13888714204860536</v>
      </c>
      <c r="T13" s="108">
        <v>2.2644520256291125E-2</v>
      </c>
      <c r="U13" s="57">
        <v>0.26481777328727685</v>
      </c>
      <c r="W13" s="110" t="s">
        <v>164</v>
      </c>
      <c r="X13" s="154">
        <v>0.15909100653875013</v>
      </c>
      <c r="Y13" s="108">
        <v>2.3949661520257563E-2</v>
      </c>
      <c r="Z13" s="23">
        <v>8.2623335966029221E-2</v>
      </c>
      <c r="AB13" s="64"/>
      <c r="AF13" s="62" t="s">
        <v>228</v>
      </c>
      <c r="AG13" s="62">
        <v>24294</v>
      </c>
      <c r="AH13" s="65">
        <v>1.5</v>
      </c>
      <c r="AK13" s="64"/>
      <c r="AO13" s="62" t="s">
        <v>239</v>
      </c>
      <c r="AP13" s="62">
        <v>43730</v>
      </c>
      <c r="AQ13" s="62">
        <v>1</v>
      </c>
      <c r="AT13" s="64"/>
      <c r="AX13" s="62" t="s">
        <v>317</v>
      </c>
      <c r="AY13" s="62">
        <v>48589</v>
      </c>
      <c r="AZ13" s="62">
        <v>1.1000000000000001</v>
      </c>
      <c r="BD13" s="64"/>
      <c r="BG13" s="62" t="s">
        <v>69</v>
      </c>
      <c r="BH13" s="62" t="s">
        <v>70</v>
      </c>
      <c r="BI13" s="62">
        <v>4859</v>
      </c>
      <c r="BJ13" s="62">
        <v>0.1</v>
      </c>
      <c r="BM13" s="64"/>
      <c r="BP13" s="62" t="s">
        <v>43</v>
      </c>
      <c r="BR13" s="62">
        <v>4353533</v>
      </c>
      <c r="BS13" s="62">
        <v>100</v>
      </c>
      <c r="BV13" s="43" t="s">
        <v>448</v>
      </c>
      <c r="BW13" s="24" t="s">
        <v>352</v>
      </c>
      <c r="BX13" s="62">
        <f>BR59</f>
        <v>1200137</v>
      </c>
      <c r="BY13" s="44">
        <f t="shared" si="0"/>
        <v>0.27566966874949611</v>
      </c>
      <c r="CA13" s="64"/>
      <c r="CE13" s="62" t="s">
        <v>458</v>
      </c>
      <c r="CF13" s="62">
        <v>9718</v>
      </c>
      <c r="CG13" s="62">
        <v>0.2</v>
      </c>
      <c r="CJ13" s="43" t="s">
        <v>448</v>
      </c>
      <c r="CK13" s="24" t="s">
        <v>352</v>
      </c>
      <c r="CL13" s="62">
        <f>SUM(CF74:CF75)</f>
        <v>291531</v>
      </c>
      <c r="CM13" s="35">
        <f t="shared" si="1"/>
        <v>6.6964233416859364E-2</v>
      </c>
      <c r="CN13" s="44">
        <f t="shared" si="2"/>
        <v>-6.6964233416859364E-2</v>
      </c>
      <c r="CO13" s="44">
        <v>0.27566966874949611</v>
      </c>
    </row>
    <row r="14" spans="11:93" x14ac:dyDescent="0.25">
      <c r="K14" s="62" t="s">
        <v>843</v>
      </c>
      <c r="L14" s="35">
        <v>9.03641345450488E-3</v>
      </c>
      <c r="M14" s="35">
        <v>3.6999999999999998E-2</v>
      </c>
      <c r="O14" s="64"/>
      <c r="R14" s="107" t="s">
        <v>52</v>
      </c>
      <c r="S14" s="163">
        <v>0.28888832989935903</v>
      </c>
      <c r="T14" s="108">
        <v>2.9678091440136889E-2</v>
      </c>
      <c r="U14" s="57">
        <v>0.22435422164453778</v>
      </c>
      <c r="W14" s="107" t="s">
        <v>63</v>
      </c>
      <c r="X14" s="163">
        <v>0.16541375489765223</v>
      </c>
      <c r="Y14" s="108">
        <v>2.4328956845133871E-2</v>
      </c>
      <c r="Z14" s="57">
        <v>8.9827356531953367E-2</v>
      </c>
      <c r="AB14" s="64"/>
      <c r="AF14" s="62" t="s">
        <v>229</v>
      </c>
      <c r="AG14" s="62">
        <v>9718</v>
      </c>
      <c r="AH14" s="62">
        <v>0.6</v>
      </c>
      <c r="AK14" s="64"/>
      <c r="AO14" s="62" t="s">
        <v>240</v>
      </c>
      <c r="AP14" s="62">
        <v>43730</v>
      </c>
      <c r="AQ14" s="62">
        <v>1</v>
      </c>
      <c r="AT14" s="64"/>
      <c r="AX14" s="62" t="s">
        <v>318</v>
      </c>
      <c r="AY14" s="62">
        <v>1666587</v>
      </c>
      <c r="AZ14" s="65">
        <v>38.299999999999997</v>
      </c>
      <c r="BD14" s="64"/>
      <c r="BG14" s="62" t="s">
        <v>43</v>
      </c>
      <c r="BI14" s="62">
        <v>4353533</v>
      </c>
      <c r="BJ14" s="62">
        <v>100</v>
      </c>
      <c r="BM14" s="64"/>
      <c r="BV14" s="43" t="s">
        <v>476</v>
      </c>
      <c r="BW14" s="24" t="s">
        <v>353</v>
      </c>
      <c r="BX14" s="62">
        <f>BR69</f>
        <v>816287</v>
      </c>
      <c r="BY14" s="44">
        <f t="shared" si="0"/>
        <v>0.18749989950690624</v>
      </c>
      <c r="CA14" s="64"/>
      <c r="CE14" s="62" t="s">
        <v>43</v>
      </c>
      <c r="CF14" s="62">
        <v>388708</v>
      </c>
      <c r="CG14" s="62">
        <v>8.9</v>
      </c>
      <c r="CJ14" s="43" t="s">
        <v>476</v>
      </c>
      <c r="CK14" s="24" t="s">
        <v>353</v>
      </c>
      <c r="CL14" s="62">
        <f>SUM(CF87:CF88)</f>
        <v>174919</v>
      </c>
      <c r="CM14" s="35">
        <f t="shared" si="1"/>
        <v>4.0178631929515637E-2</v>
      </c>
      <c r="CN14" s="44">
        <f t="shared" si="2"/>
        <v>-4.0178631929515637E-2</v>
      </c>
      <c r="CO14" s="44">
        <v>0.18749989950690624</v>
      </c>
    </row>
    <row r="15" spans="11:93" x14ac:dyDescent="0.25">
      <c r="O15" s="64"/>
      <c r="R15" s="107" t="s">
        <v>53</v>
      </c>
      <c r="S15" s="163">
        <v>0.13569958807952767</v>
      </c>
      <c r="T15" s="108">
        <v>2.2424547650671502E-2</v>
      </c>
      <c r="U15" s="57">
        <v>7.0136527242600152E-2</v>
      </c>
      <c r="W15" s="107" t="s">
        <v>55</v>
      </c>
      <c r="X15" s="163">
        <v>0.17105231089194173</v>
      </c>
      <c r="Y15" s="108">
        <v>2.4656424699216483E-2</v>
      </c>
      <c r="Z15" s="57">
        <v>0.11694161191872102</v>
      </c>
      <c r="AB15" s="64"/>
      <c r="AF15" s="62" t="s">
        <v>230</v>
      </c>
      <c r="AG15" s="62">
        <v>9718</v>
      </c>
      <c r="AH15" s="62">
        <v>0.6</v>
      </c>
      <c r="AK15" s="64"/>
      <c r="AO15" s="62" t="s">
        <v>241</v>
      </c>
      <c r="AP15" s="62">
        <v>1919247</v>
      </c>
      <c r="AQ15" s="65">
        <v>44.1</v>
      </c>
      <c r="AT15" s="64"/>
      <c r="AX15" s="62" t="s">
        <v>319</v>
      </c>
      <c r="AY15" s="62">
        <v>524756</v>
      </c>
      <c r="AZ15" s="65">
        <v>12.1</v>
      </c>
      <c r="BD15" s="64"/>
      <c r="BM15" s="64"/>
      <c r="BV15" s="65" t="s">
        <v>447</v>
      </c>
      <c r="BW15" s="24" t="s">
        <v>354</v>
      </c>
      <c r="BX15" s="62">
        <f>BR79</f>
        <v>1754046</v>
      </c>
      <c r="BY15" s="23">
        <f t="shared" si="0"/>
        <v>0.4029017352113789</v>
      </c>
      <c r="CA15" s="64"/>
      <c r="CD15" s="62" t="s">
        <v>69</v>
      </c>
      <c r="CE15" s="62" t="s">
        <v>70</v>
      </c>
      <c r="CF15" s="62">
        <v>3964825</v>
      </c>
      <c r="CG15" s="62">
        <v>91.1</v>
      </c>
      <c r="CJ15" s="65" t="s">
        <v>447</v>
      </c>
      <c r="CK15" s="24" t="s">
        <v>354</v>
      </c>
      <c r="CL15" s="62">
        <f>SUM(CF100:CF101)</f>
        <v>1015500</v>
      </c>
      <c r="CM15" s="35">
        <f t="shared" si="1"/>
        <v>0.23325882679653515</v>
      </c>
      <c r="CN15" s="23">
        <f t="shared" si="2"/>
        <v>-0.23325882679653515</v>
      </c>
      <c r="CO15" s="23">
        <v>0.4029017352113789</v>
      </c>
    </row>
    <row r="16" spans="11:93" x14ac:dyDescent="0.25">
      <c r="O16" s="64"/>
      <c r="R16" s="107" t="s">
        <v>54</v>
      </c>
      <c r="S16" s="163">
        <v>0.12587409232564209</v>
      </c>
      <c r="T16" s="108">
        <v>2.1719870851925366E-2</v>
      </c>
      <c r="U16" s="57">
        <v>5.0069729986300791E-2</v>
      </c>
      <c r="W16" s="107" t="s">
        <v>59</v>
      </c>
      <c r="X16" s="163">
        <v>0.21738819192154196</v>
      </c>
      <c r="Y16" s="108">
        <v>2.7008050678357071E-2</v>
      </c>
      <c r="Z16" s="57">
        <v>0.20858742293958196</v>
      </c>
      <c r="AB16" s="64"/>
      <c r="AF16" s="62" t="s">
        <v>231</v>
      </c>
      <c r="AG16" s="62">
        <v>82601</v>
      </c>
      <c r="AH16" s="65">
        <v>5.0999999999999996</v>
      </c>
      <c r="AK16" s="64"/>
      <c r="AO16" s="62" t="s">
        <v>242</v>
      </c>
      <c r="AP16" s="62">
        <v>29153</v>
      </c>
      <c r="AQ16" s="62">
        <v>0.7</v>
      </c>
      <c r="AT16" s="64"/>
      <c r="AX16" s="62" t="s">
        <v>320</v>
      </c>
      <c r="AY16" s="62">
        <v>272096</v>
      </c>
      <c r="AZ16" s="62">
        <v>6.3</v>
      </c>
      <c r="BD16" s="64"/>
      <c r="BM16" s="64"/>
      <c r="BV16" s="43" t="s">
        <v>477</v>
      </c>
      <c r="BW16" s="24" t="s">
        <v>355</v>
      </c>
      <c r="BX16" s="62">
        <f>BR89</f>
        <v>106895</v>
      </c>
      <c r="BY16" s="44">
        <f t="shared" si="0"/>
        <v>2.4553621162398447E-2</v>
      </c>
      <c r="CA16" s="64"/>
      <c r="CD16" s="62" t="s">
        <v>43</v>
      </c>
      <c r="CF16" s="62">
        <v>4353533</v>
      </c>
      <c r="CG16" s="62">
        <v>100</v>
      </c>
      <c r="CJ16" s="43" t="s">
        <v>477</v>
      </c>
      <c r="CK16" s="24" t="s">
        <v>355</v>
      </c>
      <c r="CL16" s="62">
        <f>SUM(CF113:CF114)</f>
        <v>43730</v>
      </c>
      <c r="CM16" s="35">
        <f t="shared" si="1"/>
        <v>1.0044715407003921E-2</v>
      </c>
      <c r="CN16" s="44">
        <f t="shared" si="2"/>
        <v>-1.0044715407003921E-2</v>
      </c>
      <c r="CO16" s="44">
        <v>2.4553621162398447E-2</v>
      </c>
    </row>
    <row r="17" spans="15:93" x14ac:dyDescent="0.25">
      <c r="O17" s="64"/>
      <c r="R17" s="110" t="s">
        <v>164</v>
      </c>
      <c r="S17" s="154">
        <v>0.15909100653875013</v>
      </c>
      <c r="T17" s="108">
        <v>2.3949661520257563E-2</v>
      </c>
      <c r="U17" s="23">
        <v>8.2623335966029221E-2</v>
      </c>
      <c r="W17" s="107" t="s">
        <v>88</v>
      </c>
      <c r="X17" s="163">
        <v>0.21738819192154196</v>
      </c>
      <c r="Y17" s="108">
        <v>3.0771693630753542E-2</v>
      </c>
      <c r="Z17" s="57">
        <v>8.8901423056172532E-2</v>
      </c>
      <c r="AB17" s="64"/>
      <c r="AF17" s="62" t="s">
        <v>232</v>
      </c>
      <c r="AG17" s="62">
        <v>9718</v>
      </c>
      <c r="AH17" s="62">
        <v>0.6</v>
      </c>
      <c r="AK17" s="64"/>
      <c r="AO17" s="62" t="s">
        <v>243</v>
      </c>
      <c r="AP17" s="62">
        <v>1088383</v>
      </c>
      <c r="AQ17" s="65">
        <v>25</v>
      </c>
      <c r="AT17" s="64"/>
      <c r="AX17" s="62" t="s">
        <v>321</v>
      </c>
      <c r="AY17" s="62">
        <v>223507</v>
      </c>
      <c r="AZ17" s="65">
        <v>5.0999999999999996</v>
      </c>
      <c r="BD17" s="64"/>
      <c r="BM17" s="64"/>
      <c r="BP17" s="24" t="s">
        <v>333</v>
      </c>
      <c r="BV17" s="43" t="s">
        <v>478</v>
      </c>
      <c r="BW17" s="24" t="s">
        <v>356</v>
      </c>
      <c r="BX17" s="62">
        <f>BR99</f>
        <v>97177</v>
      </c>
      <c r="BY17" s="44">
        <f t="shared" si="0"/>
        <v>2.2321411138953123E-2</v>
      </c>
      <c r="CA17" s="64"/>
      <c r="CJ17" s="43" t="s">
        <v>478</v>
      </c>
      <c r="CK17" s="24" t="s">
        <v>356</v>
      </c>
      <c r="CL17" s="62">
        <f>SUM(CF126:CF127)</f>
        <v>24294</v>
      </c>
      <c r="CM17" s="35">
        <f t="shared" si="1"/>
        <v>5.5802953601132689E-3</v>
      </c>
      <c r="CN17" s="44">
        <f t="shared" si="2"/>
        <v>-5.5802953601132689E-3</v>
      </c>
      <c r="CO17" s="44">
        <v>2.2321411138953123E-2</v>
      </c>
    </row>
    <row r="18" spans="15:93" x14ac:dyDescent="0.25">
      <c r="O18" s="64"/>
      <c r="R18" s="107" t="s">
        <v>55</v>
      </c>
      <c r="S18" s="163">
        <v>0.17105231089194173</v>
      </c>
      <c r="T18" s="108">
        <v>2.4656424699216483E-2</v>
      </c>
      <c r="U18" s="57">
        <v>0.11694161191872102</v>
      </c>
      <c r="W18" s="107" t="s">
        <v>60</v>
      </c>
      <c r="X18" s="163">
        <v>0.22043005398634796</v>
      </c>
      <c r="Y18" s="108">
        <v>2.7143447950903322E-2</v>
      </c>
      <c r="Z18" s="23">
        <v>7.8862295762369611E-2</v>
      </c>
      <c r="AB18" s="64"/>
      <c r="AF18" s="62" t="s">
        <v>43</v>
      </c>
      <c r="AG18" s="62">
        <v>1554833</v>
      </c>
      <c r="AH18" s="62">
        <v>96.4</v>
      </c>
      <c r="AK18" s="64"/>
      <c r="AO18" s="62" t="s">
        <v>218</v>
      </c>
      <c r="AP18" s="62">
        <v>9718</v>
      </c>
      <c r="AQ18" s="62">
        <v>0.2</v>
      </c>
      <c r="AT18" s="64"/>
      <c r="AX18" s="62" t="s">
        <v>322</v>
      </c>
      <c r="AY18" s="62">
        <v>437297</v>
      </c>
      <c r="AZ18" s="65">
        <v>10</v>
      </c>
      <c r="BD18" s="64"/>
      <c r="BM18" s="64"/>
      <c r="BR18" s="62" t="s">
        <v>3</v>
      </c>
      <c r="BS18" s="62" t="s">
        <v>4</v>
      </c>
      <c r="BV18" s="65" t="s">
        <v>451</v>
      </c>
      <c r="BW18" s="24" t="s">
        <v>357</v>
      </c>
      <c r="BX18" s="62">
        <f>BR109</f>
        <v>4096014</v>
      </c>
      <c r="BY18" s="23">
        <f t="shared" si="0"/>
        <v>0.94084827196669918</v>
      </c>
      <c r="CA18" s="64"/>
      <c r="CJ18" s="65" t="s">
        <v>451</v>
      </c>
      <c r="CK18" s="24" t="s">
        <v>357</v>
      </c>
      <c r="CL18" s="62">
        <f>SUM(CF139:CF140)</f>
        <v>1433362</v>
      </c>
      <c r="CM18" s="35">
        <f t="shared" si="1"/>
        <v>0.32924110142268359</v>
      </c>
      <c r="CN18" s="23">
        <f t="shared" si="2"/>
        <v>-0.32924110142268359</v>
      </c>
      <c r="CO18" s="23">
        <v>0.94084827196669918</v>
      </c>
    </row>
    <row r="19" spans="15:93" x14ac:dyDescent="0.25">
      <c r="O19" s="64"/>
      <c r="R19" s="107" t="s">
        <v>56</v>
      </c>
      <c r="S19" s="163">
        <v>0.27586280312546574</v>
      </c>
      <c r="T19" s="108">
        <v>2.9265710166333871E-2</v>
      </c>
      <c r="U19" s="57">
        <v>0.28533999859497072</v>
      </c>
      <c r="W19" s="109" t="s">
        <v>259</v>
      </c>
      <c r="X19" s="154">
        <v>0.22631615434443045</v>
      </c>
      <c r="Y19" s="156">
        <v>2.739943506514372E-2</v>
      </c>
      <c r="Z19" s="57">
        <v>8.1821435191737416E-2</v>
      </c>
      <c r="AB19" s="64"/>
      <c r="AE19" s="62" t="s">
        <v>69</v>
      </c>
      <c r="AF19" s="62" t="s">
        <v>70</v>
      </c>
      <c r="AG19" s="62">
        <v>58306</v>
      </c>
      <c r="AH19" s="62">
        <v>3.6</v>
      </c>
      <c r="AK19" s="64"/>
      <c r="AO19" s="62" t="s">
        <v>43</v>
      </c>
      <c r="AP19" s="62">
        <v>4348674</v>
      </c>
      <c r="AQ19" s="62">
        <v>99.9</v>
      </c>
      <c r="AT19" s="64"/>
      <c r="AX19" s="62" t="s">
        <v>323</v>
      </c>
      <c r="AY19" s="62">
        <v>296390</v>
      </c>
      <c r="AZ19" s="62">
        <v>6.8</v>
      </c>
      <c r="BD19" s="64"/>
      <c r="BM19" s="64"/>
      <c r="BP19" s="62" t="s">
        <v>6</v>
      </c>
      <c r="BQ19" s="62" t="s">
        <v>331</v>
      </c>
      <c r="BR19" s="62">
        <v>1700599</v>
      </c>
      <c r="BS19" s="62">
        <v>39.1</v>
      </c>
      <c r="BV19" s="65" t="s">
        <v>479</v>
      </c>
      <c r="BW19" s="24" t="s">
        <v>358</v>
      </c>
      <c r="BX19" s="62">
        <f>BR119</f>
        <v>2123319</v>
      </c>
      <c r="BY19" s="23">
        <f t="shared" si="0"/>
        <v>0.48772318941880077</v>
      </c>
      <c r="CA19" s="64"/>
      <c r="CJ19" s="65" t="s">
        <v>479</v>
      </c>
      <c r="CK19" s="24" t="s">
        <v>358</v>
      </c>
      <c r="CL19" s="62">
        <f>SUM(CF152:CF153)</f>
        <v>1389632</v>
      </c>
      <c r="CM19" s="35">
        <f t="shared" si="1"/>
        <v>0.31919638601567968</v>
      </c>
      <c r="CN19" s="23">
        <f t="shared" si="2"/>
        <v>-0.31919638601567968</v>
      </c>
      <c r="CO19" s="23">
        <v>0.48772318941880077</v>
      </c>
    </row>
    <row r="20" spans="15:93" x14ac:dyDescent="0.25">
      <c r="O20" s="64"/>
      <c r="R20" s="107" t="s">
        <v>57</v>
      </c>
      <c r="S20" s="163">
        <v>9.8037949653352274E-2</v>
      </c>
      <c r="T20" s="108">
        <v>1.947122651434156E-2</v>
      </c>
      <c r="U20" s="57">
        <v>0.25457267048150523</v>
      </c>
      <c r="W20" s="107" t="s">
        <v>56</v>
      </c>
      <c r="X20" s="163">
        <v>0.27586280312546574</v>
      </c>
      <c r="Y20" s="108">
        <v>2.9265710166333871E-2</v>
      </c>
      <c r="Z20" s="57">
        <v>0.28533999859497072</v>
      </c>
      <c r="AB20" s="64"/>
      <c r="AE20" s="62" t="s">
        <v>43</v>
      </c>
      <c r="AG20" s="62">
        <v>1613140</v>
      </c>
      <c r="AH20" s="62">
        <v>100</v>
      </c>
      <c r="AK20" s="64"/>
      <c r="AN20" s="62" t="s">
        <v>69</v>
      </c>
      <c r="AO20" s="62" t="s">
        <v>70</v>
      </c>
      <c r="AP20" s="62">
        <v>4859</v>
      </c>
      <c r="AQ20" s="62">
        <v>0.1</v>
      </c>
      <c r="AT20" s="64"/>
      <c r="AX20" s="62" t="s">
        <v>366</v>
      </c>
      <c r="AY20" s="62">
        <v>14577</v>
      </c>
      <c r="AZ20" s="62">
        <v>0.3</v>
      </c>
      <c r="BD20" s="64"/>
      <c r="BM20" s="64"/>
      <c r="BQ20" s="62" t="s">
        <v>332</v>
      </c>
      <c r="BR20" s="62">
        <v>2628640</v>
      </c>
      <c r="BS20" s="62">
        <v>60.4</v>
      </c>
      <c r="BV20" s="43" t="s">
        <v>480</v>
      </c>
      <c r="BW20" s="24" t="s">
        <v>359</v>
      </c>
      <c r="BX20" s="62">
        <f>BR129</f>
        <v>131189</v>
      </c>
      <c r="BY20" s="44">
        <f t="shared" si="0"/>
        <v>3.0133916522511715E-2</v>
      </c>
      <c r="CA20" s="64"/>
      <c r="CD20" s="24" t="s">
        <v>459</v>
      </c>
      <c r="CJ20" s="43" t="s">
        <v>480</v>
      </c>
      <c r="CK20" s="24" t="s">
        <v>359</v>
      </c>
      <c r="CL20" s="62">
        <f>SUM(CF165:CF166)</f>
        <v>72883</v>
      </c>
      <c r="CM20" s="35">
        <f t="shared" si="1"/>
        <v>1.6741115778839851E-2</v>
      </c>
      <c r="CN20" s="44">
        <f t="shared" si="2"/>
        <v>-1.6741115778839851E-2</v>
      </c>
      <c r="CO20" s="44">
        <v>3.0133916522511715E-2</v>
      </c>
    </row>
    <row r="21" spans="15:93" x14ac:dyDescent="0.25">
      <c r="O21" s="64"/>
      <c r="R21" s="107" t="s">
        <v>58</v>
      </c>
      <c r="S21" s="163">
        <v>0.38888901593196384</v>
      </c>
      <c r="T21" s="108">
        <v>3.1920886928127758E-2</v>
      </c>
      <c r="U21" s="57">
        <v>0.19291913224158527</v>
      </c>
      <c r="W21" s="107" t="s">
        <v>52</v>
      </c>
      <c r="X21" s="163">
        <v>0.28888832989935903</v>
      </c>
      <c r="Y21" s="108">
        <v>2.9678091440136889E-2</v>
      </c>
      <c r="Z21" s="57">
        <v>0.22435422164453778</v>
      </c>
      <c r="AB21" s="64"/>
      <c r="AK21" s="64"/>
      <c r="AN21" s="62" t="s">
        <v>43</v>
      </c>
      <c r="AP21" s="62">
        <v>4353533</v>
      </c>
      <c r="AQ21" s="62">
        <v>100</v>
      </c>
      <c r="AT21" s="64"/>
      <c r="AX21" s="62" t="s">
        <v>324</v>
      </c>
      <c r="AY21" s="62">
        <v>4859</v>
      </c>
      <c r="AZ21" s="62">
        <v>0.1</v>
      </c>
      <c r="BD21" s="64"/>
      <c r="BM21" s="64"/>
      <c r="BQ21" s="62" t="s">
        <v>43</v>
      </c>
      <c r="BR21" s="62">
        <v>4329239</v>
      </c>
      <c r="BS21" s="62">
        <v>99.4</v>
      </c>
      <c r="BV21" s="43" t="s">
        <v>481</v>
      </c>
      <c r="BW21" s="24" t="s">
        <v>360</v>
      </c>
      <c r="BX21" s="62">
        <f>BR139</f>
        <v>58306</v>
      </c>
      <c r="BY21" s="44">
        <f t="shared" si="0"/>
        <v>1.3392800743671864E-2</v>
      </c>
      <c r="CA21" s="64"/>
      <c r="CF21" s="62" t="s">
        <v>3</v>
      </c>
      <c r="CG21" s="62" t="s">
        <v>4</v>
      </c>
      <c r="CJ21" s="43" t="s">
        <v>481</v>
      </c>
      <c r="CK21" s="24" t="s">
        <v>360</v>
      </c>
      <c r="CL21" s="62">
        <f>SUM(CF177:CF178)</f>
        <v>9718</v>
      </c>
      <c r="CM21" s="35">
        <f t="shared" si="1"/>
        <v>2.2322100234453261E-3</v>
      </c>
      <c r="CN21" s="35">
        <f t="shared" si="2"/>
        <v>-2.2322100234453261E-3</v>
      </c>
      <c r="CO21" s="44">
        <v>1.3392800743671864E-2</v>
      </c>
    </row>
    <row r="22" spans="15:93" x14ac:dyDescent="0.25">
      <c r="O22" s="64"/>
      <c r="R22" s="107" t="s">
        <v>59</v>
      </c>
      <c r="S22" s="163">
        <v>0.21738819192154196</v>
      </c>
      <c r="T22" s="108">
        <v>2.7008050678357071E-2</v>
      </c>
      <c r="U22" s="57">
        <v>0.20858742293958196</v>
      </c>
      <c r="W22" s="107" t="s">
        <v>50</v>
      </c>
      <c r="X22" s="163">
        <v>0.34042574930885799</v>
      </c>
      <c r="Y22" s="108">
        <v>3.1027380664324464E-2</v>
      </c>
      <c r="Z22" s="57">
        <v>0.27268793526705104</v>
      </c>
      <c r="AB22" s="64"/>
      <c r="AK22" s="64"/>
      <c r="AT22" s="64"/>
      <c r="AX22" s="62" t="s">
        <v>325</v>
      </c>
      <c r="AY22" s="62">
        <v>9718</v>
      </c>
      <c r="AZ22" s="62">
        <v>0.2</v>
      </c>
      <c r="BD22" s="64"/>
      <c r="BM22" s="64"/>
      <c r="BP22" s="62" t="s">
        <v>69</v>
      </c>
      <c r="BQ22" s="62" t="s">
        <v>70</v>
      </c>
      <c r="BR22" s="62">
        <v>24294</v>
      </c>
      <c r="BS22" s="62">
        <v>0.6</v>
      </c>
      <c r="CA22" s="64"/>
      <c r="CD22" s="62" t="s">
        <v>6</v>
      </c>
      <c r="CE22" s="62" t="s">
        <v>454</v>
      </c>
      <c r="CF22" s="62">
        <v>257519</v>
      </c>
      <c r="CG22" s="62">
        <v>5.9</v>
      </c>
    </row>
    <row r="23" spans="15:93" x14ac:dyDescent="0.25">
      <c r="O23" s="64"/>
      <c r="R23" s="107" t="s">
        <v>60</v>
      </c>
      <c r="S23" s="163">
        <v>0.22043005398634796</v>
      </c>
      <c r="T23" s="108">
        <v>2.7143447950903322E-2</v>
      </c>
      <c r="U23" s="23">
        <v>7.8862295762369611E-2</v>
      </c>
      <c r="W23" s="107" t="s">
        <v>58</v>
      </c>
      <c r="X23" s="163">
        <v>0.38888901593196384</v>
      </c>
      <c r="Y23" s="108">
        <v>3.1920886928127758E-2</v>
      </c>
      <c r="Z23" s="57">
        <v>0.19291913224158527</v>
      </c>
      <c r="AB23" s="64"/>
      <c r="AK23" s="64"/>
      <c r="AT23" s="64"/>
      <c r="AX23" s="62" t="s">
        <v>43</v>
      </c>
      <c r="AY23" s="62">
        <v>4348674</v>
      </c>
      <c r="AZ23" s="62">
        <v>99.9</v>
      </c>
      <c r="BD23" s="64"/>
      <c r="BM23" s="64"/>
      <c r="BP23" s="62" t="s">
        <v>43</v>
      </c>
      <c r="BR23" s="62">
        <v>4353533</v>
      </c>
      <c r="BS23" s="62">
        <v>100</v>
      </c>
      <c r="CA23" s="64"/>
      <c r="CE23" s="62" t="s">
        <v>455</v>
      </c>
      <c r="CF23" s="62">
        <v>1068948</v>
      </c>
      <c r="CG23" s="62">
        <v>24.6</v>
      </c>
    </row>
    <row r="24" spans="15:93" x14ac:dyDescent="0.25">
      <c r="O24" s="64"/>
      <c r="R24" s="107" t="s">
        <v>88</v>
      </c>
      <c r="S24" s="163">
        <v>0.21738819192154196</v>
      </c>
      <c r="T24" s="108">
        <v>3.0771693630753542E-2</v>
      </c>
      <c r="U24" s="57">
        <v>8.8901423056172532E-2</v>
      </c>
      <c r="W24" s="107" t="s">
        <v>45</v>
      </c>
      <c r="X24" s="163">
        <v>0.53900729578965545</v>
      </c>
      <c r="Y24" s="108">
        <v>3.2639719244768738E-2</v>
      </c>
      <c r="Z24" s="57">
        <v>0.4636029800014988</v>
      </c>
      <c r="AB24" s="64"/>
      <c r="AK24" s="64"/>
      <c r="AT24" s="64"/>
      <c r="AW24" s="62" t="s">
        <v>69</v>
      </c>
      <c r="AX24" s="62" t="s">
        <v>70</v>
      </c>
      <c r="AY24" s="62">
        <v>4859</v>
      </c>
      <c r="AZ24" s="62">
        <v>0.1</v>
      </c>
      <c r="BD24" s="64"/>
      <c r="BM24" s="64"/>
      <c r="CA24" s="64"/>
      <c r="CE24" s="62" t="s">
        <v>456</v>
      </c>
      <c r="CF24" s="62">
        <v>296390</v>
      </c>
      <c r="CG24" s="62">
        <v>6.8</v>
      </c>
    </row>
    <row r="25" spans="15:93" ht="16.5" thickBot="1" x14ac:dyDescent="0.3">
      <c r="O25" s="64"/>
      <c r="R25" s="109" t="s">
        <v>259</v>
      </c>
      <c r="S25" s="154">
        <v>0.22631615434443045</v>
      </c>
      <c r="T25" s="156">
        <v>2.739943506514372E-2</v>
      </c>
      <c r="U25" s="57">
        <v>8.1821435191737416E-2</v>
      </c>
      <c r="W25" s="107" t="s">
        <v>47</v>
      </c>
      <c r="X25" s="163">
        <v>0.57758588570100444</v>
      </c>
      <c r="Y25" s="108">
        <v>3.2342945058895144E-2</v>
      </c>
      <c r="Z25" s="57">
        <v>0.3145452263411691</v>
      </c>
      <c r="AB25" s="64"/>
      <c r="AK25" s="64"/>
      <c r="AT25" s="64"/>
      <c r="AW25" s="62" t="s">
        <v>43</v>
      </c>
      <c r="AY25" s="62">
        <v>4353533</v>
      </c>
      <c r="AZ25" s="62">
        <v>100</v>
      </c>
      <c r="BD25" s="64"/>
      <c r="BM25" s="64"/>
      <c r="CA25" s="64"/>
      <c r="CE25" s="62" t="s">
        <v>457</v>
      </c>
      <c r="CF25" s="62">
        <v>63165</v>
      </c>
      <c r="CG25" s="62">
        <v>1.5</v>
      </c>
    </row>
    <row r="26" spans="15:93" x14ac:dyDescent="0.25">
      <c r="O26" s="64"/>
      <c r="R26" s="107" t="s">
        <v>61</v>
      </c>
      <c r="S26" s="163">
        <v>8.3335715388265424E-2</v>
      </c>
      <c r="T26" s="108">
        <v>1.8097675872071277E-2</v>
      </c>
      <c r="U26" s="57">
        <v>0.30681236094856507</v>
      </c>
      <c r="W26" s="109" t="s">
        <v>119</v>
      </c>
      <c r="X26" s="163">
        <v>0.57777780318639282</v>
      </c>
      <c r="Y26" s="108">
        <v>2.2936525146130655E-2</v>
      </c>
      <c r="Z26" s="57">
        <v>0.33700000000000002</v>
      </c>
      <c r="AB26" s="64"/>
      <c r="AF26" s="90" t="s">
        <v>225</v>
      </c>
      <c r="AG26" s="91">
        <v>777417</v>
      </c>
      <c r="AH26" s="92">
        <f>AG26/$AE$2</f>
        <v>0.48192779299998761</v>
      </c>
      <c r="AK26" s="64"/>
      <c r="AO26" s="214" t="s">
        <v>446</v>
      </c>
      <c r="AP26" s="91">
        <v>1919247</v>
      </c>
      <c r="AQ26" s="92">
        <f>AP26/$AN$2</f>
        <v>0.44084815711744918</v>
      </c>
      <c r="AT26" s="64"/>
      <c r="BD26" s="64"/>
      <c r="BM26" s="64"/>
      <c r="CA26" s="64"/>
      <c r="CE26" s="62" t="s">
        <v>458</v>
      </c>
      <c r="CF26" s="62">
        <v>14577</v>
      </c>
      <c r="CG26" s="62">
        <v>0.3</v>
      </c>
    </row>
    <row r="27" spans="15:93" x14ac:dyDescent="0.25">
      <c r="O27" s="64"/>
      <c r="R27" s="107" t="s">
        <v>62</v>
      </c>
      <c r="S27" s="164">
        <v>6.666849608276279E-2</v>
      </c>
      <c r="T27" s="108">
        <v>1.6333541427649395E-2</v>
      </c>
      <c r="U27" s="57">
        <v>0.16441678188154343</v>
      </c>
      <c r="W27" s="107" t="s">
        <v>48</v>
      </c>
      <c r="X27" s="163">
        <v>0.57812565320435927</v>
      </c>
      <c r="Y27" s="108">
        <v>3.2337373720821766E-2</v>
      </c>
      <c r="Z27" s="57">
        <v>0.33041787413096407</v>
      </c>
      <c r="AB27" s="64"/>
      <c r="AF27" s="93" t="s">
        <v>226</v>
      </c>
      <c r="AG27" s="70">
        <v>621933</v>
      </c>
      <c r="AH27" s="94">
        <f t="shared" ref="AH27:AH29" si="3">AG27/$AE$2</f>
        <v>0.38554186245459166</v>
      </c>
      <c r="AK27" s="64"/>
      <c r="AO27" s="211" t="s">
        <v>243</v>
      </c>
      <c r="AP27" s="70">
        <v>1088383</v>
      </c>
      <c r="AQ27" s="94">
        <f t="shared" ref="AQ27:AQ29" si="4">AP27/$AN$2</f>
        <v>0.249999942575375</v>
      </c>
      <c r="AT27" s="64"/>
      <c r="BD27" s="64"/>
      <c r="BM27" s="64"/>
      <c r="BP27" s="24" t="s">
        <v>334</v>
      </c>
      <c r="CA27" s="64"/>
      <c r="CE27" s="62" t="s">
        <v>43</v>
      </c>
      <c r="CF27" s="62">
        <v>1700599</v>
      </c>
      <c r="CG27" s="62">
        <v>39.1</v>
      </c>
    </row>
    <row r="28" spans="15:93" ht="16.5" thickBot="1" x14ac:dyDescent="0.3">
      <c r="O28" s="64"/>
      <c r="R28" s="107" t="s">
        <v>63</v>
      </c>
      <c r="S28" s="163">
        <v>0.16541375489765223</v>
      </c>
      <c r="T28" s="108">
        <v>2.4328956845133871E-2</v>
      </c>
      <c r="U28" s="57">
        <v>8.9827356531953367E-2</v>
      </c>
      <c r="W28" s="107" t="s">
        <v>62</v>
      </c>
      <c r="X28" s="164">
        <v>6.666849608276279E-2</v>
      </c>
      <c r="Y28" s="108">
        <v>1.6333541427649395E-2</v>
      </c>
      <c r="Z28" s="57">
        <v>0.16441678188154343</v>
      </c>
      <c r="AB28" s="64"/>
      <c r="AF28" s="93" t="s">
        <v>231</v>
      </c>
      <c r="AG28" s="70">
        <v>82601</v>
      </c>
      <c r="AH28" s="94">
        <f t="shared" si="3"/>
        <v>5.1205103090866261E-2</v>
      </c>
      <c r="AK28" s="64"/>
      <c r="AO28" s="225" t="s">
        <v>235</v>
      </c>
      <c r="AP28" s="70">
        <v>602498</v>
      </c>
      <c r="AQ28" s="94">
        <f t="shared" si="4"/>
        <v>0.13839288688060938</v>
      </c>
      <c r="AT28" s="64"/>
      <c r="BD28" s="64"/>
      <c r="BM28" s="64"/>
      <c r="BR28" s="62" t="s">
        <v>3</v>
      </c>
      <c r="BS28" s="62" t="s">
        <v>4</v>
      </c>
      <c r="CA28" s="64"/>
      <c r="CD28" s="62" t="s">
        <v>69</v>
      </c>
      <c r="CE28" s="62" t="s">
        <v>70</v>
      </c>
      <c r="CF28" s="62">
        <v>2652934</v>
      </c>
      <c r="CG28" s="62">
        <v>60.9</v>
      </c>
    </row>
    <row r="29" spans="15:93" x14ac:dyDescent="0.25">
      <c r="O29" s="64"/>
      <c r="R29" s="165" t="s">
        <v>188</v>
      </c>
      <c r="S29" s="155">
        <v>0.504</v>
      </c>
      <c r="T29" s="166">
        <v>3.2738619696787832E-2</v>
      </c>
      <c r="AB29" s="64"/>
      <c r="AF29" s="227" t="s">
        <v>228</v>
      </c>
      <c r="AG29" s="70">
        <v>24294</v>
      </c>
      <c r="AH29" s="94">
        <f t="shared" si="3"/>
        <v>1.5060069181844105E-2</v>
      </c>
      <c r="AK29" s="64"/>
      <c r="AO29" s="217" t="s">
        <v>723</v>
      </c>
      <c r="AP29" s="70">
        <v>272096</v>
      </c>
      <c r="AQ29" s="94">
        <f t="shared" si="4"/>
        <v>6.2500043068468764E-2</v>
      </c>
      <c r="AT29" s="64"/>
      <c r="AX29" s="220" t="s">
        <v>321</v>
      </c>
      <c r="AY29" s="91">
        <v>223507</v>
      </c>
      <c r="AZ29" s="92">
        <f>AY29/$AW$2</f>
        <v>5.1339222649742174E-2</v>
      </c>
      <c r="BD29" s="64"/>
      <c r="BM29" s="64"/>
      <c r="BP29" s="62" t="s">
        <v>6</v>
      </c>
      <c r="BQ29" s="62" t="s">
        <v>331</v>
      </c>
      <c r="BR29" s="62">
        <v>1982412</v>
      </c>
      <c r="BS29" s="62">
        <v>45.5</v>
      </c>
      <c r="CA29" s="64"/>
      <c r="CD29" s="62" t="s">
        <v>43</v>
      </c>
      <c r="CF29" s="62">
        <v>4353533</v>
      </c>
      <c r="CG29" s="62">
        <v>100</v>
      </c>
    </row>
    <row r="30" spans="15:93" ht="16.5" thickBot="1" x14ac:dyDescent="0.3">
      <c r="O30" s="64"/>
      <c r="AB30" s="64"/>
      <c r="AF30" s="207" t="s">
        <v>445</v>
      </c>
      <c r="AG30" s="96"/>
      <c r="AH30" s="97">
        <f>1-SUM(AH26:AH29)</f>
        <v>6.6265172272710338E-2</v>
      </c>
      <c r="AK30" s="64"/>
      <c r="AO30" s="207" t="s">
        <v>217</v>
      </c>
      <c r="AP30" s="96"/>
      <c r="AQ30" s="97">
        <f>1-SUM(AQ26:AQ29)</f>
        <v>0.10825897035809773</v>
      </c>
      <c r="AT30" s="64"/>
      <c r="AX30" s="206" t="s">
        <v>722</v>
      </c>
      <c r="AY30" s="70">
        <v>437297</v>
      </c>
      <c r="AZ30" s="94">
        <f t="shared" ref="AZ30:AZ33" si="5">AY30/$AW$2</f>
        <v>0.10044646497453907</v>
      </c>
      <c r="BD30" s="64"/>
      <c r="BM30" s="64"/>
      <c r="BQ30" s="62" t="s">
        <v>332</v>
      </c>
      <c r="BR30" s="62">
        <v>2346826</v>
      </c>
      <c r="BS30" s="62">
        <v>53.9</v>
      </c>
      <c r="CA30" s="64"/>
    </row>
    <row r="31" spans="15:93" x14ac:dyDescent="0.25">
      <c r="O31" s="64"/>
      <c r="AB31" s="64"/>
      <c r="AK31" s="64"/>
      <c r="AT31" s="64"/>
      <c r="AX31" s="206" t="s">
        <v>319</v>
      </c>
      <c r="AY31" s="70">
        <v>524756</v>
      </c>
      <c r="AZ31" s="94">
        <f t="shared" si="5"/>
        <v>0.12053566609004686</v>
      </c>
      <c r="BD31" s="64"/>
      <c r="BM31" s="64"/>
      <c r="BQ31" s="62" t="s">
        <v>43</v>
      </c>
      <c r="BR31" s="62">
        <v>4329239</v>
      </c>
      <c r="BS31" s="62">
        <v>99.4</v>
      </c>
      <c r="CA31" s="64"/>
    </row>
    <row r="32" spans="15:93" x14ac:dyDescent="0.25">
      <c r="O32" s="64"/>
      <c r="AB32" s="64"/>
      <c r="AK32" s="64"/>
      <c r="AT32" s="64"/>
      <c r="AX32" s="206" t="s">
        <v>314</v>
      </c>
      <c r="AY32" s="70">
        <v>578204</v>
      </c>
      <c r="AZ32" s="94">
        <f t="shared" si="5"/>
        <v>0.1328125915204961</v>
      </c>
      <c r="BD32" s="64"/>
      <c r="BM32" s="64"/>
      <c r="BP32" s="62" t="s">
        <v>69</v>
      </c>
      <c r="BQ32" s="62" t="s">
        <v>70</v>
      </c>
      <c r="BR32" s="62">
        <v>24294</v>
      </c>
      <c r="BS32" s="62">
        <v>0.6</v>
      </c>
      <c r="CA32" s="64"/>
    </row>
    <row r="33" spans="15:85" ht="16.5" thickBot="1" x14ac:dyDescent="0.3">
      <c r="O33" s="64"/>
      <c r="AB33" s="64"/>
      <c r="AK33" s="64"/>
      <c r="AT33" s="64"/>
      <c r="AX33" s="216" t="s">
        <v>318</v>
      </c>
      <c r="AY33" s="96">
        <v>1666587</v>
      </c>
      <c r="AZ33" s="97">
        <f t="shared" si="5"/>
        <v>0.38281253409587113</v>
      </c>
      <c r="BD33" s="64"/>
      <c r="BM33" s="64"/>
      <c r="BP33" s="62" t="s">
        <v>43</v>
      </c>
      <c r="BR33" s="62">
        <v>4353533</v>
      </c>
      <c r="BS33" s="62">
        <v>100</v>
      </c>
      <c r="CA33" s="64"/>
      <c r="CD33" s="24" t="s">
        <v>460</v>
      </c>
    </row>
    <row r="34" spans="15:85" ht="16.5" thickBot="1" x14ac:dyDescent="0.3">
      <c r="O34" s="64"/>
      <c r="AB34" s="64"/>
      <c r="AK34" s="64"/>
      <c r="AT34" s="64"/>
      <c r="BD34" s="64"/>
      <c r="BM34" s="64"/>
      <c r="CA34" s="64"/>
      <c r="CF34" s="62" t="s">
        <v>3</v>
      </c>
      <c r="CG34" s="62" t="s">
        <v>4</v>
      </c>
    </row>
    <row r="35" spans="15:85" x14ac:dyDescent="0.25">
      <c r="O35" s="64"/>
      <c r="U35" s="90"/>
      <c r="V35" s="167" t="s">
        <v>41</v>
      </c>
      <c r="W35" s="173" t="s">
        <v>512</v>
      </c>
      <c r="X35" s="145" t="s">
        <v>402</v>
      </c>
      <c r="AB35" s="64"/>
      <c r="AK35" s="64"/>
      <c r="AT35" s="64"/>
      <c r="BD35" s="64"/>
      <c r="BM35" s="64"/>
      <c r="CA35" s="64"/>
      <c r="CD35" s="62" t="s">
        <v>6</v>
      </c>
      <c r="CE35" s="62" t="s">
        <v>454</v>
      </c>
      <c r="CF35" s="62">
        <v>403285</v>
      </c>
      <c r="CG35" s="62">
        <v>9.3000000000000007</v>
      </c>
    </row>
    <row r="36" spans="15:85" x14ac:dyDescent="0.25">
      <c r="O36" s="64"/>
      <c r="U36" s="168" t="s">
        <v>50</v>
      </c>
      <c r="V36" s="163">
        <v>0.34042574930885799</v>
      </c>
      <c r="W36" s="157">
        <v>3.1027380664324464E-2</v>
      </c>
      <c r="X36" s="147">
        <v>0.27268793526705104</v>
      </c>
      <c r="AB36" s="64"/>
      <c r="AK36" s="64"/>
      <c r="AT36" s="64"/>
      <c r="BD36" s="64"/>
      <c r="BM36" s="64"/>
      <c r="CA36" s="64"/>
      <c r="CE36" s="62" t="s">
        <v>455</v>
      </c>
      <c r="CF36" s="62">
        <v>1132113</v>
      </c>
      <c r="CG36" s="62">
        <v>26</v>
      </c>
    </row>
    <row r="37" spans="15:85" x14ac:dyDescent="0.25">
      <c r="O37" s="64"/>
      <c r="U37" s="168" t="s">
        <v>58</v>
      </c>
      <c r="V37" s="163">
        <v>0.38888901593196384</v>
      </c>
      <c r="W37" s="157">
        <v>3.1920886928127758E-2</v>
      </c>
      <c r="X37" s="147">
        <v>0.19291913224158527</v>
      </c>
      <c r="AB37" s="64"/>
      <c r="AK37" s="64"/>
      <c r="AT37" s="64"/>
      <c r="BD37" s="64"/>
      <c r="BM37" s="64"/>
      <c r="BP37" s="24" t="s">
        <v>335</v>
      </c>
      <c r="CA37" s="64"/>
      <c r="CE37" s="62" t="s">
        <v>456</v>
      </c>
      <c r="CF37" s="62">
        <v>364414</v>
      </c>
      <c r="CG37" s="62">
        <v>8.4</v>
      </c>
    </row>
    <row r="38" spans="15:85" x14ac:dyDescent="0.25">
      <c r="O38" s="64"/>
      <c r="U38" s="168" t="s">
        <v>45</v>
      </c>
      <c r="V38" s="163">
        <v>0.53900729578965545</v>
      </c>
      <c r="W38" s="157">
        <v>3.2639719244768738E-2</v>
      </c>
      <c r="X38" s="147">
        <v>0.4636029800014988</v>
      </c>
      <c r="AB38" s="64"/>
      <c r="AK38" s="64"/>
      <c r="AT38" s="64"/>
      <c r="BD38" s="64"/>
      <c r="BM38" s="64"/>
      <c r="BR38" s="62" t="s">
        <v>3</v>
      </c>
      <c r="BS38" s="62" t="s">
        <v>4</v>
      </c>
      <c r="CA38" s="64"/>
      <c r="CE38" s="62" t="s">
        <v>457</v>
      </c>
      <c r="CF38" s="62">
        <v>68024</v>
      </c>
      <c r="CG38" s="62">
        <v>1.6</v>
      </c>
    </row>
    <row r="39" spans="15:85" x14ac:dyDescent="0.25">
      <c r="O39" s="64"/>
      <c r="U39" s="169" t="s">
        <v>119</v>
      </c>
      <c r="V39" s="163">
        <v>0.57777780318639282</v>
      </c>
      <c r="W39" s="157">
        <v>2.2936525146130655E-2</v>
      </c>
      <c r="X39" s="147">
        <v>0.33700000000000002</v>
      </c>
      <c r="AB39" s="64"/>
      <c r="AK39" s="64"/>
      <c r="AT39" s="64"/>
      <c r="BD39" s="64"/>
      <c r="BM39" s="64"/>
      <c r="BP39" s="62" t="s">
        <v>6</v>
      </c>
      <c r="BQ39" s="62" t="s">
        <v>331</v>
      </c>
      <c r="BR39" s="62">
        <v>3634423</v>
      </c>
      <c r="BS39" s="62">
        <v>83.5</v>
      </c>
      <c r="CA39" s="64"/>
      <c r="CE39" s="62" t="s">
        <v>458</v>
      </c>
      <c r="CF39" s="62">
        <v>14577</v>
      </c>
      <c r="CG39" s="62">
        <v>0.3</v>
      </c>
    </row>
    <row r="40" spans="15:85" ht="16.5" thickBot="1" x14ac:dyDescent="0.3">
      <c r="O40" s="64"/>
      <c r="U40" s="170" t="s">
        <v>48</v>
      </c>
      <c r="V40" s="171">
        <v>0.57812565320435927</v>
      </c>
      <c r="W40" s="162">
        <v>3.2337373720821766E-2</v>
      </c>
      <c r="X40" s="151">
        <v>0.33041787413096407</v>
      </c>
      <c r="AB40" s="64"/>
      <c r="AK40" s="64"/>
      <c r="AT40" s="64"/>
      <c r="BD40" s="64"/>
      <c r="BM40" s="64"/>
      <c r="BQ40" s="62" t="s">
        <v>332</v>
      </c>
      <c r="BR40" s="62">
        <v>699675</v>
      </c>
      <c r="BS40" s="62">
        <v>16.100000000000001</v>
      </c>
      <c r="CA40" s="64"/>
      <c r="CE40" s="62" t="s">
        <v>43</v>
      </c>
      <c r="CF40" s="62">
        <v>1982412</v>
      </c>
      <c r="CG40" s="62">
        <v>45.5</v>
      </c>
    </row>
    <row r="41" spans="15:85" x14ac:dyDescent="0.25">
      <c r="O41" s="64"/>
      <c r="AB41" s="64"/>
      <c r="AK41" s="64"/>
      <c r="AT41" s="64"/>
      <c r="BD41" s="64"/>
      <c r="BM41" s="64"/>
      <c r="BQ41" s="62" t="s">
        <v>43</v>
      </c>
      <c r="BR41" s="62">
        <v>4334098</v>
      </c>
      <c r="BS41" s="62">
        <v>99.6</v>
      </c>
      <c r="CA41" s="64"/>
      <c r="CD41" s="62" t="s">
        <v>69</v>
      </c>
      <c r="CE41" s="62" t="s">
        <v>70</v>
      </c>
      <c r="CF41" s="62">
        <v>2371121</v>
      </c>
      <c r="CG41" s="62">
        <v>54.5</v>
      </c>
    </row>
    <row r="42" spans="15:85" x14ac:dyDescent="0.25">
      <c r="O42" s="64"/>
      <c r="AB42" s="64"/>
      <c r="AK42" s="64"/>
      <c r="AT42" s="64"/>
      <c r="BD42" s="64"/>
      <c r="BM42" s="64"/>
      <c r="BP42" s="62" t="s">
        <v>69</v>
      </c>
      <c r="BQ42" s="62" t="s">
        <v>70</v>
      </c>
      <c r="BR42" s="62">
        <v>19435</v>
      </c>
      <c r="BS42" s="62">
        <v>0.4</v>
      </c>
      <c r="CA42" s="64"/>
      <c r="CD42" s="62" t="s">
        <v>43</v>
      </c>
      <c r="CF42" s="62">
        <v>4353533</v>
      </c>
      <c r="CG42" s="62">
        <v>100</v>
      </c>
    </row>
    <row r="43" spans="15:85" x14ac:dyDescent="0.25">
      <c r="O43" s="64"/>
      <c r="AB43" s="64"/>
      <c r="AK43" s="64"/>
      <c r="AT43" s="64"/>
      <c r="BD43" s="64"/>
      <c r="BM43" s="64"/>
      <c r="BP43" s="62" t="s">
        <v>43</v>
      </c>
      <c r="BR43" s="62">
        <v>4353533</v>
      </c>
      <c r="BS43" s="62">
        <v>100</v>
      </c>
      <c r="CA43" s="64"/>
    </row>
    <row r="44" spans="15:85" x14ac:dyDescent="0.25">
      <c r="O44" s="64"/>
      <c r="AB44" s="64"/>
      <c r="AK44" s="64"/>
      <c r="AT44" s="64"/>
      <c r="BD44" s="64"/>
      <c r="BM44" s="64"/>
      <c r="CA44" s="64"/>
    </row>
    <row r="45" spans="15:85" x14ac:dyDescent="0.25">
      <c r="O45" s="64"/>
      <c r="AB45" s="64"/>
      <c r="AK45" s="64"/>
      <c r="AT45" s="64"/>
      <c r="BD45" s="64"/>
      <c r="BM45" s="64"/>
      <c r="CA45" s="64"/>
    </row>
    <row r="46" spans="15:85" x14ac:dyDescent="0.25">
      <c r="O46" s="64"/>
      <c r="AB46" s="64"/>
      <c r="AK46" s="64"/>
      <c r="AT46" s="64"/>
      <c r="BD46" s="64"/>
      <c r="BM46" s="64"/>
      <c r="CA46" s="64"/>
      <c r="CD46" s="24" t="s">
        <v>461</v>
      </c>
    </row>
    <row r="47" spans="15:85" x14ac:dyDescent="0.25">
      <c r="O47" s="64"/>
      <c r="Q47" s="108"/>
      <c r="R47" s="142" t="s">
        <v>402</v>
      </c>
      <c r="AB47" s="64"/>
      <c r="AK47" s="64"/>
      <c r="AT47" s="64"/>
      <c r="BD47" s="64"/>
      <c r="BM47" s="64"/>
      <c r="BP47" s="24" t="s">
        <v>336</v>
      </c>
      <c r="CA47" s="64"/>
      <c r="CF47" s="62" t="s">
        <v>3</v>
      </c>
      <c r="CG47" s="62" t="s">
        <v>4</v>
      </c>
    </row>
    <row r="48" spans="15:85" x14ac:dyDescent="0.25">
      <c r="O48" s="64"/>
      <c r="Q48" s="107" t="s">
        <v>236</v>
      </c>
      <c r="R48" s="57">
        <v>0.4636029800014988</v>
      </c>
      <c r="AB48" s="64"/>
      <c r="AK48" s="64"/>
      <c r="AT48" s="64"/>
      <c r="BD48" s="64"/>
      <c r="BM48" s="64"/>
      <c r="BR48" s="62" t="s">
        <v>3</v>
      </c>
      <c r="BS48" s="62" t="s">
        <v>4</v>
      </c>
      <c r="CA48" s="64"/>
      <c r="CD48" s="62" t="s">
        <v>6</v>
      </c>
      <c r="CE48" s="62" t="s">
        <v>454</v>
      </c>
      <c r="CF48" s="62">
        <v>1292455</v>
      </c>
      <c r="CG48" s="62">
        <v>29.7</v>
      </c>
    </row>
    <row r="49" spans="15:85" x14ac:dyDescent="0.25">
      <c r="O49" s="64"/>
      <c r="Q49" s="107" t="s">
        <v>47</v>
      </c>
      <c r="R49" s="57">
        <v>0.3145452263411691</v>
      </c>
      <c r="AB49" s="64"/>
      <c r="AK49" s="64"/>
      <c r="AT49" s="64"/>
      <c r="BD49" s="64"/>
      <c r="BM49" s="64"/>
      <c r="BP49" s="62" t="s">
        <v>6</v>
      </c>
      <c r="BQ49" s="62" t="s">
        <v>331</v>
      </c>
      <c r="BR49" s="62">
        <v>1831788</v>
      </c>
      <c r="BS49" s="62">
        <v>42.1</v>
      </c>
      <c r="CA49" s="64"/>
      <c r="CE49" s="62" t="s">
        <v>455</v>
      </c>
      <c r="CF49" s="62">
        <v>1967836</v>
      </c>
      <c r="CG49" s="62">
        <v>45.2</v>
      </c>
    </row>
    <row r="50" spans="15:85" x14ac:dyDescent="0.25">
      <c r="O50" s="64"/>
      <c r="Q50" s="107" t="s">
        <v>48</v>
      </c>
      <c r="R50" s="57">
        <v>0.33041787413096407</v>
      </c>
      <c r="AB50" s="64"/>
      <c r="AK50" s="64"/>
      <c r="AT50" s="64"/>
      <c r="BD50" s="64"/>
      <c r="BM50" s="64"/>
      <c r="BQ50" s="62" t="s">
        <v>332</v>
      </c>
      <c r="BR50" s="62">
        <v>2502310</v>
      </c>
      <c r="BS50" s="62">
        <v>57.5</v>
      </c>
      <c r="CA50" s="64"/>
      <c r="CE50" s="62" t="s">
        <v>456</v>
      </c>
      <c r="CF50" s="62">
        <v>276955</v>
      </c>
      <c r="CG50" s="62">
        <v>6.4</v>
      </c>
    </row>
    <row r="51" spans="15:85" x14ac:dyDescent="0.25">
      <c r="O51" s="64"/>
      <c r="Q51" s="107" t="s">
        <v>119</v>
      </c>
      <c r="R51" s="57">
        <v>0.33700000000000002</v>
      </c>
      <c r="AB51" s="64"/>
      <c r="AK51" s="64"/>
      <c r="AT51" s="64"/>
      <c r="BD51" s="64"/>
      <c r="BM51" s="64"/>
      <c r="BQ51" s="62" t="s">
        <v>43</v>
      </c>
      <c r="BR51" s="62">
        <v>4334098</v>
      </c>
      <c r="BS51" s="62">
        <v>99.6</v>
      </c>
      <c r="CA51" s="64"/>
      <c r="CE51" s="62" t="s">
        <v>457</v>
      </c>
      <c r="CF51" s="62">
        <v>77742</v>
      </c>
      <c r="CG51" s="62">
        <v>1.8</v>
      </c>
    </row>
    <row r="52" spans="15:85" x14ac:dyDescent="0.25">
      <c r="O52" s="64"/>
      <c r="Q52" s="107" t="s">
        <v>50</v>
      </c>
      <c r="R52" s="57">
        <v>0.27268793526705104</v>
      </c>
      <c r="AB52" s="64"/>
      <c r="AK52" s="64"/>
      <c r="AT52" s="64"/>
      <c r="BD52" s="64"/>
      <c r="BM52" s="64"/>
      <c r="BP52" s="62" t="s">
        <v>69</v>
      </c>
      <c r="BQ52" s="62" t="s">
        <v>70</v>
      </c>
      <c r="BR52" s="62">
        <v>19435</v>
      </c>
      <c r="BS52" s="62">
        <v>0.4</v>
      </c>
      <c r="CA52" s="64"/>
      <c r="CE52" s="62" t="s">
        <v>458</v>
      </c>
      <c r="CF52" s="62">
        <v>19435</v>
      </c>
      <c r="CG52" s="62">
        <v>0.4</v>
      </c>
    </row>
    <row r="53" spans="15:85" x14ac:dyDescent="0.25">
      <c r="O53" s="64"/>
      <c r="Q53" s="107" t="s">
        <v>51</v>
      </c>
      <c r="R53" s="57">
        <v>0.26481777328727685</v>
      </c>
      <c r="AB53" s="64"/>
      <c r="AK53" s="64"/>
      <c r="AT53" s="64"/>
      <c r="BD53" s="64"/>
      <c r="BM53" s="64"/>
      <c r="BP53" s="62" t="s">
        <v>43</v>
      </c>
      <c r="BR53" s="62">
        <v>4353533</v>
      </c>
      <c r="BS53" s="62">
        <v>100</v>
      </c>
      <c r="CA53" s="64"/>
      <c r="CE53" s="62" t="s">
        <v>43</v>
      </c>
      <c r="CF53" s="62">
        <v>3634423</v>
      </c>
      <c r="CG53" s="62">
        <v>83.5</v>
      </c>
    </row>
    <row r="54" spans="15:85" x14ac:dyDescent="0.25">
      <c r="O54" s="64"/>
      <c r="Q54" s="107" t="s">
        <v>52</v>
      </c>
      <c r="R54" s="57">
        <v>0.22435422164453778</v>
      </c>
      <c r="AB54" s="64"/>
      <c r="AK54" s="64"/>
      <c r="AT54" s="64"/>
      <c r="BD54" s="64"/>
      <c r="BM54" s="64"/>
      <c r="CA54" s="64"/>
      <c r="CD54" s="62" t="s">
        <v>69</v>
      </c>
      <c r="CE54" s="62" t="s">
        <v>70</v>
      </c>
      <c r="CF54" s="62">
        <v>719110</v>
      </c>
      <c r="CG54" s="62">
        <v>16.5</v>
      </c>
    </row>
    <row r="55" spans="15:85" x14ac:dyDescent="0.25">
      <c r="O55" s="64"/>
      <c r="Q55" s="107" t="s">
        <v>53</v>
      </c>
      <c r="R55" s="57">
        <v>7.0136527242600152E-2</v>
      </c>
      <c r="AB55" s="64"/>
      <c r="AK55" s="64"/>
      <c r="AT55" s="64"/>
      <c r="BD55" s="64"/>
      <c r="BM55" s="64"/>
      <c r="CA55" s="64"/>
      <c r="CD55" s="62" t="s">
        <v>43</v>
      </c>
      <c r="CF55" s="62">
        <v>4353533</v>
      </c>
      <c r="CG55" s="62">
        <v>100</v>
      </c>
    </row>
    <row r="56" spans="15:85" x14ac:dyDescent="0.25">
      <c r="O56" s="64"/>
      <c r="Q56" s="107" t="s">
        <v>54</v>
      </c>
      <c r="R56" s="57">
        <v>5.0069729986300791E-2</v>
      </c>
      <c r="AB56" s="64"/>
      <c r="AK56" s="64"/>
      <c r="AT56" s="64"/>
      <c r="BD56" s="64"/>
      <c r="BM56" s="64"/>
      <c r="CA56" s="64"/>
    </row>
    <row r="57" spans="15:85" x14ac:dyDescent="0.25">
      <c r="O57" s="64"/>
      <c r="Q57" s="107" t="s">
        <v>164</v>
      </c>
      <c r="R57" s="23">
        <v>8.2623335966029221E-2</v>
      </c>
      <c r="AB57" s="64"/>
      <c r="AK57" s="64"/>
      <c r="AT57" s="64"/>
      <c r="BD57" s="64"/>
      <c r="BM57" s="64"/>
      <c r="BP57" s="24" t="s">
        <v>337</v>
      </c>
      <c r="CA57" s="64"/>
    </row>
    <row r="58" spans="15:85" x14ac:dyDescent="0.25">
      <c r="O58" s="64"/>
      <c r="Q58" s="107" t="s">
        <v>55</v>
      </c>
      <c r="R58" s="57">
        <v>0.11694161191872102</v>
      </c>
      <c r="AB58" s="64"/>
      <c r="AK58" s="64"/>
      <c r="AT58" s="64"/>
      <c r="BD58" s="64"/>
      <c r="BM58" s="64"/>
      <c r="BR58" s="62" t="s">
        <v>3</v>
      </c>
      <c r="BS58" s="62" t="s">
        <v>4</v>
      </c>
      <c r="CA58" s="64"/>
    </row>
    <row r="59" spans="15:85" x14ac:dyDescent="0.25">
      <c r="O59" s="64"/>
      <c r="Q59" s="107" t="s">
        <v>56</v>
      </c>
      <c r="R59" s="57">
        <v>0.28533999859497072</v>
      </c>
      <c r="AB59" s="64"/>
      <c r="AK59" s="64"/>
      <c r="AT59" s="64"/>
      <c r="BD59" s="64"/>
      <c r="BM59" s="64"/>
      <c r="BP59" s="62" t="s">
        <v>6</v>
      </c>
      <c r="BQ59" s="62" t="s">
        <v>331</v>
      </c>
      <c r="BR59" s="62">
        <v>1200137</v>
      </c>
      <c r="BS59" s="62">
        <v>27.6</v>
      </c>
      <c r="CA59" s="64"/>
      <c r="CD59" s="24" t="s">
        <v>462</v>
      </c>
    </row>
    <row r="60" spans="15:85" x14ac:dyDescent="0.25">
      <c r="O60" s="64"/>
      <c r="Q60" s="107" t="s">
        <v>57</v>
      </c>
      <c r="R60" s="57">
        <v>0.25457267048150523</v>
      </c>
      <c r="AB60" s="64"/>
      <c r="AK60" s="64"/>
      <c r="AT60" s="64"/>
      <c r="BD60" s="64"/>
      <c r="BM60" s="64"/>
      <c r="BQ60" s="62" t="s">
        <v>332</v>
      </c>
      <c r="BR60" s="62">
        <v>3133961</v>
      </c>
      <c r="BS60" s="62">
        <v>72</v>
      </c>
      <c r="CA60" s="64"/>
      <c r="CF60" s="62" t="s">
        <v>3</v>
      </c>
      <c r="CG60" s="62" t="s">
        <v>4</v>
      </c>
    </row>
    <row r="61" spans="15:85" x14ac:dyDescent="0.25">
      <c r="O61" s="64"/>
      <c r="Q61" s="107" t="s">
        <v>58</v>
      </c>
      <c r="R61" s="57">
        <v>0.19291913224158527</v>
      </c>
      <c r="AB61" s="64"/>
      <c r="AK61" s="64"/>
      <c r="AT61" s="64"/>
      <c r="BD61" s="64"/>
      <c r="BM61" s="64"/>
      <c r="BQ61" s="62" t="s">
        <v>43</v>
      </c>
      <c r="BR61" s="62">
        <v>4334098</v>
      </c>
      <c r="BS61" s="62">
        <v>99.6</v>
      </c>
      <c r="CA61" s="64"/>
      <c r="CD61" s="62" t="s">
        <v>6</v>
      </c>
      <c r="CE61" s="62" t="s">
        <v>454</v>
      </c>
      <c r="CF61" s="62">
        <v>121471</v>
      </c>
      <c r="CG61" s="62">
        <v>2.8</v>
      </c>
    </row>
    <row r="62" spans="15:85" x14ac:dyDescent="0.25">
      <c r="O62" s="64"/>
      <c r="Q62" s="107" t="s">
        <v>59</v>
      </c>
      <c r="R62" s="57">
        <v>0.20858742293958196</v>
      </c>
      <c r="AB62" s="64"/>
      <c r="AK62" s="64"/>
      <c r="AT62" s="64"/>
      <c r="BD62" s="64"/>
      <c r="BM62" s="64"/>
      <c r="BP62" s="62" t="s">
        <v>69</v>
      </c>
      <c r="BQ62" s="62" t="s">
        <v>70</v>
      </c>
      <c r="BR62" s="62">
        <v>19435</v>
      </c>
      <c r="BS62" s="62">
        <v>0.4</v>
      </c>
      <c r="CA62" s="64"/>
      <c r="CE62" s="62" t="s">
        <v>455</v>
      </c>
      <c r="CF62" s="62">
        <v>495603</v>
      </c>
      <c r="CG62" s="62">
        <v>11.4</v>
      </c>
    </row>
    <row r="63" spans="15:85" x14ac:dyDescent="0.25">
      <c r="O63" s="64"/>
      <c r="Q63" s="107" t="s">
        <v>60</v>
      </c>
      <c r="R63" s="23">
        <v>7.8862295762369611E-2</v>
      </c>
      <c r="AB63" s="64"/>
      <c r="AK63" s="64"/>
      <c r="AT63" s="64"/>
      <c r="BD63" s="64"/>
      <c r="BM63" s="64"/>
      <c r="BP63" s="62" t="s">
        <v>43</v>
      </c>
      <c r="BR63" s="62">
        <v>4353533</v>
      </c>
      <c r="BS63" s="62">
        <v>100</v>
      </c>
      <c r="CA63" s="64"/>
      <c r="CE63" s="62" t="s">
        <v>456</v>
      </c>
      <c r="CF63" s="62">
        <v>850299</v>
      </c>
      <c r="CG63" s="62">
        <v>19.5</v>
      </c>
    </row>
    <row r="64" spans="15:85" x14ac:dyDescent="0.25">
      <c r="O64" s="64"/>
      <c r="Q64" s="107" t="s">
        <v>88</v>
      </c>
      <c r="R64" s="57">
        <v>8.8901423056172532E-2</v>
      </c>
      <c r="AB64" s="64"/>
      <c r="AK64" s="64"/>
      <c r="AT64" s="64"/>
      <c r="BD64" s="64"/>
      <c r="BM64" s="64"/>
      <c r="CA64" s="64"/>
      <c r="CE64" s="62" t="s">
        <v>457</v>
      </c>
      <c r="CF64" s="62">
        <v>301249</v>
      </c>
      <c r="CG64" s="62">
        <v>6.9</v>
      </c>
    </row>
    <row r="65" spans="15:85" x14ac:dyDescent="0.25">
      <c r="O65" s="64"/>
      <c r="Q65" s="107" t="s">
        <v>259</v>
      </c>
      <c r="R65" s="57">
        <v>8.1821435191737416E-2</v>
      </c>
      <c r="AB65" s="64"/>
      <c r="AK65" s="64"/>
      <c r="AT65" s="64"/>
      <c r="BD65" s="64"/>
      <c r="BM65" s="64"/>
      <c r="CA65" s="64"/>
      <c r="CE65" s="62" t="s">
        <v>458</v>
      </c>
      <c r="CF65" s="62">
        <v>63165</v>
      </c>
      <c r="CG65" s="62">
        <v>1.5</v>
      </c>
    </row>
    <row r="66" spans="15:85" x14ac:dyDescent="0.25">
      <c r="O66" s="64"/>
      <c r="Q66" s="107" t="s">
        <v>61</v>
      </c>
      <c r="R66" s="57">
        <v>0.30681236094856507</v>
      </c>
      <c r="AB66" s="64"/>
      <c r="AK66" s="64"/>
      <c r="AT66" s="64"/>
      <c r="BD66" s="64"/>
      <c r="BM66" s="64"/>
      <c r="CA66" s="64"/>
      <c r="CE66" s="62" t="s">
        <v>43</v>
      </c>
      <c r="CF66" s="62">
        <v>1831788</v>
      </c>
      <c r="CG66" s="62">
        <v>42.1</v>
      </c>
    </row>
    <row r="67" spans="15:85" x14ac:dyDescent="0.25">
      <c r="O67" s="64"/>
      <c r="Q67" s="107" t="s">
        <v>62</v>
      </c>
      <c r="R67" s="57">
        <v>0.16441678188154343</v>
      </c>
      <c r="AB67" s="64"/>
      <c r="AK67" s="64"/>
      <c r="AT67" s="64"/>
      <c r="BD67" s="64"/>
      <c r="BM67" s="64"/>
      <c r="BP67" s="24" t="s">
        <v>338</v>
      </c>
      <c r="CA67" s="64"/>
      <c r="CD67" s="62" t="s">
        <v>69</v>
      </c>
      <c r="CE67" s="62" t="s">
        <v>70</v>
      </c>
      <c r="CF67" s="62">
        <v>2521745</v>
      </c>
      <c r="CG67" s="62">
        <v>57.9</v>
      </c>
    </row>
    <row r="68" spans="15:85" x14ac:dyDescent="0.25">
      <c r="O68" s="64"/>
      <c r="Q68" s="107" t="s">
        <v>63</v>
      </c>
      <c r="R68" s="57">
        <v>8.9827356531953367E-2</v>
      </c>
      <c r="AB68" s="64"/>
      <c r="AK68" s="64"/>
      <c r="AT68" s="64"/>
      <c r="BD68" s="64"/>
      <c r="BM68" s="64"/>
      <c r="BR68" s="62" t="s">
        <v>3</v>
      </c>
      <c r="BS68" s="62" t="s">
        <v>4</v>
      </c>
      <c r="CA68" s="64"/>
      <c r="CD68" s="62" t="s">
        <v>43</v>
      </c>
      <c r="CF68" s="62">
        <v>4353533</v>
      </c>
      <c r="CG68" s="62">
        <v>100</v>
      </c>
    </row>
    <row r="69" spans="15:85" x14ac:dyDescent="0.25">
      <c r="O69" s="64"/>
      <c r="AB69" s="64"/>
      <c r="AK69" s="64"/>
      <c r="AT69" s="64"/>
      <c r="BD69" s="64"/>
      <c r="BM69" s="64"/>
      <c r="BP69" s="62" t="s">
        <v>6</v>
      </c>
      <c r="BQ69" s="62" t="s">
        <v>331</v>
      </c>
      <c r="BR69" s="62">
        <v>816287</v>
      </c>
      <c r="BS69" s="62">
        <v>18.8</v>
      </c>
      <c r="CA69" s="64"/>
    </row>
    <row r="70" spans="15:85" x14ac:dyDescent="0.25">
      <c r="O70" s="64"/>
      <c r="AB70" s="64"/>
      <c r="AK70" s="64"/>
      <c r="AT70" s="64"/>
      <c r="BD70" s="64"/>
      <c r="BM70" s="64"/>
      <c r="BQ70" s="62" t="s">
        <v>332</v>
      </c>
      <c r="BR70" s="62">
        <v>3517810</v>
      </c>
      <c r="BS70" s="62">
        <v>80.8</v>
      </c>
      <c r="CA70" s="64"/>
    </row>
    <row r="71" spans="15:85" x14ac:dyDescent="0.25">
      <c r="O71" s="64"/>
      <c r="AB71" s="64"/>
      <c r="AK71" s="64"/>
      <c r="AT71" s="64"/>
      <c r="BD71" s="64"/>
      <c r="BM71" s="64"/>
      <c r="BQ71" s="62" t="s">
        <v>43</v>
      </c>
      <c r="BR71" s="62">
        <v>4334098</v>
      </c>
      <c r="BS71" s="62">
        <v>99.6</v>
      </c>
      <c r="CA71" s="64"/>
    </row>
    <row r="72" spans="15:85" x14ac:dyDescent="0.25">
      <c r="O72" s="64"/>
      <c r="AB72" s="64"/>
      <c r="AK72" s="64"/>
      <c r="AT72" s="64"/>
      <c r="BD72" s="64"/>
      <c r="BM72" s="64"/>
      <c r="BP72" s="62" t="s">
        <v>69</v>
      </c>
      <c r="BQ72" s="62" t="s">
        <v>70</v>
      </c>
      <c r="BR72" s="62">
        <v>19435</v>
      </c>
      <c r="BS72" s="62">
        <v>0.4</v>
      </c>
      <c r="CA72" s="64"/>
      <c r="CD72" s="24" t="s">
        <v>463</v>
      </c>
    </row>
    <row r="73" spans="15:85" x14ac:dyDescent="0.25">
      <c r="O73" s="64"/>
      <c r="AB73" s="64"/>
      <c r="AK73" s="64"/>
      <c r="AT73" s="64"/>
      <c r="BD73" s="64"/>
      <c r="BM73" s="64"/>
      <c r="BP73" s="62" t="s">
        <v>43</v>
      </c>
      <c r="BR73" s="62">
        <v>4353533</v>
      </c>
      <c r="BS73" s="62">
        <v>100</v>
      </c>
      <c r="CA73" s="64"/>
      <c r="CF73" s="62" t="s">
        <v>3</v>
      </c>
      <c r="CG73" s="62" t="s">
        <v>4</v>
      </c>
    </row>
    <row r="74" spans="15:85" x14ac:dyDescent="0.25">
      <c r="O74" s="64"/>
      <c r="AB74" s="64"/>
      <c r="AK74" s="64"/>
      <c r="AT74" s="64"/>
      <c r="BD74" s="64"/>
      <c r="BM74" s="64"/>
      <c r="CA74" s="64"/>
      <c r="CD74" s="62" t="s">
        <v>6</v>
      </c>
      <c r="CE74" s="62" t="s">
        <v>454</v>
      </c>
      <c r="CF74" s="62">
        <v>72883</v>
      </c>
      <c r="CG74" s="62">
        <v>1.7</v>
      </c>
    </row>
    <row r="75" spans="15:85" x14ac:dyDescent="0.25">
      <c r="O75" s="64"/>
      <c r="AB75" s="64"/>
      <c r="AK75" s="64"/>
      <c r="AT75" s="64"/>
      <c r="BD75" s="64"/>
      <c r="BM75" s="64"/>
      <c r="CA75" s="64"/>
      <c r="CE75" s="62" t="s">
        <v>455</v>
      </c>
      <c r="CF75" s="62">
        <v>218648</v>
      </c>
      <c r="CG75" s="62">
        <v>5</v>
      </c>
    </row>
    <row r="76" spans="15:85" x14ac:dyDescent="0.25">
      <c r="O76" s="64"/>
      <c r="AB76" s="64"/>
      <c r="AK76" s="64"/>
      <c r="AT76" s="64"/>
      <c r="BD76" s="64"/>
      <c r="BM76" s="64"/>
      <c r="CA76" s="64"/>
      <c r="CE76" s="62" t="s">
        <v>456</v>
      </c>
      <c r="CF76" s="62">
        <v>646228</v>
      </c>
      <c r="CG76" s="62">
        <v>14.8</v>
      </c>
    </row>
    <row r="77" spans="15:85" x14ac:dyDescent="0.25">
      <c r="O77" s="64"/>
      <c r="AB77" s="64"/>
      <c r="AK77" s="64"/>
      <c r="AT77" s="64"/>
      <c r="BD77" s="64"/>
      <c r="BM77" s="64"/>
      <c r="BP77" s="24" t="s">
        <v>339</v>
      </c>
      <c r="CA77" s="64"/>
      <c r="CE77" s="62" t="s">
        <v>457</v>
      </c>
      <c r="CF77" s="62">
        <v>228366</v>
      </c>
      <c r="CG77" s="62">
        <v>5.2</v>
      </c>
    </row>
    <row r="78" spans="15:85" x14ac:dyDescent="0.25">
      <c r="O78" s="64"/>
      <c r="AB78" s="64"/>
      <c r="AK78" s="64"/>
      <c r="AT78" s="64"/>
      <c r="BD78" s="64"/>
      <c r="BM78" s="64"/>
      <c r="BR78" s="62" t="s">
        <v>3</v>
      </c>
      <c r="BS78" s="62" t="s">
        <v>4</v>
      </c>
      <c r="CA78" s="64"/>
      <c r="CE78" s="62" t="s">
        <v>458</v>
      </c>
      <c r="CF78" s="62">
        <v>34012</v>
      </c>
      <c r="CG78" s="62">
        <v>0.8</v>
      </c>
    </row>
    <row r="79" spans="15:85" x14ac:dyDescent="0.25">
      <c r="O79" s="64"/>
      <c r="AB79" s="64"/>
      <c r="AK79" s="64"/>
      <c r="AT79" s="64"/>
      <c r="BD79" s="64"/>
      <c r="BM79" s="64"/>
      <c r="BP79" s="62" t="s">
        <v>6</v>
      </c>
      <c r="BQ79" s="62" t="s">
        <v>331</v>
      </c>
      <c r="BR79" s="62">
        <v>1754046</v>
      </c>
      <c r="BS79" s="62">
        <v>40.299999999999997</v>
      </c>
      <c r="CA79" s="64"/>
      <c r="CE79" s="62" t="s">
        <v>43</v>
      </c>
      <c r="CF79" s="62">
        <v>1200137</v>
      </c>
      <c r="CG79" s="62">
        <v>27.6</v>
      </c>
    </row>
    <row r="80" spans="15:85" x14ac:dyDescent="0.25">
      <c r="O80" s="64"/>
      <c r="AB80" s="64"/>
      <c r="AK80" s="64"/>
      <c r="AT80" s="64"/>
      <c r="BD80" s="64"/>
      <c r="BM80" s="64"/>
      <c r="BQ80" s="62" t="s">
        <v>332</v>
      </c>
      <c r="BR80" s="62">
        <v>2580051</v>
      </c>
      <c r="BS80" s="62">
        <v>59.3</v>
      </c>
      <c r="CA80" s="64"/>
      <c r="CD80" s="62" t="s">
        <v>69</v>
      </c>
      <c r="CE80" s="62" t="s">
        <v>70</v>
      </c>
      <c r="CF80" s="62">
        <v>3153396</v>
      </c>
      <c r="CG80" s="62">
        <v>72.400000000000006</v>
      </c>
    </row>
    <row r="81" spans="15:85" x14ac:dyDescent="0.25">
      <c r="O81" s="64"/>
      <c r="AB81" s="64"/>
      <c r="AK81" s="64"/>
      <c r="AT81" s="64"/>
      <c r="BD81" s="64"/>
      <c r="BM81" s="64"/>
      <c r="BQ81" s="62" t="s">
        <v>43</v>
      </c>
      <c r="BR81" s="62">
        <v>4334098</v>
      </c>
      <c r="BS81" s="62">
        <v>99.6</v>
      </c>
      <c r="CA81" s="64"/>
      <c r="CD81" s="62" t="s">
        <v>43</v>
      </c>
      <c r="CF81" s="62">
        <v>4353533</v>
      </c>
      <c r="CG81" s="62">
        <v>100</v>
      </c>
    </row>
    <row r="82" spans="15:85" x14ac:dyDescent="0.25">
      <c r="O82" s="64"/>
      <c r="AB82" s="64"/>
      <c r="AK82" s="64"/>
      <c r="AT82" s="64"/>
      <c r="BD82" s="64"/>
      <c r="BM82" s="64"/>
      <c r="BP82" s="62" t="s">
        <v>69</v>
      </c>
      <c r="BQ82" s="62" t="s">
        <v>70</v>
      </c>
      <c r="BR82" s="62">
        <v>19435</v>
      </c>
      <c r="BS82" s="62">
        <v>0.4</v>
      </c>
      <c r="CA82" s="64"/>
    </row>
    <row r="83" spans="15:85" x14ac:dyDescent="0.25">
      <c r="O83" s="64"/>
      <c r="AB83" s="64"/>
      <c r="AK83" s="64"/>
      <c r="AT83" s="64"/>
      <c r="BD83" s="64"/>
      <c r="BM83" s="64"/>
      <c r="BP83" s="62" t="s">
        <v>43</v>
      </c>
      <c r="BR83" s="62">
        <v>4353533</v>
      </c>
      <c r="BS83" s="62">
        <v>100</v>
      </c>
      <c r="CA83" s="64"/>
    </row>
    <row r="84" spans="15:85" x14ac:dyDescent="0.25">
      <c r="O84" s="64"/>
      <c r="AB84" s="64"/>
      <c r="AK84" s="64"/>
      <c r="AT84" s="64"/>
      <c r="BD84" s="64"/>
      <c r="BM84" s="64"/>
      <c r="CA84" s="64"/>
    </row>
    <row r="85" spans="15:85" x14ac:dyDescent="0.25">
      <c r="O85" s="64"/>
      <c r="AB85" s="64"/>
      <c r="AK85" s="64"/>
      <c r="AT85" s="64"/>
      <c r="BD85" s="64"/>
      <c r="BM85" s="64"/>
      <c r="CA85" s="64"/>
      <c r="CD85" s="24" t="s">
        <v>464</v>
      </c>
    </row>
    <row r="86" spans="15:85" x14ac:dyDescent="0.25">
      <c r="O86" s="64"/>
      <c r="AB86" s="64"/>
      <c r="AK86" s="64"/>
      <c r="AT86" s="64"/>
      <c r="BD86" s="64"/>
      <c r="BM86" s="64"/>
      <c r="CA86" s="64"/>
      <c r="CF86" s="62" t="s">
        <v>3</v>
      </c>
      <c r="CG86" s="62" t="s">
        <v>4</v>
      </c>
    </row>
    <row r="87" spans="15:85" x14ac:dyDescent="0.25">
      <c r="O87" s="64"/>
      <c r="AB87" s="64"/>
      <c r="AK87" s="64"/>
      <c r="AT87" s="64"/>
      <c r="BD87" s="64"/>
      <c r="BM87" s="64"/>
      <c r="BP87" s="24" t="s">
        <v>340</v>
      </c>
      <c r="CA87" s="64"/>
      <c r="CD87" s="62" t="s">
        <v>6</v>
      </c>
      <c r="CE87" s="62" t="s">
        <v>454</v>
      </c>
      <c r="CF87" s="62">
        <v>48589</v>
      </c>
      <c r="CG87" s="62">
        <v>1.1000000000000001</v>
      </c>
    </row>
    <row r="88" spans="15:85" x14ac:dyDescent="0.25">
      <c r="O88" s="64"/>
      <c r="AB88" s="64"/>
      <c r="AK88" s="64"/>
      <c r="AT88" s="64"/>
      <c r="BD88" s="64"/>
      <c r="BM88" s="64"/>
      <c r="BR88" s="62" t="s">
        <v>3</v>
      </c>
      <c r="BS88" s="62" t="s">
        <v>4</v>
      </c>
      <c r="CA88" s="64"/>
      <c r="CE88" s="62" t="s">
        <v>455</v>
      </c>
      <c r="CF88" s="62">
        <v>126330</v>
      </c>
      <c r="CG88" s="62">
        <v>2.9</v>
      </c>
    </row>
    <row r="89" spans="15:85" x14ac:dyDescent="0.25">
      <c r="O89" s="64"/>
      <c r="AB89" s="64"/>
      <c r="AK89" s="64"/>
      <c r="AT89" s="64"/>
      <c r="BD89" s="64"/>
      <c r="BM89" s="64"/>
      <c r="BP89" s="62" t="s">
        <v>6</v>
      </c>
      <c r="BQ89" s="62" t="s">
        <v>331</v>
      </c>
      <c r="BR89" s="62">
        <v>106895</v>
      </c>
      <c r="BS89" s="62">
        <v>2.5</v>
      </c>
      <c r="CA89" s="64"/>
      <c r="CE89" s="62" t="s">
        <v>456</v>
      </c>
      <c r="CF89" s="62">
        <v>422720</v>
      </c>
      <c r="CG89" s="62">
        <v>9.6999999999999993</v>
      </c>
    </row>
    <row r="90" spans="15:85" x14ac:dyDescent="0.25">
      <c r="O90" s="64"/>
      <c r="AB90" s="64"/>
      <c r="AK90" s="64"/>
      <c r="AT90" s="64"/>
      <c r="BD90" s="64"/>
      <c r="BM90" s="64"/>
      <c r="BQ90" s="62" t="s">
        <v>332</v>
      </c>
      <c r="BR90" s="62">
        <v>4227203</v>
      </c>
      <c r="BS90" s="62">
        <v>97.1</v>
      </c>
      <c r="CA90" s="64"/>
      <c r="CE90" s="62" t="s">
        <v>457</v>
      </c>
      <c r="CF90" s="62">
        <v>189495</v>
      </c>
      <c r="CG90" s="62">
        <v>4.4000000000000004</v>
      </c>
    </row>
    <row r="91" spans="15:85" x14ac:dyDescent="0.25">
      <c r="O91" s="64"/>
      <c r="AB91" s="64"/>
      <c r="AK91" s="64"/>
      <c r="AT91" s="64"/>
      <c r="BD91" s="64"/>
      <c r="BM91" s="64"/>
      <c r="BQ91" s="62" t="s">
        <v>43</v>
      </c>
      <c r="BR91" s="62">
        <v>4334098</v>
      </c>
      <c r="BS91" s="62">
        <v>99.6</v>
      </c>
      <c r="CA91" s="64"/>
      <c r="CE91" s="62" t="s">
        <v>458</v>
      </c>
      <c r="CF91" s="62">
        <v>29153</v>
      </c>
      <c r="CG91" s="62">
        <v>0.7</v>
      </c>
    </row>
    <row r="92" spans="15:85" x14ac:dyDescent="0.25">
      <c r="O92" s="64"/>
      <c r="AB92" s="64"/>
      <c r="AK92" s="64"/>
      <c r="AT92" s="64"/>
      <c r="BD92" s="64"/>
      <c r="BM92" s="64"/>
      <c r="BP92" s="62" t="s">
        <v>69</v>
      </c>
      <c r="BQ92" s="62" t="s">
        <v>70</v>
      </c>
      <c r="BR92" s="62">
        <v>19435</v>
      </c>
      <c r="BS92" s="62">
        <v>0.4</v>
      </c>
      <c r="CA92" s="64"/>
      <c r="CE92" s="62" t="s">
        <v>43</v>
      </c>
      <c r="CF92" s="62">
        <v>816287</v>
      </c>
      <c r="CG92" s="62">
        <v>18.8</v>
      </c>
    </row>
    <row r="93" spans="15:85" x14ac:dyDescent="0.25">
      <c r="O93" s="64"/>
      <c r="AB93" s="64"/>
      <c r="AK93" s="64"/>
      <c r="AT93" s="64"/>
      <c r="BD93" s="64"/>
      <c r="BM93" s="64"/>
      <c r="BP93" s="62" t="s">
        <v>43</v>
      </c>
      <c r="BR93" s="62">
        <v>4353533</v>
      </c>
      <c r="BS93" s="62">
        <v>100</v>
      </c>
      <c r="CA93" s="64"/>
      <c r="CD93" s="62" t="s">
        <v>69</v>
      </c>
      <c r="CE93" s="62" t="s">
        <v>70</v>
      </c>
      <c r="CF93" s="62">
        <v>3537246</v>
      </c>
      <c r="CG93" s="62">
        <v>81.3</v>
      </c>
    </row>
    <row r="94" spans="15:85" x14ac:dyDescent="0.25">
      <c r="O94" s="64"/>
      <c r="AB94" s="64"/>
      <c r="AK94" s="64"/>
      <c r="AT94" s="64"/>
      <c r="BD94" s="64"/>
      <c r="BM94" s="64"/>
      <c r="CA94" s="64"/>
      <c r="CD94" s="62" t="s">
        <v>43</v>
      </c>
      <c r="CF94" s="62">
        <v>4353533</v>
      </c>
      <c r="CG94" s="62">
        <v>100</v>
      </c>
    </row>
    <row r="95" spans="15:85" x14ac:dyDescent="0.25">
      <c r="O95" s="64"/>
      <c r="AB95" s="64"/>
      <c r="AK95" s="64"/>
      <c r="AT95" s="64"/>
      <c r="BD95" s="64"/>
      <c r="BM95" s="64"/>
      <c r="CA95" s="64"/>
    </row>
    <row r="96" spans="15:85" x14ac:dyDescent="0.25">
      <c r="O96" s="64"/>
      <c r="AB96" s="64"/>
      <c r="AK96" s="64"/>
      <c r="AT96" s="64"/>
      <c r="BD96" s="64"/>
      <c r="BM96" s="64"/>
      <c r="CA96" s="64"/>
    </row>
    <row r="97" spans="15:85" x14ac:dyDescent="0.25">
      <c r="O97" s="64"/>
      <c r="AB97" s="64"/>
      <c r="AK97" s="64"/>
      <c r="AT97" s="64"/>
      <c r="BD97" s="64"/>
      <c r="BM97" s="64"/>
      <c r="BP97" s="24" t="s">
        <v>341</v>
      </c>
      <c r="CA97" s="64"/>
    </row>
    <row r="98" spans="15:85" x14ac:dyDescent="0.25">
      <c r="O98" s="64"/>
      <c r="AB98" s="64"/>
      <c r="AK98" s="64"/>
      <c r="AT98" s="64"/>
      <c r="BD98" s="64"/>
      <c r="BM98" s="64"/>
      <c r="BR98" s="62" t="s">
        <v>3</v>
      </c>
      <c r="BS98" s="62" t="s">
        <v>4</v>
      </c>
      <c r="CA98" s="64"/>
      <c r="CD98" s="24" t="s">
        <v>465</v>
      </c>
    </row>
    <row r="99" spans="15:85" x14ac:dyDescent="0.25">
      <c r="O99" s="64"/>
      <c r="AB99" s="64"/>
      <c r="AK99" s="64"/>
      <c r="AT99" s="64"/>
      <c r="BD99" s="64"/>
      <c r="BM99" s="64"/>
      <c r="BP99" s="62" t="s">
        <v>6</v>
      </c>
      <c r="BQ99" s="62" t="s">
        <v>331</v>
      </c>
      <c r="BR99" s="62">
        <v>97177</v>
      </c>
      <c r="BS99" s="62">
        <v>2.2000000000000002</v>
      </c>
      <c r="CA99" s="64"/>
      <c r="CF99" s="62" t="s">
        <v>3</v>
      </c>
      <c r="CG99" s="62" t="s">
        <v>4</v>
      </c>
    </row>
    <row r="100" spans="15:85" x14ac:dyDescent="0.25">
      <c r="O100" s="64"/>
      <c r="AB100" s="64"/>
      <c r="AK100" s="64"/>
      <c r="AT100" s="64"/>
      <c r="BD100" s="64"/>
      <c r="BM100" s="64"/>
      <c r="BQ100" s="62" t="s">
        <v>332</v>
      </c>
      <c r="BR100" s="62">
        <v>4236921</v>
      </c>
      <c r="BS100" s="62">
        <v>97.3</v>
      </c>
      <c r="CA100" s="64"/>
      <c r="CD100" s="62" t="s">
        <v>6</v>
      </c>
      <c r="CE100" s="62" t="s">
        <v>454</v>
      </c>
      <c r="CF100" s="62">
        <v>194354</v>
      </c>
      <c r="CG100" s="62">
        <v>4.5</v>
      </c>
    </row>
    <row r="101" spans="15:85" x14ac:dyDescent="0.25">
      <c r="O101" s="64"/>
      <c r="AB101" s="64"/>
      <c r="AK101" s="64"/>
      <c r="AT101" s="64"/>
      <c r="BD101" s="64"/>
      <c r="BM101" s="64"/>
      <c r="BQ101" s="62" t="s">
        <v>43</v>
      </c>
      <c r="BR101" s="62">
        <v>4334098</v>
      </c>
      <c r="BS101" s="62">
        <v>99.6</v>
      </c>
      <c r="CA101" s="64"/>
      <c r="CE101" s="62" t="s">
        <v>455</v>
      </c>
      <c r="CF101" s="62">
        <v>821146</v>
      </c>
      <c r="CG101" s="62">
        <v>18.899999999999999</v>
      </c>
    </row>
    <row r="102" spans="15:85" x14ac:dyDescent="0.25">
      <c r="O102" s="64"/>
      <c r="AB102" s="64"/>
      <c r="AK102" s="64"/>
      <c r="AT102" s="64"/>
      <c r="BD102" s="64"/>
      <c r="BM102" s="64"/>
      <c r="BP102" s="62" t="s">
        <v>69</v>
      </c>
      <c r="BQ102" s="62" t="s">
        <v>70</v>
      </c>
      <c r="BR102" s="62">
        <v>19435</v>
      </c>
      <c r="BS102" s="62">
        <v>0.4</v>
      </c>
      <c r="CA102" s="64"/>
      <c r="CE102" s="62" t="s">
        <v>456</v>
      </c>
      <c r="CF102" s="62">
        <v>558768</v>
      </c>
      <c r="CG102" s="62">
        <v>12.8</v>
      </c>
    </row>
    <row r="103" spans="15:85" x14ac:dyDescent="0.25">
      <c r="O103" s="64"/>
      <c r="AB103" s="64"/>
      <c r="AK103" s="64"/>
      <c r="AT103" s="64"/>
      <c r="BD103" s="64"/>
      <c r="BM103" s="64"/>
      <c r="BP103" s="62" t="s">
        <v>43</v>
      </c>
      <c r="BR103" s="62">
        <v>4353533</v>
      </c>
      <c r="BS103" s="62">
        <v>100</v>
      </c>
      <c r="CA103" s="64"/>
      <c r="CE103" s="62" t="s">
        <v>457</v>
      </c>
      <c r="CF103" s="62">
        <v>174919</v>
      </c>
      <c r="CG103" s="62">
        <v>4</v>
      </c>
    </row>
    <row r="104" spans="15:85" x14ac:dyDescent="0.25">
      <c r="O104" s="64"/>
      <c r="AB104" s="64"/>
      <c r="AK104" s="64"/>
      <c r="AT104" s="64"/>
      <c r="BD104" s="64"/>
      <c r="BM104" s="64"/>
      <c r="CA104" s="64"/>
      <c r="CE104" s="62" t="s">
        <v>458</v>
      </c>
      <c r="CF104" s="62">
        <v>4859</v>
      </c>
      <c r="CG104" s="62">
        <v>0.1</v>
      </c>
    </row>
    <row r="105" spans="15:85" x14ac:dyDescent="0.25">
      <c r="O105" s="64"/>
      <c r="AB105" s="64"/>
      <c r="AK105" s="64"/>
      <c r="AT105" s="64"/>
      <c r="BD105" s="64"/>
      <c r="BM105" s="64"/>
      <c r="CA105" s="64"/>
      <c r="CE105" s="62" t="s">
        <v>43</v>
      </c>
      <c r="CF105" s="62">
        <v>1754046</v>
      </c>
      <c r="CG105" s="62">
        <v>40.299999999999997</v>
      </c>
    </row>
    <row r="106" spans="15:85" x14ac:dyDescent="0.25">
      <c r="O106" s="64"/>
      <c r="AB106" s="64"/>
      <c r="AK106" s="64"/>
      <c r="AT106" s="64"/>
      <c r="BD106" s="64"/>
      <c r="BM106" s="64"/>
      <c r="CA106" s="64"/>
      <c r="CD106" s="62" t="s">
        <v>69</v>
      </c>
      <c r="CE106" s="62" t="s">
        <v>70</v>
      </c>
      <c r="CF106" s="62">
        <v>2599487</v>
      </c>
      <c r="CG106" s="62">
        <v>59.7</v>
      </c>
    </row>
    <row r="107" spans="15:85" x14ac:dyDescent="0.25">
      <c r="O107" s="64"/>
      <c r="AB107" s="64"/>
      <c r="AK107" s="64"/>
      <c r="AT107" s="64"/>
      <c r="BD107" s="64"/>
      <c r="BM107" s="64"/>
      <c r="BP107" s="24" t="s">
        <v>342</v>
      </c>
      <c r="CA107" s="64"/>
      <c r="CD107" s="62" t="s">
        <v>43</v>
      </c>
      <c r="CF107" s="62">
        <v>4353533</v>
      </c>
      <c r="CG107" s="62">
        <v>100</v>
      </c>
    </row>
    <row r="108" spans="15:85" x14ac:dyDescent="0.25">
      <c r="O108" s="64"/>
      <c r="AB108" s="64"/>
      <c r="AK108" s="64"/>
      <c r="AT108" s="64"/>
      <c r="BD108" s="64"/>
      <c r="BM108" s="64"/>
      <c r="BR108" s="62" t="s">
        <v>3</v>
      </c>
      <c r="BS108" s="62" t="s">
        <v>4</v>
      </c>
      <c r="CA108" s="64"/>
    </row>
    <row r="109" spans="15:85" x14ac:dyDescent="0.25">
      <c r="O109" s="64"/>
      <c r="AB109" s="64"/>
      <c r="AK109" s="64"/>
      <c r="AT109" s="64"/>
      <c r="BD109" s="64"/>
      <c r="BM109" s="64"/>
      <c r="BP109" s="62" t="s">
        <v>6</v>
      </c>
      <c r="BQ109" s="62" t="s">
        <v>331</v>
      </c>
      <c r="BR109" s="62">
        <v>4096014</v>
      </c>
      <c r="BS109" s="62">
        <v>94.1</v>
      </c>
      <c r="CA109" s="64"/>
    </row>
    <row r="110" spans="15:85" x14ac:dyDescent="0.25">
      <c r="O110" s="64"/>
      <c r="AB110" s="64"/>
      <c r="AK110" s="64"/>
      <c r="AT110" s="64"/>
      <c r="BD110" s="64"/>
      <c r="BM110" s="64"/>
      <c r="BQ110" s="62" t="s">
        <v>332</v>
      </c>
      <c r="BR110" s="62">
        <v>238084</v>
      </c>
      <c r="BS110" s="62">
        <v>5.5</v>
      </c>
      <c r="CA110" s="64"/>
    </row>
    <row r="111" spans="15:85" x14ac:dyDescent="0.25">
      <c r="O111" s="64"/>
      <c r="AB111" s="64"/>
      <c r="AK111" s="64"/>
      <c r="AT111" s="64"/>
      <c r="BD111" s="64"/>
      <c r="BM111" s="64"/>
      <c r="BQ111" s="62" t="s">
        <v>43</v>
      </c>
      <c r="BR111" s="62">
        <v>4334098</v>
      </c>
      <c r="BS111" s="62">
        <v>99.6</v>
      </c>
      <c r="CA111" s="64"/>
      <c r="CD111" s="24" t="s">
        <v>466</v>
      </c>
    </row>
    <row r="112" spans="15:85" x14ac:dyDescent="0.25">
      <c r="O112" s="64"/>
      <c r="AB112" s="64"/>
      <c r="AK112" s="64"/>
      <c r="AT112" s="64"/>
      <c r="BD112" s="64"/>
      <c r="BM112" s="64"/>
      <c r="BP112" s="62" t="s">
        <v>69</v>
      </c>
      <c r="BQ112" s="62" t="s">
        <v>70</v>
      </c>
      <c r="BR112" s="62">
        <v>19435</v>
      </c>
      <c r="BS112" s="62">
        <v>0.4</v>
      </c>
      <c r="CA112" s="64"/>
      <c r="CF112" s="62" t="s">
        <v>3</v>
      </c>
      <c r="CG112" s="62" t="s">
        <v>4</v>
      </c>
    </row>
    <row r="113" spans="15:85" x14ac:dyDescent="0.25">
      <c r="O113" s="64"/>
      <c r="AB113" s="64"/>
      <c r="AK113" s="64"/>
      <c r="AT113" s="64"/>
      <c r="BD113" s="64"/>
      <c r="BM113" s="64"/>
      <c r="BP113" s="62" t="s">
        <v>43</v>
      </c>
      <c r="BR113" s="62">
        <v>4353533</v>
      </c>
      <c r="BS113" s="62">
        <v>100</v>
      </c>
      <c r="CA113" s="64"/>
      <c r="CD113" s="62" t="s">
        <v>6</v>
      </c>
      <c r="CE113" s="62" t="s">
        <v>454</v>
      </c>
      <c r="CF113" s="62">
        <v>9718</v>
      </c>
      <c r="CG113" s="62">
        <v>0.2</v>
      </c>
    </row>
    <row r="114" spans="15:85" x14ac:dyDescent="0.25">
      <c r="O114" s="64"/>
      <c r="AB114" s="64"/>
      <c r="AK114" s="64"/>
      <c r="AT114" s="64"/>
      <c r="BD114" s="64"/>
      <c r="BM114" s="64"/>
      <c r="CA114" s="64"/>
      <c r="CE114" s="62" t="s">
        <v>455</v>
      </c>
      <c r="CF114" s="62">
        <v>34012</v>
      </c>
      <c r="CG114" s="62">
        <v>0.8</v>
      </c>
    </row>
    <row r="115" spans="15:85" x14ac:dyDescent="0.25">
      <c r="O115" s="64"/>
      <c r="AB115" s="64"/>
      <c r="AK115" s="64"/>
      <c r="AT115" s="64"/>
      <c r="BD115" s="64"/>
      <c r="BM115" s="64"/>
      <c r="CA115" s="64"/>
      <c r="CE115" s="62" t="s">
        <v>456</v>
      </c>
      <c r="CF115" s="62">
        <v>38871</v>
      </c>
      <c r="CG115" s="62">
        <v>0.9</v>
      </c>
    </row>
    <row r="116" spans="15:85" x14ac:dyDescent="0.25">
      <c r="O116" s="64"/>
      <c r="AB116" s="64"/>
      <c r="AK116" s="64"/>
      <c r="AT116" s="64"/>
      <c r="BD116" s="64"/>
      <c r="BM116" s="64"/>
      <c r="CA116" s="64"/>
      <c r="CE116" s="62" t="s">
        <v>457</v>
      </c>
      <c r="CF116" s="62">
        <v>19435</v>
      </c>
      <c r="CG116" s="62">
        <v>0.4</v>
      </c>
    </row>
    <row r="117" spans="15:85" x14ac:dyDescent="0.25">
      <c r="O117" s="64"/>
      <c r="AB117" s="64"/>
      <c r="AK117" s="64"/>
      <c r="AT117" s="64"/>
      <c r="BD117" s="64"/>
      <c r="BM117" s="64"/>
      <c r="BP117" s="24" t="s">
        <v>343</v>
      </c>
      <c r="CA117" s="64"/>
      <c r="CE117" s="62" t="s">
        <v>458</v>
      </c>
      <c r="CF117" s="62">
        <v>4859</v>
      </c>
      <c r="CG117" s="62">
        <v>0.1</v>
      </c>
    </row>
    <row r="118" spans="15:85" x14ac:dyDescent="0.25">
      <c r="O118" s="64"/>
      <c r="AB118" s="64"/>
      <c r="AK118" s="64"/>
      <c r="AT118" s="64"/>
      <c r="BD118" s="64"/>
      <c r="BM118" s="64"/>
      <c r="BR118" s="62" t="s">
        <v>3</v>
      </c>
      <c r="BS118" s="62" t="s">
        <v>4</v>
      </c>
      <c r="CA118" s="64"/>
      <c r="CE118" s="62" t="s">
        <v>43</v>
      </c>
      <c r="CF118" s="62">
        <v>106895</v>
      </c>
      <c r="CG118" s="62">
        <v>2.5</v>
      </c>
    </row>
    <row r="119" spans="15:85" x14ac:dyDescent="0.25">
      <c r="O119" s="64"/>
      <c r="AB119" s="64"/>
      <c r="AK119" s="64"/>
      <c r="AT119" s="64"/>
      <c r="BD119" s="64"/>
      <c r="BM119" s="64"/>
      <c r="BP119" s="62" t="s">
        <v>6</v>
      </c>
      <c r="BQ119" s="62" t="s">
        <v>331</v>
      </c>
      <c r="BR119" s="62">
        <v>2123319</v>
      </c>
      <c r="BS119" s="62">
        <v>48.8</v>
      </c>
      <c r="CA119" s="64"/>
      <c r="CD119" s="62" t="s">
        <v>69</v>
      </c>
      <c r="CE119" s="62" t="s">
        <v>70</v>
      </c>
      <c r="CF119" s="62">
        <v>4246638</v>
      </c>
      <c r="CG119" s="62">
        <v>97.5</v>
      </c>
    </row>
    <row r="120" spans="15:85" x14ac:dyDescent="0.25">
      <c r="O120" s="64"/>
      <c r="AB120" s="64"/>
      <c r="AK120" s="64"/>
      <c r="AT120" s="64"/>
      <c r="BD120" s="64"/>
      <c r="BM120" s="64"/>
      <c r="BQ120" s="62" t="s">
        <v>332</v>
      </c>
      <c r="BR120" s="62">
        <v>2210779</v>
      </c>
      <c r="BS120" s="62">
        <v>50.8</v>
      </c>
      <c r="CA120" s="64"/>
      <c r="CD120" s="62" t="s">
        <v>43</v>
      </c>
      <c r="CF120" s="62">
        <v>4353533</v>
      </c>
      <c r="CG120" s="62">
        <v>100</v>
      </c>
    </row>
    <row r="121" spans="15:85" x14ac:dyDescent="0.25">
      <c r="O121" s="64"/>
      <c r="AB121" s="64"/>
      <c r="AK121" s="64"/>
      <c r="AT121" s="64"/>
      <c r="BD121" s="64"/>
      <c r="BM121" s="64"/>
      <c r="BQ121" s="62" t="s">
        <v>43</v>
      </c>
      <c r="BR121" s="62">
        <v>4334098</v>
      </c>
      <c r="BS121" s="62">
        <v>99.6</v>
      </c>
      <c r="CA121" s="64"/>
    </row>
    <row r="122" spans="15:85" x14ac:dyDescent="0.25">
      <c r="O122" s="64"/>
      <c r="AB122" s="64"/>
      <c r="AK122" s="64"/>
      <c r="AT122" s="64"/>
      <c r="BD122" s="64"/>
      <c r="BM122" s="64"/>
      <c r="BP122" s="62" t="s">
        <v>69</v>
      </c>
      <c r="BQ122" s="62" t="s">
        <v>70</v>
      </c>
      <c r="BR122" s="62">
        <v>19435</v>
      </c>
      <c r="BS122" s="62">
        <v>0.4</v>
      </c>
      <c r="CA122" s="64"/>
    </row>
    <row r="123" spans="15:85" x14ac:dyDescent="0.25">
      <c r="O123" s="64"/>
      <c r="AB123" s="64"/>
      <c r="AK123" s="64"/>
      <c r="AT123" s="64"/>
      <c r="BD123" s="64"/>
      <c r="BM123" s="64"/>
      <c r="BP123" s="62" t="s">
        <v>43</v>
      </c>
      <c r="BR123" s="62">
        <v>4353533</v>
      </c>
      <c r="BS123" s="62">
        <v>100</v>
      </c>
      <c r="CA123" s="64"/>
    </row>
    <row r="124" spans="15:85" x14ac:dyDescent="0.25">
      <c r="O124" s="64"/>
      <c r="AB124" s="64"/>
      <c r="AK124" s="64"/>
      <c r="AT124" s="64"/>
      <c r="BD124" s="64"/>
      <c r="BM124" s="64"/>
      <c r="CA124" s="64"/>
      <c r="CD124" s="24" t="s">
        <v>467</v>
      </c>
    </row>
    <row r="125" spans="15:85" x14ac:dyDescent="0.25">
      <c r="O125" s="64"/>
      <c r="AB125" s="64"/>
      <c r="AK125" s="64"/>
      <c r="AT125" s="64"/>
      <c r="BD125" s="64"/>
      <c r="BM125" s="64"/>
      <c r="CA125" s="64"/>
      <c r="CF125" s="62" t="s">
        <v>3</v>
      </c>
      <c r="CG125" s="62" t="s">
        <v>4</v>
      </c>
    </row>
    <row r="126" spans="15:85" x14ac:dyDescent="0.25">
      <c r="O126" s="64"/>
      <c r="AB126" s="64"/>
      <c r="AK126" s="64"/>
      <c r="AT126" s="64"/>
      <c r="BD126" s="64"/>
      <c r="BM126" s="64"/>
      <c r="CA126" s="64"/>
      <c r="CD126" s="62" t="s">
        <v>6</v>
      </c>
      <c r="CE126" s="62" t="s">
        <v>454</v>
      </c>
      <c r="CF126" s="62">
        <v>4859</v>
      </c>
      <c r="CG126" s="62">
        <v>0.1</v>
      </c>
    </row>
    <row r="127" spans="15:85" x14ac:dyDescent="0.25">
      <c r="O127" s="64"/>
      <c r="AB127" s="64"/>
      <c r="AK127" s="64"/>
      <c r="AT127" s="64"/>
      <c r="BD127" s="64"/>
      <c r="BM127" s="64"/>
      <c r="BP127" s="24" t="s">
        <v>344</v>
      </c>
      <c r="CA127" s="64"/>
      <c r="CE127" s="62" t="s">
        <v>455</v>
      </c>
      <c r="CF127" s="62">
        <v>19435</v>
      </c>
      <c r="CG127" s="62">
        <v>0.4</v>
      </c>
    </row>
    <row r="128" spans="15:85" x14ac:dyDescent="0.25">
      <c r="O128" s="64"/>
      <c r="AB128" s="64"/>
      <c r="AK128" s="64"/>
      <c r="AT128" s="64"/>
      <c r="BD128" s="64"/>
      <c r="BM128" s="64"/>
      <c r="BR128" s="62" t="s">
        <v>3</v>
      </c>
      <c r="BS128" s="62" t="s">
        <v>4</v>
      </c>
      <c r="CA128" s="64"/>
      <c r="CE128" s="62" t="s">
        <v>456</v>
      </c>
      <c r="CF128" s="62">
        <v>43730</v>
      </c>
      <c r="CG128" s="62">
        <v>1</v>
      </c>
    </row>
    <row r="129" spans="15:85" x14ac:dyDescent="0.25">
      <c r="O129" s="64"/>
      <c r="AB129" s="64"/>
      <c r="AK129" s="64"/>
      <c r="AT129" s="64"/>
      <c r="BD129" s="64"/>
      <c r="BM129" s="64"/>
      <c r="BP129" s="62" t="s">
        <v>6</v>
      </c>
      <c r="BQ129" s="62" t="s">
        <v>331</v>
      </c>
      <c r="BR129" s="62">
        <v>131189</v>
      </c>
      <c r="BS129" s="62">
        <v>3</v>
      </c>
      <c r="CA129" s="64"/>
      <c r="CE129" s="62" t="s">
        <v>457</v>
      </c>
      <c r="CF129" s="62">
        <v>24294</v>
      </c>
      <c r="CG129" s="62">
        <v>0.6</v>
      </c>
    </row>
    <row r="130" spans="15:85" x14ac:dyDescent="0.25">
      <c r="O130" s="64"/>
      <c r="AB130" s="64"/>
      <c r="AK130" s="64"/>
      <c r="AT130" s="64"/>
      <c r="BD130" s="64"/>
      <c r="BM130" s="64"/>
      <c r="BQ130" s="62" t="s">
        <v>332</v>
      </c>
      <c r="BR130" s="62">
        <v>4202909</v>
      </c>
      <c r="BS130" s="62">
        <v>96.5</v>
      </c>
      <c r="CA130" s="64"/>
      <c r="CE130" s="62" t="s">
        <v>458</v>
      </c>
      <c r="CF130" s="62">
        <v>4859</v>
      </c>
      <c r="CG130" s="62">
        <v>0.1</v>
      </c>
    </row>
    <row r="131" spans="15:85" x14ac:dyDescent="0.25">
      <c r="O131" s="64"/>
      <c r="AB131" s="64"/>
      <c r="AK131" s="64"/>
      <c r="AT131" s="64"/>
      <c r="BD131" s="64"/>
      <c r="BM131" s="64"/>
      <c r="BQ131" s="62" t="s">
        <v>43</v>
      </c>
      <c r="BR131" s="62">
        <v>4334098</v>
      </c>
      <c r="BS131" s="62">
        <v>99.6</v>
      </c>
      <c r="CA131" s="64"/>
      <c r="CE131" s="62" t="s">
        <v>43</v>
      </c>
      <c r="CF131" s="62">
        <v>97177</v>
      </c>
      <c r="CG131" s="62">
        <v>2.2000000000000002</v>
      </c>
    </row>
    <row r="132" spans="15:85" x14ac:dyDescent="0.25">
      <c r="O132" s="64"/>
      <c r="AB132" s="64"/>
      <c r="AK132" s="64"/>
      <c r="AT132" s="64"/>
      <c r="BD132" s="64"/>
      <c r="BM132" s="64"/>
      <c r="BP132" s="62" t="s">
        <v>69</v>
      </c>
      <c r="BQ132" s="62" t="s">
        <v>70</v>
      </c>
      <c r="BR132" s="62">
        <v>19435</v>
      </c>
      <c r="BS132" s="62">
        <v>0.4</v>
      </c>
      <c r="CA132" s="64"/>
      <c r="CD132" s="62" t="s">
        <v>69</v>
      </c>
      <c r="CE132" s="62" t="s">
        <v>70</v>
      </c>
      <c r="CF132" s="62">
        <v>4256356</v>
      </c>
      <c r="CG132" s="62">
        <v>97.8</v>
      </c>
    </row>
    <row r="133" spans="15:85" x14ac:dyDescent="0.25">
      <c r="O133" s="64"/>
      <c r="AB133" s="64"/>
      <c r="AK133" s="64"/>
      <c r="AT133" s="64"/>
      <c r="BD133" s="64"/>
      <c r="BM133" s="64"/>
      <c r="BP133" s="62" t="s">
        <v>43</v>
      </c>
      <c r="BR133" s="62">
        <v>4353533</v>
      </c>
      <c r="BS133" s="62">
        <v>100</v>
      </c>
      <c r="CA133" s="64"/>
      <c r="CD133" s="62" t="s">
        <v>43</v>
      </c>
      <c r="CF133" s="62">
        <v>4353533</v>
      </c>
      <c r="CG133" s="62">
        <v>100</v>
      </c>
    </row>
    <row r="134" spans="15:85" x14ac:dyDescent="0.25">
      <c r="O134" s="64"/>
      <c r="AB134" s="64"/>
      <c r="AK134" s="64"/>
      <c r="AT134" s="64"/>
      <c r="BD134" s="64"/>
      <c r="BM134" s="64"/>
      <c r="CA134" s="64"/>
    </row>
    <row r="135" spans="15:85" x14ac:dyDescent="0.25">
      <c r="O135" s="64"/>
      <c r="AB135" s="64"/>
      <c r="AK135" s="64"/>
      <c r="AT135" s="64"/>
      <c r="BD135" s="64"/>
      <c r="BM135" s="64"/>
      <c r="CA135" s="64"/>
    </row>
    <row r="136" spans="15:85" x14ac:dyDescent="0.25">
      <c r="O136" s="64"/>
      <c r="AB136" s="64"/>
      <c r="AK136" s="64"/>
      <c r="AT136" s="64"/>
      <c r="BD136" s="64"/>
      <c r="BM136" s="64"/>
      <c r="CA136" s="64"/>
    </row>
    <row r="137" spans="15:85" x14ac:dyDescent="0.25">
      <c r="O137" s="64"/>
      <c r="AB137" s="64"/>
      <c r="AK137" s="64"/>
      <c r="AT137" s="64"/>
      <c r="BD137" s="64"/>
      <c r="BM137" s="64"/>
      <c r="BP137" s="24" t="s">
        <v>345</v>
      </c>
      <c r="CA137" s="64"/>
      <c r="CD137" s="24" t="s">
        <v>468</v>
      </c>
    </row>
    <row r="138" spans="15:85" x14ac:dyDescent="0.25">
      <c r="O138" s="64"/>
      <c r="AB138" s="64"/>
      <c r="AK138" s="64"/>
      <c r="AT138" s="64"/>
      <c r="BD138" s="64"/>
      <c r="BM138" s="64"/>
      <c r="BR138" s="62" t="s">
        <v>3</v>
      </c>
      <c r="BS138" s="62" t="s">
        <v>4</v>
      </c>
      <c r="CA138" s="64"/>
      <c r="CF138" s="62" t="s">
        <v>3</v>
      </c>
      <c r="CG138" s="62" t="s">
        <v>4</v>
      </c>
    </row>
    <row r="139" spans="15:85" x14ac:dyDescent="0.25">
      <c r="O139" s="64"/>
      <c r="AB139" s="64"/>
      <c r="AK139" s="64"/>
      <c r="AT139" s="64"/>
      <c r="BD139" s="64"/>
      <c r="BM139" s="64"/>
      <c r="BP139" s="62" t="s">
        <v>6</v>
      </c>
      <c r="BQ139" s="62" t="s">
        <v>331</v>
      </c>
      <c r="BR139" s="62">
        <v>58306</v>
      </c>
      <c r="BS139" s="62">
        <v>1.3</v>
      </c>
      <c r="CA139" s="64"/>
      <c r="CD139" s="62" t="s">
        <v>6</v>
      </c>
      <c r="CE139" s="62" t="s">
        <v>454</v>
      </c>
      <c r="CF139" s="62">
        <v>631651</v>
      </c>
      <c r="CG139" s="62">
        <v>14.5</v>
      </c>
    </row>
    <row r="140" spans="15:85" x14ac:dyDescent="0.25">
      <c r="O140" s="64"/>
      <c r="AB140" s="64"/>
      <c r="AK140" s="64"/>
      <c r="AT140" s="64"/>
      <c r="BD140" s="64"/>
      <c r="BM140" s="64"/>
      <c r="BQ140" s="62" t="s">
        <v>332</v>
      </c>
      <c r="BR140" s="62">
        <v>4275792</v>
      </c>
      <c r="BS140" s="62">
        <v>98.2</v>
      </c>
      <c r="CA140" s="64"/>
      <c r="CE140" s="62" t="s">
        <v>455</v>
      </c>
      <c r="CF140" s="62">
        <v>801711</v>
      </c>
      <c r="CG140" s="62">
        <v>18.399999999999999</v>
      </c>
    </row>
    <row r="141" spans="15:85" x14ac:dyDescent="0.25">
      <c r="O141" s="64"/>
      <c r="AB141" s="64"/>
      <c r="AK141" s="64"/>
      <c r="AT141" s="64"/>
      <c r="BD141" s="64"/>
      <c r="BM141" s="64"/>
      <c r="BQ141" s="62" t="s">
        <v>43</v>
      </c>
      <c r="BR141" s="62">
        <v>4334098</v>
      </c>
      <c r="BS141" s="62">
        <v>99.6</v>
      </c>
      <c r="CA141" s="64"/>
      <c r="CE141" s="62" t="s">
        <v>456</v>
      </c>
      <c r="CF141" s="62">
        <v>1268161</v>
      </c>
      <c r="CG141" s="62">
        <v>29.1</v>
      </c>
    </row>
    <row r="142" spans="15:85" x14ac:dyDescent="0.25">
      <c r="O142" s="64"/>
      <c r="AB142" s="64"/>
      <c r="AK142" s="64"/>
      <c r="AT142" s="64"/>
      <c r="BD142" s="64"/>
      <c r="BM142" s="64"/>
      <c r="BP142" s="62" t="s">
        <v>69</v>
      </c>
      <c r="BQ142" s="62" t="s">
        <v>70</v>
      </c>
      <c r="BR142" s="62">
        <v>19435</v>
      </c>
      <c r="BS142" s="62">
        <v>0.4</v>
      </c>
      <c r="CA142" s="64"/>
      <c r="CE142" s="62" t="s">
        <v>457</v>
      </c>
      <c r="CF142" s="62">
        <v>1360479</v>
      </c>
      <c r="CG142" s="62">
        <v>31.3</v>
      </c>
    </row>
    <row r="143" spans="15:85" x14ac:dyDescent="0.25">
      <c r="O143" s="64"/>
      <c r="AB143" s="64"/>
      <c r="AK143" s="64"/>
      <c r="AT143" s="64"/>
      <c r="BD143" s="64"/>
      <c r="BM143" s="64"/>
      <c r="BP143" s="62" t="s">
        <v>43</v>
      </c>
      <c r="BR143" s="62">
        <v>4353533</v>
      </c>
      <c r="BS143" s="62">
        <v>100</v>
      </c>
      <c r="CA143" s="64"/>
      <c r="CE143" s="62" t="s">
        <v>458</v>
      </c>
      <c r="CF143" s="62">
        <v>34012</v>
      </c>
      <c r="CG143" s="62">
        <v>0.8</v>
      </c>
    </row>
    <row r="144" spans="15:85" x14ac:dyDescent="0.25">
      <c r="O144" s="64"/>
      <c r="AB144" s="64"/>
      <c r="AK144" s="64"/>
      <c r="AT144" s="64"/>
      <c r="BD144" s="64"/>
      <c r="BM144" s="64"/>
      <c r="CA144" s="64"/>
      <c r="CE144" s="62" t="s">
        <v>43</v>
      </c>
      <c r="CF144" s="62">
        <v>4096014</v>
      </c>
      <c r="CG144" s="62">
        <v>94.1</v>
      </c>
    </row>
    <row r="145" spans="15:85" x14ac:dyDescent="0.25">
      <c r="O145" s="64"/>
      <c r="AB145" s="64"/>
      <c r="AK145" s="64"/>
      <c r="AT145" s="64"/>
      <c r="BD145" s="64"/>
      <c r="BM145" s="64"/>
      <c r="CA145" s="64"/>
      <c r="CD145" s="62" t="s">
        <v>69</v>
      </c>
      <c r="CE145" s="62" t="s">
        <v>70</v>
      </c>
      <c r="CF145" s="62">
        <v>257519</v>
      </c>
      <c r="CG145" s="62">
        <v>5.9</v>
      </c>
    </row>
    <row r="146" spans="15:85" x14ac:dyDescent="0.25">
      <c r="O146" s="64"/>
      <c r="AB146" s="64"/>
      <c r="AK146" s="64"/>
      <c r="AT146" s="64"/>
      <c r="BD146" s="64"/>
      <c r="BM146" s="64"/>
      <c r="CA146" s="64"/>
      <c r="CD146" s="62" t="s">
        <v>43</v>
      </c>
      <c r="CF146" s="62">
        <v>4353533</v>
      </c>
      <c r="CG146" s="62">
        <v>100</v>
      </c>
    </row>
    <row r="147" spans="15:85" x14ac:dyDescent="0.25">
      <c r="O147" s="64"/>
      <c r="AB147" s="64"/>
      <c r="AK147" s="64"/>
      <c r="AT147" s="64"/>
      <c r="BD147" s="64"/>
      <c r="BM147" s="64"/>
      <c r="CA147" s="64"/>
    </row>
    <row r="148" spans="15:85" x14ac:dyDescent="0.25">
      <c r="O148" s="64"/>
      <c r="AB148" s="64"/>
      <c r="AK148" s="64"/>
      <c r="AT148" s="64"/>
      <c r="BD148" s="64"/>
      <c r="BM148" s="64"/>
      <c r="CA148" s="64"/>
    </row>
    <row r="149" spans="15:85" x14ac:dyDescent="0.25">
      <c r="O149" s="64"/>
      <c r="AB149" s="64"/>
      <c r="AK149" s="64"/>
      <c r="AT149" s="64"/>
      <c r="BD149" s="64"/>
      <c r="BM149" s="64"/>
      <c r="CA149" s="64"/>
    </row>
    <row r="150" spans="15:85" x14ac:dyDescent="0.25">
      <c r="O150" s="64"/>
      <c r="AB150" s="64"/>
      <c r="AK150" s="64"/>
      <c r="AT150" s="64"/>
      <c r="BD150" s="64"/>
      <c r="BM150" s="64"/>
      <c r="CA150" s="64"/>
      <c r="CD150" s="24" t="s">
        <v>469</v>
      </c>
    </row>
    <row r="151" spans="15:85" x14ac:dyDescent="0.25">
      <c r="O151" s="64"/>
      <c r="AB151" s="64"/>
      <c r="AK151" s="64"/>
      <c r="AT151" s="64"/>
      <c r="BD151" s="64"/>
      <c r="BM151" s="64"/>
      <c r="CA151" s="64"/>
      <c r="CF151" s="62" t="s">
        <v>3</v>
      </c>
      <c r="CG151" s="62" t="s">
        <v>4</v>
      </c>
    </row>
    <row r="152" spans="15:85" x14ac:dyDescent="0.25">
      <c r="O152" s="64"/>
      <c r="AB152" s="64"/>
      <c r="AK152" s="64"/>
      <c r="AT152" s="64"/>
      <c r="BD152" s="64"/>
      <c r="BM152" s="64"/>
      <c r="CA152" s="64"/>
      <c r="CD152" s="62" t="s">
        <v>6</v>
      </c>
      <c r="CE152" s="62" t="s">
        <v>454</v>
      </c>
      <c r="CF152" s="62">
        <v>398426</v>
      </c>
      <c r="CG152" s="62">
        <v>9.1999999999999993</v>
      </c>
    </row>
    <row r="153" spans="15:85" x14ac:dyDescent="0.25">
      <c r="O153" s="64"/>
      <c r="AB153" s="64"/>
      <c r="AK153" s="64"/>
      <c r="AT153" s="64"/>
      <c r="BD153" s="64"/>
      <c r="BM153" s="64"/>
      <c r="CA153" s="64"/>
      <c r="CE153" s="62" t="s">
        <v>455</v>
      </c>
      <c r="CF153" s="62">
        <v>991206</v>
      </c>
      <c r="CG153" s="62">
        <v>22.8</v>
      </c>
    </row>
    <row r="154" spans="15:85" x14ac:dyDescent="0.25">
      <c r="O154" s="64"/>
      <c r="AB154" s="64"/>
      <c r="AK154" s="64"/>
      <c r="AT154" s="64"/>
      <c r="BD154" s="64"/>
      <c r="BM154" s="64"/>
      <c r="CA154" s="64"/>
      <c r="CE154" s="62" t="s">
        <v>456</v>
      </c>
      <c r="CF154" s="62">
        <v>529615</v>
      </c>
      <c r="CG154" s="62">
        <v>12.2</v>
      </c>
    </row>
    <row r="155" spans="15:85" x14ac:dyDescent="0.25">
      <c r="O155" s="64"/>
      <c r="AB155" s="64"/>
      <c r="AK155" s="64"/>
      <c r="AT155" s="64"/>
      <c r="BD155" s="64"/>
      <c r="BM155" s="64"/>
      <c r="CA155" s="64"/>
      <c r="CE155" s="62" t="s">
        <v>457</v>
      </c>
      <c r="CF155" s="62">
        <v>179778</v>
      </c>
      <c r="CG155" s="62">
        <v>4.0999999999999996</v>
      </c>
    </row>
    <row r="156" spans="15:85" x14ac:dyDescent="0.25">
      <c r="O156" s="64"/>
      <c r="AB156" s="64"/>
      <c r="AK156" s="64"/>
      <c r="AT156" s="64"/>
      <c r="BD156" s="64"/>
      <c r="BM156" s="64"/>
      <c r="CA156" s="64"/>
      <c r="CE156" s="62" t="s">
        <v>458</v>
      </c>
      <c r="CF156" s="62">
        <v>24294</v>
      </c>
      <c r="CG156" s="62">
        <v>0.6</v>
      </c>
    </row>
    <row r="157" spans="15:85" x14ac:dyDescent="0.25">
      <c r="O157" s="64"/>
      <c r="AB157" s="64"/>
      <c r="AK157" s="64"/>
      <c r="AT157" s="64"/>
      <c r="BD157" s="64"/>
      <c r="BM157" s="64"/>
      <c r="CA157" s="64"/>
      <c r="CE157" s="62" t="s">
        <v>43</v>
      </c>
      <c r="CF157" s="62">
        <v>2123319</v>
      </c>
      <c r="CG157" s="62">
        <v>48.8</v>
      </c>
    </row>
    <row r="158" spans="15:85" x14ac:dyDescent="0.25">
      <c r="O158" s="64"/>
      <c r="AB158" s="64"/>
      <c r="AK158" s="64"/>
      <c r="AT158" s="64"/>
      <c r="BD158" s="64"/>
      <c r="BM158" s="64"/>
      <c r="CA158" s="64"/>
      <c r="CD158" s="62" t="s">
        <v>69</v>
      </c>
      <c r="CE158" s="62" t="s">
        <v>70</v>
      </c>
      <c r="CF158" s="62">
        <v>2230214</v>
      </c>
      <c r="CG158" s="62">
        <v>51.2</v>
      </c>
    </row>
    <row r="159" spans="15:85" x14ac:dyDescent="0.25">
      <c r="O159" s="64"/>
      <c r="AB159" s="64"/>
      <c r="AK159" s="64"/>
      <c r="AT159" s="64"/>
      <c r="BD159" s="64"/>
      <c r="BM159" s="64"/>
      <c r="CA159" s="64"/>
      <c r="CD159" s="62" t="s">
        <v>43</v>
      </c>
      <c r="CF159" s="62">
        <v>4353533</v>
      </c>
      <c r="CG159" s="62">
        <v>100</v>
      </c>
    </row>
    <row r="160" spans="15:85" x14ac:dyDescent="0.25">
      <c r="O160" s="64"/>
      <c r="AB160" s="64"/>
      <c r="AK160" s="64"/>
      <c r="AT160" s="64"/>
      <c r="BD160" s="64"/>
      <c r="BM160" s="64"/>
      <c r="CA160" s="64"/>
    </row>
    <row r="161" spans="15:85" x14ac:dyDescent="0.25">
      <c r="O161" s="64"/>
      <c r="AB161" s="64"/>
      <c r="AK161" s="64"/>
      <c r="AT161" s="64"/>
      <c r="BD161" s="64"/>
      <c r="BM161" s="64"/>
      <c r="CA161" s="64"/>
    </row>
    <row r="162" spans="15:85" x14ac:dyDescent="0.25">
      <c r="O162" s="64"/>
      <c r="AB162" s="64"/>
      <c r="AK162" s="64"/>
      <c r="AT162" s="64"/>
      <c r="BD162" s="64"/>
      <c r="BM162" s="64"/>
      <c r="CA162" s="64"/>
    </row>
    <row r="163" spans="15:85" x14ac:dyDescent="0.25">
      <c r="O163" s="64"/>
      <c r="AB163" s="64"/>
      <c r="AK163" s="64"/>
      <c r="AT163" s="64"/>
      <c r="BD163" s="64"/>
      <c r="BM163" s="64"/>
      <c r="CA163" s="64"/>
      <c r="CD163" s="24" t="s">
        <v>470</v>
      </c>
    </row>
    <row r="164" spans="15:85" x14ac:dyDescent="0.25">
      <c r="O164" s="64"/>
      <c r="AB164" s="64"/>
      <c r="AK164" s="64"/>
      <c r="AT164" s="64"/>
      <c r="BD164" s="64"/>
      <c r="BM164" s="64"/>
      <c r="CA164" s="64"/>
      <c r="CF164" s="62" t="s">
        <v>3</v>
      </c>
      <c r="CG164" s="62" t="s">
        <v>4</v>
      </c>
    </row>
    <row r="165" spans="15:85" x14ac:dyDescent="0.25">
      <c r="O165" s="64"/>
      <c r="AB165" s="64"/>
      <c r="AK165" s="64"/>
      <c r="AT165" s="64"/>
      <c r="BD165" s="64"/>
      <c r="BM165" s="64"/>
      <c r="CA165" s="64"/>
      <c r="CD165" s="62" t="s">
        <v>6</v>
      </c>
      <c r="CE165" s="62" t="s">
        <v>455</v>
      </c>
      <c r="CF165" s="62">
        <v>34012</v>
      </c>
      <c r="CG165" s="62">
        <v>0.8</v>
      </c>
    </row>
    <row r="166" spans="15:85" x14ac:dyDescent="0.25">
      <c r="O166" s="64"/>
      <c r="AB166" s="64"/>
      <c r="AK166" s="64"/>
      <c r="AT166" s="64"/>
      <c r="BD166" s="64"/>
      <c r="BM166" s="64"/>
      <c r="CA166" s="64"/>
      <c r="CE166" s="62" t="s">
        <v>456</v>
      </c>
      <c r="CF166" s="62">
        <v>38871</v>
      </c>
      <c r="CG166" s="62">
        <v>0.9</v>
      </c>
    </row>
    <row r="167" spans="15:85" x14ac:dyDescent="0.25">
      <c r="O167" s="64"/>
      <c r="AB167" s="64"/>
      <c r="AK167" s="64"/>
      <c r="AT167" s="64"/>
      <c r="BD167" s="64"/>
      <c r="BM167" s="64"/>
      <c r="CA167" s="64"/>
      <c r="CE167" s="62" t="s">
        <v>457</v>
      </c>
      <c r="CF167" s="62">
        <v>43730</v>
      </c>
      <c r="CG167" s="62">
        <v>1</v>
      </c>
    </row>
    <row r="168" spans="15:85" x14ac:dyDescent="0.25">
      <c r="O168" s="64"/>
      <c r="AB168" s="64"/>
      <c r="AK168" s="64"/>
      <c r="AT168" s="64"/>
      <c r="BD168" s="64"/>
      <c r="BM168" s="64"/>
      <c r="CA168" s="64"/>
      <c r="CE168" s="62" t="s">
        <v>458</v>
      </c>
      <c r="CF168" s="62">
        <v>14577</v>
      </c>
      <c r="CG168" s="62">
        <v>0.3</v>
      </c>
    </row>
    <row r="169" spans="15:85" x14ac:dyDescent="0.25">
      <c r="O169" s="64"/>
      <c r="AB169" s="64"/>
      <c r="AK169" s="64"/>
      <c r="AT169" s="64"/>
      <c r="BD169" s="64"/>
      <c r="BM169" s="64"/>
      <c r="CA169" s="64"/>
      <c r="CE169" s="62" t="s">
        <v>43</v>
      </c>
      <c r="CF169" s="62">
        <v>131189</v>
      </c>
      <c r="CG169" s="62">
        <v>3</v>
      </c>
    </row>
    <row r="170" spans="15:85" x14ac:dyDescent="0.25">
      <c r="O170" s="64"/>
      <c r="AB170" s="64"/>
      <c r="AK170" s="64"/>
      <c r="AT170" s="64"/>
      <c r="BD170" s="64"/>
      <c r="BM170" s="64"/>
      <c r="CA170" s="64"/>
      <c r="CD170" s="62" t="s">
        <v>69</v>
      </c>
      <c r="CE170" s="62" t="s">
        <v>70</v>
      </c>
      <c r="CF170" s="62">
        <v>4222344</v>
      </c>
      <c r="CG170" s="62">
        <v>97</v>
      </c>
    </row>
    <row r="171" spans="15:85" x14ac:dyDescent="0.25">
      <c r="O171" s="64"/>
      <c r="AB171" s="64"/>
      <c r="AK171" s="64"/>
      <c r="AT171" s="64"/>
      <c r="BD171" s="64"/>
      <c r="BM171" s="64"/>
      <c r="CA171" s="64"/>
      <c r="CD171" s="62" t="s">
        <v>43</v>
      </c>
      <c r="CF171" s="62">
        <v>4353533</v>
      </c>
      <c r="CG171" s="62">
        <v>100</v>
      </c>
    </row>
    <row r="172" spans="15:85" x14ac:dyDescent="0.25">
      <c r="O172" s="64"/>
      <c r="AB172" s="64"/>
      <c r="AK172" s="64"/>
      <c r="AT172" s="64"/>
      <c r="BD172" s="64"/>
      <c r="BM172" s="64"/>
      <c r="CA172" s="64"/>
    </row>
    <row r="173" spans="15:85" x14ac:dyDescent="0.25">
      <c r="O173" s="64"/>
      <c r="AB173" s="64"/>
      <c r="AK173" s="64"/>
      <c r="AT173" s="64"/>
      <c r="BD173" s="64"/>
      <c r="BM173" s="64"/>
      <c r="CA173" s="64"/>
    </row>
    <row r="174" spans="15:85" x14ac:dyDescent="0.25">
      <c r="O174" s="64"/>
      <c r="AB174" s="64"/>
      <c r="AK174" s="64"/>
      <c r="AT174" s="64"/>
      <c r="BD174" s="64"/>
      <c r="BM174" s="64"/>
      <c r="CA174" s="64"/>
    </row>
    <row r="175" spans="15:85" x14ac:dyDescent="0.25">
      <c r="O175" s="64"/>
      <c r="AB175" s="64"/>
      <c r="AK175" s="64"/>
      <c r="AT175" s="64"/>
      <c r="BD175" s="64"/>
      <c r="BM175" s="64"/>
      <c r="CA175" s="64"/>
      <c r="CD175" s="24" t="s">
        <v>471</v>
      </c>
    </row>
    <row r="176" spans="15:85" x14ac:dyDescent="0.25">
      <c r="O176" s="64"/>
      <c r="AB176" s="64"/>
      <c r="AK176" s="64"/>
      <c r="AT176" s="64"/>
      <c r="BD176" s="64"/>
      <c r="BM176" s="64"/>
      <c r="CA176" s="64"/>
      <c r="CF176" s="62" t="s">
        <v>3</v>
      </c>
      <c r="CG176" s="62" t="s">
        <v>4</v>
      </c>
    </row>
    <row r="177" spans="15:85" x14ac:dyDescent="0.25">
      <c r="O177" s="64"/>
      <c r="AB177" s="64"/>
      <c r="AK177" s="64"/>
      <c r="AT177" s="64"/>
      <c r="BD177" s="64"/>
      <c r="BM177" s="64"/>
      <c r="CA177" s="64"/>
      <c r="CD177" s="62" t="s">
        <v>6</v>
      </c>
      <c r="CE177" s="62" t="s">
        <v>454</v>
      </c>
      <c r="CF177" s="62">
        <v>4859</v>
      </c>
      <c r="CG177" s="62">
        <v>0.1</v>
      </c>
    </row>
    <row r="178" spans="15:85" x14ac:dyDescent="0.25">
      <c r="O178" s="64"/>
      <c r="AB178" s="64"/>
      <c r="AK178" s="64"/>
      <c r="AT178" s="64"/>
      <c r="BD178" s="64"/>
      <c r="BM178" s="64"/>
      <c r="CA178" s="64"/>
      <c r="CE178" s="62" t="s">
        <v>455</v>
      </c>
      <c r="CF178" s="62">
        <v>4859</v>
      </c>
      <c r="CG178" s="62">
        <v>0.1</v>
      </c>
    </row>
    <row r="179" spans="15:85" x14ac:dyDescent="0.25">
      <c r="O179" s="64"/>
      <c r="AB179" s="64"/>
      <c r="AK179" s="64"/>
      <c r="AT179" s="64"/>
      <c r="BD179" s="64"/>
      <c r="BM179" s="64"/>
      <c r="CA179" s="64"/>
      <c r="CE179" s="62" t="s">
        <v>456</v>
      </c>
      <c r="CF179" s="62">
        <v>38871</v>
      </c>
      <c r="CG179" s="62">
        <v>0.9</v>
      </c>
    </row>
    <row r="180" spans="15:85" x14ac:dyDescent="0.25">
      <c r="O180" s="64"/>
      <c r="AB180" s="64"/>
      <c r="AK180" s="64"/>
      <c r="AT180" s="64"/>
      <c r="BD180" s="64"/>
      <c r="BM180" s="64"/>
      <c r="CA180" s="64"/>
      <c r="CE180" s="62" t="s">
        <v>457</v>
      </c>
      <c r="CF180" s="62">
        <v>4859</v>
      </c>
      <c r="CG180" s="62">
        <v>0.1</v>
      </c>
    </row>
    <row r="181" spans="15:85" x14ac:dyDescent="0.25">
      <c r="O181" s="64"/>
      <c r="AB181" s="64"/>
      <c r="AK181" s="64"/>
      <c r="AT181" s="64"/>
      <c r="BD181" s="64"/>
      <c r="BM181" s="64"/>
      <c r="CA181" s="64"/>
      <c r="CE181" s="62" t="s">
        <v>458</v>
      </c>
      <c r="CF181" s="62">
        <v>4859</v>
      </c>
      <c r="CG181" s="62">
        <v>0.1</v>
      </c>
    </row>
    <row r="182" spans="15:85" x14ac:dyDescent="0.25">
      <c r="O182" s="64"/>
      <c r="AB182" s="64"/>
      <c r="AK182" s="64"/>
      <c r="AT182" s="64"/>
      <c r="BD182" s="64"/>
      <c r="BM182" s="64"/>
      <c r="CA182" s="64"/>
      <c r="CE182" s="62" t="s">
        <v>43</v>
      </c>
      <c r="CF182" s="62">
        <v>58306</v>
      </c>
      <c r="CG182" s="62">
        <v>1.3</v>
      </c>
    </row>
    <row r="183" spans="15:85" x14ac:dyDescent="0.25">
      <c r="O183" s="64"/>
      <c r="AB183" s="64"/>
      <c r="AK183" s="64"/>
      <c r="AT183" s="64"/>
      <c r="BD183" s="64"/>
      <c r="BM183" s="64"/>
      <c r="CA183" s="64"/>
      <c r="CD183" s="62" t="s">
        <v>69</v>
      </c>
      <c r="CE183" s="62" t="s">
        <v>70</v>
      </c>
      <c r="CF183" s="62">
        <v>4295227</v>
      </c>
      <c r="CG183" s="62">
        <v>98.7</v>
      </c>
    </row>
    <row r="184" spans="15:85" x14ac:dyDescent="0.25">
      <c r="O184" s="64"/>
      <c r="AB184" s="64"/>
      <c r="AK184" s="64"/>
      <c r="AT184" s="64"/>
      <c r="BD184" s="64"/>
      <c r="BM184" s="64"/>
      <c r="CA184" s="64"/>
      <c r="CD184" s="62" t="s">
        <v>43</v>
      </c>
      <c r="CF184" s="62">
        <v>4353533</v>
      </c>
      <c r="CG184" s="62">
        <v>100</v>
      </c>
    </row>
    <row r="185" spans="15:85" x14ac:dyDescent="0.25">
      <c r="O185" s="64"/>
      <c r="AB185" s="64"/>
      <c r="AK185" s="64"/>
      <c r="AT185" s="64"/>
      <c r="BD185" s="64"/>
      <c r="BM185" s="64"/>
      <c r="CA185" s="64"/>
    </row>
    <row r="186" spans="15:85" x14ac:dyDescent="0.25">
      <c r="O186" s="64"/>
      <c r="AB186" s="64"/>
      <c r="AK186" s="64"/>
      <c r="AT186" s="64"/>
      <c r="BD186" s="64"/>
      <c r="BM186" s="64"/>
      <c r="CA186" s="64"/>
    </row>
    <row r="187" spans="15:85" x14ac:dyDescent="0.25">
      <c r="O187" s="64"/>
      <c r="AB187" s="64"/>
      <c r="AK187" s="64"/>
      <c r="AT187" s="64"/>
      <c r="BD187" s="64"/>
      <c r="BM187" s="64"/>
      <c r="CA187" s="64"/>
    </row>
    <row r="188" spans="15:85" x14ac:dyDescent="0.25">
      <c r="O188" s="64"/>
      <c r="AB188" s="64"/>
      <c r="AK188" s="64"/>
      <c r="AT188" s="64"/>
      <c r="BD188" s="64"/>
      <c r="BM188" s="64"/>
      <c r="CA188" s="64"/>
    </row>
    <row r="189" spans="15:85" x14ac:dyDescent="0.25">
      <c r="O189" s="64"/>
      <c r="AB189" s="64"/>
      <c r="AK189" s="64"/>
      <c r="AT189" s="64"/>
      <c r="BD189" s="64"/>
      <c r="BM189" s="64"/>
      <c r="CA189" s="64"/>
    </row>
    <row r="190" spans="15:85" x14ac:dyDescent="0.25">
      <c r="O190" s="64"/>
      <c r="AB190" s="64"/>
      <c r="AK190" s="64"/>
      <c r="AT190" s="64"/>
      <c r="BD190" s="64"/>
      <c r="BM190" s="64"/>
      <c r="CA190" s="64"/>
    </row>
    <row r="191" spans="15:85" x14ac:dyDescent="0.25">
      <c r="O191" s="64"/>
      <c r="AB191" s="64"/>
      <c r="AK191" s="64"/>
      <c r="AT191" s="64"/>
      <c r="BD191" s="64"/>
      <c r="BM191" s="64"/>
      <c r="CA191" s="64"/>
    </row>
    <row r="192" spans="15:85" x14ac:dyDescent="0.25">
      <c r="O192" s="64"/>
      <c r="AB192" s="64"/>
      <c r="AK192" s="64"/>
      <c r="AT192" s="64"/>
      <c r="BD192" s="64"/>
      <c r="BM192" s="64"/>
      <c r="CA192" s="64"/>
    </row>
    <row r="193" spans="15:79" x14ac:dyDescent="0.25">
      <c r="O193" s="64"/>
      <c r="AB193" s="64"/>
      <c r="AK193" s="64"/>
      <c r="AT193" s="64"/>
      <c r="BD193" s="64"/>
      <c r="BM193" s="64"/>
      <c r="CA193" s="64"/>
    </row>
    <row r="194" spans="15:79" x14ac:dyDescent="0.25">
      <c r="O194" s="64"/>
      <c r="AB194" s="64"/>
      <c r="AK194" s="64"/>
      <c r="AT194" s="64"/>
      <c r="BD194" s="64"/>
      <c r="BM194" s="64"/>
      <c r="CA194" s="64"/>
    </row>
    <row r="195" spans="15:79" x14ac:dyDescent="0.25">
      <c r="O195" s="64"/>
      <c r="AB195" s="64"/>
      <c r="AK195" s="64"/>
      <c r="AT195" s="64"/>
      <c r="BD195" s="64"/>
      <c r="BM195" s="64"/>
      <c r="CA195" s="64"/>
    </row>
    <row r="196" spans="15:79" x14ac:dyDescent="0.25">
      <c r="O196" s="64"/>
      <c r="AB196" s="64"/>
      <c r="AK196" s="64"/>
      <c r="AT196" s="64"/>
      <c r="BD196" s="64"/>
      <c r="BM196" s="64"/>
      <c r="CA196" s="64"/>
    </row>
    <row r="197" spans="15:79" x14ac:dyDescent="0.25">
      <c r="O197" s="64"/>
      <c r="AB197" s="64"/>
      <c r="AK197" s="64"/>
      <c r="AT197" s="64"/>
      <c r="BD197" s="64"/>
      <c r="BM197" s="64"/>
      <c r="CA197" s="64"/>
    </row>
    <row r="198" spans="15:79" x14ac:dyDescent="0.25">
      <c r="O198" s="64"/>
      <c r="AB198" s="64"/>
      <c r="AK198" s="64"/>
      <c r="AT198" s="64"/>
      <c r="BD198" s="64"/>
      <c r="BM198" s="64"/>
      <c r="CA198" s="64"/>
    </row>
    <row r="199" spans="15:79" x14ac:dyDescent="0.25">
      <c r="O199" s="64"/>
      <c r="AB199" s="64"/>
      <c r="AK199" s="64"/>
      <c r="AT199" s="64"/>
      <c r="BD199" s="64"/>
      <c r="BM199" s="64"/>
      <c r="CA199" s="64"/>
    </row>
    <row r="200" spans="15:79" x14ac:dyDescent="0.25">
      <c r="O200" s="64"/>
      <c r="AB200" s="64"/>
      <c r="AK200" s="64"/>
      <c r="AT200" s="64"/>
      <c r="BD200" s="64"/>
      <c r="BM200" s="64"/>
      <c r="CA200" s="64"/>
    </row>
    <row r="201" spans="15:79" x14ac:dyDescent="0.25">
      <c r="O201" s="64"/>
      <c r="AB201" s="64"/>
      <c r="AK201" s="64"/>
      <c r="AT201" s="64"/>
      <c r="BD201" s="64"/>
      <c r="BM201" s="64"/>
      <c r="CA201" s="64"/>
    </row>
    <row r="202" spans="15:79" x14ac:dyDescent="0.25">
      <c r="O202" s="64"/>
      <c r="AB202" s="64"/>
      <c r="AK202" s="64"/>
      <c r="AT202" s="64"/>
      <c r="BD202" s="64"/>
      <c r="BM202" s="64"/>
      <c r="CA202" s="64"/>
    </row>
    <row r="203" spans="15:79" x14ac:dyDescent="0.25">
      <c r="O203" s="64"/>
      <c r="AB203" s="64"/>
      <c r="AK203" s="64"/>
      <c r="AT203" s="64"/>
      <c r="BD203" s="64"/>
      <c r="BM203" s="64"/>
      <c r="CA203" s="64"/>
    </row>
    <row r="204" spans="15:79" x14ac:dyDescent="0.25">
      <c r="O204" s="64"/>
      <c r="AB204" s="64"/>
      <c r="AK204" s="64"/>
      <c r="AT204" s="64"/>
      <c r="BD204" s="64"/>
      <c r="BM204" s="64"/>
      <c r="CA204" s="64"/>
    </row>
    <row r="205" spans="15:79" x14ac:dyDescent="0.25">
      <c r="O205" s="64"/>
      <c r="AB205" s="64"/>
      <c r="AK205" s="64"/>
      <c r="AT205" s="64"/>
      <c r="BD205" s="64"/>
      <c r="BM205" s="64"/>
      <c r="CA205" s="64"/>
    </row>
    <row r="206" spans="15:79" x14ac:dyDescent="0.25">
      <c r="O206" s="64"/>
      <c r="AB206" s="64"/>
      <c r="AK206" s="64"/>
      <c r="AT206" s="64"/>
      <c r="BD206" s="64"/>
      <c r="BM206" s="64"/>
      <c r="CA206" s="64"/>
    </row>
    <row r="207" spans="15:79" x14ac:dyDescent="0.25">
      <c r="O207" s="64"/>
      <c r="AB207" s="64"/>
      <c r="AK207" s="64"/>
      <c r="AT207" s="64"/>
      <c r="BD207" s="64"/>
      <c r="BM207" s="64"/>
      <c r="CA207" s="64"/>
    </row>
    <row r="208" spans="15:79" x14ac:dyDescent="0.25">
      <c r="O208" s="64"/>
      <c r="AB208" s="64"/>
      <c r="AK208" s="64"/>
      <c r="AT208" s="64"/>
      <c r="BD208" s="64"/>
      <c r="BM208" s="64"/>
      <c r="CA208" s="64"/>
    </row>
    <row r="209" spans="15:79" x14ac:dyDescent="0.25">
      <c r="O209" s="64"/>
      <c r="AB209" s="64"/>
      <c r="AK209" s="64"/>
      <c r="AT209" s="64"/>
      <c r="BD209" s="64"/>
      <c r="BM209" s="64"/>
      <c r="CA209" s="64"/>
    </row>
    <row r="210" spans="15:79" x14ac:dyDescent="0.25">
      <c r="O210" s="64"/>
      <c r="AB210" s="64"/>
      <c r="AK210" s="64"/>
      <c r="AT210" s="64"/>
      <c r="BD210" s="64"/>
      <c r="BM210" s="64"/>
      <c r="CA210" s="64"/>
    </row>
    <row r="211" spans="15:79" x14ac:dyDescent="0.25">
      <c r="O211" s="64"/>
      <c r="AB211" s="64"/>
      <c r="AK211" s="64"/>
      <c r="AT211" s="64"/>
      <c r="BD211" s="64"/>
      <c r="BM211" s="64"/>
      <c r="CA211" s="64"/>
    </row>
    <row r="212" spans="15:79" x14ac:dyDescent="0.25">
      <c r="O212" s="64"/>
      <c r="AB212" s="64"/>
      <c r="AK212" s="64"/>
      <c r="AT212" s="64"/>
      <c r="BD212" s="64"/>
      <c r="BM212" s="64"/>
      <c r="CA212" s="64"/>
    </row>
    <row r="213" spans="15:79" x14ac:dyDescent="0.25">
      <c r="O213" s="64"/>
      <c r="AB213" s="64"/>
      <c r="AK213" s="64"/>
      <c r="AT213" s="64"/>
      <c r="BD213" s="64"/>
      <c r="BM213" s="64"/>
      <c r="CA213" s="64"/>
    </row>
    <row r="214" spans="15:79" x14ac:dyDescent="0.25">
      <c r="O214" s="64"/>
      <c r="AB214" s="64"/>
      <c r="AK214" s="64"/>
      <c r="AT214" s="64"/>
      <c r="BD214" s="64"/>
      <c r="BM214" s="64"/>
      <c r="CA214" s="64"/>
    </row>
    <row r="215" spans="15:79" x14ac:dyDescent="0.25">
      <c r="O215" s="64"/>
      <c r="AB215" s="64"/>
      <c r="AK215" s="64"/>
      <c r="AT215" s="64"/>
      <c r="BD215" s="64"/>
      <c r="BM215" s="64"/>
      <c r="CA215" s="64"/>
    </row>
    <row r="216" spans="15:79" x14ac:dyDescent="0.25">
      <c r="O216" s="64"/>
      <c r="AB216" s="64"/>
      <c r="AK216" s="64"/>
      <c r="AT216" s="64"/>
      <c r="BD216" s="64"/>
      <c r="BM216" s="64"/>
      <c r="CA216" s="64"/>
    </row>
    <row r="217" spans="15:79" x14ac:dyDescent="0.25">
      <c r="O217" s="64"/>
      <c r="AB217" s="64"/>
      <c r="AK217" s="64"/>
      <c r="AT217" s="64"/>
      <c r="BD217" s="64"/>
      <c r="BM217" s="64"/>
      <c r="CA217" s="64"/>
    </row>
    <row r="218" spans="15:79" x14ac:dyDescent="0.25">
      <c r="O218" s="64"/>
      <c r="AB218" s="64"/>
      <c r="AK218" s="64"/>
      <c r="AT218" s="64"/>
      <c r="BD218" s="64"/>
      <c r="BM218" s="64"/>
      <c r="CA218" s="64"/>
    </row>
    <row r="219" spans="15:79" x14ac:dyDescent="0.25">
      <c r="O219" s="64"/>
      <c r="AB219" s="64"/>
      <c r="AK219" s="64"/>
      <c r="AT219" s="64"/>
      <c r="BD219" s="64"/>
      <c r="BM219" s="64"/>
      <c r="CA219" s="64"/>
    </row>
    <row r="220" spans="15:79" x14ac:dyDescent="0.25">
      <c r="O220" s="64"/>
      <c r="AB220" s="64"/>
      <c r="AK220" s="64"/>
      <c r="AT220" s="64"/>
      <c r="BD220" s="64"/>
      <c r="BM220" s="64"/>
      <c r="CA220" s="64"/>
    </row>
    <row r="221" spans="15:79" x14ac:dyDescent="0.25">
      <c r="O221" s="64"/>
      <c r="AB221" s="64"/>
      <c r="AK221" s="64"/>
      <c r="AT221" s="64"/>
      <c r="BD221" s="64"/>
      <c r="BM221" s="64"/>
      <c r="CA221" s="64"/>
    </row>
    <row r="222" spans="15:79" x14ac:dyDescent="0.25">
      <c r="O222" s="64"/>
      <c r="AB222" s="64"/>
      <c r="AK222" s="64"/>
      <c r="AT222" s="64"/>
      <c r="BD222" s="64"/>
      <c r="BM222" s="64"/>
      <c r="CA222" s="64"/>
    </row>
    <row r="223" spans="15:79" x14ac:dyDescent="0.25">
      <c r="O223" s="64"/>
      <c r="AB223" s="64"/>
      <c r="AK223" s="64"/>
      <c r="AT223" s="64"/>
      <c r="BD223" s="64"/>
      <c r="BM223" s="64"/>
      <c r="CA223" s="64"/>
    </row>
    <row r="224" spans="15:79" x14ac:dyDescent="0.25">
      <c r="O224" s="64"/>
      <c r="AB224" s="64"/>
      <c r="AK224" s="64"/>
      <c r="AT224" s="64"/>
      <c r="BD224" s="64"/>
      <c r="BM224" s="64"/>
      <c r="CA224" s="64"/>
    </row>
    <row r="225" spans="15:79" x14ac:dyDescent="0.25">
      <c r="O225" s="64"/>
      <c r="AB225" s="64"/>
      <c r="AK225" s="64"/>
      <c r="AT225" s="64"/>
      <c r="BD225" s="64"/>
      <c r="BM225" s="64"/>
      <c r="CA225" s="64"/>
    </row>
    <row r="226" spans="15:79" x14ac:dyDescent="0.25">
      <c r="O226" s="64"/>
      <c r="AB226" s="64"/>
      <c r="AK226" s="64"/>
      <c r="AT226" s="64"/>
      <c r="BD226" s="64"/>
      <c r="BM226" s="64"/>
      <c r="CA226" s="64"/>
    </row>
    <row r="227" spans="15:79" x14ac:dyDescent="0.25">
      <c r="O227" s="64"/>
      <c r="AB227" s="64"/>
      <c r="AK227" s="64"/>
      <c r="AT227" s="64"/>
      <c r="BD227" s="64"/>
      <c r="BM227" s="64"/>
      <c r="CA227" s="64"/>
    </row>
    <row r="228" spans="15:79" x14ac:dyDescent="0.25">
      <c r="O228" s="64"/>
      <c r="AB228" s="64"/>
      <c r="AK228" s="64"/>
      <c r="AT228" s="64"/>
      <c r="BD228" s="64"/>
      <c r="BM228" s="64"/>
      <c r="CA228" s="64"/>
    </row>
    <row r="229" spans="15:79" x14ac:dyDescent="0.25">
      <c r="O229" s="64"/>
      <c r="AB229" s="64"/>
      <c r="AK229" s="64"/>
      <c r="AT229" s="64"/>
      <c r="BD229" s="64"/>
      <c r="BM229" s="64"/>
      <c r="CA229" s="64"/>
    </row>
    <row r="230" spans="15:79" x14ac:dyDescent="0.25">
      <c r="O230" s="64"/>
      <c r="AB230" s="64"/>
      <c r="AK230" s="64"/>
      <c r="AT230" s="64"/>
      <c r="BD230" s="64"/>
      <c r="BM230" s="64"/>
      <c r="CA230" s="64"/>
    </row>
    <row r="231" spans="15:79" x14ac:dyDescent="0.25">
      <c r="O231" s="64"/>
      <c r="AB231" s="64"/>
      <c r="AK231" s="64"/>
      <c r="AT231" s="64"/>
      <c r="BD231" s="64"/>
      <c r="BM231" s="64"/>
      <c r="CA231" s="64"/>
    </row>
    <row r="232" spans="15:79" x14ac:dyDescent="0.25">
      <c r="O232" s="64"/>
      <c r="AB232" s="64"/>
      <c r="AK232" s="64"/>
      <c r="AT232" s="64"/>
      <c r="BD232" s="64"/>
      <c r="BM232" s="64"/>
      <c r="CA232" s="64"/>
    </row>
    <row r="233" spans="15:79" x14ac:dyDescent="0.25">
      <c r="O233" s="64"/>
      <c r="AB233" s="64"/>
      <c r="AK233" s="64"/>
      <c r="AT233" s="64"/>
      <c r="BD233" s="64"/>
      <c r="BM233" s="64"/>
      <c r="CA233" s="64"/>
    </row>
    <row r="234" spans="15:79" x14ac:dyDescent="0.25">
      <c r="O234" s="64"/>
      <c r="AB234" s="64"/>
      <c r="AK234" s="64"/>
      <c r="AT234" s="64"/>
      <c r="BD234" s="64"/>
      <c r="BM234" s="64"/>
      <c r="CA234" s="64"/>
    </row>
    <row r="235" spans="15:79" x14ac:dyDescent="0.25">
      <c r="O235" s="64"/>
      <c r="AB235" s="64"/>
      <c r="AK235" s="64"/>
      <c r="AT235" s="64"/>
      <c r="BD235" s="64"/>
      <c r="BM235" s="64"/>
      <c r="CA235" s="64"/>
    </row>
    <row r="236" spans="15:79" x14ac:dyDescent="0.25">
      <c r="O236" s="64"/>
      <c r="AB236" s="64"/>
      <c r="AK236" s="64"/>
      <c r="AT236" s="64"/>
      <c r="BD236" s="64"/>
      <c r="BM236" s="64"/>
      <c r="CA236" s="64"/>
    </row>
    <row r="237" spans="15:79" x14ac:dyDescent="0.25">
      <c r="O237" s="64"/>
      <c r="AB237" s="64"/>
      <c r="AK237" s="64"/>
      <c r="AT237" s="64"/>
      <c r="BD237" s="64"/>
      <c r="BM237" s="64"/>
      <c r="CA237" s="64"/>
    </row>
    <row r="238" spans="15:79" x14ac:dyDescent="0.25">
      <c r="O238" s="64"/>
      <c r="AB238" s="64"/>
      <c r="AK238" s="64"/>
      <c r="AT238" s="64"/>
      <c r="BD238" s="64"/>
      <c r="BM238" s="64"/>
      <c r="CA238" s="64"/>
    </row>
    <row r="239" spans="15:79" x14ac:dyDescent="0.25">
      <c r="O239" s="64"/>
      <c r="AB239" s="64"/>
      <c r="AK239" s="64"/>
      <c r="AT239" s="64"/>
      <c r="BD239" s="64"/>
      <c r="BM239" s="64"/>
      <c r="CA239" s="64"/>
    </row>
    <row r="240" spans="15:79" x14ac:dyDescent="0.25">
      <c r="O240" s="64"/>
      <c r="AB240" s="64"/>
      <c r="AK240" s="64"/>
      <c r="AT240" s="64"/>
      <c r="BD240" s="64"/>
      <c r="BM240" s="64"/>
      <c r="CA240" s="64"/>
    </row>
    <row r="241" spans="15:79" x14ac:dyDescent="0.25">
      <c r="O241" s="64"/>
      <c r="AB241" s="64"/>
      <c r="AK241" s="64"/>
      <c r="AT241" s="64"/>
      <c r="BD241" s="64"/>
      <c r="BM241" s="64"/>
      <c r="CA241" s="64"/>
    </row>
    <row r="242" spans="15:79" x14ac:dyDescent="0.25">
      <c r="O242" s="64"/>
      <c r="AB242" s="64"/>
      <c r="AK242" s="64"/>
      <c r="AT242" s="64"/>
      <c r="BD242" s="64"/>
      <c r="BM242" s="64"/>
      <c r="CA242" s="64"/>
    </row>
    <row r="243" spans="15:79" x14ac:dyDescent="0.25">
      <c r="O243" s="64"/>
      <c r="AB243" s="64"/>
      <c r="AK243" s="64"/>
      <c r="AT243" s="64"/>
      <c r="BD243" s="64"/>
      <c r="BM243" s="64"/>
      <c r="CA243" s="64"/>
    </row>
    <row r="244" spans="15:79" x14ac:dyDescent="0.25">
      <c r="O244" s="64"/>
      <c r="AB244" s="64"/>
      <c r="AK244" s="64"/>
      <c r="AT244" s="64"/>
      <c r="BD244" s="64"/>
      <c r="BM244" s="64"/>
      <c r="CA244" s="64"/>
    </row>
    <row r="245" spans="15:79" x14ac:dyDescent="0.25">
      <c r="O245" s="64"/>
      <c r="AB245" s="64"/>
      <c r="AK245" s="64"/>
      <c r="AT245" s="64"/>
      <c r="BD245" s="64"/>
      <c r="BM245" s="64"/>
      <c r="CA245" s="64"/>
    </row>
    <row r="246" spans="15:79" x14ac:dyDescent="0.25">
      <c r="O246" s="64"/>
      <c r="AB246" s="64"/>
      <c r="AK246" s="64"/>
      <c r="AT246" s="64"/>
      <c r="BD246" s="64"/>
      <c r="BM246" s="64"/>
      <c r="CA246" s="64"/>
    </row>
    <row r="247" spans="15:79" x14ac:dyDescent="0.25">
      <c r="O247" s="64"/>
      <c r="AB247" s="64"/>
      <c r="AK247" s="64"/>
      <c r="AT247" s="64"/>
      <c r="BD247" s="64"/>
      <c r="BM247" s="64"/>
      <c r="CA247" s="64"/>
    </row>
    <row r="248" spans="15:79" x14ac:dyDescent="0.25">
      <c r="O248" s="64"/>
      <c r="AB248" s="64"/>
      <c r="AK248" s="64"/>
      <c r="AT248" s="64"/>
      <c r="BD248" s="64"/>
      <c r="BM248" s="64"/>
      <c r="CA248" s="64"/>
    </row>
    <row r="249" spans="15:79" x14ac:dyDescent="0.25">
      <c r="O249" s="64"/>
      <c r="AB249" s="64"/>
      <c r="AK249" s="64"/>
      <c r="AT249" s="64"/>
      <c r="BD249" s="64"/>
      <c r="BM249" s="64"/>
      <c r="CA249" s="64"/>
    </row>
    <row r="250" spans="15:79" x14ac:dyDescent="0.25">
      <c r="O250" s="64"/>
      <c r="AB250" s="64"/>
      <c r="AK250" s="64"/>
      <c r="AT250" s="64"/>
      <c r="BD250" s="64"/>
      <c r="BM250" s="64"/>
      <c r="CA250" s="64"/>
    </row>
    <row r="251" spans="15:79" x14ac:dyDescent="0.25">
      <c r="O251" s="64"/>
      <c r="AB251" s="64"/>
      <c r="AK251" s="64"/>
      <c r="AT251" s="64"/>
      <c r="BD251" s="64"/>
      <c r="BM251" s="64"/>
      <c r="CA251" s="64"/>
    </row>
    <row r="252" spans="15:79" x14ac:dyDescent="0.25">
      <c r="O252" s="64"/>
      <c r="AB252" s="64"/>
      <c r="AK252" s="64"/>
      <c r="AT252" s="64"/>
      <c r="BD252" s="64"/>
      <c r="BM252" s="64"/>
      <c r="CA252" s="64"/>
    </row>
    <row r="253" spans="15:79" x14ac:dyDescent="0.25">
      <c r="O253" s="64"/>
      <c r="AB253" s="64"/>
      <c r="AK253" s="64"/>
      <c r="AT253" s="64"/>
      <c r="BD253" s="64"/>
      <c r="BM253" s="64"/>
      <c r="CA253" s="64"/>
    </row>
    <row r="254" spans="15:79" x14ac:dyDescent="0.25">
      <c r="O254" s="64"/>
      <c r="AB254" s="64"/>
      <c r="AK254" s="64"/>
      <c r="AT254" s="64"/>
      <c r="BD254" s="64"/>
      <c r="BM254" s="64"/>
      <c r="CA254" s="64"/>
    </row>
    <row r="255" spans="15:79" x14ac:dyDescent="0.25">
      <c r="O255" s="64"/>
      <c r="AB255" s="64"/>
      <c r="AK255" s="64"/>
      <c r="AT255" s="64"/>
      <c r="BD255" s="64"/>
      <c r="BM255" s="64"/>
      <c r="CA255" s="64"/>
    </row>
    <row r="256" spans="15:79" x14ac:dyDescent="0.25">
      <c r="O256" s="64"/>
      <c r="AB256" s="64"/>
      <c r="AK256" s="64"/>
      <c r="AT256" s="64"/>
      <c r="BD256" s="64"/>
      <c r="BM256" s="64"/>
      <c r="CA256" s="64"/>
    </row>
    <row r="257" spans="15:79" x14ac:dyDescent="0.25">
      <c r="O257" s="64"/>
      <c r="AB257" s="64"/>
      <c r="AK257" s="64"/>
      <c r="AT257" s="64"/>
      <c r="BD257" s="64"/>
      <c r="BM257" s="64"/>
      <c r="CA257" s="64"/>
    </row>
    <row r="258" spans="15:79" x14ac:dyDescent="0.25">
      <c r="O258" s="64"/>
      <c r="AB258" s="64"/>
      <c r="AK258" s="64"/>
      <c r="AT258" s="64"/>
      <c r="BD258" s="64"/>
      <c r="BM258" s="64"/>
      <c r="CA258" s="64"/>
    </row>
    <row r="259" spans="15:79" x14ac:dyDescent="0.25">
      <c r="O259" s="64"/>
      <c r="AB259" s="64"/>
      <c r="AK259" s="64"/>
      <c r="AT259" s="64"/>
      <c r="BD259" s="64"/>
      <c r="BM259" s="64"/>
      <c r="CA259" s="64"/>
    </row>
    <row r="260" spans="15:79" x14ac:dyDescent="0.25">
      <c r="O260" s="64"/>
      <c r="AB260" s="64"/>
      <c r="AK260" s="64"/>
      <c r="AT260" s="64"/>
      <c r="BD260" s="64"/>
      <c r="BM260" s="64"/>
      <c r="CA260" s="64"/>
    </row>
    <row r="261" spans="15:79" x14ac:dyDescent="0.25">
      <c r="O261" s="64"/>
      <c r="AB261" s="64"/>
      <c r="AK261" s="64"/>
      <c r="AT261" s="64"/>
      <c r="BD261" s="64"/>
      <c r="BM261" s="64"/>
      <c r="CA261" s="64"/>
    </row>
    <row r="262" spans="15:79" x14ac:dyDescent="0.25">
      <c r="O262" s="64"/>
      <c r="AB262" s="64"/>
      <c r="AK262" s="64"/>
      <c r="AT262" s="64"/>
      <c r="BD262" s="64"/>
      <c r="BM262" s="64"/>
      <c r="CA262" s="64"/>
    </row>
    <row r="263" spans="15:79" x14ac:dyDescent="0.25">
      <c r="O263" s="64"/>
      <c r="AB263" s="64"/>
      <c r="AK263" s="64"/>
      <c r="AT263" s="64"/>
      <c r="BD263" s="64"/>
      <c r="BM263" s="64"/>
      <c r="CA263" s="64"/>
    </row>
    <row r="264" spans="15:79" x14ac:dyDescent="0.25">
      <c r="O264" s="64"/>
      <c r="AB264" s="64"/>
      <c r="AK264" s="64"/>
      <c r="AT264" s="64"/>
      <c r="BD264" s="64"/>
      <c r="BM264" s="64"/>
      <c r="CA264" s="64"/>
    </row>
    <row r="265" spans="15:79" x14ac:dyDescent="0.25">
      <c r="O265" s="64"/>
      <c r="AB265" s="64"/>
      <c r="AK265" s="64"/>
      <c r="AT265" s="64"/>
      <c r="BD265" s="64"/>
      <c r="BM265" s="64"/>
      <c r="CA265" s="64"/>
    </row>
    <row r="266" spans="15:79" x14ac:dyDescent="0.25">
      <c r="O266" s="64"/>
      <c r="AB266" s="64"/>
      <c r="AK266" s="64"/>
      <c r="AT266" s="64"/>
      <c r="BD266" s="64"/>
      <c r="BM266" s="64"/>
      <c r="CA266" s="64"/>
    </row>
    <row r="267" spans="15:79" x14ac:dyDescent="0.25">
      <c r="O267" s="64"/>
      <c r="AB267" s="64"/>
      <c r="AK267" s="64"/>
      <c r="AT267" s="64"/>
      <c r="BD267" s="64"/>
      <c r="BM267" s="64"/>
      <c r="CA267" s="64"/>
    </row>
    <row r="268" spans="15:79" x14ac:dyDescent="0.25">
      <c r="O268" s="64"/>
      <c r="AB268" s="64"/>
      <c r="AK268" s="64"/>
      <c r="AT268" s="64"/>
      <c r="BD268" s="64"/>
      <c r="BM268" s="64"/>
      <c r="CA268" s="64"/>
    </row>
    <row r="269" spans="15:79" x14ac:dyDescent="0.25">
      <c r="O269" s="64"/>
      <c r="AB269" s="64"/>
      <c r="AK269" s="64"/>
      <c r="AT269" s="64"/>
      <c r="BD269" s="64"/>
      <c r="BM269" s="64"/>
      <c r="CA269" s="64"/>
    </row>
    <row r="270" spans="15:79" x14ac:dyDescent="0.25">
      <c r="O270" s="64"/>
      <c r="AB270" s="64"/>
      <c r="AK270" s="64"/>
      <c r="AT270" s="64"/>
      <c r="BD270" s="64"/>
      <c r="BM270" s="64"/>
      <c r="CA270" s="64"/>
    </row>
    <row r="271" spans="15:79" x14ac:dyDescent="0.25">
      <c r="O271" s="64"/>
      <c r="AB271" s="64"/>
      <c r="AK271" s="64"/>
      <c r="AT271" s="64"/>
      <c r="BD271" s="64"/>
      <c r="BM271" s="64"/>
      <c r="CA271" s="64"/>
    </row>
    <row r="272" spans="15:79" x14ac:dyDescent="0.25">
      <c r="O272" s="64"/>
      <c r="AB272" s="64"/>
      <c r="AK272" s="64"/>
      <c r="AT272" s="64"/>
      <c r="BD272" s="64"/>
      <c r="BM272" s="64"/>
      <c r="CA272" s="64"/>
    </row>
    <row r="273" spans="15:79" x14ac:dyDescent="0.25">
      <c r="O273" s="64"/>
      <c r="AB273" s="64"/>
      <c r="AK273" s="64"/>
      <c r="AT273" s="64"/>
      <c r="BD273" s="64"/>
      <c r="BM273" s="64"/>
      <c r="CA273" s="64"/>
    </row>
    <row r="274" spans="15:79" x14ac:dyDescent="0.25">
      <c r="O274" s="64"/>
      <c r="AB274" s="64"/>
      <c r="AK274" s="64"/>
      <c r="AT274" s="64"/>
      <c r="BD274" s="64"/>
      <c r="BM274" s="64"/>
      <c r="CA274" s="64"/>
    </row>
    <row r="275" spans="15:79" x14ac:dyDescent="0.25">
      <c r="O275" s="64"/>
      <c r="AB275" s="64"/>
      <c r="AK275" s="64"/>
      <c r="AT275" s="64"/>
      <c r="BD275" s="64"/>
      <c r="BM275" s="64"/>
      <c r="CA275" s="64"/>
    </row>
    <row r="276" spans="15:79" x14ac:dyDescent="0.25">
      <c r="O276" s="64"/>
      <c r="AB276" s="64"/>
      <c r="AK276" s="64"/>
      <c r="AT276" s="64"/>
      <c r="BD276" s="64"/>
      <c r="BM276" s="64"/>
      <c r="CA276" s="64"/>
    </row>
    <row r="277" spans="15:79" x14ac:dyDescent="0.25">
      <c r="O277" s="64"/>
      <c r="AB277" s="64"/>
      <c r="AK277" s="64"/>
      <c r="AT277" s="64"/>
      <c r="BD277" s="64"/>
      <c r="BM277" s="64"/>
      <c r="CA277" s="64"/>
    </row>
    <row r="278" spans="15:79" x14ac:dyDescent="0.25">
      <c r="O278" s="64"/>
      <c r="AB278" s="64"/>
      <c r="AK278" s="64"/>
      <c r="AT278" s="64"/>
      <c r="BD278" s="64"/>
      <c r="BM278" s="64"/>
      <c r="CA278" s="64"/>
    </row>
    <row r="279" spans="15:79" x14ac:dyDescent="0.25">
      <c r="O279" s="64"/>
      <c r="AB279" s="64"/>
      <c r="AK279" s="64"/>
      <c r="AT279" s="64"/>
      <c r="BD279" s="64"/>
      <c r="BM279" s="64"/>
      <c r="CA279" s="64"/>
    </row>
    <row r="280" spans="15:79" x14ac:dyDescent="0.25">
      <c r="O280" s="64"/>
      <c r="AB280" s="64"/>
      <c r="AK280" s="64"/>
      <c r="AT280" s="64"/>
      <c r="BD280" s="64"/>
      <c r="BM280" s="64"/>
      <c r="CA280" s="64"/>
    </row>
    <row r="281" spans="15:79" x14ac:dyDescent="0.25">
      <c r="O281" s="64"/>
      <c r="AB281" s="64"/>
      <c r="AK281" s="64"/>
      <c r="AT281" s="64"/>
      <c r="BD281" s="64"/>
      <c r="BM281" s="64"/>
      <c r="CA281" s="64"/>
    </row>
    <row r="282" spans="15:79" x14ac:dyDescent="0.25">
      <c r="O282" s="64"/>
      <c r="AB282" s="64"/>
      <c r="AK282" s="64"/>
      <c r="AT282" s="64"/>
      <c r="BD282" s="64"/>
      <c r="BM282" s="64"/>
      <c r="CA282" s="64"/>
    </row>
    <row r="283" spans="15:79" x14ac:dyDescent="0.25">
      <c r="O283" s="64"/>
      <c r="AB283" s="64"/>
      <c r="AK283" s="64"/>
      <c r="AT283" s="64"/>
      <c r="BD283" s="64"/>
      <c r="BM283" s="64"/>
      <c r="CA283" s="64"/>
    </row>
    <row r="284" spans="15:79" x14ac:dyDescent="0.25">
      <c r="O284" s="64"/>
      <c r="AB284" s="64"/>
      <c r="AK284" s="64"/>
      <c r="AT284" s="64"/>
      <c r="BD284" s="64"/>
      <c r="BM284" s="64"/>
      <c r="CA284" s="64"/>
    </row>
    <row r="285" spans="15:79" x14ac:dyDescent="0.25">
      <c r="O285" s="64"/>
      <c r="AB285" s="64"/>
      <c r="AK285" s="64"/>
      <c r="AT285" s="64"/>
      <c r="BD285" s="64"/>
      <c r="BM285" s="64"/>
      <c r="CA285" s="64"/>
    </row>
    <row r="286" spans="15:79" x14ac:dyDescent="0.25">
      <c r="O286" s="64"/>
      <c r="AB286" s="64"/>
      <c r="AK286" s="64"/>
      <c r="AT286" s="64"/>
      <c r="BD286" s="64"/>
      <c r="BM286" s="64"/>
      <c r="CA286" s="64"/>
    </row>
    <row r="287" spans="15:79" x14ac:dyDescent="0.25">
      <c r="O287" s="64"/>
      <c r="AB287" s="64"/>
      <c r="AK287" s="64"/>
      <c r="AT287" s="64"/>
      <c r="BD287" s="64"/>
      <c r="BM287" s="64"/>
      <c r="CA287" s="64"/>
    </row>
    <row r="288" spans="15:79" x14ac:dyDescent="0.25">
      <c r="O288" s="64"/>
      <c r="AB288" s="64"/>
      <c r="AK288" s="64"/>
      <c r="AT288" s="64"/>
      <c r="BD288" s="64"/>
      <c r="BM288" s="64"/>
      <c r="CA288" s="64"/>
    </row>
    <row r="289" spans="15:79" x14ac:dyDescent="0.25">
      <c r="O289" s="64"/>
      <c r="AB289" s="64"/>
      <c r="AK289" s="64"/>
      <c r="AT289" s="64"/>
      <c r="BD289" s="64"/>
      <c r="BM289" s="64"/>
      <c r="CA289" s="64"/>
    </row>
    <row r="290" spans="15:79" x14ac:dyDescent="0.25">
      <c r="O290" s="64"/>
      <c r="AB290" s="64"/>
      <c r="AK290" s="64"/>
      <c r="AT290" s="64"/>
      <c r="BD290" s="64"/>
      <c r="BM290" s="64"/>
      <c r="CA290" s="64"/>
    </row>
    <row r="291" spans="15:79" x14ac:dyDescent="0.25">
      <c r="O291" s="64"/>
      <c r="AB291" s="64"/>
      <c r="AK291" s="64"/>
      <c r="AT291" s="64"/>
      <c r="BD291" s="64"/>
      <c r="BM291" s="64"/>
      <c r="CA291" s="64"/>
    </row>
    <row r="292" spans="15:79" x14ac:dyDescent="0.25">
      <c r="O292" s="64"/>
      <c r="AB292" s="64"/>
      <c r="AK292" s="64"/>
      <c r="AT292" s="64"/>
      <c r="BD292" s="64"/>
      <c r="BM292" s="64"/>
      <c r="CA292" s="64"/>
    </row>
    <row r="293" spans="15:79" x14ac:dyDescent="0.25">
      <c r="O293" s="64"/>
      <c r="AB293" s="64"/>
      <c r="AK293" s="64"/>
      <c r="AT293" s="64"/>
      <c r="BD293" s="64"/>
      <c r="BM293" s="64"/>
      <c r="CA293" s="64"/>
    </row>
    <row r="294" spans="15:79" x14ac:dyDescent="0.25">
      <c r="O294" s="64"/>
      <c r="AB294" s="64"/>
      <c r="AK294" s="64"/>
      <c r="AT294" s="64"/>
      <c r="BD294" s="64"/>
      <c r="BM294" s="64"/>
      <c r="CA294" s="64"/>
    </row>
    <row r="295" spans="15:79" x14ac:dyDescent="0.25">
      <c r="O295" s="64"/>
      <c r="AB295" s="64"/>
      <c r="AK295" s="64"/>
      <c r="AT295" s="64"/>
      <c r="BD295" s="64"/>
      <c r="BM295" s="64"/>
      <c r="CA295" s="64"/>
    </row>
    <row r="296" spans="15:79" x14ac:dyDescent="0.25">
      <c r="O296" s="64"/>
      <c r="AB296" s="64"/>
      <c r="AK296" s="64"/>
      <c r="AT296" s="64"/>
      <c r="BD296" s="64"/>
      <c r="BM296" s="64"/>
      <c r="CA296" s="64"/>
    </row>
    <row r="297" spans="15:79" x14ac:dyDescent="0.25">
      <c r="O297" s="64"/>
      <c r="AB297" s="64"/>
      <c r="AK297" s="64"/>
      <c r="AT297" s="64"/>
      <c r="BD297" s="64"/>
      <c r="BM297" s="64"/>
      <c r="CA297" s="64"/>
    </row>
    <row r="298" spans="15:79" x14ac:dyDescent="0.25">
      <c r="O298" s="64"/>
      <c r="AB298" s="64"/>
      <c r="AK298" s="64"/>
      <c r="AT298" s="64"/>
      <c r="BD298" s="64"/>
      <c r="BM298" s="64"/>
      <c r="CA298" s="64"/>
    </row>
    <row r="299" spans="15:79" x14ac:dyDescent="0.25">
      <c r="O299" s="64"/>
      <c r="AB299" s="64"/>
      <c r="AK299" s="64"/>
      <c r="AT299" s="64"/>
      <c r="BD299" s="64"/>
      <c r="BM299" s="64"/>
      <c r="CA299" s="64"/>
    </row>
    <row r="300" spans="15:79" x14ac:dyDescent="0.25">
      <c r="O300" s="64"/>
      <c r="AB300" s="64"/>
      <c r="AK300" s="64"/>
      <c r="AT300" s="64"/>
      <c r="BD300" s="64"/>
      <c r="BM300" s="64"/>
      <c r="CA300" s="64"/>
    </row>
    <row r="301" spans="15:79" x14ac:dyDescent="0.25">
      <c r="O301" s="64"/>
      <c r="AB301" s="64"/>
      <c r="AK301" s="64"/>
      <c r="AT301" s="64"/>
      <c r="BD301" s="64"/>
      <c r="BM301" s="64"/>
      <c r="CA301" s="64"/>
    </row>
    <row r="302" spans="15:79" x14ac:dyDescent="0.25">
      <c r="O302" s="64"/>
      <c r="AB302" s="64"/>
      <c r="AK302" s="64"/>
      <c r="AT302" s="64"/>
      <c r="BD302" s="64"/>
      <c r="BM302" s="64"/>
      <c r="CA302" s="64"/>
    </row>
    <row r="303" spans="15:79" x14ac:dyDescent="0.25">
      <c r="O303" s="64"/>
      <c r="AB303" s="64"/>
      <c r="AK303" s="64"/>
      <c r="AT303" s="64"/>
      <c r="BD303" s="64"/>
      <c r="BM303" s="64"/>
      <c r="CA303" s="64"/>
    </row>
    <row r="304" spans="15:79" x14ac:dyDescent="0.25">
      <c r="O304" s="64"/>
      <c r="AB304" s="64"/>
      <c r="AK304" s="64"/>
      <c r="AT304" s="64"/>
      <c r="BD304" s="64"/>
      <c r="BM304" s="64"/>
      <c r="CA304" s="64"/>
    </row>
    <row r="305" spans="15:79" x14ac:dyDescent="0.25">
      <c r="O305" s="64"/>
      <c r="AB305" s="64"/>
      <c r="AK305" s="64"/>
      <c r="AT305" s="64"/>
      <c r="BD305" s="64"/>
      <c r="BM305" s="64"/>
      <c r="CA305" s="64"/>
    </row>
    <row r="306" spans="15:79" x14ac:dyDescent="0.25">
      <c r="O306" s="64"/>
      <c r="AB306" s="64"/>
      <c r="AK306" s="64"/>
      <c r="AT306" s="64"/>
      <c r="BD306" s="64"/>
      <c r="BM306" s="64"/>
      <c r="CA306" s="64"/>
    </row>
    <row r="307" spans="15:79" x14ac:dyDescent="0.25">
      <c r="O307" s="64"/>
      <c r="AB307" s="64"/>
      <c r="AK307" s="64"/>
      <c r="AT307" s="64"/>
      <c r="BD307" s="64"/>
      <c r="BM307" s="64"/>
      <c r="CA307" s="64"/>
    </row>
    <row r="308" spans="15:79" x14ac:dyDescent="0.25">
      <c r="O308" s="64"/>
      <c r="AB308" s="64"/>
      <c r="AK308" s="64"/>
      <c r="AT308" s="64"/>
      <c r="BD308" s="64"/>
      <c r="BM308" s="64"/>
      <c r="CA308" s="64"/>
    </row>
    <row r="309" spans="15:79" x14ac:dyDescent="0.25">
      <c r="O309" s="64"/>
      <c r="AB309" s="64"/>
      <c r="AK309" s="64"/>
      <c r="AT309" s="64"/>
      <c r="BD309" s="64"/>
      <c r="BM309" s="64"/>
      <c r="CA309" s="64"/>
    </row>
    <row r="310" spans="15:79" x14ac:dyDescent="0.25">
      <c r="O310" s="64"/>
      <c r="AB310" s="64"/>
      <c r="AK310" s="64"/>
      <c r="AT310" s="64"/>
      <c r="BD310" s="64"/>
      <c r="BM310" s="64"/>
      <c r="CA310" s="64"/>
    </row>
    <row r="311" spans="15:79" x14ac:dyDescent="0.25">
      <c r="O311" s="64"/>
      <c r="AB311" s="64"/>
      <c r="AK311" s="64"/>
      <c r="AT311" s="64"/>
      <c r="BD311" s="64"/>
      <c r="BM311" s="64"/>
      <c r="CA311" s="64"/>
    </row>
    <row r="312" spans="15:79" x14ac:dyDescent="0.25">
      <c r="O312" s="64"/>
      <c r="AB312" s="64"/>
      <c r="AK312" s="64"/>
      <c r="AT312" s="64"/>
      <c r="BD312" s="64"/>
      <c r="BM312" s="64"/>
      <c r="CA312" s="64"/>
    </row>
    <row r="313" spans="15:79" x14ac:dyDescent="0.25">
      <c r="O313" s="64"/>
      <c r="AB313" s="64"/>
      <c r="AK313" s="64"/>
      <c r="AT313" s="64"/>
      <c r="BD313" s="64"/>
      <c r="BM313" s="64"/>
      <c r="CA313" s="64"/>
    </row>
    <row r="314" spans="15:79" x14ac:dyDescent="0.25">
      <c r="O314" s="64"/>
      <c r="AB314" s="64"/>
      <c r="AK314" s="64"/>
      <c r="AT314" s="64"/>
      <c r="BD314" s="64"/>
      <c r="BM314" s="64"/>
      <c r="CA314" s="64"/>
    </row>
    <row r="315" spans="15:79" x14ac:dyDescent="0.25">
      <c r="O315" s="64"/>
      <c r="AB315" s="64"/>
      <c r="AK315" s="64"/>
      <c r="AT315" s="64"/>
      <c r="BD315" s="64"/>
      <c r="BM315" s="64"/>
      <c r="CA315" s="64"/>
    </row>
    <row r="316" spans="15:79" x14ac:dyDescent="0.25">
      <c r="O316" s="64"/>
      <c r="AB316" s="64"/>
      <c r="AK316" s="64"/>
      <c r="AT316" s="64"/>
      <c r="BD316" s="64"/>
      <c r="BM316" s="64"/>
      <c r="CA316" s="64"/>
    </row>
    <row r="317" spans="15:79" x14ac:dyDescent="0.25">
      <c r="O317" s="64"/>
      <c r="AB317" s="64"/>
      <c r="AK317" s="64"/>
      <c r="AT317" s="64"/>
      <c r="BD317" s="64"/>
      <c r="BM317" s="64"/>
      <c r="CA317" s="64"/>
    </row>
    <row r="318" spans="15:79" x14ac:dyDescent="0.25">
      <c r="O318" s="64"/>
      <c r="AB318" s="64"/>
      <c r="AK318" s="64"/>
      <c r="AT318" s="64"/>
      <c r="BD318" s="64"/>
      <c r="BM318" s="64"/>
      <c r="CA318" s="64"/>
    </row>
    <row r="319" spans="15:79" x14ac:dyDescent="0.25">
      <c r="O319" s="64"/>
      <c r="AB319" s="64"/>
      <c r="AK319" s="64"/>
      <c r="AT319" s="64"/>
      <c r="BD319" s="64"/>
      <c r="BM319" s="64"/>
      <c r="CA319" s="64"/>
    </row>
    <row r="320" spans="15:79" x14ac:dyDescent="0.25">
      <c r="O320" s="64"/>
      <c r="AB320" s="64"/>
      <c r="AK320" s="64"/>
      <c r="AT320" s="64"/>
      <c r="BD320" s="64"/>
      <c r="BM320" s="64"/>
      <c r="CA320" s="64"/>
    </row>
    <row r="321" spans="15:79" x14ac:dyDescent="0.25">
      <c r="O321" s="64"/>
      <c r="AB321" s="64"/>
      <c r="AK321" s="64"/>
      <c r="AT321" s="64"/>
      <c r="BD321" s="64"/>
      <c r="BM321" s="64"/>
      <c r="CA321" s="64"/>
    </row>
    <row r="322" spans="15:79" x14ac:dyDescent="0.25">
      <c r="O322" s="64"/>
      <c r="AB322" s="64"/>
      <c r="AK322" s="64"/>
      <c r="AT322" s="64"/>
      <c r="BD322" s="64"/>
      <c r="BM322" s="64"/>
      <c r="CA322" s="64"/>
    </row>
    <row r="323" spans="15:79" x14ac:dyDescent="0.25">
      <c r="O323" s="64"/>
      <c r="AB323" s="64"/>
      <c r="AK323" s="64"/>
      <c r="AT323" s="64"/>
      <c r="BD323" s="64"/>
      <c r="BM323" s="64"/>
      <c r="CA323" s="64"/>
    </row>
    <row r="324" spans="15:79" x14ac:dyDescent="0.25">
      <c r="O324" s="64"/>
      <c r="AB324" s="64"/>
      <c r="AK324" s="64"/>
      <c r="AT324" s="64"/>
      <c r="BD324" s="64"/>
      <c r="BM324" s="64"/>
      <c r="CA324" s="64"/>
    </row>
    <row r="325" spans="15:79" x14ac:dyDescent="0.25">
      <c r="O325" s="64"/>
      <c r="AB325" s="64"/>
      <c r="AK325" s="64"/>
      <c r="AT325" s="64"/>
      <c r="BD325" s="64"/>
      <c r="BM325" s="64"/>
      <c r="CA325" s="64"/>
    </row>
    <row r="326" spans="15:79" x14ac:dyDescent="0.25">
      <c r="O326" s="64"/>
      <c r="AB326" s="64"/>
      <c r="AK326" s="64"/>
      <c r="AT326" s="64"/>
      <c r="BD326" s="64"/>
      <c r="BM326" s="64"/>
      <c r="CA326" s="64"/>
    </row>
    <row r="327" spans="15:79" x14ac:dyDescent="0.25">
      <c r="O327" s="64"/>
      <c r="AB327" s="64"/>
      <c r="AK327" s="64"/>
      <c r="AT327" s="64"/>
      <c r="BD327" s="64"/>
      <c r="BM327" s="64"/>
      <c r="CA327" s="64"/>
    </row>
    <row r="328" spans="15:79" x14ac:dyDescent="0.25">
      <c r="O328" s="64"/>
      <c r="AB328" s="64"/>
      <c r="AK328" s="64"/>
      <c r="AT328" s="64"/>
      <c r="BD328" s="64"/>
      <c r="BM328" s="64"/>
      <c r="CA328" s="64"/>
    </row>
    <row r="329" spans="15:79" x14ac:dyDescent="0.25">
      <c r="O329" s="64"/>
      <c r="AB329" s="64"/>
      <c r="AK329" s="64"/>
      <c r="AT329" s="64"/>
      <c r="BD329" s="64"/>
      <c r="BM329" s="64"/>
      <c r="CA329" s="64"/>
    </row>
    <row r="330" spans="15:79" x14ac:dyDescent="0.25">
      <c r="O330" s="64"/>
      <c r="AB330" s="64"/>
      <c r="AK330" s="64"/>
      <c r="AT330" s="64"/>
      <c r="BD330" s="64"/>
      <c r="BM330" s="64"/>
      <c r="CA330" s="64"/>
    </row>
    <row r="331" spans="15:79" x14ac:dyDescent="0.25">
      <c r="O331" s="64"/>
      <c r="AB331" s="64"/>
      <c r="AK331" s="64"/>
      <c r="AT331" s="64"/>
      <c r="BD331" s="64"/>
      <c r="BM331" s="64"/>
      <c r="CA331" s="64"/>
    </row>
    <row r="332" spans="15:79" x14ac:dyDescent="0.25">
      <c r="O332" s="64"/>
      <c r="AB332" s="64"/>
      <c r="AK332" s="64"/>
      <c r="AT332" s="64"/>
      <c r="BD332" s="64"/>
      <c r="BM332" s="64"/>
      <c r="CA332" s="64"/>
    </row>
    <row r="333" spans="15:79" x14ac:dyDescent="0.25">
      <c r="O333" s="64"/>
      <c r="AB333" s="64"/>
      <c r="AK333" s="64"/>
      <c r="AT333" s="64"/>
      <c r="BD333" s="64"/>
      <c r="BM333" s="64"/>
      <c r="CA333" s="64"/>
    </row>
    <row r="334" spans="15:79" x14ac:dyDescent="0.25">
      <c r="O334" s="64"/>
      <c r="AB334" s="64"/>
      <c r="AK334" s="64"/>
      <c r="AT334" s="64"/>
      <c r="BD334" s="64"/>
      <c r="BM334" s="64"/>
      <c r="CA334" s="64"/>
    </row>
    <row r="335" spans="15:79" x14ac:dyDescent="0.25">
      <c r="O335" s="64"/>
      <c r="AB335" s="64"/>
      <c r="AK335" s="64"/>
      <c r="AT335" s="64"/>
      <c r="BD335" s="64"/>
      <c r="BM335" s="64"/>
      <c r="CA335" s="64"/>
    </row>
    <row r="336" spans="15:79" x14ac:dyDescent="0.25">
      <c r="O336" s="64"/>
      <c r="AB336" s="64"/>
      <c r="AK336" s="64"/>
      <c r="AT336" s="64"/>
      <c r="BD336" s="64"/>
      <c r="BM336" s="64"/>
      <c r="CA336" s="64"/>
    </row>
    <row r="337" spans="15:79" x14ac:dyDescent="0.25">
      <c r="O337" s="64"/>
      <c r="AB337" s="64"/>
      <c r="AK337" s="64"/>
      <c r="AT337" s="64"/>
      <c r="BD337" s="64"/>
      <c r="BM337" s="64"/>
      <c r="CA337" s="64"/>
    </row>
    <row r="338" spans="15:79" x14ac:dyDescent="0.25">
      <c r="O338" s="64"/>
      <c r="AB338" s="64"/>
      <c r="AK338" s="64"/>
      <c r="AT338" s="64"/>
      <c r="BD338" s="64"/>
      <c r="BM338" s="64"/>
      <c r="CA338" s="64"/>
    </row>
    <row r="339" spans="15:79" x14ac:dyDescent="0.25">
      <c r="O339" s="64"/>
      <c r="AB339" s="64"/>
      <c r="AK339" s="64"/>
      <c r="AT339" s="64"/>
      <c r="BD339" s="64"/>
      <c r="BM339" s="64"/>
      <c r="CA339" s="64"/>
    </row>
    <row r="340" spans="15:79" x14ac:dyDescent="0.25">
      <c r="O340" s="64"/>
      <c r="AB340" s="64"/>
      <c r="AK340" s="64"/>
      <c r="AT340" s="64"/>
      <c r="BD340" s="64"/>
      <c r="BM340" s="64"/>
      <c r="CA340" s="64"/>
    </row>
    <row r="341" spans="15:79" x14ac:dyDescent="0.25">
      <c r="O341" s="64"/>
      <c r="AB341" s="64"/>
      <c r="AK341" s="64"/>
      <c r="AT341" s="64"/>
      <c r="BD341" s="64"/>
      <c r="BM341" s="64"/>
      <c r="CA341" s="64"/>
    </row>
    <row r="342" spans="15:79" x14ac:dyDescent="0.25">
      <c r="O342" s="64"/>
      <c r="AB342" s="64"/>
      <c r="AK342" s="64"/>
      <c r="AT342" s="64"/>
      <c r="BD342" s="64"/>
      <c r="BM342" s="64"/>
      <c r="CA342" s="64"/>
    </row>
    <row r="343" spans="15:79" x14ac:dyDescent="0.25">
      <c r="O343" s="64"/>
      <c r="AB343" s="64"/>
      <c r="AK343" s="64"/>
      <c r="AT343" s="64"/>
      <c r="BD343" s="64"/>
      <c r="BM343" s="64"/>
      <c r="CA343" s="64"/>
    </row>
    <row r="344" spans="15:79" x14ac:dyDescent="0.25">
      <c r="O344" s="64"/>
      <c r="AB344" s="64"/>
      <c r="AK344" s="64"/>
      <c r="AT344" s="64"/>
      <c r="BD344" s="64"/>
      <c r="BM344" s="64"/>
      <c r="CA344" s="64"/>
    </row>
    <row r="345" spans="15:79" x14ac:dyDescent="0.25">
      <c r="O345" s="64"/>
      <c r="AB345" s="64"/>
      <c r="AK345" s="64"/>
      <c r="AT345" s="64"/>
      <c r="BD345" s="64"/>
      <c r="BM345" s="64"/>
      <c r="CA345" s="64"/>
    </row>
    <row r="346" spans="15:79" x14ac:dyDescent="0.25">
      <c r="O346" s="64"/>
      <c r="AB346" s="64"/>
      <c r="AK346" s="64"/>
      <c r="AT346" s="64"/>
      <c r="BD346" s="64"/>
      <c r="BM346" s="64"/>
      <c r="CA346" s="64"/>
    </row>
    <row r="347" spans="15:79" x14ac:dyDescent="0.25">
      <c r="O347" s="64"/>
      <c r="AB347" s="64"/>
      <c r="AK347" s="64"/>
      <c r="AT347" s="64"/>
      <c r="BD347" s="64"/>
      <c r="BM347" s="64"/>
      <c r="CA347" s="64"/>
    </row>
    <row r="348" spans="15:79" x14ac:dyDescent="0.25">
      <c r="O348" s="64"/>
      <c r="AB348" s="64"/>
      <c r="AK348" s="64"/>
      <c r="AT348" s="64"/>
      <c r="BD348" s="64"/>
      <c r="BM348" s="64"/>
      <c r="CA348" s="64"/>
    </row>
    <row r="349" spans="15:79" x14ac:dyDescent="0.25">
      <c r="O349" s="64"/>
      <c r="AB349" s="64"/>
      <c r="AK349" s="64"/>
      <c r="AT349" s="64"/>
      <c r="BD349" s="64"/>
      <c r="BM349" s="64"/>
      <c r="CA349" s="64"/>
    </row>
    <row r="350" spans="15:79" x14ac:dyDescent="0.25">
      <c r="O350" s="64"/>
      <c r="AB350" s="64"/>
      <c r="AK350" s="64"/>
      <c r="AT350" s="64"/>
      <c r="BD350" s="64"/>
      <c r="BM350" s="64"/>
      <c r="CA350" s="64"/>
    </row>
    <row r="351" spans="15:79" x14ac:dyDescent="0.25">
      <c r="O351" s="64"/>
      <c r="AB351" s="64"/>
      <c r="AK351" s="64"/>
      <c r="AT351" s="64"/>
      <c r="BD351" s="64"/>
      <c r="BM351" s="64"/>
      <c r="CA351" s="64"/>
    </row>
    <row r="352" spans="15:79" x14ac:dyDescent="0.25">
      <c r="O352" s="64"/>
      <c r="AB352" s="64"/>
      <c r="AK352" s="64"/>
      <c r="AT352" s="64"/>
      <c r="BD352" s="64"/>
      <c r="BM352" s="64"/>
      <c r="CA352" s="64"/>
    </row>
    <row r="353" spans="15:79" x14ac:dyDescent="0.25">
      <c r="O353" s="64"/>
      <c r="AB353" s="64"/>
      <c r="AK353" s="64"/>
      <c r="AT353" s="64"/>
      <c r="BD353" s="64"/>
      <c r="BM353" s="64"/>
      <c r="CA353" s="64"/>
    </row>
    <row r="354" spans="15:79" x14ac:dyDescent="0.25">
      <c r="O354" s="64"/>
      <c r="AB354" s="64"/>
      <c r="AK354" s="64"/>
      <c r="AT354" s="64"/>
      <c r="BD354" s="64"/>
      <c r="BM354" s="64"/>
      <c r="CA354" s="64"/>
    </row>
    <row r="355" spans="15:79" x14ac:dyDescent="0.25">
      <c r="O355" s="64"/>
      <c r="AB355" s="64"/>
      <c r="AK355" s="64"/>
      <c r="AT355" s="64"/>
      <c r="BD355" s="64"/>
      <c r="BM355" s="64"/>
      <c r="CA355" s="64"/>
    </row>
    <row r="356" spans="15:79" x14ac:dyDescent="0.25">
      <c r="O356" s="64"/>
      <c r="AB356" s="64"/>
      <c r="AK356" s="64"/>
      <c r="AT356" s="64"/>
      <c r="BD356" s="64"/>
      <c r="BM356" s="64"/>
      <c r="CA356" s="64"/>
    </row>
    <row r="357" spans="15:79" x14ac:dyDescent="0.25">
      <c r="O357" s="64"/>
      <c r="AB357" s="64"/>
      <c r="AK357" s="64"/>
      <c r="AT357" s="64"/>
      <c r="BD357" s="64"/>
      <c r="BM357" s="64"/>
      <c r="CA357" s="64"/>
    </row>
    <row r="358" spans="15:79" x14ac:dyDescent="0.25">
      <c r="O358" s="64"/>
      <c r="AB358" s="64"/>
      <c r="AK358" s="64"/>
      <c r="AT358" s="64"/>
      <c r="BD358" s="64"/>
      <c r="BM358" s="64"/>
      <c r="CA358" s="64"/>
    </row>
    <row r="359" spans="15:79" x14ac:dyDescent="0.25">
      <c r="O359" s="64"/>
      <c r="AB359" s="64"/>
      <c r="AK359" s="64"/>
      <c r="AT359" s="64"/>
      <c r="BD359" s="64"/>
      <c r="BM359" s="64"/>
      <c r="CA359" s="64"/>
    </row>
    <row r="360" spans="15:79" x14ac:dyDescent="0.25">
      <c r="O360" s="64"/>
      <c r="AB360" s="64"/>
      <c r="AK360" s="64"/>
      <c r="AT360" s="64"/>
      <c r="BD360" s="64"/>
      <c r="BM360" s="64"/>
      <c r="CA360" s="64"/>
    </row>
    <row r="361" spans="15:79" x14ac:dyDescent="0.25">
      <c r="O361" s="64"/>
      <c r="AB361" s="64"/>
      <c r="AK361" s="64"/>
      <c r="AT361" s="64"/>
      <c r="BD361" s="64"/>
      <c r="BM361" s="64"/>
      <c r="CA361" s="64"/>
    </row>
    <row r="362" spans="15:79" x14ac:dyDescent="0.25">
      <c r="O362" s="64"/>
      <c r="AB362" s="64"/>
      <c r="AK362" s="64"/>
      <c r="AT362" s="64"/>
      <c r="BD362" s="64"/>
      <c r="BM362" s="64"/>
      <c r="CA362" s="64"/>
    </row>
    <row r="363" spans="15:79" x14ac:dyDescent="0.25">
      <c r="O363" s="64"/>
      <c r="AB363" s="64"/>
      <c r="AK363" s="64"/>
      <c r="AT363" s="64"/>
      <c r="BD363" s="64"/>
      <c r="BM363" s="64"/>
      <c r="CA363" s="64"/>
    </row>
    <row r="364" spans="15:79" x14ac:dyDescent="0.25">
      <c r="O364" s="64"/>
      <c r="AB364" s="64"/>
      <c r="AK364" s="64"/>
      <c r="AT364" s="64"/>
      <c r="BD364" s="64"/>
      <c r="BM364" s="64"/>
      <c r="CA364" s="64"/>
    </row>
    <row r="365" spans="15:79" x14ac:dyDescent="0.25">
      <c r="O365" s="64"/>
      <c r="AB365" s="64"/>
      <c r="AK365" s="64"/>
      <c r="AT365" s="64"/>
      <c r="BD365" s="64"/>
      <c r="BM365" s="64"/>
      <c r="CA365" s="64"/>
    </row>
    <row r="366" spans="15:79" x14ac:dyDescent="0.25">
      <c r="O366" s="64"/>
      <c r="AB366" s="64"/>
      <c r="AK366" s="64"/>
      <c r="AT366" s="64"/>
      <c r="BD366" s="64"/>
      <c r="BM366" s="64"/>
      <c r="CA366" s="64"/>
    </row>
    <row r="367" spans="15:79" x14ac:dyDescent="0.25">
      <c r="O367" s="64"/>
      <c r="AB367" s="64"/>
      <c r="AK367" s="64"/>
      <c r="AT367" s="64"/>
      <c r="BD367" s="64"/>
      <c r="BM367" s="64"/>
      <c r="CA367" s="64"/>
    </row>
    <row r="368" spans="15:79" x14ac:dyDescent="0.25">
      <c r="O368" s="64"/>
      <c r="AB368" s="64"/>
      <c r="AK368" s="64"/>
      <c r="AT368" s="64"/>
      <c r="BD368" s="64"/>
      <c r="BM368" s="64"/>
      <c r="CA368" s="64"/>
    </row>
    <row r="369" spans="15:79" x14ac:dyDescent="0.25">
      <c r="O369" s="64"/>
      <c r="AB369" s="64"/>
      <c r="AK369" s="64"/>
      <c r="AT369" s="64"/>
      <c r="BD369" s="64"/>
      <c r="BM369" s="64"/>
      <c r="CA369" s="64"/>
    </row>
    <row r="370" spans="15:79" x14ac:dyDescent="0.25">
      <c r="O370" s="64"/>
      <c r="AB370" s="64"/>
      <c r="AK370" s="64"/>
      <c r="AT370" s="64"/>
      <c r="BD370" s="64"/>
      <c r="BM370" s="64"/>
      <c r="CA370" s="64"/>
    </row>
    <row r="371" spans="15:79" x14ac:dyDescent="0.25">
      <c r="O371" s="64"/>
      <c r="AB371" s="64"/>
      <c r="AK371" s="64"/>
      <c r="AT371" s="64"/>
      <c r="BD371" s="64"/>
      <c r="BM371" s="64"/>
      <c r="CA371" s="64"/>
    </row>
    <row r="372" spans="15:79" x14ac:dyDescent="0.25">
      <c r="O372" s="64"/>
      <c r="AB372" s="64"/>
      <c r="AK372" s="64"/>
      <c r="AT372" s="64"/>
      <c r="BD372" s="64"/>
      <c r="BM372" s="64"/>
      <c r="CA372" s="64"/>
    </row>
    <row r="373" spans="15:79" x14ac:dyDescent="0.25">
      <c r="O373" s="64"/>
      <c r="AB373" s="64"/>
      <c r="AK373" s="64"/>
      <c r="AT373" s="64"/>
      <c r="BD373" s="64"/>
      <c r="BM373" s="64"/>
      <c r="CA373" s="64"/>
    </row>
    <row r="374" spans="15:79" x14ac:dyDescent="0.25">
      <c r="O374" s="64"/>
      <c r="AB374" s="64"/>
      <c r="AK374" s="64"/>
      <c r="AT374" s="64"/>
      <c r="BD374" s="64"/>
      <c r="BM374" s="64"/>
      <c r="CA374" s="64"/>
    </row>
    <row r="375" spans="15:79" x14ac:dyDescent="0.25">
      <c r="O375" s="64"/>
      <c r="AB375" s="64"/>
      <c r="AK375" s="64"/>
      <c r="AT375" s="64"/>
      <c r="BD375" s="64"/>
      <c r="BM375" s="64"/>
      <c r="CA375" s="64"/>
    </row>
    <row r="376" spans="15:79" x14ac:dyDescent="0.25">
      <c r="O376" s="64"/>
      <c r="AB376" s="64"/>
      <c r="AK376" s="64"/>
      <c r="AT376" s="64"/>
      <c r="BD376" s="64"/>
      <c r="BM376" s="64"/>
      <c r="CA376" s="64"/>
    </row>
    <row r="377" spans="15:79" x14ac:dyDescent="0.25">
      <c r="O377" s="64"/>
      <c r="AB377" s="64"/>
      <c r="AK377" s="64"/>
      <c r="AT377" s="64"/>
      <c r="BD377" s="64"/>
      <c r="BM377" s="64"/>
      <c r="CA377" s="64"/>
    </row>
    <row r="378" spans="15:79" x14ac:dyDescent="0.25">
      <c r="O378" s="64"/>
      <c r="AB378" s="64"/>
      <c r="AK378" s="64"/>
      <c r="AT378" s="64"/>
      <c r="BD378" s="64"/>
      <c r="BM378" s="64"/>
      <c r="CA378" s="64"/>
    </row>
    <row r="379" spans="15:79" x14ac:dyDescent="0.25">
      <c r="O379" s="64"/>
      <c r="AB379" s="64"/>
      <c r="AK379" s="64"/>
      <c r="AT379" s="64"/>
      <c r="BD379" s="64"/>
      <c r="BM379" s="64"/>
      <c r="CA379" s="64"/>
    </row>
    <row r="380" spans="15:79" x14ac:dyDescent="0.25">
      <c r="O380" s="64"/>
      <c r="AB380" s="64"/>
      <c r="AK380" s="64"/>
      <c r="AT380" s="64"/>
      <c r="BD380" s="64"/>
      <c r="BM380" s="64"/>
      <c r="CA380" s="64"/>
    </row>
    <row r="381" spans="15:79" x14ac:dyDescent="0.25">
      <c r="O381" s="64"/>
      <c r="AB381" s="64"/>
      <c r="AK381" s="64"/>
      <c r="AT381" s="64"/>
      <c r="BD381" s="64"/>
      <c r="BM381" s="64"/>
      <c r="CA381" s="64"/>
    </row>
    <row r="382" spans="15:79" x14ac:dyDescent="0.25">
      <c r="O382" s="64"/>
      <c r="AB382" s="64"/>
      <c r="AK382" s="64"/>
      <c r="AT382" s="64"/>
      <c r="BD382" s="64"/>
      <c r="BM382" s="64"/>
      <c r="CA382" s="64"/>
    </row>
    <row r="383" spans="15:79" x14ac:dyDescent="0.25">
      <c r="O383" s="64"/>
      <c r="AB383" s="64"/>
      <c r="AK383" s="64"/>
      <c r="AT383" s="64"/>
      <c r="BD383" s="64"/>
      <c r="BM383" s="64"/>
      <c r="CA383" s="64"/>
    </row>
    <row r="384" spans="15:79" x14ac:dyDescent="0.25">
      <c r="O384" s="64"/>
      <c r="AB384" s="64"/>
      <c r="AK384" s="64"/>
      <c r="AT384" s="64"/>
      <c r="BD384" s="64"/>
      <c r="BM384" s="64"/>
      <c r="CA384" s="64"/>
    </row>
    <row r="385" spans="15:79" x14ac:dyDescent="0.25">
      <c r="O385" s="64"/>
      <c r="AB385" s="64"/>
      <c r="AK385" s="64"/>
      <c r="AT385" s="64"/>
      <c r="BD385" s="64"/>
      <c r="BM385" s="64"/>
      <c r="CA385" s="64"/>
    </row>
    <row r="386" spans="15:79" x14ac:dyDescent="0.25">
      <c r="O386" s="64"/>
      <c r="AB386" s="64"/>
      <c r="AK386" s="64"/>
      <c r="AT386" s="64"/>
      <c r="BD386" s="64"/>
      <c r="BM386" s="64"/>
      <c r="CA386" s="64"/>
    </row>
    <row r="387" spans="15:79" x14ac:dyDescent="0.25">
      <c r="O387" s="64"/>
      <c r="AB387" s="64"/>
      <c r="AK387" s="64"/>
      <c r="AT387" s="64"/>
      <c r="BD387" s="64"/>
      <c r="BM387" s="64"/>
      <c r="CA387" s="64"/>
    </row>
    <row r="388" spans="15:79" x14ac:dyDescent="0.25">
      <c r="O388" s="64"/>
      <c r="AB388" s="64"/>
      <c r="AK388" s="64"/>
      <c r="AT388" s="64"/>
      <c r="BD388" s="64"/>
      <c r="BM388" s="64"/>
      <c r="CA388" s="64"/>
    </row>
    <row r="389" spans="15:79" x14ac:dyDescent="0.25">
      <c r="O389" s="64"/>
      <c r="AB389" s="64"/>
      <c r="AK389" s="64"/>
      <c r="AT389" s="64"/>
      <c r="BD389" s="64"/>
      <c r="BM389" s="64"/>
      <c r="CA389" s="64"/>
    </row>
    <row r="390" spans="15:79" x14ac:dyDescent="0.25">
      <c r="O390" s="64"/>
      <c r="AB390" s="64"/>
      <c r="AK390" s="64"/>
      <c r="AT390" s="64"/>
      <c r="BD390" s="64"/>
      <c r="BM390" s="64"/>
      <c r="CA390" s="64"/>
    </row>
    <row r="391" spans="15:79" x14ac:dyDescent="0.25">
      <c r="O391" s="64"/>
      <c r="AB391" s="64"/>
      <c r="AK391" s="64"/>
      <c r="AT391" s="64"/>
      <c r="BD391" s="64"/>
      <c r="BM391" s="64"/>
      <c r="CA391" s="64"/>
    </row>
    <row r="392" spans="15:79" x14ac:dyDescent="0.25">
      <c r="O392" s="64"/>
      <c r="AB392" s="64"/>
      <c r="AK392" s="64"/>
      <c r="AT392" s="64"/>
      <c r="BD392" s="64"/>
      <c r="BM392" s="64"/>
      <c r="CA392" s="64"/>
    </row>
    <row r="393" spans="15:79" x14ac:dyDescent="0.25">
      <c r="O393" s="64"/>
      <c r="AB393" s="64"/>
      <c r="AK393" s="64"/>
      <c r="AT393" s="64"/>
      <c r="BD393" s="64"/>
      <c r="BM393" s="64"/>
      <c r="CA393" s="64"/>
    </row>
    <row r="394" spans="15:79" x14ac:dyDescent="0.25">
      <c r="O394" s="64"/>
      <c r="AB394" s="64"/>
      <c r="AK394" s="64"/>
      <c r="AT394" s="64"/>
      <c r="BD394" s="64"/>
      <c r="BM394" s="64"/>
      <c r="CA394" s="64"/>
    </row>
    <row r="395" spans="15:79" x14ac:dyDescent="0.25">
      <c r="O395" s="64"/>
      <c r="AB395" s="64"/>
      <c r="AK395" s="64"/>
      <c r="AT395" s="64"/>
      <c r="BD395" s="64"/>
      <c r="BM395" s="64"/>
      <c r="CA395" s="64"/>
    </row>
    <row r="396" spans="15:79" x14ac:dyDescent="0.25">
      <c r="O396" s="64"/>
      <c r="AB396" s="64"/>
      <c r="AK396" s="64"/>
      <c r="AT396" s="64"/>
      <c r="BD396" s="64"/>
      <c r="BM396" s="64"/>
      <c r="CA396" s="64"/>
    </row>
    <row r="397" spans="15:79" x14ac:dyDescent="0.25">
      <c r="O397" s="64"/>
      <c r="AB397" s="64"/>
      <c r="AK397" s="64"/>
      <c r="AT397" s="64"/>
      <c r="BD397" s="64"/>
      <c r="BM397" s="64"/>
      <c r="CA397" s="64"/>
    </row>
    <row r="398" spans="15:79" x14ac:dyDescent="0.25">
      <c r="O398" s="64"/>
      <c r="AB398" s="64"/>
      <c r="AK398" s="64"/>
      <c r="AT398" s="64"/>
      <c r="BD398" s="64"/>
      <c r="BM398" s="64"/>
      <c r="CA398" s="6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J1:CU398"/>
  <sheetViews>
    <sheetView topLeftCell="BY1" zoomScale="70" zoomScaleNormal="70" workbookViewId="0">
      <selection activeCell="CP7" sqref="CP7"/>
    </sheetView>
  </sheetViews>
  <sheetFormatPr defaultColWidth="8.75" defaultRowHeight="15.75" x14ac:dyDescent="0.25"/>
  <cols>
    <col min="1" max="14" width="8.75" style="61"/>
    <col min="15" max="15" width="8.75" style="62"/>
    <col min="16" max="28" width="8.75" style="61"/>
    <col min="29" max="29" width="8.75" style="62"/>
    <col min="30" max="32" width="8.75" style="61"/>
    <col min="33" max="33" width="12.75" style="61" customWidth="1"/>
    <col min="34" max="37" width="8.75" style="61"/>
    <col min="38" max="38" width="13.625" style="62" customWidth="1"/>
    <col min="39" max="41" width="8.75" style="61"/>
    <col min="42" max="42" width="16.25" style="61" customWidth="1"/>
    <col min="43" max="46" width="8.75" style="61"/>
    <col min="47" max="47" width="8.75" style="62"/>
    <col min="48" max="50" width="8.75" style="61"/>
    <col min="51" max="51" width="14.375" style="61" customWidth="1"/>
    <col min="52" max="56" width="8.75" style="61"/>
    <col min="57" max="57" width="8.75" style="62"/>
    <col min="58" max="65" width="8.75" style="61"/>
    <col min="66" max="66" width="8.75" style="62"/>
    <col min="67" max="76" width="8.75" style="61"/>
    <col min="77" max="77" width="12.25" style="61" customWidth="1"/>
    <col min="78" max="78" width="14" style="61" customWidth="1"/>
    <col min="79" max="79" width="8.75" style="61"/>
    <col min="80" max="80" width="8.75" style="62"/>
    <col min="81" max="81" width="13.75" style="61" customWidth="1"/>
    <col min="82" max="16384" width="8.75" style="61"/>
  </cols>
  <sheetData>
    <row r="1" spans="10:99" x14ac:dyDescent="0.25">
      <c r="J1" s="62"/>
      <c r="K1" s="34" t="s">
        <v>42</v>
      </c>
      <c r="L1" s="62" t="s">
        <v>42</v>
      </c>
      <c r="M1" s="62" t="s">
        <v>402</v>
      </c>
      <c r="N1" s="62"/>
      <c r="O1" s="64"/>
      <c r="Q1" s="127" t="s">
        <v>794</v>
      </c>
      <c r="R1" s="108"/>
      <c r="S1" s="62"/>
      <c r="T1" s="62"/>
      <c r="U1" s="62"/>
      <c r="V1" s="62"/>
      <c r="W1" s="62"/>
      <c r="X1" s="62"/>
      <c r="Y1" s="62"/>
      <c r="Z1" s="62"/>
      <c r="AA1" s="62"/>
      <c r="AB1" s="62"/>
      <c r="AC1" s="64"/>
      <c r="AD1" s="62"/>
      <c r="AE1" s="34" t="s">
        <v>823</v>
      </c>
      <c r="AF1" s="62"/>
      <c r="AG1" s="62"/>
      <c r="AH1" s="62"/>
      <c r="AI1" s="62"/>
      <c r="AJ1" s="62"/>
      <c r="AK1" s="62"/>
      <c r="AL1" s="64"/>
      <c r="AM1" s="62"/>
      <c r="AN1" s="34" t="s">
        <v>787</v>
      </c>
      <c r="AO1" s="62"/>
      <c r="AP1" s="62"/>
      <c r="AQ1" s="62"/>
      <c r="AR1" s="62"/>
      <c r="AS1" s="62"/>
      <c r="AT1" s="62"/>
      <c r="AU1" s="64"/>
      <c r="AV1" s="62"/>
      <c r="AW1" s="34" t="s">
        <v>788</v>
      </c>
      <c r="AX1" s="62"/>
      <c r="AY1" s="62"/>
      <c r="AZ1" s="62"/>
      <c r="BA1" s="62"/>
      <c r="BB1" s="62"/>
      <c r="BC1" s="62"/>
      <c r="BD1" s="62"/>
      <c r="BE1" s="64"/>
      <c r="BF1" s="62"/>
      <c r="BG1" s="34" t="s">
        <v>789</v>
      </c>
      <c r="BH1" s="62"/>
      <c r="BI1" s="62"/>
      <c r="BJ1" s="62"/>
      <c r="BK1" s="62"/>
      <c r="BL1" s="62"/>
      <c r="BM1" s="62"/>
      <c r="BN1" s="64"/>
      <c r="BO1" s="62"/>
      <c r="BP1" s="34" t="s">
        <v>790</v>
      </c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4"/>
      <c r="CC1" s="62"/>
      <c r="CD1" s="34" t="s">
        <v>791</v>
      </c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</row>
    <row r="2" spans="10:99" x14ac:dyDescent="0.25">
      <c r="J2" s="62"/>
      <c r="K2" s="62" t="s">
        <v>405</v>
      </c>
      <c r="L2" s="62" t="s">
        <v>441</v>
      </c>
      <c r="M2" s="62"/>
      <c r="N2" s="62"/>
      <c r="O2" s="64"/>
      <c r="Q2" s="108"/>
      <c r="R2" s="108"/>
      <c r="S2" s="62"/>
      <c r="T2" s="62"/>
      <c r="U2" s="62"/>
      <c r="V2" s="62"/>
      <c r="W2" s="62"/>
      <c r="X2" s="62"/>
      <c r="Y2" s="62"/>
      <c r="Z2" s="62"/>
      <c r="AA2" s="62"/>
      <c r="AB2" s="62"/>
      <c r="AC2" s="64"/>
      <c r="AD2" s="62"/>
      <c r="AE2" s="5" t="s">
        <v>327</v>
      </c>
      <c r="AF2" s="6">
        <v>591353</v>
      </c>
      <c r="AG2" s="62"/>
      <c r="AH2" s="62"/>
      <c r="AI2" s="62"/>
      <c r="AJ2" s="62"/>
      <c r="AK2" s="62"/>
      <c r="AL2" s="64"/>
      <c r="AM2" s="62"/>
      <c r="AN2" s="5" t="s">
        <v>327</v>
      </c>
      <c r="AO2" s="6">
        <v>3130694</v>
      </c>
      <c r="AP2" s="62"/>
      <c r="AQ2" s="62"/>
      <c r="AR2" s="62"/>
      <c r="AS2" s="62"/>
      <c r="AT2" s="62"/>
      <c r="AU2" s="64"/>
      <c r="AV2" s="62"/>
      <c r="AW2" s="5" t="s">
        <v>327</v>
      </c>
      <c r="AX2" s="6">
        <v>3130694</v>
      </c>
      <c r="AY2" s="62"/>
      <c r="AZ2" s="62"/>
      <c r="BA2" s="62"/>
      <c r="BB2" s="62"/>
      <c r="BC2" s="62"/>
      <c r="BD2" s="62"/>
      <c r="BE2" s="64"/>
      <c r="BF2" s="62"/>
      <c r="BG2" s="5" t="s">
        <v>327</v>
      </c>
      <c r="BH2" s="6">
        <v>3130694</v>
      </c>
      <c r="BI2" s="62"/>
      <c r="BJ2" s="62"/>
      <c r="BK2" s="62"/>
      <c r="BL2" s="62"/>
      <c r="BM2" s="62"/>
      <c r="BN2" s="64"/>
      <c r="BO2" s="62"/>
      <c r="BP2" s="5" t="s">
        <v>327</v>
      </c>
      <c r="BQ2" s="6">
        <v>3130694</v>
      </c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4"/>
      <c r="CC2" s="62"/>
      <c r="CD2" s="5" t="s">
        <v>327</v>
      </c>
      <c r="CE2" s="6">
        <v>3130694</v>
      </c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</row>
    <row r="3" spans="10:99" x14ac:dyDescent="0.25">
      <c r="J3" s="62"/>
      <c r="K3" s="62" t="s">
        <v>0</v>
      </c>
      <c r="L3" s="62">
        <v>900</v>
      </c>
      <c r="M3" s="62"/>
      <c r="N3" s="62"/>
      <c r="O3" s="64"/>
      <c r="Q3" s="108"/>
      <c r="R3" s="108"/>
      <c r="S3" s="62"/>
      <c r="T3" s="62"/>
      <c r="U3" s="62"/>
      <c r="V3" s="62"/>
      <c r="W3" s="62"/>
      <c r="X3" s="62"/>
      <c r="Y3" s="62"/>
      <c r="Z3" s="62"/>
      <c r="AA3" s="62"/>
      <c r="AB3" s="62"/>
      <c r="AC3" s="64"/>
      <c r="AD3" s="62"/>
      <c r="AE3" s="59" t="s">
        <v>64</v>
      </c>
      <c r="AF3" s="6" t="s">
        <v>792</v>
      </c>
      <c r="AG3" s="62"/>
      <c r="AH3" s="62"/>
      <c r="AI3" s="62"/>
      <c r="AJ3" s="62"/>
      <c r="AK3" s="62"/>
      <c r="AL3" s="64"/>
      <c r="AM3" s="62"/>
      <c r="AN3" s="59" t="s">
        <v>64</v>
      </c>
      <c r="AO3" s="6" t="s">
        <v>793</v>
      </c>
      <c r="AP3" s="62"/>
      <c r="AQ3" s="62"/>
      <c r="AR3" s="62"/>
      <c r="AS3" s="62"/>
      <c r="AT3" s="62"/>
      <c r="AU3" s="64"/>
      <c r="AV3" s="62"/>
      <c r="AW3" s="59" t="s">
        <v>64</v>
      </c>
      <c r="AX3" s="6" t="s">
        <v>793</v>
      </c>
      <c r="AY3" s="62"/>
      <c r="AZ3" s="62"/>
      <c r="BA3" s="62"/>
      <c r="BB3" s="62"/>
      <c r="BC3" s="62"/>
      <c r="BD3" s="62"/>
      <c r="BE3" s="64"/>
      <c r="BF3" s="62"/>
      <c r="BG3" s="59" t="s">
        <v>64</v>
      </c>
      <c r="BH3" s="6" t="s">
        <v>793</v>
      </c>
      <c r="BI3" s="62"/>
      <c r="BJ3" s="62"/>
      <c r="BK3" s="62"/>
      <c r="BL3" s="62"/>
      <c r="BM3" s="62"/>
      <c r="BN3" s="64"/>
      <c r="BO3" s="62"/>
      <c r="BP3" s="59" t="s">
        <v>64</v>
      </c>
      <c r="BQ3" s="6" t="s">
        <v>793</v>
      </c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4"/>
      <c r="CC3" s="62"/>
      <c r="CD3" s="59" t="s">
        <v>64</v>
      </c>
      <c r="CE3" s="6" t="s">
        <v>793</v>
      </c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0:99" x14ac:dyDescent="0.25">
      <c r="J4" s="62"/>
      <c r="K4" s="62" t="s">
        <v>416</v>
      </c>
      <c r="L4" s="62">
        <v>3130694</v>
      </c>
      <c r="M4" s="62"/>
      <c r="N4" s="62"/>
      <c r="O4" s="64"/>
      <c r="Q4" s="108"/>
      <c r="R4" s="108"/>
      <c r="S4" s="62"/>
      <c r="T4" s="62"/>
      <c r="U4" s="62"/>
      <c r="V4" s="62"/>
      <c r="W4" s="62"/>
      <c r="X4" s="62"/>
      <c r="Y4" s="62"/>
      <c r="Z4" s="62"/>
      <c r="AA4" s="62"/>
      <c r="AB4" s="62"/>
      <c r="AC4" s="64"/>
      <c r="AD4" s="62"/>
      <c r="AE4" s="62"/>
      <c r="AF4" s="62"/>
      <c r="AG4" s="62"/>
      <c r="AH4" s="62"/>
      <c r="AI4" s="62"/>
      <c r="AJ4" s="62"/>
      <c r="AK4" s="62"/>
      <c r="AL4" s="64"/>
      <c r="AM4" s="62"/>
      <c r="AN4" s="62"/>
      <c r="AO4" s="62"/>
      <c r="AP4" s="62"/>
      <c r="AQ4" s="62"/>
      <c r="AR4" s="62"/>
      <c r="AS4" s="62"/>
      <c r="AT4" s="62"/>
      <c r="AU4" s="64"/>
      <c r="AV4" s="62"/>
      <c r="AW4" s="62"/>
      <c r="AX4" s="62"/>
      <c r="AY4" s="62"/>
      <c r="AZ4" s="62"/>
      <c r="BA4" s="62"/>
      <c r="BB4" s="62"/>
      <c r="BC4" s="62"/>
      <c r="BD4" s="62"/>
      <c r="BE4" s="64"/>
      <c r="BF4" s="62"/>
      <c r="BG4" s="62"/>
      <c r="BH4" s="62"/>
      <c r="BI4" s="62"/>
      <c r="BJ4" s="62"/>
      <c r="BK4" s="62"/>
      <c r="BL4" s="62"/>
      <c r="BM4" s="62"/>
      <c r="BN4" s="64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4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0:99" x14ac:dyDescent="0.25">
      <c r="J5" s="62"/>
      <c r="K5" s="62" t="s">
        <v>421</v>
      </c>
      <c r="L5" s="35">
        <v>0.46700000000000003</v>
      </c>
      <c r="M5" s="62"/>
      <c r="N5" s="62"/>
      <c r="O5" s="64"/>
      <c r="Q5" s="108"/>
      <c r="R5" s="108"/>
      <c r="S5" s="62"/>
      <c r="T5" s="62"/>
      <c r="U5" s="62"/>
      <c r="V5" s="62"/>
      <c r="W5" s="62"/>
      <c r="X5" s="62"/>
      <c r="Y5" s="62"/>
      <c r="Z5" s="62"/>
      <c r="AA5" s="62"/>
      <c r="AB5" s="62"/>
      <c r="AC5" s="64"/>
      <c r="AD5" s="62"/>
      <c r="AE5" s="62"/>
      <c r="AF5" s="62"/>
      <c r="AG5" s="62"/>
      <c r="AH5" s="62"/>
      <c r="AI5" s="62"/>
      <c r="AJ5" s="62"/>
      <c r="AK5" s="62"/>
      <c r="AL5" s="64"/>
      <c r="AM5" s="62"/>
      <c r="AN5" s="62"/>
      <c r="AO5" s="62"/>
      <c r="AP5" s="62"/>
      <c r="AQ5" s="62"/>
      <c r="AR5" s="62"/>
      <c r="AS5" s="62"/>
      <c r="AT5" s="62"/>
      <c r="AU5" s="64"/>
      <c r="AV5" s="62"/>
      <c r="AW5" s="62"/>
      <c r="AX5" s="62"/>
      <c r="AY5" s="62"/>
      <c r="AZ5" s="62"/>
      <c r="BA5" s="62"/>
      <c r="BB5" s="62"/>
      <c r="BC5" s="62"/>
      <c r="BD5" s="62"/>
      <c r="BE5" s="64"/>
      <c r="BF5" s="62"/>
      <c r="BG5" s="62"/>
      <c r="BH5" s="62"/>
      <c r="BI5" s="62"/>
      <c r="BJ5" s="62"/>
      <c r="BK5" s="62"/>
      <c r="BL5" s="62"/>
      <c r="BM5" s="62"/>
      <c r="BN5" s="64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4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0:99" x14ac:dyDescent="0.25">
      <c r="J6" s="62"/>
      <c r="K6" s="78" t="s">
        <v>422</v>
      </c>
      <c r="L6" s="79">
        <f>1-L5</f>
        <v>0.53299999999999992</v>
      </c>
      <c r="M6" s="78"/>
      <c r="N6" s="62"/>
      <c r="O6" s="64"/>
      <c r="Q6" s="108"/>
      <c r="R6" s="108"/>
      <c r="S6" s="62"/>
      <c r="T6" s="62"/>
      <c r="U6" s="62"/>
      <c r="V6" s="62"/>
      <c r="W6" s="62"/>
      <c r="X6" s="34" t="s">
        <v>328</v>
      </c>
      <c r="Y6" s="62"/>
      <c r="Z6" s="62"/>
      <c r="AA6" s="62"/>
      <c r="AB6" s="62"/>
      <c r="AC6" s="64"/>
      <c r="AD6" s="62"/>
      <c r="AE6" s="62"/>
      <c r="AF6" s="4" t="s">
        <v>233</v>
      </c>
      <c r="AG6" s="62"/>
      <c r="AH6" s="62"/>
      <c r="AI6" s="62"/>
      <c r="AJ6" s="62"/>
      <c r="AK6" s="62"/>
      <c r="AL6" s="64"/>
      <c r="AM6" s="62"/>
      <c r="AN6" s="62"/>
      <c r="AO6" s="4" t="s">
        <v>244</v>
      </c>
      <c r="AP6" s="62"/>
      <c r="AQ6" s="62"/>
      <c r="AR6" s="62"/>
      <c r="AS6" s="62"/>
      <c r="AT6" s="62"/>
      <c r="AU6" s="64"/>
      <c r="AV6" s="62"/>
      <c r="AW6" s="62"/>
      <c r="AX6" s="4" t="s">
        <v>326</v>
      </c>
      <c r="AY6" s="62"/>
      <c r="AZ6" s="62"/>
      <c r="BA6" s="62"/>
      <c r="BB6" s="62"/>
      <c r="BC6" s="62"/>
      <c r="BD6" s="62"/>
      <c r="BE6" s="64"/>
      <c r="BF6" s="62"/>
      <c r="BG6" s="62"/>
      <c r="BH6" s="4" t="s">
        <v>255</v>
      </c>
      <c r="BI6" s="62"/>
      <c r="BJ6" s="62"/>
      <c r="BK6" s="62"/>
      <c r="BL6" s="62"/>
      <c r="BM6" s="62"/>
      <c r="BN6" s="64"/>
      <c r="BO6" s="62"/>
      <c r="BP6" s="62"/>
      <c r="BQ6" s="4" t="s">
        <v>346</v>
      </c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4"/>
      <c r="CC6" s="62"/>
      <c r="CD6" s="62"/>
      <c r="CE6" s="4" t="s">
        <v>482</v>
      </c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</row>
    <row r="7" spans="10:99" x14ac:dyDescent="0.25">
      <c r="J7" s="62"/>
      <c r="K7" s="62" t="s">
        <v>429</v>
      </c>
      <c r="L7" s="76">
        <v>0.70699999999999996</v>
      </c>
      <c r="M7" s="76">
        <v>0.52200000000000002</v>
      </c>
      <c r="N7" s="62"/>
      <c r="O7" s="64"/>
      <c r="R7" s="112"/>
      <c r="S7" s="112" t="s">
        <v>42</v>
      </c>
      <c r="T7" s="108" t="s">
        <v>512</v>
      </c>
      <c r="U7" s="142" t="s">
        <v>402</v>
      </c>
      <c r="X7" s="112"/>
      <c r="Y7" s="112" t="s">
        <v>42</v>
      </c>
      <c r="Z7" s="108" t="s">
        <v>512</v>
      </c>
      <c r="AA7" s="142" t="s">
        <v>402</v>
      </c>
      <c r="AC7" s="64"/>
      <c r="AF7" s="24" t="s">
        <v>224</v>
      </c>
      <c r="AG7" s="62"/>
      <c r="AH7" s="62"/>
      <c r="AI7" s="62"/>
      <c r="AJ7" s="62"/>
      <c r="AK7" s="62"/>
      <c r="AL7" s="64"/>
      <c r="AM7" s="62"/>
      <c r="AN7" s="62"/>
      <c r="AO7" s="24" t="s">
        <v>519</v>
      </c>
      <c r="AP7" s="62"/>
      <c r="AQ7" s="62"/>
      <c r="AR7" s="62"/>
      <c r="AS7" s="62"/>
      <c r="AT7" s="62"/>
      <c r="AU7" s="64"/>
      <c r="AV7" s="62"/>
      <c r="AW7" s="62"/>
      <c r="AX7" s="24" t="s">
        <v>572</v>
      </c>
      <c r="BE7" s="64"/>
      <c r="BG7" s="62"/>
      <c r="BH7" s="24" t="s">
        <v>841</v>
      </c>
      <c r="BN7" s="64"/>
      <c r="BQ7" s="24" t="s">
        <v>330</v>
      </c>
      <c r="BW7" s="43"/>
      <c r="BX7" s="62"/>
      <c r="BY7" s="62" t="s">
        <v>3</v>
      </c>
      <c r="BZ7" s="43" t="s">
        <v>475</v>
      </c>
      <c r="CB7" s="64"/>
      <c r="CE7" s="24" t="s">
        <v>453</v>
      </c>
      <c r="CK7" s="62"/>
      <c r="CL7" s="62"/>
      <c r="CM7" s="62" t="s">
        <v>3</v>
      </c>
      <c r="CN7" s="62" t="s">
        <v>483</v>
      </c>
      <c r="CO7" s="62" t="s">
        <v>484</v>
      </c>
      <c r="CP7" s="43" t="s">
        <v>475</v>
      </c>
    </row>
    <row r="8" spans="10:99" x14ac:dyDescent="0.25">
      <c r="J8" s="62"/>
      <c r="K8" s="62" t="s">
        <v>191</v>
      </c>
      <c r="L8" s="76">
        <v>0.28499999999999998</v>
      </c>
      <c r="M8" s="76">
        <v>0.32300000000000001</v>
      </c>
      <c r="N8" s="62"/>
      <c r="O8" s="64"/>
      <c r="R8" s="112" t="s">
        <v>45</v>
      </c>
      <c r="S8" s="152">
        <v>0.36363574385306674</v>
      </c>
      <c r="T8" s="108">
        <v>3.1428307125585725E-2</v>
      </c>
      <c r="U8" s="57">
        <v>0.4636029800014988</v>
      </c>
      <c r="X8" s="112" t="s">
        <v>53</v>
      </c>
      <c r="Y8" s="152">
        <v>2.3809686777948025E-2</v>
      </c>
      <c r="Z8" s="108">
        <v>9.9604487368752763E-3</v>
      </c>
      <c r="AA8" s="57">
        <v>7.0136527242600152E-2</v>
      </c>
      <c r="AC8" s="64"/>
      <c r="AH8" s="61" t="s">
        <v>3</v>
      </c>
      <c r="AI8" s="61" t="s">
        <v>4</v>
      </c>
      <c r="AL8" s="64"/>
      <c r="AQ8" s="61" t="s">
        <v>3</v>
      </c>
      <c r="AR8" s="61" t="s">
        <v>4</v>
      </c>
      <c r="AU8" s="64"/>
      <c r="AZ8" s="61" t="s">
        <v>3</v>
      </c>
      <c r="BA8" s="61" t="s">
        <v>4</v>
      </c>
      <c r="BE8" s="64"/>
      <c r="BJ8" s="61" t="s">
        <v>3</v>
      </c>
      <c r="BK8" s="61" t="s">
        <v>4</v>
      </c>
      <c r="BN8" s="64"/>
      <c r="BS8" s="61" t="s">
        <v>3</v>
      </c>
      <c r="BT8" s="61" t="s">
        <v>4</v>
      </c>
      <c r="BW8" s="43" t="s">
        <v>472</v>
      </c>
      <c r="BX8" s="24" t="s">
        <v>347</v>
      </c>
      <c r="BY8" s="62">
        <f>BS9</f>
        <v>772238</v>
      </c>
      <c r="BZ8" s="44">
        <f>BY8/$BQ$2</f>
        <v>0.24666671351463926</v>
      </c>
      <c r="CB8" s="64"/>
      <c r="CG8" s="61" t="s">
        <v>3</v>
      </c>
      <c r="CH8" s="61" t="s">
        <v>4</v>
      </c>
      <c r="CK8" s="43" t="s">
        <v>472</v>
      </c>
      <c r="CL8" s="24" t="s">
        <v>347</v>
      </c>
      <c r="CM8" s="62">
        <f>SUM(CG9:CG10)</f>
        <v>372205</v>
      </c>
      <c r="CN8" s="35">
        <f>CM8/$CE$2</f>
        <v>0.11888897477683862</v>
      </c>
      <c r="CO8" s="44">
        <f>CN8*(-1)</f>
        <v>-0.11888897477683862</v>
      </c>
      <c r="CP8" s="44">
        <v>0.24666671351463926</v>
      </c>
    </row>
    <row r="9" spans="10:99" x14ac:dyDescent="0.25">
      <c r="J9" s="62"/>
      <c r="K9" s="62" t="s">
        <v>444</v>
      </c>
      <c r="L9" s="77">
        <v>4.1500000000000004</v>
      </c>
      <c r="M9" s="77">
        <v>5.77</v>
      </c>
      <c r="N9" s="62"/>
      <c r="O9" s="64"/>
      <c r="R9" s="112" t="s">
        <v>47</v>
      </c>
      <c r="S9" s="152">
        <v>0.20634819232576923</v>
      </c>
      <c r="T9" s="108">
        <v>2.6439312368097302E-2</v>
      </c>
      <c r="U9" s="57">
        <v>0.3145452263411691</v>
      </c>
      <c r="X9" s="112" t="s">
        <v>60</v>
      </c>
      <c r="Y9" s="152">
        <v>3.1745597163567167E-2</v>
      </c>
      <c r="Z9" s="108">
        <v>1.1454372630574767E-2</v>
      </c>
      <c r="AA9" s="23">
        <v>7.8862295762369611E-2</v>
      </c>
      <c r="AC9" s="64"/>
      <c r="AF9" s="61" t="s">
        <v>6</v>
      </c>
      <c r="AG9" s="61" t="s">
        <v>225</v>
      </c>
      <c r="AH9" s="61">
        <v>198277</v>
      </c>
      <c r="AI9" s="54">
        <v>33.5</v>
      </c>
      <c r="AL9" s="64"/>
      <c r="AO9" s="61" t="s">
        <v>6</v>
      </c>
      <c r="AP9" s="61" t="s">
        <v>235</v>
      </c>
      <c r="AQ9" s="61">
        <v>573961</v>
      </c>
      <c r="AR9" s="54">
        <v>18.3</v>
      </c>
      <c r="AU9" s="64"/>
      <c r="AX9" s="61" t="s">
        <v>6</v>
      </c>
      <c r="AY9" s="61" t="s">
        <v>313</v>
      </c>
      <c r="AZ9" s="61">
        <v>76528</v>
      </c>
      <c r="BA9" s="61">
        <v>2.4</v>
      </c>
      <c r="BE9" s="64"/>
      <c r="BH9" s="61" t="s">
        <v>6</v>
      </c>
      <c r="BI9" s="61" t="s">
        <v>252</v>
      </c>
      <c r="BJ9" s="61">
        <v>1040086</v>
      </c>
      <c r="BK9" s="61">
        <v>33.200000000000003</v>
      </c>
      <c r="BN9" s="64"/>
      <c r="BQ9" s="61" t="s">
        <v>6</v>
      </c>
      <c r="BR9" s="61" t="s">
        <v>331</v>
      </c>
      <c r="BS9" s="61">
        <v>772238</v>
      </c>
      <c r="BT9" s="61">
        <v>24.7</v>
      </c>
      <c r="BW9" s="43" t="s">
        <v>473</v>
      </c>
      <c r="BX9" s="24" t="s">
        <v>348</v>
      </c>
      <c r="BY9" s="62">
        <f>BS19</f>
        <v>1074872</v>
      </c>
      <c r="BZ9" s="44">
        <f t="shared" ref="BZ9:BZ21" si="0">BY9/$BQ$2</f>
        <v>0.34333345897107798</v>
      </c>
      <c r="CB9" s="64"/>
      <c r="CE9" s="61" t="s">
        <v>6</v>
      </c>
      <c r="CF9" s="61" t="s">
        <v>454</v>
      </c>
      <c r="CG9" s="61">
        <v>17393</v>
      </c>
      <c r="CH9" s="61">
        <v>0.6</v>
      </c>
      <c r="CK9" s="43" t="s">
        <v>473</v>
      </c>
      <c r="CL9" s="24" t="s">
        <v>348</v>
      </c>
      <c r="CM9" s="62">
        <f>SUM(CG22:CG23)</f>
        <v>622660</v>
      </c>
      <c r="CN9" s="35">
        <f t="shared" ref="CN9:CN21" si="1">CM9/$CE$2</f>
        <v>0.19888880867948128</v>
      </c>
      <c r="CO9" s="44">
        <f t="shared" ref="CO9:CO21" si="2">CN9*(-1)</f>
        <v>-0.19888880867948128</v>
      </c>
      <c r="CP9" s="44">
        <v>0.34333345897107798</v>
      </c>
    </row>
    <row r="10" spans="10:99" x14ac:dyDescent="0.25">
      <c r="J10" s="62"/>
      <c r="K10" s="62" t="s">
        <v>693</v>
      </c>
      <c r="L10" s="77">
        <v>0.78300000000000003</v>
      </c>
      <c r="M10" s="77">
        <v>0.93</v>
      </c>
      <c r="N10" s="62"/>
      <c r="O10" s="64"/>
      <c r="R10" s="112" t="s">
        <v>48</v>
      </c>
      <c r="S10" s="152">
        <v>0.20833682697490566</v>
      </c>
      <c r="T10" s="108">
        <v>2.6533104085969195E-2</v>
      </c>
      <c r="U10" s="57">
        <v>0.33041787413096407</v>
      </c>
      <c r="X10" s="112" t="s">
        <v>58</v>
      </c>
      <c r="Y10" s="152">
        <v>3.3897892162117388E-2</v>
      </c>
      <c r="Z10" s="108">
        <v>1.1823135811966706E-2</v>
      </c>
      <c r="AA10" s="57">
        <v>0.19291913224158527</v>
      </c>
      <c r="AC10" s="64"/>
      <c r="AG10" s="61" t="s">
        <v>226</v>
      </c>
      <c r="AH10" s="61">
        <v>111314</v>
      </c>
      <c r="AI10" s="54">
        <v>18.8</v>
      </c>
      <c r="AL10" s="64"/>
      <c r="AP10" s="61" t="s">
        <v>236</v>
      </c>
      <c r="AQ10" s="61">
        <v>500911</v>
      </c>
      <c r="AR10" s="54">
        <v>16</v>
      </c>
      <c r="AU10" s="64"/>
      <c r="AY10" s="61" t="s">
        <v>314</v>
      </c>
      <c r="AZ10" s="61">
        <v>292198</v>
      </c>
      <c r="BA10" s="54">
        <v>9.3000000000000007</v>
      </c>
      <c r="BE10" s="64"/>
      <c r="BI10" s="61" t="s">
        <v>253</v>
      </c>
      <c r="BJ10" s="61">
        <v>598310</v>
      </c>
      <c r="BK10" s="61">
        <v>19.100000000000001</v>
      </c>
      <c r="BN10" s="64"/>
      <c r="BR10" s="61" t="s">
        <v>332</v>
      </c>
      <c r="BS10" s="61">
        <v>2354978</v>
      </c>
      <c r="BT10" s="61">
        <v>75.2</v>
      </c>
      <c r="BW10" s="43" t="s">
        <v>474</v>
      </c>
      <c r="BX10" s="24" t="s">
        <v>349</v>
      </c>
      <c r="BY10" s="62">
        <f>BS29</f>
        <v>1102700</v>
      </c>
      <c r="BZ10" s="44">
        <f t="shared" si="0"/>
        <v>0.35222222293203997</v>
      </c>
      <c r="CB10" s="64"/>
      <c r="CF10" s="61" t="s">
        <v>455</v>
      </c>
      <c r="CG10" s="61">
        <v>354812</v>
      </c>
      <c r="CH10" s="61">
        <v>11.3</v>
      </c>
      <c r="CK10" s="43" t="s">
        <v>474</v>
      </c>
      <c r="CL10" s="24" t="s">
        <v>349</v>
      </c>
      <c r="CM10" s="62">
        <f>SUM(CG35:CG36)</f>
        <v>608746</v>
      </c>
      <c r="CN10" s="35">
        <f t="shared" si="1"/>
        <v>0.19444442669900028</v>
      </c>
      <c r="CO10" s="44">
        <f t="shared" si="2"/>
        <v>-0.19444442669900028</v>
      </c>
      <c r="CP10" s="44">
        <v>0.35222222293203997</v>
      </c>
    </row>
    <row r="11" spans="10:99" x14ac:dyDescent="0.25">
      <c r="J11" s="62"/>
      <c r="K11" s="62" t="s">
        <v>438</v>
      </c>
      <c r="L11" s="35">
        <v>0.87425075483975401</v>
      </c>
      <c r="M11" s="62"/>
      <c r="N11" s="62"/>
      <c r="O11" s="64"/>
      <c r="R11" s="113" t="s">
        <v>119</v>
      </c>
      <c r="S11" s="152">
        <v>0.20689677960837183</v>
      </c>
      <c r="T11" s="108">
        <v>1.9257126252554338E-2</v>
      </c>
      <c r="U11" s="57">
        <v>0.33700000000000002</v>
      </c>
      <c r="X11" s="112" t="s">
        <v>61</v>
      </c>
      <c r="Y11" s="152">
        <v>3.5719052557007774E-2</v>
      </c>
      <c r="Z11" s="108">
        <v>1.2125134784775076E-2</v>
      </c>
      <c r="AA11" s="57">
        <v>0.30681236094856507</v>
      </c>
      <c r="AC11" s="64"/>
      <c r="AG11" s="61" t="s">
        <v>227</v>
      </c>
      <c r="AH11" s="61">
        <v>55657</v>
      </c>
      <c r="AI11" s="54">
        <v>9.4</v>
      </c>
      <c r="AL11" s="64"/>
      <c r="AP11" s="61" t="s">
        <v>237</v>
      </c>
      <c r="AQ11" s="61">
        <v>393076</v>
      </c>
      <c r="AR11" s="193">
        <v>12.6</v>
      </c>
      <c r="AU11" s="64"/>
      <c r="AY11" s="61" t="s">
        <v>315</v>
      </c>
      <c r="AZ11" s="61">
        <v>128706</v>
      </c>
      <c r="BA11" s="61">
        <v>4.0999999999999996</v>
      </c>
      <c r="BE11" s="64"/>
      <c r="BI11" s="61" t="s">
        <v>254</v>
      </c>
      <c r="BJ11" s="61">
        <v>1488819</v>
      </c>
      <c r="BK11" s="61">
        <v>47.6</v>
      </c>
      <c r="BN11" s="64"/>
      <c r="BR11" s="61" t="s">
        <v>43</v>
      </c>
      <c r="BS11" s="61">
        <v>3127215</v>
      </c>
      <c r="BT11" s="61">
        <v>99.9</v>
      </c>
      <c r="BW11" s="65" t="s">
        <v>450</v>
      </c>
      <c r="BX11" s="24" t="s">
        <v>350</v>
      </c>
      <c r="BY11" s="62">
        <f>BS39</f>
        <v>2295842</v>
      </c>
      <c r="BZ11" s="23">
        <f t="shared" si="0"/>
        <v>0.7333332481552014</v>
      </c>
      <c r="CB11" s="64"/>
      <c r="CF11" s="61" t="s">
        <v>456</v>
      </c>
      <c r="CG11" s="61">
        <v>274805</v>
      </c>
      <c r="CH11" s="61">
        <v>8.8000000000000007</v>
      </c>
      <c r="CK11" s="65" t="s">
        <v>450</v>
      </c>
      <c r="CL11" s="24" t="s">
        <v>350</v>
      </c>
      <c r="CM11" s="62">
        <f>SUM(CG48:CG49)</f>
        <v>1746232</v>
      </c>
      <c r="CN11" s="35">
        <f t="shared" si="1"/>
        <v>0.55777792400023762</v>
      </c>
      <c r="CO11" s="23">
        <f t="shared" si="2"/>
        <v>-0.55777792400023762</v>
      </c>
      <c r="CP11" s="23">
        <v>0.7333332481552014</v>
      </c>
    </row>
    <row r="12" spans="10:99" x14ac:dyDescent="0.25">
      <c r="J12" s="62"/>
      <c r="K12" s="62" t="s">
        <v>516</v>
      </c>
      <c r="L12" s="62">
        <v>9000</v>
      </c>
      <c r="M12" s="62">
        <v>5300</v>
      </c>
      <c r="N12" s="62"/>
      <c r="O12" s="64"/>
      <c r="R12" s="112" t="s">
        <v>50</v>
      </c>
      <c r="S12" s="152">
        <v>0.20588309898453552</v>
      </c>
      <c r="T12" s="108">
        <v>2.6417236519194722E-2</v>
      </c>
      <c r="U12" s="57">
        <v>0.27268793526705104</v>
      </c>
      <c r="X12" s="113" t="s">
        <v>259</v>
      </c>
      <c r="Y12" s="154">
        <v>3.597177354307389E-2</v>
      </c>
      <c r="Z12" s="156">
        <v>1.2166358712305484E-2</v>
      </c>
      <c r="AA12" s="57">
        <v>8.1821435191737416E-2</v>
      </c>
      <c r="AC12" s="64"/>
      <c r="AG12" s="61" t="s">
        <v>368</v>
      </c>
      <c r="AH12" s="61">
        <v>3479</v>
      </c>
      <c r="AI12" s="61">
        <v>0.6</v>
      </c>
      <c r="AL12" s="64"/>
      <c r="AP12" s="61" t="s">
        <v>238</v>
      </c>
      <c r="AQ12" s="61">
        <v>142621</v>
      </c>
      <c r="AR12" s="61">
        <v>4.5999999999999996</v>
      </c>
      <c r="AU12" s="64"/>
      <c r="AY12" s="61" t="s">
        <v>316</v>
      </c>
      <c r="AZ12" s="61">
        <v>114792</v>
      </c>
      <c r="BA12" s="61">
        <v>3.7</v>
      </c>
      <c r="BE12" s="64"/>
      <c r="BI12" s="61" t="s">
        <v>43</v>
      </c>
      <c r="BJ12" s="61">
        <v>3127215</v>
      </c>
      <c r="BK12" s="61">
        <v>99.9</v>
      </c>
      <c r="BN12" s="64"/>
      <c r="BQ12" s="61" t="s">
        <v>69</v>
      </c>
      <c r="BR12" s="61" t="s">
        <v>70</v>
      </c>
      <c r="BS12" s="61">
        <v>3479</v>
      </c>
      <c r="BT12" s="61">
        <v>0.1</v>
      </c>
      <c r="BW12" s="65" t="s">
        <v>449</v>
      </c>
      <c r="BX12" s="24" t="s">
        <v>351</v>
      </c>
      <c r="BY12" s="62">
        <f>BS49</f>
        <v>2160179</v>
      </c>
      <c r="BZ12" s="23">
        <f t="shared" si="0"/>
        <v>0.69000004471851928</v>
      </c>
      <c r="CB12" s="64"/>
      <c r="CF12" s="61" t="s">
        <v>457</v>
      </c>
      <c r="CG12" s="61">
        <v>52178</v>
      </c>
      <c r="CH12" s="61">
        <v>1.7</v>
      </c>
      <c r="CK12" s="65" t="s">
        <v>449</v>
      </c>
      <c r="CL12" s="24" t="s">
        <v>351</v>
      </c>
      <c r="CM12" s="62">
        <f>SUM(CG61:CG62)</f>
        <v>1422726</v>
      </c>
      <c r="CN12" s="35">
        <f t="shared" si="1"/>
        <v>0.45444428615508253</v>
      </c>
      <c r="CO12" s="23">
        <f t="shared" si="2"/>
        <v>-0.45444428615508253</v>
      </c>
      <c r="CP12" s="23">
        <v>0.69000004471851928</v>
      </c>
    </row>
    <row r="13" spans="10:99" x14ac:dyDescent="0.25">
      <c r="J13" s="62"/>
      <c r="K13" s="62" t="s">
        <v>432</v>
      </c>
      <c r="L13" s="88">
        <f>L12/87.18</f>
        <v>103.23468685478321</v>
      </c>
      <c r="M13" s="62">
        <v>61</v>
      </c>
      <c r="N13" s="62"/>
      <c r="O13" s="64"/>
      <c r="R13" s="112" t="s">
        <v>51</v>
      </c>
      <c r="S13" s="153">
        <v>0.11110933657009614</v>
      </c>
      <c r="T13" s="108">
        <v>2.0532142329303647E-2</v>
      </c>
      <c r="U13" s="57">
        <v>0.26481777328727685</v>
      </c>
      <c r="X13" s="112" t="s">
        <v>54</v>
      </c>
      <c r="Y13" s="152">
        <v>5.2631297888606952E-2</v>
      </c>
      <c r="Z13" s="108">
        <v>1.4588692591496932E-2</v>
      </c>
      <c r="AA13" s="57">
        <v>5.0069729986300791E-2</v>
      </c>
      <c r="AC13" s="64"/>
      <c r="AG13" s="61" t="s">
        <v>228</v>
      </c>
      <c r="AH13" s="61">
        <v>24350</v>
      </c>
      <c r="AI13" s="54">
        <v>4.0999999999999996</v>
      </c>
      <c r="AL13" s="64"/>
      <c r="AP13" s="61" t="s">
        <v>239</v>
      </c>
      <c r="AQ13" s="61">
        <v>146099</v>
      </c>
      <c r="AR13" s="61">
        <v>4.7</v>
      </c>
      <c r="AU13" s="64"/>
      <c r="AY13" s="61" t="s">
        <v>317</v>
      </c>
      <c r="AZ13" s="61">
        <v>90442</v>
      </c>
      <c r="BA13" s="61">
        <v>2.9</v>
      </c>
      <c r="BE13" s="64"/>
      <c r="BH13" s="61" t="s">
        <v>69</v>
      </c>
      <c r="BI13" s="61" t="s">
        <v>70</v>
      </c>
      <c r="BJ13" s="61">
        <v>3479</v>
      </c>
      <c r="BK13" s="61">
        <v>0.1</v>
      </c>
      <c r="BN13" s="64"/>
      <c r="BQ13" s="61" t="s">
        <v>43</v>
      </c>
      <c r="BS13" s="61">
        <v>3130694</v>
      </c>
      <c r="BT13" s="61">
        <v>100</v>
      </c>
      <c r="BW13" s="65" t="s">
        <v>448</v>
      </c>
      <c r="BX13" s="24" t="s">
        <v>352</v>
      </c>
      <c r="BY13" s="62">
        <f>BS59</f>
        <v>1554911</v>
      </c>
      <c r="BZ13" s="23">
        <f t="shared" si="0"/>
        <v>0.49666655380564184</v>
      </c>
      <c r="CB13" s="64"/>
      <c r="CF13" s="61" t="s">
        <v>458</v>
      </c>
      <c r="CG13" s="61">
        <v>73050</v>
      </c>
      <c r="CH13" s="61">
        <v>2.2999999999999998</v>
      </c>
      <c r="CK13" s="65" t="s">
        <v>448</v>
      </c>
      <c r="CL13" s="24" t="s">
        <v>352</v>
      </c>
      <c r="CM13" s="62">
        <f>SUM(CG74:CG75)</f>
        <v>921815</v>
      </c>
      <c r="CN13" s="35">
        <f t="shared" si="1"/>
        <v>0.29444429893180235</v>
      </c>
      <c r="CO13" s="23">
        <f t="shared" si="2"/>
        <v>-0.29444429893180235</v>
      </c>
      <c r="CP13" s="23">
        <v>0.49666655380564184</v>
      </c>
    </row>
    <row r="14" spans="10:99" x14ac:dyDescent="0.25">
      <c r="J14" s="62"/>
      <c r="K14" s="62" t="s">
        <v>843</v>
      </c>
      <c r="L14" s="35">
        <v>0.117647158296314</v>
      </c>
      <c r="M14" s="35">
        <v>3.6999999999999998E-2</v>
      </c>
      <c r="N14" s="62"/>
      <c r="O14" s="64"/>
      <c r="R14" s="112" t="s">
        <v>52</v>
      </c>
      <c r="S14" s="152">
        <v>0.19155809306202298</v>
      </c>
      <c r="T14" s="108">
        <v>2.5710438163750061E-2</v>
      </c>
      <c r="U14" s="57">
        <v>0.22435422164453778</v>
      </c>
      <c r="X14" s="110" t="s">
        <v>164</v>
      </c>
      <c r="Y14" s="154">
        <v>6.3953415492457505E-2</v>
      </c>
      <c r="Z14" s="108">
        <v>1.5985102292682126E-2</v>
      </c>
      <c r="AA14" s="23">
        <v>8.2623335966029221E-2</v>
      </c>
      <c r="AC14" s="64"/>
      <c r="AG14" s="61" t="s">
        <v>229</v>
      </c>
      <c r="AH14" s="61">
        <v>13914</v>
      </c>
      <c r="AI14" s="61">
        <v>2.4</v>
      </c>
      <c r="AL14" s="64"/>
      <c r="AP14" s="61" t="s">
        <v>240</v>
      </c>
      <c r="AQ14" s="61">
        <v>20871</v>
      </c>
      <c r="AR14" s="61">
        <v>0.7</v>
      </c>
      <c r="AU14" s="64"/>
      <c r="AY14" s="61" t="s">
        <v>318</v>
      </c>
      <c r="AZ14" s="61">
        <v>219149</v>
      </c>
      <c r="BA14" s="61">
        <v>7</v>
      </c>
      <c r="BE14" s="64"/>
      <c r="BH14" s="61" t="s">
        <v>43</v>
      </c>
      <c r="BJ14" s="61">
        <v>3130694</v>
      </c>
      <c r="BK14" s="61">
        <v>100</v>
      </c>
      <c r="BN14" s="64"/>
      <c r="BW14" s="65" t="s">
        <v>476</v>
      </c>
      <c r="BX14" s="24" t="s">
        <v>353</v>
      </c>
      <c r="BY14" s="62">
        <f>BS69</f>
        <v>1843631</v>
      </c>
      <c r="BZ14" s="23">
        <f t="shared" si="0"/>
        <v>0.58888891728159953</v>
      </c>
      <c r="CB14" s="64"/>
      <c r="CF14" s="61" t="s">
        <v>43</v>
      </c>
      <c r="CG14" s="61">
        <v>772238</v>
      </c>
      <c r="CH14" s="61">
        <v>24.7</v>
      </c>
      <c r="CK14" s="65" t="s">
        <v>476</v>
      </c>
      <c r="CL14" s="24" t="s">
        <v>353</v>
      </c>
      <c r="CM14" s="62">
        <f>SUM(CG87:CG88)</f>
        <v>1092264</v>
      </c>
      <c r="CN14" s="35">
        <f t="shared" si="1"/>
        <v>0.34888877673768182</v>
      </c>
      <c r="CO14" s="23">
        <f t="shared" si="2"/>
        <v>-0.34888877673768182</v>
      </c>
      <c r="CP14" s="23">
        <v>0.58888891728159953</v>
      </c>
    </row>
    <row r="15" spans="10:99" x14ac:dyDescent="0.25">
      <c r="O15" s="64"/>
      <c r="R15" s="112" t="s">
        <v>53</v>
      </c>
      <c r="S15" s="152">
        <v>2.3809686777948025E-2</v>
      </c>
      <c r="T15" s="108">
        <v>9.9604487368752763E-3</v>
      </c>
      <c r="U15" s="57">
        <v>7.0136527242600152E-2</v>
      </c>
      <c r="X15" s="112" t="s">
        <v>63</v>
      </c>
      <c r="Y15" s="152">
        <v>6.5116701966069793E-2</v>
      </c>
      <c r="Z15" s="108">
        <v>1.6119802454582652E-2</v>
      </c>
      <c r="AA15" s="57">
        <v>8.9827356531953367E-2</v>
      </c>
      <c r="AC15" s="64"/>
      <c r="AG15" s="61" t="s">
        <v>230</v>
      </c>
      <c r="AH15" s="61">
        <v>13914</v>
      </c>
      <c r="AI15" s="61">
        <v>2.4</v>
      </c>
      <c r="AL15" s="64"/>
      <c r="AP15" s="61" t="s">
        <v>241</v>
      </c>
      <c r="AQ15" s="61">
        <v>907901</v>
      </c>
      <c r="AR15" s="54">
        <v>29</v>
      </c>
      <c r="AU15" s="64"/>
      <c r="AY15" s="61" t="s">
        <v>319</v>
      </c>
      <c r="AZ15" s="61">
        <v>699188</v>
      </c>
      <c r="BA15" s="54">
        <v>22.3</v>
      </c>
      <c r="BE15" s="64"/>
      <c r="BN15" s="64"/>
      <c r="BW15" s="43" t="s">
        <v>447</v>
      </c>
      <c r="BX15" s="24" t="s">
        <v>354</v>
      </c>
      <c r="BY15" s="62">
        <f>BS79</f>
        <v>1464469</v>
      </c>
      <c r="BZ15" s="44">
        <f t="shared" si="0"/>
        <v>0.46777775151452045</v>
      </c>
      <c r="CB15" s="64"/>
      <c r="CE15" s="61" t="s">
        <v>69</v>
      </c>
      <c r="CF15" s="61" t="s">
        <v>70</v>
      </c>
      <c r="CG15" s="61">
        <v>2358456</v>
      </c>
      <c r="CH15" s="61">
        <v>75.3</v>
      </c>
      <c r="CK15" s="43" t="s">
        <v>447</v>
      </c>
      <c r="CL15" s="24" t="s">
        <v>354</v>
      </c>
      <c r="CM15" s="62">
        <f>SUM(CG100:CG101)</f>
        <v>880073</v>
      </c>
      <c r="CN15" s="35">
        <f t="shared" si="1"/>
        <v>0.28111115299035933</v>
      </c>
      <c r="CO15" s="44">
        <f t="shared" si="2"/>
        <v>-0.28111115299035933</v>
      </c>
      <c r="CP15" s="44">
        <v>0.46777775151452045</v>
      </c>
    </row>
    <row r="16" spans="10:99" x14ac:dyDescent="0.25">
      <c r="O16" s="64"/>
      <c r="R16" s="112" t="s">
        <v>54</v>
      </c>
      <c r="S16" s="152">
        <v>5.2631297888606952E-2</v>
      </c>
      <c r="T16" s="108">
        <v>1.4588692591496932E-2</v>
      </c>
      <c r="U16" s="57">
        <v>5.0069729986300791E-2</v>
      </c>
      <c r="X16" s="112" t="s">
        <v>55</v>
      </c>
      <c r="Y16" s="152">
        <v>9.1428937520739356E-2</v>
      </c>
      <c r="Z16" s="108">
        <v>1.8830250756948063E-2</v>
      </c>
      <c r="AA16" s="57">
        <v>0.11694161191872102</v>
      </c>
      <c r="AC16" s="64"/>
      <c r="AG16" s="61" t="s">
        <v>231</v>
      </c>
      <c r="AH16" s="61">
        <v>27828</v>
      </c>
      <c r="AI16" s="61">
        <v>4.7</v>
      </c>
      <c r="AL16" s="64"/>
      <c r="AP16" s="61" t="s">
        <v>242</v>
      </c>
      <c r="AQ16" s="61">
        <v>59135</v>
      </c>
      <c r="AR16" s="61">
        <v>1.9</v>
      </c>
      <c r="AU16" s="64"/>
      <c r="AY16" s="61" t="s">
        <v>320</v>
      </c>
      <c r="AZ16" s="61">
        <v>146099</v>
      </c>
      <c r="BA16" s="61">
        <v>4.7</v>
      </c>
      <c r="BE16" s="64"/>
      <c r="BN16" s="64"/>
      <c r="BW16" s="43" t="s">
        <v>477</v>
      </c>
      <c r="BX16" s="24" t="s">
        <v>355</v>
      </c>
      <c r="BY16" s="62">
        <f>BS89</f>
        <v>278284</v>
      </c>
      <c r="BZ16" s="44">
        <f t="shared" si="0"/>
        <v>8.8888917281599547E-2</v>
      </c>
      <c r="CB16" s="64"/>
      <c r="CE16" s="61" t="s">
        <v>43</v>
      </c>
      <c r="CG16" s="61">
        <v>3130694</v>
      </c>
      <c r="CH16" s="61">
        <v>100</v>
      </c>
      <c r="CK16" s="43" t="s">
        <v>477</v>
      </c>
      <c r="CL16" s="24" t="s">
        <v>355</v>
      </c>
      <c r="CM16" s="62">
        <f>SUM(CG113:CG114)</f>
        <v>142620</v>
      </c>
      <c r="CN16" s="35">
        <f t="shared" si="1"/>
        <v>4.5555394426922594E-2</v>
      </c>
      <c r="CO16" s="44">
        <f t="shared" si="2"/>
        <v>-4.5555394426922594E-2</v>
      </c>
      <c r="CP16" s="44">
        <v>8.8888917281599547E-2</v>
      </c>
    </row>
    <row r="17" spans="15:94" x14ac:dyDescent="0.25">
      <c r="O17" s="64"/>
      <c r="R17" s="110" t="s">
        <v>164</v>
      </c>
      <c r="S17" s="154">
        <v>6.3953415492457505E-2</v>
      </c>
      <c r="T17" s="108">
        <v>1.5985102292682126E-2</v>
      </c>
      <c r="U17" s="23">
        <v>8.2623335966029221E-2</v>
      </c>
      <c r="X17" s="112" t="s">
        <v>56</v>
      </c>
      <c r="Y17" s="152">
        <v>0.12371265399992294</v>
      </c>
      <c r="Z17" s="108">
        <v>2.1511225291193189E-2</v>
      </c>
      <c r="AA17" s="57">
        <v>0.28533999859497072</v>
      </c>
      <c r="AC17" s="64"/>
      <c r="AG17" s="61" t="s">
        <v>232</v>
      </c>
      <c r="AH17" s="61">
        <v>48700</v>
      </c>
      <c r="AI17" s="61">
        <v>8.1999999999999993</v>
      </c>
      <c r="AL17" s="64"/>
      <c r="AP17" s="61" t="s">
        <v>243</v>
      </c>
      <c r="AQ17" s="61">
        <v>323505</v>
      </c>
      <c r="AR17" s="54">
        <v>10.3</v>
      </c>
      <c r="AU17" s="64"/>
      <c r="AY17" s="61" t="s">
        <v>321</v>
      </c>
      <c r="AZ17" s="61">
        <v>591353</v>
      </c>
      <c r="BA17" s="54">
        <v>18.899999999999999</v>
      </c>
      <c r="BE17" s="64"/>
      <c r="BN17" s="64"/>
      <c r="BQ17" s="24" t="s">
        <v>333</v>
      </c>
      <c r="BW17" s="43" t="s">
        <v>478</v>
      </c>
      <c r="BX17" s="24" t="s">
        <v>356</v>
      </c>
      <c r="BY17" s="62">
        <f>BS99</f>
        <v>365248</v>
      </c>
      <c r="BZ17" s="44">
        <f t="shared" si="0"/>
        <v>0.11666678378659812</v>
      </c>
      <c r="CB17" s="64"/>
      <c r="CK17" s="43" t="s">
        <v>478</v>
      </c>
      <c r="CL17" s="24" t="s">
        <v>356</v>
      </c>
      <c r="CM17" s="62">
        <f>SUM(CG126:CG127)</f>
        <v>173928</v>
      </c>
      <c r="CN17" s="35">
        <f t="shared" si="1"/>
        <v>5.5555733009997145E-2</v>
      </c>
      <c r="CO17" s="44">
        <f t="shared" si="2"/>
        <v>-5.5555733009997145E-2</v>
      </c>
      <c r="CP17" s="44">
        <v>0.11666678378659812</v>
      </c>
    </row>
    <row r="18" spans="15:94" x14ac:dyDescent="0.25">
      <c r="O18" s="64"/>
      <c r="R18" s="112" t="s">
        <v>55</v>
      </c>
      <c r="S18" s="152">
        <v>9.1428937520739356E-2</v>
      </c>
      <c r="T18" s="108">
        <v>1.8830250756948063E-2</v>
      </c>
      <c r="U18" s="57">
        <v>0.11694161191872102</v>
      </c>
      <c r="X18" s="112" t="s">
        <v>59</v>
      </c>
      <c r="Y18" s="152">
        <v>0.13043858662367042</v>
      </c>
      <c r="Z18" s="108">
        <v>2.2003308540939966E-2</v>
      </c>
      <c r="AA18" s="57">
        <v>0.20858742293958196</v>
      </c>
      <c r="AC18" s="64"/>
      <c r="AG18" s="61" t="s">
        <v>43</v>
      </c>
      <c r="AH18" s="61">
        <v>497432</v>
      </c>
      <c r="AI18" s="61">
        <v>84.1</v>
      </c>
      <c r="AL18" s="64"/>
      <c r="AP18" s="61" t="s">
        <v>218</v>
      </c>
      <c r="AQ18" s="61">
        <v>59135</v>
      </c>
      <c r="AR18" s="61">
        <v>1.9</v>
      </c>
      <c r="AU18" s="64"/>
      <c r="AY18" s="61" t="s">
        <v>322</v>
      </c>
      <c r="AZ18" s="61">
        <v>330462</v>
      </c>
      <c r="BA18" s="54">
        <v>10.6</v>
      </c>
      <c r="BE18" s="64"/>
      <c r="BN18" s="64"/>
      <c r="BS18" s="61" t="s">
        <v>3</v>
      </c>
      <c r="BT18" s="61" t="s">
        <v>4</v>
      </c>
      <c r="BW18" s="65" t="s">
        <v>451</v>
      </c>
      <c r="BX18" s="24" t="s">
        <v>357</v>
      </c>
      <c r="BY18" s="62">
        <f>BS109</f>
        <v>3029816</v>
      </c>
      <c r="BZ18" s="23">
        <f t="shared" si="0"/>
        <v>0.96777775151452039</v>
      </c>
      <c r="CB18" s="64"/>
      <c r="CK18" s="65" t="s">
        <v>451</v>
      </c>
      <c r="CL18" s="24" t="s">
        <v>357</v>
      </c>
      <c r="CM18" s="62">
        <f>SUM(CG139:CG140)</f>
        <v>1074871</v>
      </c>
      <c r="CN18" s="35">
        <f t="shared" si="1"/>
        <v>0.34333313955308314</v>
      </c>
      <c r="CO18" s="23">
        <f t="shared" si="2"/>
        <v>-0.34333313955308314</v>
      </c>
      <c r="CP18" s="23">
        <v>0.96777775151452039</v>
      </c>
    </row>
    <row r="19" spans="15:94" x14ac:dyDescent="0.25">
      <c r="O19" s="64"/>
      <c r="R19" s="112" t="s">
        <v>56</v>
      </c>
      <c r="S19" s="152">
        <v>0.12371265399992294</v>
      </c>
      <c r="T19" s="108">
        <v>2.1511225291193189E-2</v>
      </c>
      <c r="U19" s="57">
        <v>0.28533999859497072</v>
      </c>
      <c r="X19" s="112" t="s">
        <v>88</v>
      </c>
      <c r="Y19" s="152">
        <v>0.13043858662367042</v>
      </c>
      <c r="Z19" s="108">
        <v>1.1199357729432584E-2</v>
      </c>
      <c r="AA19" s="57">
        <v>8.8901423056172532E-2</v>
      </c>
      <c r="AC19" s="64"/>
      <c r="AF19" s="61" t="s">
        <v>69</v>
      </c>
      <c r="AG19" s="61" t="s">
        <v>70</v>
      </c>
      <c r="AH19" s="61">
        <v>93921</v>
      </c>
      <c r="AI19" s="61">
        <v>15.9</v>
      </c>
      <c r="AL19" s="64"/>
      <c r="AP19" s="61" t="s">
        <v>43</v>
      </c>
      <c r="AQ19" s="61">
        <v>3127215</v>
      </c>
      <c r="AR19" s="61">
        <v>99.9</v>
      </c>
      <c r="AU19" s="64"/>
      <c r="AY19" s="61" t="s">
        <v>323</v>
      </c>
      <c r="AZ19" s="61">
        <v>406990</v>
      </c>
      <c r="BA19" s="54">
        <v>13</v>
      </c>
      <c r="BE19" s="64"/>
      <c r="BN19" s="64"/>
      <c r="BQ19" s="61" t="s">
        <v>6</v>
      </c>
      <c r="BR19" s="61" t="s">
        <v>331</v>
      </c>
      <c r="BS19" s="61">
        <v>1074872</v>
      </c>
      <c r="BT19" s="61">
        <v>34.299999999999997</v>
      </c>
      <c r="BW19" s="43" t="s">
        <v>479</v>
      </c>
      <c r="BX19" s="24" t="s">
        <v>358</v>
      </c>
      <c r="BY19" s="62">
        <f>BS119</f>
        <v>1318370</v>
      </c>
      <c r="BZ19" s="44">
        <f t="shared" si="0"/>
        <v>0.42111110188348017</v>
      </c>
      <c r="CB19" s="64"/>
      <c r="CK19" s="43" t="s">
        <v>479</v>
      </c>
      <c r="CL19" s="24" t="s">
        <v>358</v>
      </c>
      <c r="CM19" s="62">
        <f>SUM(CG152:CG153)</f>
        <v>768759</v>
      </c>
      <c r="CN19" s="35">
        <f t="shared" si="1"/>
        <v>0.24555545831052156</v>
      </c>
      <c r="CO19" s="44">
        <f t="shared" si="2"/>
        <v>-0.24555545831052156</v>
      </c>
      <c r="CP19" s="44">
        <v>0.42111110188348017</v>
      </c>
    </row>
    <row r="20" spans="15:94" x14ac:dyDescent="0.25">
      <c r="O20" s="64"/>
      <c r="R20" s="112" t="s">
        <v>57</v>
      </c>
      <c r="S20" s="152">
        <v>0.14285494278718064</v>
      </c>
      <c r="T20" s="108">
        <v>2.2861757563169625E-2</v>
      </c>
      <c r="U20" s="57">
        <v>0.25457267048150523</v>
      </c>
      <c r="X20" s="112" t="s">
        <v>57</v>
      </c>
      <c r="Y20" s="152">
        <v>0.14285494278718064</v>
      </c>
      <c r="Z20" s="108">
        <v>2.2861757563169625E-2</v>
      </c>
      <c r="AA20" s="57">
        <v>0.25457267048150523</v>
      </c>
      <c r="AC20" s="64"/>
      <c r="AF20" s="61" t="s">
        <v>43</v>
      </c>
      <c r="AH20" s="61">
        <v>591353</v>
      </c>
      <c r="AI20" s="61">
        <v>100</v>
      </c>
      <c r="AL20" s="64"/>
      <c r="AO20" s="61" t="s">
        <v>69</v>
      </c>
      <c r="AP20" s="61" t="s">
        <v>70</v>
      </c>
      <c r="AQ20" s="61">
        <v>3479</v>
      </c>
      <c r="AR20" s="61">
        <v>0.1</v>
      </c>
      <c r="AU20" s="64"/>
      <c r="AY20" s="61" t="s">
        <v>324</v>
      </c>
      <c r="AZ20" s="61">
        <v>13914</v>
      </c>
      <c r="BA20" s="61">
        <v>0.4</v>
      </c>
      <c r="BE20" s="64"/>
      <c r="BN20" s="64"/>
      <c r="BR20" s="61" t="s">
        <v>332</v>
      </c>
      <c r="BS20" s="61">
        <v>2052344</v>
      </c>
      <c r="BT20" s="61">
        <v>65.599999999999994</v>
      </c>
      <c r="BW20" s="43" t="s">
        <v>480</v>
      </c>
      <c r="BX20" s="24" t="s">
        <v>359</v>
      </c>
      <c r="BY20" s="62">
        <f>BS129</f>
        <v>368726</v>
      </c>
      <c r="BZ20" s="44">
        <f t="shared" si="0"/>
        <v>0.11777771957272094</v>
      </c>
      <c r="CB20" s="64"/>
      <c r="CE20" s="24" t="s">
        <v>459</v>
      </c>
      <c r="CK20" s="43" t="s">
        <v>480</v>
      </c>
      <c r="CL20" s="24" t="s">
        <v>359</v>
      </c>
      <c r="CM20" s="62">
        <f>SUM(CG165:CG166)</f>
        <v>215670</v>
      </c>
      <c r="CN20" s="35">
        <f t="shared" si="1"/>
        <v>6.8888878951440163E-2</v>
      </c>
      <c r="CO20" s="44">
        <f t="shared" si="2"/>
        <v>-6.8888878951440163E-2</v>
      </c>
      <c r="CP20" s="44">
        <v>0.11777771957272094</v>
      </c>
    </row>
    <row r="21" spans="15:94" x14ac:dyDescent="0.25">
      <c r="O21" s="64"/>
      <c r="R21" s="112" t="s">
        <v>58</v>
      </c>
      <c r="S21" s="152">
        <v>3.3897892162117388E-2</v>
      </c>
      <c r="T21" s="108">
        <v>1.1823135811966706E-2</v>
      </c>
      <c r="U21" s="57">
        <v>0.19291913224158527</v>
      </c>
      <c r="X21" s="112" t="s">
        <v>52</v>
      </c>
      <c r="Y21" s="152">
        <v>0.19155809306202298</v>
      </c>
      <c r="Z21" s="108">
        <v>2.5710438163750061E-2</v>
      </c>
      <c r="AA21" s="57">
        <v>0.22435422164453778</v>
      </c>
      <c r="AC21" s="64"/>
      <c r="AL21" s="64"/>
      <c r="AO21" s="61" t="s">
        <v>43</v>
      </c>
      <c r="AQ21" s="61">
        <v>3130694</v>
      </c>
      <c r="AR21" s="61">
        <v>100</v>
      </c>
      <c r="AU21" s="64"/>
      <c r="AY21" s="61" t="s">
        <v>325</v>
      </c>
      <c r="AZ21" s="61">
        <v>13914</v>
      </c>
      <c r="BA21" s="61">
        <v>0.4</v>
      </c>
      <c r="BE21" s="64"/>
      <c r="BN21" s="64"/>
      <c r="BR21" s="61" t="s">
        <v>43</v>
      </c>
      <c r="BS21" s="61">
        <v>3127215</v>
      </c>
      <c r="BT21" s="61">
        <v>99.9</v>
      </c>
      <c r="BW21" s="43" t="s">
        <v>481</v>
      </c>
      <c r="BX21" s="24" t="s">
        <v>360</v>
      </c>
      <c r="BY21" s="62">
        <f>BS139</f>
        <v>191320</v>
      </c>
      <c r="BZ21" s="44">
        <f t="shared" si="0"/>
        <v>6.1111050776600971E-2</v>
      </c>
      <c r="CB21" s="64"/>
      <c r="CG21" s="61" t="s">
        <v>3</v>
      </c>
      <c r="CH21" s="61" t="s">
        <v>4</v>
      </c>
      <c r="CK21" s="43" t="s">
        <v>481</v>
      </c>
      <c r="CL21" s="24" t="s">
        <v>360</v>
      </c>
      <c r="CM21" s="62">
        <f>SUM(CG178:CG179)</f>
        <v>73049</v>
      </c>
      <c r="CN21" s="35">
        <f t="shared" si="1"/>
        <v>2.3333165106522707E-2</v>
      </c>
      <c r="CO21" s="44">
        <f t="shared" si="2"/>
        <v>-2.3333165106522707E-2</v>
      </c>
      <c r="CP21" s="44">
        <v>6.1111050776600971E-2</v>
      </c>
    </row>
    <row r="22" spans="15:94" x14ac:dyDescent="0.25">
      <c r="O22" s="64"/>
      <c r="R22" s="112" t="s">
        <v>59</v>
      </c>
      <c r="S22" s="152">
        <v>0.13043858662367042</v>
      </c>
      <c r="T22" s="108">
        <v>2.2003308540939966E-2</v>
      </c>
      <c r="U22" s="57">
        <v>0.20858742293958196</v>
      </c>
      <c r="X22" s="112" t="s">
        <v>50</v>
      </c>
      <c r="Y22" s="152">
        <v>0.20588309898453552</v>
      </c>
      <c r="Z22" s="108">
        <v>2.6417236519194722E-2</v>
      </c>
      <c r="AA22" s="57">
        <v>0.27268793526705104</v>
      </c>
      <c r="AC22" s="64"/>
      <c r="AL22" s="64"/>
      <c r="AU22" s="64"/>
      <c r="AY22" s="61" t="s">
        <v>43</v>
      </c>
      <c r="AZ22" s="61">
        <v>3123737</v>
      </c>
      <c r="BA22" s="61">
        <v>99.8</v>
      </c>
      <c r="BE22" s="64"/>
      <c r="BN22" s="64"/>
      <c r="BQ22" s="61" t="s">
        <v>69</v>
      </c>
      <c r="BR22" s="61" t="s">
        <v>70</v>
      </c>
      <c r="BS22" s="61">
        <v>3479</v>
      </c>
      <c r="BT22" s="61">
        <v>0.1</v>
      </c>
      <c r="BW22" s="62"/>
      <c r="BX22" s="62"/>
      <c r="BY22" s="62"/>
      <c r="BZ22" s="62"/>
      <c r="CB22" s="64"/>
      <c r="CE22" s="61" t="s">
        <v>6</v>
      </c>
      <c r="CF22" s="61" t="s">
        <v>454</v>
      </c>
      <c r="CG22" s="61">
        <v>55657</v>
      </c>
      <c r="CH22" s="61">
        <v>1.8</v>
      </c>
    </row>
    <row r="23" spans="15:94" x14ac:dyDescent="0.25">
      <c r="O23" s="64"/>
      <c r="R23" s="112" t="s">
        <v>60</v>
      </c>
      <c r="S23" s="152">
        <v>3.1745597163567167E-2</v>
      </c>
      <c r="T23" s="108">
        <v>1.1454372630574767E-2</v>
      </c>
      <c r="U23" s="23">
        <v>7.8862295762369611E-2</v>
      </c>
      <c r="X23" s="112" t="s">
        <v>47</v>
      </c>
      <c r="Y23" s="152">
        <v>0.20634819232576923</v>
      </c>
      <c r="Z23" s="108">
        <v>2.6439312368097302E-2</v>
      </c>
      <c r="AA23" s="57">
        <v>0.3145452263411691</v>
      </c>
      <c r="AC23" s="64"/>
      <c r="AL23" s="64"/>
      <c r="AU23" s="64"/>
      <c r="AX23" s="61" t="s">
        <v>69</v>
      </c>
      <c r="AY23" s="61" t="s">
        <v>70</v>
      </c>
      <c r="AZ23" s="61">
        <v>6957</v>
      </c>
      <c r="BA23" s="61">
        <v>0.2</v>
      </c>
      <c r="BE23" s="64"/>
      <c r="BN23" s="64"/>
      <c r="BQ23" s="61" t="s">
        <v>43</v>
      </c>
      <c r="BS23" s="61">
        <v>3130694</v>
      </c>
      <c r="BT23" s="61">
        <v>100</v>
      </c>
      <c r="CB23" s="64"/>
      <c r="CF23" s="61" t="s">
        <v>455</v>
      </c>
      <c r="CG23" s="61">
        <v>567003</v>
      </c>
      <c r="CH23" s="61">
        <v>18.100000000000001</v>
      </c>
    </row>
    <row r="24" spans="15:94" x14ac:dyDescent="0.25">
      <c r="O24" s="64"/>
      <c r="R24" s="112" t="s">
        <v>88</v>
      </c>
      <c r="S24" s="152">
        <v>0.13043858662367042</v>
      </c>
      <c r="T24" s="108">
        <v>1.1199357729432584E-2</v>
      </c>
      <c r="U24" s="57">
        <v>8.8901423056172532E-2</v>
      </c>
      <c r="X24" s="113" t="s">
        <v>119</v>
      </c>
      <c r="Y24" s="152">
        <v>0.20689677960837183</v>
      </c>
      <c r="Z24" s="108">
        <v>1.9257126252554338E-2</v>
      </c>
      <c r="AA24" s="57">
        <v>0.33700000000000002</v>
      </c>
      <c r="AC24" s="64"/>
      <c r="AL24" s="64"/>
      <c r="AU24" s="64"/>
      <c r="AX24" s="61" t="s">
        <v>43</v>
      </c>
      <c r="AZ24" s="61">
        <v>3130694</v>
      </c>
      <c r="BA24" s="61">
        <v>100</v>
      </c>
      <c r="BE24" s="64"/>
      <c r="BN24" s="64"/>
      <c r="CB24" s="64"/>
      <c r="CF24" s="61" t="s">
        <v>456</v>
      </c>
      <c r="CG24" s="61">
        <v>354812</v>
      </c>
      <c r="CH24" s="61">
        <v>11.3</v>
      </c>
    </row>
    <row r="25" spans="15:94" ht="16.5" thickBot="1" x14ac:dyDescent="0.3">
      <c r="O25" s="64"/>
      <c r="R25" s="113" t="s">
        <v>259</v>
      </c>
      <c r="S25" s="154">
        <v>3.597177354307389E-2</v>
      </c>
      <c r="T25" s="156">
        <v>1.2166358712305484E-2</v>
      </c>
      <c r="U25" s="57">
        <v>8.1821435191737416E-2</v>
      </c>
      <c r="X25" s="112" t="s">
        <v>48</v>
      </c>
      <c r="Y25" s="152">
        <v>0.20833682697490566</v>
      </c>
      <c r="Z25" s="108">
        <v>2.6533104085969195E-2</v>
      </c>
      <c r="AA25" s="57">
        <v>0.33041787413096407</v>
      </c>
      <c r="AC25" s="64"/>
      <c r="AL25" s="64"/>
      <c r="AU25" s="64"/>
      <c r="BE25" s="64"/>
      <c r="BN25" s="64"/>
      <c r="CB25" s="64"/>
      <c r="CF25" s="61" t="s">
        <v>457</v>
      </c>
      <c r="CG25" s="61">
        <v>48700</v>
      </c>
      <c r="CH25" s="61">
        <v>1.6</v>
      </c>
    </row>
    <row r="26" spans="15:94" x14ac:dyDescent="0.25">
      <c r="O26" s="64"/>
      <c r="R26" s="112" t="s">
        <v>61</v>
      </c>
      <c r="S26" s="152">
        <v>3.5719052557007774E-2</v>
      </c>
      <c r="T26" s="108">
        <v>1.2125134784775076E-2</v>
      </c>
      <c r="U26" s="57">
        <v>0.30681236094856507</v>
      </c>
      <c r="X26" s="112" t="s">
        <v>45</v>
      </c>
      <c r="Y26" s="152">
        <v>0.36363574385306674</v>
      </c>
      <c r="Z26" s="108">
        <v>3.1428307125585725E-2</v>
      </c>
      <c r="AA26" s="57">
        <v>0.4636029800014988</v>
      </c>
      <c r="AC26" s="64"/>
      <c r="AG26" s="159" t="s">
        <v>225</v>
      </c>
      <c r="AH26" s="182">
        <v>198277</v>
      </c>
      <c r="AI26" s="183">
        <f>AH26/$AF$2</f>
        <v>0.33529380928142749</v>
      </c>
      <c r="AL26" s="64"/>
      <c r="AP26" s="209" t="s">
        <v>446</v>
      </c>
      <c r="AQ26" s="182">
        <v>907901</v>
      </c>
      <c r="AR26" s="183">
        <f>AQ26/$AO$2</f>
        <v>0.28999991695132132</v>
      </c>
      <c r="AU26" s="64"/>
      <c r="BE26" s="64"/>
      <c r="BN26" s="64"/>
      <c r="CB26" s="64"/>
      <c r="CF26" s="61" t="s">
        <v>458</v>
      </c>
      <c r="CG26" s="61">
        <v>48700</v>
      </c>
      <c r="CH26" s="61">
        <v>1.6</v>
      </c>
    </row>
    <row r="27" spans="15:94" ht="16.5" thickBot="1" x14ac:dyDescent="0.3">
      <c r="O27" s="64"/>
      <c r="R27" s="112" t="s">
        <v>62</v>
      </c>
      <c r="S27" s="153">
        <v>0.16666267398126633</v>
      </c>
      <c r="T27" s="108">
        <v>2.4348062436278517E-2</v>
      </c>
      <c r="U27" s="57">
        <v>0.16441678188154343</v>
      </c>
      <c r="X27" s="112" t="s">
        <v>51</v>
      </c>
      <c r="Y27" s="153">
        <v>0.11110933657009614</v>
      </c>
      <c r="Z27" s="108">
        <v>2.0532142329303647E-2</v>
      </c>
      <c r="AA27" s="57">
        <v>0.26481777328727685</v>
      </c>
      <c r="AC27" s="64"/>
      <c r="AG27" s="184" t="s">
        <v>226</v>
      </c>
      <c r="AH27" s="185">
        <v>111314</v>
      </c>
      <c r="AI27" s="186">
        <f t="shared" ref="AI27:AI29" si="3">AH27/$AF$2</f>
        <v>0.18823612968903514</v>
      </c>
      <c r="AL27" s="64"/>
      <c r="AP27" s="210" t="s">
        <v>235</v>
      </c>
      <c r="AQ27" s="185">
        <v>573961</v>
      </c>
      <c r="AR27" s="186">
        <f t="shared" ref="AR27:AR29" si="4">AQ27/$AO$2</f>
        <v>0.18333347174779777</v>
      </c>
      <c r="AU27" s="64"/>
      <c r="BE27" s="64"/>
      <c r="BN27" s="64"/>
      <c r="BQ27" s="24" t="s">
        <v>334</v>
      </c>
      <c r="CB27" s="64"/>
      <c r="CF27" s="61" t="s">
        <v>43</v>
      </c>
      <c r="CG27" s="61">
        <v>1074872</v>
      </c>
      <c r="CH27" s="61">
        <v>34.299999999999997</v>
      </c>
    </row>
    <row r="28" spans="15:94" x14ac:dyDescent="0.25">
      <c r="O28" s="64"/>
      <c r="R28" s="112" t="s">
        <v>63</v>
      </c>
      <c r="S28" s="152">
        <v>6.5116701966069793E-2</v>
      </c>
      <c r="T28" s="108">
        <v>1.6119802454582652E-2</v>
      </c>
      <c r="U28" s="57">
        <v>8.9827356531953367E-2</v>
      </c>
      <c r="X28" s="112" t="s">
        <v>62</v>
      </c>
      <c r="Y28" s="153">
        <v>0.16666267398126633</v>
      </c>
      <c r="Z28" s="108">
        <v>2.4348062436278517E-2</v>
      </c>
      <c r="AA28" s="57">
        <v>0.16441678188154343</v>
      </c>
      <c r="AC28" s="64"/>
      <c r="AG28" s="184" t="s">
        <v>227</v>
      </c>
      <c r="AH28" s="185">
        <v>55657</v>
      </c>
      <c r="AI28" s="186">
        <f t="shared" si="3"/>
        <v>9.4118064844517568E-2</v>
      </c>
      <c r="AL28" s="64"/>
      <c r="AP28" s="204" t="s">
        <v>236</v>
      </c>
      <c r="AQ28" s="185">
        <v>500911</v>
      </c>
      <c r="AR28" s="186">
        <f t="shared" si="4"/>
        <v>0.15999998722328021</v>
      </c>
      <c r="AU28" s="64"/>
      <c r="AY28" s="214" t="s">
        <v>314</v>
      </c>
      <c r="AZ28" s="182">
        <v>292198</v>
      </c>
      <c r="BA28" s="183">
        <f t="shared" ref="BA28:BA31" si="5">AZ28/$AX$2</f>
        <v>9.3333299262080546E-2</v>
      </c>
      <c r="BE28" s="64"/>
      <c r="BN28" s="64"/>
      <c r="BS28" s="61" t="s">
        <v>3</v>
      </c>
      <c r="BT28" s="61" t="s">
        <v>4</v>
      </c>
      <c r="CB28" s="64"/>
      <c r="CE28" s="61" t="s">
        <v>69</v>
      </c>
      <c r="CF28" s="61" t="s">
        <v>70</v>
      </c>
      <c r="CG28" s="61">
        <v>2055822</v>
      </c>
      <c r="CH28" s="61">
        <v>65.7</v>
      </c>
    </row>
    <row r="29" spans="15:94" x14ac:dyDescent="0.25">
      <c r="O29" s="64"/>
      <c r="R29" s="114" t="s">
        <v>188</v>
      </c>
      <c r="S29" s="155">
        <v>0.28499999999999998</v>
      </c>
      <c r="T29" s="119">
        <v>2.9479670146131759E-2</v>
      </c>
      <c r="AC29" s="64"/>
      <c r="AG29" s="208" t="s">
        <v>228</v>
      </c>
      <c r="AH29" s="185">
        <v>24350</v>
      </c>
      <c r="AI29" s="186">
        <f t="shared" si="3"/>
        <v>4.1176759059309752E-2</v>
      </c>
      <c r="AL29" s="64"/>
      <c r="AP29" s="205" t="s">
        <v>243</v>
      </c>
      <c r="AQ29" s="185">
        <v>323505</v>
      </c>
      <c r="AR29" s="186">
        <f t="shared" si="4"/>
        <v>0.10333331842716025</v>
      </c>
      <c r="AU29" s="64"/>
      <c r="AY29" s="215" t="s">
        <v>722</v>
      </c>
      <c r="AZ29" s="185">
        <v>330462</v>
      </c>
      <c r="BA29" s="186">
        <f t="shared" si="5"/>
        <v>0.10555550941740074</v>
      </c>
      <c r="BE29" s="64"/>
      <c r="BN29" s="64"/>
      <c r="BQ29" s="61" t="s">
        <v>6</v>
      </c>
      <c r="BR29" s="61" t="s">
        <v>331</v>
      </c>
      <c r="BS29" s="61">
        <v>1102700</v>
      </c>
      <c r="BT29" s="61">
        <v>35.200000000000003</v>
      </c>
      <c r="CB29" s="64"/>
      <c r="CE29" s="61" t="s">
        <v>43</v>
      </c>
      <c r="CG29" s="61">
        <v>3130694</v>
      </c>
      <c r="CH29" s="61">
        <v>100</v>
      </c>
    </row>
    <row r="30" spans="15:94" ht="16.5" thickBot="1" x14ac:dyDescent="0.3">
      <c r="O30" s="64"/>
      <c r="AC30" s="64"/>
      <c r="AG30" s="207" t="s">
        <v>445</v>
      </c>
      <c r="AH30" s="96"/>
      <c r="AI30" s="97">
        <f>1-SUM(AI26:AI29)</f>
        <v>0.34117523712571007</v>
      </c>
      <c r="AL30" s="64"/>
      <c r="AP30" s="207" t="s">
        <v>217</v>
      </c>
      <c r="AQ30" s="96"/>
      <c r="AR30" s="97">
        <f>1-SUM(AR26:AR29)</f>
        <v>0.26333330565044044</v>
      </c>
      <c r="AU30" s="64"/>
      <c r="AY30" s="215" t="s">
        <v>323</v>
      </c>
      <c r="AZ30" s="185">
        <v>406990</v>
      </c>
      <c r="BA30" s="186">
        <f t="shared" si="5"/>
        <v>0.12999992972804114</v>
      </c>
      <c r="BE30" s="64"/>
      <c r="BN30" s="64"/>
      <c r="BR30" s="61" t="s">
        <v>332</v>
      </c>
      <c r="BS30" s="61">
        <v>2024515</v>
      </c>
      <c r="BT30" s="61">
        <v>64.7</v>
      </c>
      <c r="CB30" s="64"/>
    </row>
    <row r="31" spans="15:94" x14ac:dyDescent="0.25">
      <c r="O31" s="64"/>
      <c r="AC31" s="64"/>
      <c r="AL31" s="64"/>
      <c r="AU31" s="64"/>
      <c r="AY31" s="218" t="s">
        <v>321</v>
      </c>
      <c r="AZ31" s="185">
        <v>591353</v>
      </c>
      <c r="BA31" s="186">
        <f t="shared" si="5"/>
        <v>0.18888878951440161</v>
      </c>
      <c r="BE31" s="64"/>
      <c r="BN31" s="64"/>
      <c r="BR31" s="61" t="s">
        <v>43</v>
      </c>
      <c r="BS31" s="61">
        <v>3127215</v>
      </c>
      <c r="BT31" s="61">
        <v>99.9</v>
      </c>
      <c r="CB31" s="64"/>
    </row>
    <row r="32" spans="15:94" ht="16.5" thickBot="1" x14ac:dyDescent="0.3">
      <c r="O32" s="64"/>
      <c r="AC32" s="64"/>
      <c r="AL32" s="64"/>
      <c r="AU32" s="64"/>
      <c r="AY32" s="216" t="s">
        <v>319</v>
      </c>
      <c r="AZ32" s="188">
        <v>699188</v>
      </c>
      <c r="BA32" s="189">
        <f>AZ32/$AX$2</f>
        <v>0.22333322899012167</v>
      </c>
      <c r="BE32" s="64"/>
      <c r="BN32" s="64"/>
      <c r="BQ32" s="61" t="s">
        <v>69</v>
      </c>
      <c r="BR32" s="61" t="s">
        <v>70</v>
      </c>
      <c r="BS32" s="61">
        <v>3479</v>
      </c>
      <c r="BT32" s="61">
        <v>0.1</v>
      </c>
      <c r="CB32" s="64"/>
    </row>
    <row r="33" spans="15:86" x14ac:dyDescent="0.25">
      <c r="O33" s="64"/>
      <c r="AC33" s="64"/>
      <c r="AL33" s="64"/>
      <c r="AU33" s="64"/>
      <c r="BE33" s="64"/>
      <c r="BN33" s="64"/>
      <c r="BQ33" s="61" t="s">
        <v>43</v>
      </c>
      <c r="BS33" s="61">
        <v>3130694</v>
      </c>
      <c r="BT33" s="61">
        <v>100</v>
      </c>
      <c r="CB33" s="64"/>
      <c r="CE33" s="24" t="s">
        <v>460</v>
      </c>
    </row>
    <row r="34" spans="15:86" ht="16.5" thickBot="1" x14ac:dyDescent="0.3">
      <c r="O34" s="64"/>
      <c r="AC34" s="64"/>
      <c r="AL34" s="64"/>
      <c r="AU34" s="64"/>
      <c r="BE34" s="64"/>
      <c r="BN34" s="64"/>
      <c r="CB34" s="64"/>
      <c r="CG34" s="61" t="s">
        <v>3</v>
      </c>
      <c r="CH34" s="61" t="s">
        <v>4</v>
      </c>
    </row>
    <row r="35" spans="15:86" x14ac:dyDescent="0.25">
      <c r="O35" s="64"/>
      <c r="U35" s="159"/>
      <c r="V35" s="160" t="s">
        <v>42</v>
      </c>
      <c r="W35" s="173" t="s">
        <v>512</v>
      </c>
      <c r="X35" s="145" t="s">
        <v>402</v>
      </c>
      <c r="AC35" s="64"/>
      <c r="AL35" s="64"/>
      <c r="AU35" s="64"/>
      <c r="BE35" s="64"/>
      <c r="BN35" s="64"/>
      <c r="CB35" s="64"/>
      <c r="CE35" s="61" t="s">
        <v>6</v>
      </c>
      <c r="CF35" s="61" t="s">
        <v>454</v>
      </c>
      <c r="CG35" s="61">
        <v>48700</v>
      </c>
      <c r="CH35" s="61">
        <v>1.6</v>
      </c>
    </row>
    <row r="36" spans="15:86" x14ac:dyDescent="0.25">
      <c r="O36" s="64"/>
      <c r="U36" s="121" t="s">
        <v>52</v>
      </c>
      <c r="V36" s="152">
        <v>0.19155809306202298</v>
      </c>
      <c r="W36" s="157">
        <v>2.5710438163750061E-2</v>
      </c>
      <c r="X36" s="147">
        <v>0.22435422164453778</v>
      </c>
      <c r="AC36" s="64"/>
      <c r="AL36" s="64"/>
      <c r="AU36" s="64"/>
      <c r="BE36" s="64"/>
      <c r="BN36" s="64"/>
      <c r="CB36" s="64"/>
      <c r="CF36" s="61" t="s">
        <v>455</v>
      </c>
      <c r="CG36" s="61">
        <v>560046</v>
      </c>
      <c r="CH36" s="61">
        <v>17.899999999999999</v>
      </c>
    </row>
    <row r="37" spans="15:86" x14ac:dyDescent="0.25">
      <c r="O37" s="64"/>
      <c r="U37" s="121" t="s">
        <v>50</v>
      </c>
      <c r="V37" s="152">
        <v>0.20588309898453552</v>
      </c>
      <c r="W37" s="157">
        <v>2.6417236519194722E-2</v>
      </c>
      <c r="X37" s="147">
        <v>0.27268793526705104</v>
      </c>
      <c r="AC37" s="64"/>
      <c r="AL37" s="64"/>
      <c r="AU37" s="64"/>
      <c r="BE37" s="64"/>
      <c r="BN37" s="64"/>
      <c r="BQ37" s="24" t="s">
        <v>335</v>
      </c>
      <c r="CB37" s="64"/>
      <c r="CF37" s="61" t="s">
        <v>456</v>
      </c>
      <c r="CG37" s="61">
        <v>389597</v>
      </c>
      <c r="CH37" s="61">
        <v>12.4</v>
      </c>
    </row>
    <row r="38" spans="15:86" x14ac:dyDescent="0.25">
      <c r="O38" s="64"/>
      <c r="U38" s="134" t="s">
        <v>119</v>
      </c>
      <c r="V38" s="152">
        <v>0.20689677960837183</v>
      </c>
      <c r="W38" s="157">
        <v>1.9257126252554338E-2</v>
      </c>
      <c r="X38" s="147">
        <v>0.33700000000000002</v>
      </c>
      <c r="AC38" s="64"/>
      <c r="AL38" s="64"/>
      <c r="AU38" s="64"/>
      <c r="BE38" s="64"/>
      <c r="BN38" s="64"/>
      <c r="BS38" s="61" t="s">
        <v>3</v>
      </c>
      <c r="BT38" s="61" t="s">
        <v>4</v>
      </c>
      <c r="CB38" s="64"/>
      <c r="CF38" s="61" t="s">
        <v>457</v>
      </c>
      <c r="CG38" s="61">
        <v>48700</v>
      </c>
      <c r="CH38" s="61">
        <v>1.6</v>
      </c>
    </row>
    <row r="39" spans="15:86" x14ac:dyDescent="0.25">
      <c r="O39" s="64"/>
      <c r="U39" s="121" t="s">
        <v>48</v>
      </c>
      <c r="V39" s="152">
        <v>0.20833682697490566</v>
      </c>
      <c r="W39" s="157">
        <v>2.6533104085969195E-2</v>
      </c>
      <c r="X39" s="147">
        <v>0.33041787413096407</v>
      </c>
      <c r="AC39" s="64"/>
      <c r="AL39" s="64"/>
      <c r="AU39" s="64"/>
      <c r="BE39" s="64"/>
      <c r="BN39" s="64"/>
      <c r="BQ39" s="61" t="s">
        <v>6</v>
      </c>
      <c r="BR39" s="61" t="s">
        <v>331</v>
      </c>
      <c r="BS39" s="61">
        <v>2295842</v>
      </c>
      <c r="BT39" s="61">
        <v>73.3</v>
      </c>
      <c r="CB39" s="64"/>
      <c r="CF39" s="61" t="s">
        <v>458</v>
      </c>
      <c r="CG39" s="61">
        <v>55657</v>
      </c>
      <c r="CH39" s="61">
        <v>1.8</v>
      </c>
    </row>
    <row r="40" spans="15:86" ht="16.5" thickBot="1" x14ac:dyDescent="0.3">
      <c r="O40" s="64"/>
      <c r="U40" s="123" t="s">
        <v>45</v>
      </c>
      <c r="V40" s="161">
        <v>0.36363574385306674</v>
      </c>
      <c r="W40" s="162">
        <v>3.1428307125585725E-2</v>
      </c>
      <c r="X40" s="151">
        <v>0.4636029800014988</v>
      </c>
      <c r="AC40" s="64"/>
      <c r="AL40" s="64"/>
      <c r="AU40" s="64"/>
      <c r="BE40" s="64"/>
      <c r="BN40" s="64"/>
      <c r="BR40" s="61" t="s">
        <v>332</v>
      </c>
      <c r="BS40" s="61">
        <v>831373</v>
      </c>
      <c r="BT40" s="61">
        <v>26.6</v>
      </c>
      <c r="CB40" s="64"/>
      <c r="CF40" s="61" t="s">
        <v>43</v>
      </c>
      <c r="CG40" s="61">
        <v>1102700</v>
      </c>
      <c r="CH40" s="61">
        <v>35.200000000000003</v>
      </c>
    </row>
    <row r="41" spans="15:86" x14ac:dyDescent="0.25">
      <c r="O41" s="64"/>
      <c r="AC41" s="64"/>
      <c r="AL41" s="64"/>
      <c r="AU41" s="64"/>
      <c r="BE41" s="64"/>
      <c r="BN41" s="64"/>
      <c r="BR41" s="61" t="s">
        <v>43</v>
      </c>
      <c r="BS41" s="61">
        <v>3127215</v>
      </c>
      <c r="BT41" s="61">
        <v>99.9</v>
      </c>
      <c r="CB41" s="64"/>
      <c r="CE41" s="61" t="s">
        <v>69</v>
      </c>
      <c r="CF41" s="61" t="s">
        <v>70</v>
      </c>
      <c r="CG41" s="61">
        <v>2027994</v>
      </c>
      <c r="CH41" s="61">
        <v>64.8</v>
      </c>
    </row>
    <row r="42" spans="15:86" x14ac:dyDescent="0.25">
      <c r="O42" s="64"/>
      <c r="AC42" s="64"/>
      <c r="AL42" s="64"/>
      <c r="AU42" s="64"/>
      <c r="BE42" s="64"/>
      <c r="BN42" s="64"/>
      <c r="BQ42" s="61" t="s">
        <v>69</v>
      </c>
      <c r="BR42" s="61" t="s">
        <v>70</v>
      </c>
      <c r="BS42" s="61">
        <v>3479</v>
      </c>
      <c r="BT42" s="61">
        <v>0.1</v>
      </c>
      <c r="CB42" s="64"/>
      <c r="CE42" s="61" t="s">
        <v>43</v>
      </c>
      <c r="CG42" s="61">
        <v>3130694</v>
      </c>
      <c r="CH42" s="61">
        <v>100</v>
      </c>
    </row>
    <row r="43" spans="15:86" x14ac:dyDescent="0.25">
      <c r="O43" s="64"/>
      <c r="AC43" s="64"/>
      <c r="AL43" s="64"/>
      <c r="AU43" s="64"/>
      <c r="BE43" s="64"/>
      <c r="BN43" s="64"/>
      <c r="BQ43" s="61" t="s">
        <v>43</v>
      </c>
      <c r="BS43" s="61">
        <v>3130694</v>
      </c>
      <c r="BT43" s="61">
        <v>100</v>
      </c>
      <c r="CB43" s="64"/>
    </row>
    <row r="44" spans="15:86" x14ac:dyDescent="0.25">
      <c r="O44" s="64"/>
      <c r="AC44" s="64"/>
      <c r="AL44" s="64"/>
      <c r="AU44" s="64"/>
      <c r="BE44" s="64"/>
      <c r="BN44" s="64"/>
      <c r="CB44" s="64"/>
    </row>
    <row r="45" spans="15:86" x14ac:dyDescent="0.25">
      <c r="O45" s="64"/>
      <c r="R45" s="108"/>
      <c r="S45" s="142" t="s">
        <v>402</v>
      </c>
      <c r="AC45" s="64"/>
      <c r="AL45" s="64"/>
      <c r="AU45" s="64"/>
      <c r="BE45" s="64"/>
      <c r="BN45" s="64"/>
      <c r="CB45" s="64"/>
    </row>
    <row r="46" spans="15:86" x14ac:dyDescent="0.25">
      <c r="O46" s="64"/>
      <c r="R46" s="107" t="s">
        <v>236</v>
      </c>
      <c r="S46" s="57">
        <v>0.4636029800014988</v>
      </c>
      <c r="AC46" s="64"/>
      <c r="AL46" s="64"/>
      <c r="AU46" s="64"/>
      <c r="BE46" s="64"/>
      <c r="BN46" s="64"/>
      <c r="CB46" s="64"/>
      <c r="CE46" s="24" t="s">
        <v>461</v>
      </c>
    </row>
    <row r="47" spans="15:86" x14ac:dyDescent="0.25">
      <c r="O47" s="64"/>
      <c r="R47" s="107" t="s">
        <v>47</v>
      </c>
      <c r="S47" s="57">
        <v>0.3145452263411691</v>
      </c>
      <c r="AC47" s="64"/>
      <c r="AL47" s="64"/>
      <c r="AU47" s="64"/>
      <c r="BE47" s="64"/>
      <c r="BN47" s="64"/>
      <c r="BQ47" s="24" t="s">
        <v>336</v>
      </c>
      <c r="CB47" s="64"/>
      <c r="CG47" s="61" t="s">
        <v>3</v>
      </c>
      <c r="CH47" s="61" t="s">
        <v>4</v>
      </c>
    </row>
    <row r="48" spans="15:86" x14ac:dyDescent="0.25">
      <c r="O48" s="64"/>
      <c r="R48" s="107" t="s">
        <v>48</v>
      </c>
      <c r="S48" s="57">
        <v>0.33041787413096407</v>
      </c>
      <c r="AC48" s="64"/>
      <c r="AL48" s="64"/>
      <c r="AU48" s="64"/>
      <c r="BE48" s="64"/>
      <c r="BN48" s="64"/>
      <c r="BS48" s="61" t="s">
        <v>3</v>
      </c>
      <c r="BT48" s="61" t="s">
        <v>4</v>
      </c>
      <c r="CB48" s="64"/>
      <c r="CE48" s="61" t="s">
        <v>6</v>
      </c>
      <c r="CF48" s="61" t="s">
        <v>454</v>
      </c>
      <c r="CG48" s="61">
        <v>626139</v>
      </c>
      <c r="CH48" s="61">
        <v>20</v>
      </c>
    </row>
    <row r="49" spans="15:86" x14ac:dyDescent="0.25">
      <c r="O49" s="64"/>
      <c r="R49" s="107" t="s">
        <v>119</v>
      </c>
      <c r="S49" s="57">
        <v>0.33700000000000002</v>
      </c>
      <c r="AC49" s="64"/>
      <c r="AL49" s="64"/>
      <c r="AU49" s="64"/>
      <c r="BE49" s="64"/>
      <c r="BN49" s="64"/>
      <c r="BQ49" s="61" t="s">
        <v>6</v>
      </c>
      <c r="BR49" s="61" t="s">
        <v>331</v>
      </c>
      <c r="BS49" s="61">
        <v>2160179</v>
      </c>
      <c r="BT49" s="61">
        <v>69</v>
      </c>
      <c r="CB49" s="64"/>
      <c r="CF49" s="61" t="s">
        <v>455</v>
      </c>
      <c r="CG49" s="61">
        <v>1120093</v>
      </c>
      <c r="CH49" s="61">
        <v>35.799999999999997</v>
      </c>
    </row>
    <row r="50" spans="15:86" x14ac:dyDescent="0.25">
      <c r="O50" s="64"/>
      <c r="R50" s="107" t="s">
        <v>50</v>
      </c>
      <c r="S50" s="57">
        <v>0.27268793526705104</v>
      </c>
      <c r="AC50" s="64"/>
      <c r="AL50" s="64"/>
      <c r="AU50" s="64"/>
      <c r="BE50" s="64"/>
      <c r="BN50" s="64"/>
      <c r="BR50" s="61" t="s">
        <v>332</v>
      </c>
      <c r="BS50" s="61">
        <v>967037</v>
      </c>
      <c r="BT50" s="61">
        <v>30.9</v>
      </c>
      <c r="CB50" s="64"/>
      <c r="CF50" s="61" t="s">
        <v>456</v>
      </c>
      <c r="CG50" s="61">
        <v>403512</v>
      </c>
      <c r="CH50" s="61">
        <v>12.9</v>
      </c>
    </row>
    <row r="51" spans="15:86" x14ac:dyDescent="0.25">
      <c r="O51" s="64"/>
      <c r="R51" s="107" t="s">
        <v>51</v>
      </c>
      <c r="S51" s="57">
        <v>0.26481777328727685</v>
      </c>
      <c r="AC51" s="64"/>
      <c r="AL51" s="64"/>
      <c r="AU51" s="64"/>
      <c r="BE51" s="64"/>
      <c r="BN51" s="64"/>
      <c r="BR51" s="61" t="s">
        <v>43</v>
      </c>
      <c r="BS51" s="61">
        <v>3127215</v>
      </c>
      <c r="BT51" s="61">
        <v>99.9</v>
      </c>
      <c r="CB51" s="64"/>
      <c r="CF51" s="61" t="s">
        <v>457</v>
      </c>
      <c r="CG51" s="61">
        <v>48700</v>
      </c>
      <c r="CH51" s="61">
        <v>1.6</v>
      </c>
    </row>
    <row r="52" spans="15:86" x14ac:dyDescent="0.25">
      <c r="O52" s="64"/>
      <c r="R52" s="107" t="s">
        <v>52</v>
      </c>
      <c r="S52" s="57">
        <v>0.22435422164453778</v>
      </c>
      <c r="AC52" s="64"/>
      <c r="AL52" s="64"/>
      <c r="AU52" s="64"/>
      <c r="BE52" s="64"/>
      <c r="BN52" s="64"/>
      <c r="BQ52" s="61" t="s">
        <v>69</v>
      </c>
      <c r="BR52" s="61" t="s">
        <v>70</v>
      </c>
      <c r="BS52" s="61">
        <v>3479</v>
      </c>
      <c r="BT52" s="61">
        <v>0.1</v>
      </c>
      <c r="CB52" s="64"/>
      <c r="CF52" s="61" t="s">
        <v>458</v>
      </c>
      <c r="CG52" s="61">
        <v>97399</v>
      </c>
      <c r="CH52" s="61">
        <v>3.1</v>
      </c>
    </row>
    <row r="53" spans="15:86" x14ac:dyDescent="0.25">
      <c r="O53" s="64"/>
      <c r="R53" s="107" t="s">
        <v>53</v>
      </c>
      <c r="S53" s="57">
        <v>7.0136527242600152E-2</v>
      </c>
      <c r="AC53" s="64"/>
      <c r="AL53" s="64"/>
      <c r="AU53" s="64"/>
      <c r="BE53" s="64"/>
      <c r="BN53" s="64"/>
      <c r="BQ53" s="61" t="s">
        <v>43</v>
      </c>
      <c r="BS53" s="61">
        <v>3130694</v>
      </c>
      <c r="BT53" s="61">
        <v>100</v>
      </c>
      <c r="CB53" s="64"/>
      <c r="CF53" s="61" t="s">
        <v>43</v>
      </c>
      <c r="CG53" s="61">
        <v>2295842</v>
      </c>
      <c r="CH53" s="61">
        <v>73.3</v>
      </c>
    </row>
    <row r="54" spans="15:86" x14ac:dyDescent="0.25">
      <c r="O54" s="64"/>
      <c r="R54" s="107" t="s">
        <v>54</v>
      </c>
      <c r="S54" s="57">
        <v>5.0069729986300791E-2</v>
      </c>
      <c r="AC54" s="64"/>
      <c r="AL54" s="64"/>
      <c r="AU54" s="64"/>
      <c r="BE54" s="64"/>
      <c r="BN54" s="64"/>
      <c r="CB54" s="64"/>
      <c r="CE54" s="61" t="s">
        <v>69</v>
      </c>
      <c r="CF54" s="61" t="s">
        <v>70</v>
      </c>
      <c r="CG54" s="61">
        <v>834852</v>
      </c>
      <c r="CH54" s="61">
        <v>26.7</v>
      </c>
    </row>
    <row r="55" spans="15:86" x14ac:dyDescent="0.25">
      <c r="O55" s="64"/>
      <c r="R55" s="107" t="s">
        <v>164</v>
      </c>
      <c r="S55" s="23">
        <v>8.2623335966029221E-2</v>
      </c>
      <c r="AC55" s="64"/>
      <c r="AL55" s="64"/>
      <c r="AU55" s="64"/>
      <c r="BE55" s="64"/>
      <c r="BN55" s="64"/>
      <c r="CB55" s="64"/>
      <c r="CE55" s="61" t="s">
        <v>43</v>
      </c>
      <c r="CG55" s="61">
        <v>3130694</v>
      </c>
      <c r="CH55" s="61">
        <v>100</v>
      </c>
    </row>
    <row r="56" spans="15:86" x14ac:dyDescent="0.25">
      <c r="O56" s="64"/>
      <c r="R56" s="107" t="s">
        <v>55</v>
      </c>
      <c r="S56" s="57">
        <v>0.11694161191872102</v>
      </c>
      <c r="AC56" s="64"/>
      <c r="AL56" s="64"/>
      <c r="AU56" s="64"/>
      <c r="BE56" s="64"/>
      <c r="BN56" s="64"/>
      <c r="CB56" s="64"/>
    </row>
    <row r="57" spans="15:86" x14ac:dyDescent="0.25">
      <c r="O57" s="64"/>
      <c r="R57" s="107" t="s">
        <v>56</v>
      </c>
      <c r="S57" s="57">
        <v>0.28533999859497072</v>
      </c>
      <c r="AC57" s="64"/>
      <c r="AL57" s="64"/>
      <c r="AU57" s="64"/>
      <c r="BE57" s="64"/>
      <c r="BN57" s="64"/>
      <c r="BQ57" s="24" t="s">
        <v>337</v>
      </c>
      <c r="CB57" s="64"/>
    </row>
    <row r="58" spans="15:86" x14ac:dyDescent="0.25">
      <c r="O58" s="64"/>
      <c r="R58" s="107" t="s">
        <v>57</v>
      </c>
      <c r="S58" s="57">
        <v>0.25457267048150523</v>
      </c>
      <c r="AC58" s="64"/>
      <c r="AL58" s="64"/>
      <c r="AU58" s="64"/>
      <c r="BE58" s="64"/>
      <c r="BN58" s="64"/>
      <c r="BS58" s="61" t="s">
        <v>3</v>
      </c>
      <c r="BT58" s="61" t="s">
        <v>4</v>
      </c>
      <c r="CB58" s="64"/>
    </row>
    <row r="59" spans="15:86" x14ac:dyDescent="0.25">
      <c r="O59" s="64"/>
      <c r="R59" s="107" t="s">
        <v>58</v>
      </c>
      <c r="S59" s="57">
        <v>0.19291913224158527</v>
      </c>
      <c r="AC59" s="64"/>
      <c r="AL59" s="64"/>
      <c r="AU59" s="64"/>
      <c r="BE59" s="64"/>
      <c r="BN59" s="64"/>
      <c r="BQ59" s="61" t="s">
        <v>6</v>
      </c>
      <c r="BR59" s="61" t="s">
        <v>331</v>
      </c>
      <c r="BS59" s="61">
        <v>1554911</v>
      </c>
      <c r="BT59" s="61">
        <v>49.7</v>
      </c>
      <c r="CB59" s="64"/>
      <c r="CE59" s="24" t="s">
        <v>462</v>
      </c>
    </row>
    <row r="60" spans="15:86" x14ac:dyDescent="0.25">
      <c r="O60" s="64"/>
      <c r="R60" s="107" t="s">
        <v>59</v>
      </c>
      <c r="S60" s="57">
        <v>0.20858742293958196</v>
      </c>
      <c r="AC60" s="64"/>
      <c r="AL60" s="64"/>
      <c r="AU60" s="64"/>
      <c r="BE60" s="64"/>
      <c r="BN60" s="64"/>
      <c r="BR60" s="61" t="s">
        <v>332</v>
      </c>
      <c r="BS60" s="61">
        <v>1572304</v>
      </c>
      <c r="BT60" s="61">
        <v>50.2</v>
      </c>
      <c r="CB60" s="64"/>
      <c r="CG60" s="61" t="s">
        <v>3</v>
      </c>
      <c r="CH60" s="61" t="s">
        <v>4</v>
      </c>
    </row>
    <row r="61" spans="15:86" x14ac:dyDescent="0.25">
      <c r="O61" s="64"/>
      <c r="R61" s="107" t="s">
        <v>60</v>
      </c>
      <c r="S61" s="23">
        <v>7.8862295762369611E-2</v>
      </c>
      <c r="AC61" s="64"/>
      <c r="AL61" s="64"/>
      <c r="AU61" s="64"/>
      <c r="BE61" s="64"/>
      <c r="BN61" s="64"/>
      <c r="BR61" s="61" t="s">
        <v>43</v>
      </c>
      <c r="BS61" s="61">
        <v>3127215</v>
      </c>
      <c r="BT61" s="61">
        <v>99.9</v>
      </c>
      <c r="CB61" s="64"/>
      <c r="CE61" s="61" t="s">
        <v>6</v>
      </c>
      <c r="CF61" s="61" t="s">
        <v>454</v>
      </c>
      <c r="CG61" s="61">
        <v>173927</v>
      </c>
      <c r="CH61" s="61">
        <v>5.6</v>
      </c>
    </row>
    <row r="62" spans="15:86" x14ac:dyDescent="0.25">
      <c r="O62" s="64"/>
      <c r="R62" s="107" t="s">
        <v>88</v>
      </c>
      <c r="S62" s="57">
        <v>8.8901423056172532E-2</v>
      </c>
      <c r="AC62" s="64"/>
      <c r="AL62" s="64"/>
      <c r="AU62" s="64"/>
      <c r="BE62" s="64"/>
      <c r="BN62" s="64"/>
      <c r="BQ62" s="61" t="s">
        <v>69</v>
      </c>
      <c r="BR62" s="61" t="s">
        <v>70</v>
      </c>
      <c r="BS62" s="61">
        <v>3479</v>
      </c>
      <c r="BT62" s="61">
        <v>0.1</v>
      </c>
      <c r="CB62" s="64"/>
      <c r="CF62" s="61" t="s">
        <v>455</v>
      </c>
      <c r="CG62" s="61">
        <v>1248799</v>
      </c>
      <c r="CH62" s="61">
        <v>39.9</v>
      </c>
    </row>
    <row r="63" spans="15:86" x14ac:dyDescent="0.25">
      <c r="O63" s="64"/>
      <c r="R63" s="107" t="s">
        <v>259</v>
      </c>
      <c r="S63" s="57">
        <v>8.1821435191737416E-2</v>
      </c>
      <c r="AC63" s="64"/>
      <c r="AL63" s="64"/>
      <c r="AU63" s="64"/>
      <c r="BE63" s="64"/>
      <c r="BN63" s="64"/>
      <c r="BQ63" s="61" t="s">
        <v>43</v>
      </c>
      <c r="BS63" s="61">
        <v>3130694</v>
      </c>
      <c r="BT63" s="61">
        <v>100</v>
      </c>
      <c r="CB63" s="64"/>
      <c r="CF63" s="61" t="s">
        <v>456</v>
      </c>
      <c r="CG63" s="61">
        <v>525261</v>
      </c>
      <c r="CH63" s="61">
        <v>16.8</v>
      </c>
    </row>
    <row r="64" spans="15:86" x14ac:dyDescent="0.25">
      <c r="O64" s="64"/>
      <c r="R64" s="107" t="s">
        <v>61</v>
      </c>
      <c r="S64" s="57">
        <v>0.30681236094856507</v>
      </c>
      <c r="AC64" s="64"/>
      <c r="AL64" s="64"/>
      <c r="AU64" s="64"/>
      <c r="BE64" s="64"/>
      <c r="BN64" s="64"/>
      <c r="CB64" s="64"/>
      <c r="CF64" s="61" t="s">
        <v>457</v>
      </c>
      <c r="CG64" s="61">
        <v>55657</v>
      </c>
      <c r="CH64" s="61">
        <v>1.8</v>
      </c>
    </row>
    <row r="65" spans="15:86" x14ac:dyDescent="0.25">
      <c r="O65" s="64"/>
      <c r="R65" s="107" t="s">
        <v>62</v>
      </c>
      <c r="S65" s="57">
        <v>0.16441678188154343</v>
      </c>
      <c r="AC65" s="64"/>
      <c r="AL65" s="64"/>
      <c r="AU65" s="64"/>
      <c r="BE65" s="64"/>
      <c r="BN65" s="64"/>
      <c r="CB65" s="64"/>
      <c r="CF65" s="61" t="s">
        <v>458</v>
      </c>
      <c r="CG65" s="61">
        <v>156535</v>
      </c>
      <c r="CH65" s="61">
        <v>5</v>
      </c>
    </row>
    <row r="66" spans="15:86" x14ac:dyDescent="0.25">
      <c r="O66" s="64"/>
      <c r="R66" s="107" t="s">
        <v>63</v>
      </c>
      <c r="S66" s="57">
        <v>8.9827356531953367E-2</v>
      </c>
      <c r="AC66" s="64"/>
      <c r="AL66" s="64"/>
      <c r="AU66" s="64"/>
      <c r="BE66" s="64"/>
      <c r="BN66" s="64"/>
      <c r="CB66" s="64"/>
      <c r="CF66" s="61" t="s">
        <v>43</v>
      </c>
      <c r="CG66" s="61">
        <v>2160179</v>
      </c>
      <c r="CH66" s="61">
        <v>69</v>
      </c>
    </row>
    <row r="67" spans="15:86" x14ac:dyDescent="0.25">
      <c r="O67" s="64"/>
      <c r="AC67" s="64"/>
      <c r="AL67" s="64"/>
      <c r="AU67" s="64"/>
      <c r="BE67" s="64"/>
      <c r="BN67" s="64"/>
      <c r="BQ67" s="24" t="s">
        <v>338</v>
      </c>
      <c r="CB67" s="64"/>
      <c r="CE67" s="61" t="s">
        <v>69</v>
      </c>
      <c r="CF67" s="61" t="s">
        <v>70</v>
      </c>
      <c r="CG67" s="61">
        <v>970515</v>
      </c>
      <c r="CH67" s="61">
        <v>31</v>
      </c>
    </row>
    <row r="68" spans="15:86" x14ac:dyDescent="0.25">
      <c r="O68" s="64"/>
      <c r="AC68" s="64"/>
      <c r="AL68" s="64"/>
      <c r="AU68" s="64"/>
      <c r="BE68" s="64"/>
      <c r="BN68" s="64"/>
      <c r="BS68" s="61" t="s">
        <v>3</v>
      </c>
      <c r="BT68" s="61" t="s">
        <v>4</v>
      </c>
      <c r="CB68" s="64"/>
      <c r="CE68" s="61" t="s">
        <v>43</v>
      </c>
      <c r="CG68" s="61">
        <v>3130694</v>
      </c>
      <c r="CH68" s="61">
        <v>100</v>
      </c>
    </row>
    <row r="69" spans="15:86" x14ac:dyDescent="0.25">
      <c r="O69" s="64"/>
      <c r="AC69" s="64"/>
      <c r="AL69" s="64"/>
      <c r="AU69" s="64"/>
      <c r="BE69" s="64"/>
      <c r="BN69" s="64"/>
      <c r="BQ69" s="61" t="s">
        <v>6</v>
      </c>
      <c r="BR69" s="61" t="s">
        <v>331</v>
      </c>
      <c r="BS69" s="61">
        <v>1843631</v>
      </c>
      <c r="BT69" s="61">
        <v>58.9</v>
      </c>
      <c r="CB69" s="64"/>
    </row>
    <row r="70" spans="15:86" x14ac:dyDescent="0.25">
      <c r="O70" s="64"/>
      <c r="AC70" s="64"/>
      <c r="AL70" s="64"/>
      <c r="AU70" s="64"/>
      <c r="BE70" s="64"/>
      <c r="BN70" s="64"/>
      <c r="BR70" s="61" t="s">
        <v>332</v>
      </c>
      <c r="BS70" s="61">
        <v>1283585</v>
      </c>
      <c r="BT70" s="61">
        <v>41</v>
      </c>
      <c r="CB70" s="64"/>
    </row>
    <row r="71" spans="15:86" x14ac:dyDescent="0.25">
      <c r="O71" s="64"/>
      <c r="AC71" s="64"/>
      <c r="AL71" s="64"/>
      <c r="AU71" s="64"/>
      <c r="BE71" s="64"/>
      <c r="BN71" s="64"/>
      <c r="BR71" s="61" t="s">
        <v>43</v>
      </c>
      <c r="BS71" s="61">
        <v>3127215</v>
      </c>
      <c r="BT71" s="61">
        <v>99.9</v>
      </c>
      <c r="CB71" s="64"/>
    </row>
    <row r="72" spans="15:86" x14ac:dyDescent="0.25">
      <c r="O72" s="64"/>
      <c r="AC72" s="64"/>
      <c r="AL72" s="64"/>
      <c r="AU72" s="64"/>
      <c r="BE72" s="64"/>
      <c r="BN72" s="64"/>
      <c r="BQ72" s="61" t="s">
        <v>69</v>
      </c>
      <c r="BR72" s="61" t="s">
        <v>70</v>
      </c>
      <c r="BS72" s="61">
        <v>3479</v>
      </c>
      <c r="BT72" s="61">
        <v>0.1</v>
      </c>
      <c r="CB72" s="64"/>
      <c r="CE72" s="24" t="s">
        <v>463</v>
      </c>
    </row>
    <row r="73" spans="15:86" x14ac:dyDescent="0.25">
      <c r="O73" s="64"/>
      <c r="AC73" s="64"/>
      <c r="AL73" s="64"/>
      <c r="AU73" s="64"/>
      <c r="BE73" s="64"/>
      <c r="BN73" s="64"/>
      <c r="BQ73" s="61" t="s">
        <v>43</v>
      </c>
      <c r="BS73" s="61">
        <v>3130694</v>
      </c>
      <c r="BT73" s="61">
        <v>100</v>
      </c>
      <c r="CB73" s="64"/>
      <c r="CG73" s="61" t="s">
        <v>3</v>
      </c>
      <c r="CH73" s="61" t="s">
        <v>4</v>
      </c>
    </row>
    <row r="74" spans="15:86" x14ac:dyDescent="0.25">
      <c r="O74" s="64"/>
      <c r="AC74" s="64"/>
      <c r="AL74" s="64"/>
      <c r="AU74" s="64"/>
      <c r="BE74" s="64"/>
      <c r="BN74" s="64"/>
      <c r="CB74" s="64"/>
      <c r="CE74" s="61" t="s">
        <v>6</v>
      </c>
      <c r="CF74" s="61" t="s">
        <v>454</v>
      </c>
      <c r="CG74" s="61">
        <v>76528</v>
      </c>
      <c r="CH74" s="61">
        <v>2.4</v>
      </c>
    </row>
    <row r="75" spans="15:86" x14ac:dyDescent="0.25">
      <c r="O75" s="64"/>
      <c r="AC75" s="64"/>
      <c r="AL75" s="64"/>
      <c r="AU75" s="64"/>
      <c r="BE75" s="64"/>
      <c r="BN75" s="64"/>
      <c r="CB75" s="64"/>
      <c r="CF75" s="61" t="s">
        <v>455</v>
      </c>
      <c r="CG75" s="61">
        <v>845287</v>
      </c>
      <c r="CH75" s="61">
        <v>27</v>
      </c>
    </row>
    <row r="76" spans="15:86" x14ac:dyDescent="0.25">
      <c r="O76" s="64"/>
      <c r="AC76" s="64"/>
      <c r="AL76" s="64"/>
      <c r="AU76" s="64"/>
      <c r="BE76" s="64"/>
      <c r="BN76" s="64"/>
      <c r="CB76" s="64"/>
      <c r="CF76" s="61" t="s">
        <v>456</v>
      </c>
      <c r="CG76" s="61">
        <v>500911</v>
      </c>
      <c r="CH76" s="61">
        <v>16</v>
      </c>
    </row>
    <row r="77" spans="15:86" x14ac:dyDescent="0.25">
      <c r="O77" s="64"/>
      <c r="AC77" s="64"/>
      <c r="AL77" s="64"/>
      <c r="AU77" s="64"/>
      <c r="BE77" s="64"/>
      <c r="BN77" s="64"/>
      <c r="BQ77" s="24" t="s">
        <v>339</v>
      </c>
      <c r="CB77" s="64"/>
      <c r="CF77" s="61" t="s">
        <v>457</v>
      </c>
      <c r="CG77" s="61">
        <v>52178</v>
      </c>
      <c r="CH77" s="61">
        <v>1.7</v>
      </c>
    </row>
    <row r="78" spans="15:86" x14ac:dyDescent="0.25">
      <c r="O78" s="64"/>
      <c r="AC78" s="64"/>
      <c r="AL78" s="64"/>
      <c r="AU78" s="64"/>
      <c r="BE78" s="64"/>
      <c r="BN78" s="64"/>
      <c r="BS78" s="61" t="s">
        <v>3</v>
      </c>
      <c r="BT78" s="61" t="s">
        <v>4</v>
      </c>
      <c r="CB78" s="64"/>
      <c r="CF78" s="61" t="s">
        <v>458</v>
      </c>
      <c r="CG78" s="61">
        <v>80007</v>
      </c>
      <c r="CH78" s="61">
        <v>2.6</v>
      </c>
    </row>
    <row r="79" spans="15:86" x14ac:dyDescent="0.25">
      <c r="O79" s="64"/>
      <c r="AC79" s="64"/>
      <c r="AL79" s="64"/>
      <c r="AU79" s="64"/>
      <c r="BE79" s="64"/>
      <c r="BN79" s="64"/>
      <c r="BQ79" s="61" t="s">
        <v>6</v>
      </c>
      <c r="BR79" s="61" t="s">
        <v>331</v>
      </c>
      <c r="BS79" s="61">
        <v>1464469</v>
      </c>
      <c r="BT79" s="61">
        <v>46.8</v>
      </c>
      <c r="CB79" s="64"/>
      <c r="CF79" s="61" t="s">
        <v>43</v>
      </c>
      <c r="CG79" s="61">
        <v>1554911</v>
      </c>
      <c r="CH79" s="61">
        <v>49.7</v>
      </c>
    </row>
    <row r="80" spans="15:86" x14ac:dyDescent="0.25">
      <c r="O80" s="64"/>
      <c r="AC80" s="64"/>
      <c r="AL80" s="64"/>
      <c r="AU80" s="64"/>
      <c r="BE80" s="64"/>
      <c r="BN80" s="64"/>
      <c r="BR80" s="61" t="s">
        <v>332</v>
      </c>
      <c r="BS80" s="61">
        <v>1662746</v>
      </c>
      <c r="BT80" s="61">
        <v>53.1</v>
      </c>
      <c r="CB80" s="64"/>
      <c r="CE80" s="61" t="s">
        <v>69</v>
      </c>
      <c r="CF80" s="61" t="s">
        <v>70</v>
      </c>
      <c r="CG80" s="61">
        <v>1575783</v>
      </c>
      <c r="CH80" s="61">
        <v>50.3</v>
      </c>
    </row>
    <row r="81" spans="15:86" x14ac:dyDescent="0.25">
      <c r="O81" s="64"/>
      <c r="AC81" s="64"/>
      <c r="AL81" s="64"/>
      <c r="AU81" s="64"/>
      <c r="BE81" s="64"/>
      <c r="BN81" s="64"/>
      <c r="BR81" s="61" t="s">
        <v>43</v>
      </c>
      <c r="BS81" s="61">
        <v>3127215</v>
      </c>
      <c r="BT81" s="61">
        <v>99.9</v>
      </c>
      <c r="CB81" s="64"/>
      <c r="CE81" s="61" t="s">
        <v>43</v>
      </c>
      <c r="CG81" s="61">
        <v>3130694</v>
      </c>
      <c r="CH81" s="61">
        <v>100</v>
      </c>
    </row>
    <row r="82" spans="15:86" x14ac:dyDescent="0.25">
      <c r="O82" s="64"/>
      <c r="AC82" s="64"/>
      <c r="AL82" s="64"/>
      <c r="AU82" s="64"/>
      <c r="BE82" s="64"/>
      <c r="BN82" s="64"/>
      <c r="BQ82" s="61" t="s">
        <v>69</v>
      </c>
      <c r="BR82" s="61" t="s">
        <v>70</v>
      </c>
      <c r="BS82" s="61">
        <v>3479</v>
      </c>
      <c r="BT82" s="61">
        <v>0.1</v>
      </c>
      <c r="CB82" s="64"/>
    </row>
    <row r="83" spans="15:86" x14ac:dyDescent="0.25">
      <c r="O83" s="64"/>
      <c r="AC83" s="64"/>
      <c r="AL83" s="64"/>
      <c r="AU83" s="64"/>
      <c r="BE83" s="64"/>
      <c r="BN83" s="64"/>
      <c r="BQ83" s="61" t="s">
        <v>43</v>
      </c>
      <c r="BS83" s="61">
        <v>3130694</v>
      </c>
      <c r="BT83" s="61">
        <v>100</v>
      </c>
      <c r="CB83" s="64"/>
    </row>
    <row r="84" spans="15:86" x14ac:dyDescent="0.25">
      <c r="O84" s="64"/>
      <c r="AC84" s="64"/>
      <c r="AL84" s="64"/>
      <c r="AU84" s="64"/>
      <c r="BE84" s="64"/>
      <c r="BN84" s="64"/>
      <c r="CB84" s="64"/>
    </row>
    <row r="85" spans="15:86" x14ac:dyDescent="0.25">
      <c r="O85" s="64"/>
      <c r="AC85" s="64"/>
      <c r="AL85" s="64"/>
      <c r="AU85" s="64"/>
      <c r="BE85" s="64"/>
      <c r="BN85" s="64"/>
      <c r="CB85" s="64"/>
      <c r="CE85" s="24" t="s">
        <v>464</v>
      </c>
    </row>
    <row r="86" spans="15:86" x14ac:dyDescent="0.25">
      <c r="O86" s="64"/>
      <c r="AC86" s="64"/>
      <c r="AL86" s="64"/>
      <c r="AU86" s="64"/>
      <c r="BE86" s="64"/>
      <c r="BN86" s="64"/>
      <c r="CB86" s="64"/>
      <c r="CG86" s="61" t="s">
        <v>3</v>
      </c>
      <c r="CH86" s="61" t="s">
        <v>4</v>
      </c>
    </row>
    <row r="87" spans="15:86" x14ac:dyDescent="0.25">
      <c r="O87" s="64"/>
      <c r="AC87" s="64"/>
      <c r="AL87" s="64"/>
      <c r="AU87" s="64"/>
      <c r="BE87" s="64"/>
      <c r="BN87" s="64"/>
      <c r="BQ87" s="24" t="s">
        <v>340</v>
      </c>
      <c r="CB87" s="64"/>
      <c r="CE87" s="61" t="s">
        <v>6</v>
      </c>
      <c r="CF87" s="61" t="s">
        <v>454</v>
      </c>
      <c r="CG87" s="61">
        <v>97399</v>
      </c>
      <c r="CH87" s="61">
        <v>3.1</v>
      </c>
    </row>
    <row r="88" spans="15:86" x14ac:dyDescent="0.25">
      <c r="O88" s="64"/>
      <c r="AC88" s="64"/>
      <c r="AL88" s="64"/>
      <c r="AU88" s="64"/>
      <c r="BE88" s="64"/>
      <c r="BN88" s="64"/>
      <c r="BS88" s="61" t="s">
        <v>3</v>
      </c>
      <c r="BT88" s="61" t="s">
        <v>4</v>
      </c>
      <c r="CB88" s="64"/>
      <c r="CF88" s="61" t="s">
        <v>455</v>
      </c>
      <c r="CG88" s="61">
        <v>994865</v>
      </c>
      <c r="CH88" s="61">
        <v>31.8</v>
      </c>
    </row>
    <row r="89" spans="15:86" x14ac:dyDescent="0.25">
      <c r="O89" s="64"/>
      <c r="AC89" s="64"/>
      <c r="AL89" s="64"/>
      <c r="AU89" s="64"/>
      <c r="BE89" s="64"/>
      <c r="BN89" s="64"/>
      <c r="BQ89" s="61" t="s">
        <v>6</v>
      </c>
      <c r="BR89" s="61" t="s">
        <v>331</v>
      </c>
      <c r="BS89" s="61">
        <v>278284</v>
      </c>
      <c r="BT89" s="61">
        <v>8.9</v>
      </c>
      <c r="CB89" s="64"/>
      <c r="CF89" s="61" t="s">
        <v>456</v>
      </c>
      <c r="CG89" s="61">
        <v>452211</v>
      </c>
      <c r="CH89" s="61">
        <v>14.4</v>
      </c>
    </row>
    <row r="90" spans="15:86" x14ac:dyDescent="0.25">
      <c r="O90" s="64"/>
      <c r="AC90" s="64"/>
      <c r="AL90" s="64"/>
      <c r="AU90" s="64"/>
      <c r="BE90" s="64"/>
      <c r="BN90" s="64"/>
      <c r="BR90" s="61" t="s">
        <v>332</v>
      </c>
      <c r="BS90" s="61">
        <v>2848931</v>
      </c>
      <c r="BT90" s="61">
        <v>91</v>
      </c>
      <c r="CB90" s="64"/>
      <c r="CF90" s="61" t="s">
        <v>457</v>
      </c>
      <c r="CG90" s="61">
        <v>107835</v>
      </c>
      <c r="CH90" s="61">
        <v>3.4</v>
      </c>
    </row>
    <row r="91" spans="15:86" x14ac:dyDescent="0.25">
      <c r="O91" s="64"/>
      <c r="AC91" s="64"/>
      <c r="AL91" s="64"/>
      <c r="AU91" s="64"/>
      <c r="BE91" s="64"/>
      <c r="BN91" s="64"/>
      <c r="BR91" s="61" t="s">
        <v>43</v>
      </c>
      <c r="BS91" s="61">
        <v>3127215</v>
      </c>
      <c r="BT91" s="61">
        <v>99.9</v>
      </c>
      <c r="CB91" s="64"/>
      <c r="CF91" s="61" t="s">
        <v>458</v>
      </c>
      <c r="CG91" s="61">
        <v>191320</v>
      </c>
      <c r="CH91" s="61">
        <v>6.1</v>
      </c>
    </row>
    <row r="92" spans="15:86" x14ac:dyDescent="0.25">
      <c r="O92" s="64"/>
      <c r="AC92" s="64"/>
      <c r="AL92" s="64"/>
      <c r="AU92" s="64"/>
      <c r="BE92" s="64"/>
      <c r="BN92" s="64"/>
      <c r="BQ92" s="61" t="s">
        <v>69</v>
      </c>
      <c r="BR92" s="61" t="s">
        <v>70</v>
      </c>
      <c r="BS92" s="61">
        <v>3479</v>
      </c>
      <c r="BT92" s="61">
        <v>0.1</v>
      </c>
      <c r="CB92" s="64"/>
      <c r="CF92" s="61" t="s">
        <v>43</v>
      </c>
      <c r="CG92" s="61">
        <v>1843631</v>
      </c>
      <c r="CH92" s="61">
        <v>58.9</v>
      </c>
    </row>
    <row r="93" spans="15:86" x14ac:dyDescent="0.25">
      <c r="O93" s="64"/>
      <c r="AC93" s="64"/>
      <c r="AL93" s="64"/>
      <c r="AU93" s="64"/>
      <c r="BE93" s="64"/>
      <c r="BN93" s="64"/>
      <c r="BQ93" s="61" t="s">
        <v>43</v>
      </c>
      <c r="BS93" s="61">
        <v>3130694</v>
      </c>
      <c r="BT93" s="61">
        <v>100</v>
      </c>
      <c r="CB93" s="64"/>
      <c r="CE93" s="61" t="s">
        <v>69</v>
      </c>
      <c r="CF93" s="61" t="s">
        <v>70</v>
      </c>
      <c r="CG93" s="61">
        <v>1287063</v>
      </c>
      <c r="CH93" s="61">
        <v>41.1</v>
      </c>
    </row>
    <row r="94" spans="15:86" x14ac:dyDescent="0.25">
      <c r="O94" s="64"/>
      <c r="AC94" s="64"/>
      <c r="AL94" s="64"/>
      <c r="AU94" s="64"/>
      <c r="BE94" s="64"/>
      <c r="BN94" s="64"/>
      <c r="CB94" s="64"/>
      <c r="CE94" s="61" t="s">
        <v>43</v>
      </c>
      <c r="CG94" s="61">
        <v>3130694</v>
      </c>
      <c r="CH94" s="61">
        <v>100</v>
      </c>
    </row>
    <row r="95" spans="15:86" x14ac:dyDescent="0.25">
      <c r="O95" s="64"/>
      <c r="AC95" s="64"/>
      <c r="AL95" s="64"/>
      <c r="AU95" s="64"/>
      <c r="BE95" s="64"/>
      <c r="BN95" s="64"/>
      <c r="CB95" s="64"/>
    </row>
    <row r="96" spans="15:86" x14ac:dyDescent="0.25">
      <c r="O96" s="64"/>
      <c r="AC96" s="64"/>
      <c r="AL96" s="64"/>
      <c r="AU96" s="64"/>
      <c r="BE96" s="64"/>
      <c r="BN96" s="64"/>
      <c r="CB96" s="64"/>
    </row>
    <row r="97" spans="15:86" x14ac:dyDescent="0.25">
      <c r="O97" s="64"/>
      <c r="AC97" s="64"/>
      <c r="AL97" s="64"/>
      <c r="AU97" s="64"/>
      <c r="BE97" s="64"/>
      <c r="BN97" s="64"/>
      <c r="BQ97" s="24" t="s">
        <v>341</v>
      </c>
      <c r="CB97" s="64"/>
    </row>
    <row r="98" spans="15:86" x14ac:dyDescent="0.25">
      <c r="O98" s="64"/>
      <c r="AC98" s="64"/>
      <c r="AL98" s="64"/>
      <c r="AU98" s="64"/>
      <c r="BE98" s="64"/>
      <c r="BN98" s="64"/>
      <c r="BS98" s="61" t="s">
        <v>3</v>
      </c>
      <c r="BT98" s="61" t="s">
        <v>4</v>
      </c>
      <c r="CB98" s="64"/>
      <c r="CE98" s="24" t="s">
        <v>465</v>
      </c>
    </row>
    <row r="99" spans="15:86" x14ac:dyDescent="0.25">
      <c r="O99" s="64"/>
      <c r="AC99" s="64"/>
      <c r="AL99" s="64"/>
      <c r="AU99" s="64"/>
      <c r="BE99" s="64"/>
      <c r="BN99" s="64"/>
      <c r="BQ99" s="61" t="s">
        <v>6</v>
      </c>
      <c r="BR99" s="61" t="s">
        <v>331</v>
      </c>
      <c r="BS99" s="61">
        <v>365248</v>
      </c>
      <c r="BT99" s="61">
        <v>11.7</v>
      </c>
      <c r="CB99" s="64"/>
      <c r="CG99" s="61" t="s">
        <v>3</v>
      </c>
      <c r="CH99" s="61" t="s">
        <v>4</v>
      </c>
    </row>
    <row r="100" spans="15:86" x14ac:dyDescent="0.25">
      <c r="O100" s="64"/>
      <c r="AC100" s="64"/>
      <c r="AL100" s="64"/>
      <c r="AU100" s="64"/>
      <c r="BE100" s="64"/>
      <c r="BN100" s="64"/>
      <c r="BR100" s="61" t="s">
        <v>332</v>
      </c>
      <c r="BS100" s="61">
        <v>2761968</v>
      </c>
      <c r="BT100" s="61">
        <v>88.2</v>
      </c>
      <c r="CB100" s="64"/>
      <c r="CE100" s="61" t="s">
        <v>6</v>
      </c>
      <c r="CF100" s="61" t="s">
        <v>454</v>
      </c>
      <c r="CG100" s="61">
        <v>93921</v>
      </c>
      <c r="CH100" s="61">
        <v>3</v>
      </c>
    </row>
    <row r="101" spans="15:86" x14ac:dyDescent="0.25">
      <c r="O101" s="64"/>
      <c r="AC101" s="64"/>
      <c r="AL101" s="64"/>
      <c r="AU101" s="64"/>
      <c r="BE101" s="64"/>
      <c r="BN101" s="64"/>
      <c r="BR101" s="61" t="s">
        <v>43</v>
      </c>
      <c r="BS101" s="61">
        <v>3127215</v>
      </c>
      <c r="BT101" s="61">
        <v>99.9</v>
      </c>
      <c r="CB101" s="64"/>
      <c r="CF101" s="61" t="s">
        <v>455</v>
      </c>
      <c r="CG101" s="61">
        <v>786152</v>
      </c>
      <c r="CH101" s="61">
        <v>25.1</v>
      </c>
    </row>
    <row r="102" spans="15:86" x14ac:dyDescent="0.25">
      <c r="O102" s="64"/>
      <c r="AC102" s="64"/>
      <c r="AL102" s="64"/>
      <c r="AU102" s="64"/>
      <c r="BE102" s="64"/>
      <c r="BN102" s="64"/>
      <c r="BQ102" s="61" t="s">
        <v>69</v>
      </c>
      <c r="BR102" s="61" t="s">
        <v>70</v>
      </c>
      <c r="BS102" s="61">
        <v>3479</v>
      </c>
      <c r="BT102" s="61">
        <v>0.1</v>
      </c>
      <c r="CB102" s="64"/>
      <c r="CF102" s="61" t="s">
        <v>456</v>
      </c>
      <c r="CG102" s="61">
        <v>469604</v>
      </c>
      <c r="CH102" s="61">
        <v>15</v>
      </c>
    </row>
    <row r="103" spans="15:86" x14ac:dyDescent="0.25">
      <c r="O103" s="64"/>
      <c r="AC103" s="64"/>
      <c r="AL103" s="64"/>
      <c r="AU103" s="64"/>
      <c r="BE103" s="64"/>
      <c r="BN103" s="64"/>
      <c r="BQ103" s="61" t="s">
        <v>43</v>
      </c>
      <c r="BS103" s="61">
        <v>3130694</v>
      </c>
      <c r="BT103" s="61">
        <v>100</v>
      </c>
      <c r="CB103" s="64"/>
      <c r="CF103" s="61" t="s">
        <v>457</v>
      </c>
      <c r="CG103" s="61">
        <v>59135</v>
      </c>
      <c r="CH103" s="61">
        <v>1.9</v>
      </c>
    </row>
    <row r="104" spans="15:86" x14ac:dyDescent="0.25">
      <c r="O104" s="64"/>
      <c r="AC104" s="64"/>
      <c r="AL104" s="64"/>
      <c r="AU104" s="64"/>
      <c r="BE104" s="64"/>
      <c r="BN104" s="64"/>
      <c r="CB104" s="64"/>
      <c r="CF104" s="61" t="s">
        <v>458</v>
      </c>
      <c r="CG104" s="61">
        <v>55657</v>
      </c>
      <c r="CH104" s="61">
        <v>1.8</v>
      </c>
    </row>
    <row r="105" spans="15:86" x14ac:dyDescent="0.25">
      <c r="O105" s="64"/>
      <c r="AC105" s="64"/>
      <c r="AL105" s="64"/>
      <c r="AU105" s="64"/>
      <c r="BE105" s="64"/>
      <c r="BN105" s="64"/>
      <c r="CB105" s="64"/>
      <c r="CF105" s="61" t="s">
        <v>43</v>
      </c>
      <c r="CG105" s="61">
        <v>1464469</v>
      </c>
      <c r="CH105" s="61">
        <v>46.8</v>
      </c>
    </row>
    <row r="106" spans="15:86" x14ac:dyDescent="0.25">
      <c r="O106" s="64"/>
      <c r="AC106" s="64"/>
      <c r="AL106" s="64"/>
      <c r="AU106" s="64"/>
      <c r="BE106" s="64"/>
      <c r="BN106" s="64"/>
      <c r="CB106" s="64"/>
      <c r="CE106" s="61" t="s">
        <v>69</v>
      </c>
      <c r="CF106" s="61" t="s">
        <v>70</v>
      </c>
      <c r="CG106" s="61">
        <v>1666225</v>
      </c>
      <c r="CH106" s="61">
        <v>53.2</v>
      </c>
    </row>
    <row r="107" spans="15:86" x14ac:dyDescent="0.25">
      <c r="O107" s="64"/>
      <c r="AC107" s="64"/>
      <c r="AL107" s="64"/>
      <c r="AU107" s="64"/>
      <c r="BE107" s="64"/>
      <c r="BN107" s="64"/>
      <c r="BQ107" s="24" t="s">
        <v>342</v>
      </c>
      <c r="CB107" s="64"/>
      <c r="CE107" s="61" t="s">
        <v>43</v>
      </c>
      <c r="CG107" s="61">
        <v>3130694</v>
      </c>
      <c r="CH107" s="61">
        <v>100</v>
      </c>
    </row>
    <row r="108" spans="15:86" x14ac:dyDescent="0.25">
      <c r="O108" s="64"/>
      <c r="AC108" s="64"/>
      <c r="AL108" s="64"/>
      <c r="AU108" s="64"/>
      <c r="BE108" s="64"/>
      <c r="BN108" s="64"/>
      <c r="BS108" s="61" t="s">
        <v>3</v>
      </c>
      <c r="BT108" s="61" t="s">
        <v>4</v>
      </c>
      <c r="CB108" s="64"/>
    </row>
    <row r="109" spans="15:86" x14ac:dyDescent="0.25">
      <c r="O109" s="64"/>
      <c r="AC109" s="64"/>
      <c r="AL109" s="64"/>
      <c r="AU109" s="64"/>
      <c r="BE109" s="64"/>
      <c r="BN109" s="64"/>
      <c r="BQ109" s="61" t="s">
        <v>6</v>
      </c>
      <c r="BR109" s="61" t="s">
        <v>331</v>
      </c>
      <c r="BS109" s="61">
        <v>3029816</v>
      </c>
      <c r="BT109" s="61">
        <v>96.8</v>
      </c>
      <c r="CB109" s="64"/>
    </row>
    <row r="110" spans="15:86" x14ac:dyDescent="0.25">
      <c r="O110" s="64"/>
      <c r="AC110" s="64"/>
      <c r="AL110" s="64"/>
      <c r="AU110" s="64"/>
      <c r="BE110" s="64"/>
      <c r="BN110" s="64"/>
      <c r="BR110" s="61" t="s">
        <v>332</v>
      </c>
      <c r="BS110" s="61">
        <v>97399</v>
      </c>
      <c r="BT110" s="61">
        <v>3.1</v>
      </c>
      <c r="CB110" s="64"/>
    </row>
    <row r="111" spans="15:86" x14ac:dyDescent="0.25">
      <c r="O111" s="64"/>
      <c r="AC111" s="64"/>
      <c r="AL111" s="64"/>
      <c r="AU111" s="64"/>
      <c r="BE111" s="64"/>
      <c r="BN111" s="64"/>
      <c r="BR111" s="61" t="s">
        <v>43</v>
      </c>
      <c r="BS111" s="61">
        <v>3127215</v>
      </c>
      <c r="BT111" s="61">
        <v>99.9</v>
      </c>
      <c r="CB111" s="64"/>
      <c r="CE111" s="24" t="s">
        <v>466</v>
      </c>
    </row>
    <row r="112" spans="15:86" x14ac:dyDescent="0.25">
      <c r="O112" s="64"/>
      <c r="AC112" s="64"/>
      <c r="AL112" s="64"/>
      <c r="AU112" s="64"/>
      <c r="BE112" s="64"/>
      <c r="BN112" s="64"/>
      <c r="BQ112" s="61" t="s">
        <v>69</v>
      </c>
      <c r="BR112" s="61" t="s">
        <v>70</v>
      </c>
      <c r="BS112" s="61">
        <v>3479</v>
      </c>
      <c r="BT112" s="61">
        <v>0.1</v>
      </c>
      <c r="CB112" s="64"/>
      <c r="CG112" s="61" t="s">
        <v>3</v>
      </c>
      <c r="CH112" s="61" t="s">
        <v>4</v>
      </c>
    </row>
    <row r="113" spans="15:86" x14ac:dyDescent="0.25">
      <c r="O113" s="64"/>
      <c r="AC113" s="64"/>
      <c r="AL113" s="64"/>
      <c r="AU113" s="64"/>
      <c r="BE113" s="64"/>
      <c r="BN113" s="64"/>
      <c r="BQ113" s="61" t="s">
        <v>43</v>
      </c>
      <c r="BS113" s="61">
        <v>3130694</v>
      </c>
      <c r="BT113" s="61">
        <v>100</v>
      </c>
      <c r="CB113" s="64"/>
      <c r="CE113" s="61" t="s">
        <v>6</v>
      </c>
      <c r="CF113" s="61" t="s">
        <v>454</v>
      </c>
      <c r="CG113" s="61">
        <v>20871</v>
      </c>
      <c r="CH113" s="61">
        <v>0.7</v>
      </c>
    </row>
    <row r="114" spans="15:86" x14ac:dyDescent="0.25">
      <c r="O114" s="64"/>
      <c r="AC114" s="64"/>
      <c r="AL114" s="64"/>
      <c r="AU114" s="64"/>
      <c r="BE114" s="64"/>
      <c r="BN114" s="64"/>
      <c r="CB114" s="64"/>
      <c r="CF114" s="61" t="s">
        <v>455</v>
      </c>
      <c r="CG114" s="61">
        <v>121749</v>
      </c>
      <c r="CH114" s="61">
        <v>3.9</v>
      </c>
    </row>
    <row r="115" spans="15:86" x14ac:dyDescent="0.25">
      <c r="O115" s="64"/>
      <c r="AC115" s="64"/>
      <c r="AL115" s="64"/>
      <c r="AU115" s="64"/>
      <c r="BE115" s="64"/>
      <c r="BN115" s="64"/>
      <c r="CB115" s="64"/>
      <c r="CF115" s="61" t="s">
        <v>456</v>
      </c>
      <c r="CG115" s="61">
        <v>114792</v>
      </c>
      <c r="CH115" s="61">
        <v>3.7</v>
      </c>
    </row>
    <row r="116" spans="15:86" x14ac:dyDescent="0.25">
      <c r="O116" s="64"/>
      <c r="AC116" s="64"/>
      <c r="AL116" s="64"/>
      <c r="AU116" s="64"/>
      <c r="BE116" s="64"/>
      <c r="BN116" s="64"/>
      <c r="CB116" s="64"/>
      <c r="CF116" s="61" t="s">
        <v>457</v>
      </c>
      <c r="CG116" s="61">
        <v>6957</v>
      </c>
      <c r="CH116" s="61">
        <v>0.2</v>
      </c>
    </row>
    <row r="117" spans="15:86" x14ac:dyDescent="0.25">
      <c r="O117" s="64"/>
      <c r="AC117" s="64"/>
      <c r="AL117" s="64"/>
      <c r="AU117" s="64"/>
      <c r="BE117" s="64"/>
      <c r="BN117" s="64"/>
      <c r="BQ117" s="24" t="s">
        <v>343</v>
      </c>
      <c r="CB117" s="64"/>
      <c r="CF117" s="61" t="s">
        <v>458</v>
      </c>
      <c r="CG117" s="61">
        <v>13914</v>
      </c>
      <c r="CH117" s="61">
        <v>0.4</v>
      </c>
    </row>
    <row r="118" spans="15:86" x14ac:dyDescent="0.25">
      <c r="O118" s="64"/>
      <c r="AC118" s="64"/>
      <c r="AL118" s="64"/>
      <c r="AU118" s="64"/>
      <c r="BE118" s="64"/>
      <c r="BN118" s="64"/>
      <c r="BS118" s="61" t="s">
        <v>3</v>
      </c>
      <c r="BT118" s="61" t="s">
        <v>4</v>
      </c>
      <c r="CB118" s="64"/>
      <c r="CF118" s="61" t="s">
        <v>43</v>
      </c>
      <c r="CG118" s="61">
        <v>278284</v>
      </c>
      <c r="CH118" s="61">
        <v>8.9</v>
      </c>
    </row>
    <row r="119" spans="15:86" x14ac:dyDescent="0.25">
      <c r="O119" s="64"/>
      <c r="AC119" s="64"/>
      <c r="AL119" s="64"/>
      <c r="AU119" s="64"/>
      <c r="BE119" s="64"/>
      <c r="BN119" s="64"/>
      <c r="BQ119" s="61" t="s">
        <v>6</v>
      </c>
      <c r="BR119" s="61" t="s">
        <v>331</v>
      </c>
      <c r="BS119" s="61">
        <v>1318370</v>
      </c>
      <c r="BT119" s="61">
        <v>42.1</v>
      </c>
      <c r="CB119" s="64"/>
      <c r="CE119" s="61" t="s">
        <v>69</v>
      </c>
      <c r="CF119" s="61" t="s">
        <v>70</v>
      </c>
      <c r="CG119" s="61">
        <v>2852410</v>
      </c>
      <c r="CH119" s="61">
        <v>91.1</v>
      </c>
    </row>
    <row r="120" spans="15:86" x14ac:dyDescent="0.25">
      <c r="O120" s="64"/>
      <c r="AC120" s="64"/>
      <c r="AL120" s="64"/>
      <c r="AU120" s="64"/>
      <c r="BE120" s="64"/>
      <c r="BN120" s="64"/>
      <c r="BR120" s="61" t="s">
        <v>332</v>
      </c>
      <c r="BS120" s="61">
        <v>1808845</v>
      </c>
      <c r="BT120" s="61">
        <v>57.8</v>
      </c>
      <c r="CB120" s="64"/>
      <c r="CE120" s="61" t="s">
        <v>43</v>
      </c>
      <c r="CG120" s="61">
        <v>3130694</v>
      </c>
      <c r="CH120" s="61">
        <v>100</v>
      </c>
    </row>
    <row r="121" spans="15:86" x14ac:dyDescent="0.25">
      <c r="O121" s="64"/>
      <c r="AC121" s="64"/>
      <c r="AL121" s="64"/>
      <c r="AU121" s="64"/>
      <c r="BE121" s="64"/>
      <c r="BN121" s="64"/>
      <c r="BR121" s="61" t="s">
        <v>43</v>
      </c>
      <c r="BS121" s="61">
        <v>3127215</v>
      </c>
      <c r="BT121" s="61">
        <v>99.9</v>
      </c>
      <c r="CB121" s="64"/>
    </row>
    <row r="122" spans="15:86" x14ac:dyDescent="0.25">
      <c r="O122" s="64"/>
      <c r="AC122" s="64"/>
      <c r="AL122" s="64"/>
      <c r="AU122" s="64"/>
      <c r="BE122" s="64"/>
      <c r="BN122" s="64"/>
      <c r="BQ122" s="61" t="s">
        <v>69</v>
      </c>
      <c r="BR122" s="61" t="s">
        <v>70</v>
      </c>
      <c r="BS122" s="61">
        <v>3479</v>
      </c>
      <c r="BT122" s="61">
        <v>0.1</v>
      </c>
      <c r="CB122" s="64"/>
    </row>
    <row r="123" spans="15:86" x14ac:dyDescent="0.25">
      <c r="O123" s="64"/>
      <c r="AC123" s="64"/>
      <c r="AL123" s="64"/>
      <c r="AU123" s="64"/>
      <c r="BE123" s="64"/>
      <c r="BN123" s="64"/>
      <c r="BQ123" s="61" t="s">
        <v>43</v>
      </c>
      <c r="BS123" s="61">
        <v>3130694</v>
      </c>
      <c r="BT123" s="61">
        <v>100</v>
      </c>
      <c r="CB123" s="64"/>
    </row>
    <row r="124" spans="15:86" x14ac:dyDescent="0.25">
      <c r="O124" s="64"/>
      <c r="AC124" s="64"/>
      <c r="AL124" s="64"/>
      <c r="AU124" s="64"/>
      <c r="BE124" s="64"/>
      <c r="BN124" s="64"/>
      <c r="CB124" s="64"/>
      <c r="CE124" s="24" t="s">
        <v>467</v>
      </c>
    </row>
    <row r="125" spans="15:86" x14ac:dyDescent="0.25">
      <c r="O125" s="64"/>
      <c r="AC125" s="64"/>
      <c r="AL125" s="64"/>
      <c r="AU125" s="64"/>
      <c r="BE125" s="64"/>
      <c r="BN125" s="64"/>
      <c r="CB125" s="64"/>
      <c r="CG125" s="61" t="s">
        <v>3</v>
      </c>
      <c r="CH125" s="61" t="s">
        <v>4</v>
      </c>
    </row>
    <row r="126" spans="15:86" x14ac:dyDescent="0.25">
      <c r="O126" s="64"/>
      <c r="AC126" s="64"/>
      <c r="AL126" s="64"/>
      <c r="AU126" s="64"/>
      <c r="BE126" s="64"/>
      <c r="BN126" s="64"/>
      <c r="CB126" s="64"/>
      <c r="CE126" s="61" t="s">
        <v>6</v>
      </c>
      <c r="CF126" s="61" t="s">
        <v>454</v>
      </c>
      <c r="CG126" s="61">
        <v>10436</v>
      </c>
      <c r="CH126" s="61">
        <v>0.3</v>
      </c>
    </row>
    <row r="127" spans="15:86" x14ac:dyDescent="0.25">
      <c r="O127" s="64"/>
      <c r="AC127" s="64"/>
      <c r="AL127" s="64"/>
      <c r="AU127" s="64"/>
      <c r="BE127" s="64"/>
      <c r="BN127" s="64"/>
      <c r="BQ127" s="24" t="s">
        <v>344</v>
      </c>
      <c r="CB127" s="64"/>
      <c r="CF127" s="61" t="s">
        <v>455</v>
      </c>
      <c r="CG127" s="61">
        <v>163492</v>
      </c>
      <c r="CH127" s="61">
        <v>5.2</v>
      </c>
    </row>
    <row r="128" spans="15:86" x14ac:dyDescent="0.25">
      <c r="O128" s="64"/>
      <c r="AC128" s="64"/>
      <c r="AL128" s="64"/>
      <c r="AU128" s="64"/>
      <c r="BE128" s="64"/>
      <c r="BN128" s="64"/>
      <c r="BS128" s="61" t="s">
        <v>3</v>
      </c>
      <c r="BT128" s="61" t="s">
        <v>4</v>
      </c>
      <c r="CB128" s="64"/>
      <c r="CF128" s="61" t="s">
        <v>456</v>
      </c>
      <c r="CG128" s="61">
        <v>139142</v>
      </c>
      <c r="CH128" s="61">
        <v>4.4000000000000004</v>
      </c>
    </row>
    <row r="129" spans="15:86" x14ac:dyDescent="0.25">
      <c r="O129" s="64"/>
      <c r="AC129" s="64"/>
      <c r="AL129" s="64"/>
      <c r="AU129" s="64"/>
      <c r="BE129" s="64"/>
      <c r="BN129" s="64"/>
      <c r="BQ129" s="61" t="s">
        <v>6</v>
      </c>
      <c r="BR129" s="61" t="s">
        <v>331</v>
      </c>
      <c r="BS129" s="61">
        <v>368726</v>
      </c>
      <c r="BT129" s="61">
        <v>11.8</v>
      </c>
      <c r="CB129" s="64"/>
      <c r="CF129" s="61" t="s">
        <v>457</v>
      </c>
      <c r="CG129" s="61">
        <v>17393</v>
      </c>
      <c r="CH129" s="61">
        <v>0.6</v>
      </c>
    </row>
    <row r="130" spans="15:86" x14ac:dyDescent="0.25">
      <c r="O130" s="64"/>
      <c r="AC130" s="64"/>
      <c r="AL130" s="64"/>
      <c r="AU130" s="64"/>
      <c r="BE130" s="64"/>
      <c r="BN130" s="64"/>
      <c r="BR130" s="61" t="s">
        <v>332</v>
      </c>
      <c r="BS130" s="61">
        <v>2758489</v>
      </c>
      <c r="BT130" s="61">
        <v>88.1</v>
      </c>
      <c r="CB130" s="64"/>
      <c r="CF130" s="61" t="s">
        <v>458</v>
      </c>
      <c r="CG130" s="61">
        <v>34785</v>
      </c>
      <c r="CH130" s="61">
        <v>1.1000000000000001</v>
      </c>
    </row>
    <row r="131" spans="15:86" x14ac:dyDescent="0.25">
      <c r="O131" s="64"/>
      <c r="AC131" s="64"/>
      <c r="AL131" s="64"/>
      <c r="AU131" s="64"/>
      <c r="BE131" s="64"/>
      <c r="BN131" s="64"/>
      <c r="BR131" s="61" t="s">
        <v>43</v>
      </c>
      <c r="BS131" s="61">
        <v>3127215</v>
      </c>
      <c r="BT131" s="61">
        <v>99.9</v>
      </c>
      <c r="CB131" s="64"/>
      <c r="CF131" s="61" t="s">
        <v>43</v>
      </c>
      <c r="CG131" s="61">
        <v>365248</v>
      </c>
      <c r="CH131" s="61">
        <v>11.7</v>
      </c>
    </row>
    <row r="132" spans="15:86" x14ac:dyDescent="0.25">
      <c r="O132" s="64"/>
      <c r="AC132" s="64"/>
      <c r="AL132" s="64"/>
      <c r="AU132" s="64"/>
      <c r="BE132" s="64"/>
      <c r="BN132" s="64"/>
      <c r="BQ132" s="61" t="s">
        <v>69</v>
      </c>
      <c r="BR132" s="61" t="s">
        <v>70</v>
      </c>
      <c r="BS132" s="61">
        <v>3479</v>
      </c>
      <c r="BT132" s="61">
        <v>0.1</v>
      </c>
      <c r="CB132" s="64"/>
      <c r="CE132" s="61" t="s">
        <v>69</v>
      </c>
      <c r="CF132" s="61" t="s">
        <v>70</v>
      </c>
      <c r="CG132" s="61">
        <v>2765446</v>
      </c>
      <c r="CH132" s="61">
        <v>88.3</v>
      </c>
    </row>
    <row r="133" spans="15:86" x14ac:dyDescent="0.25">
      <c r="O133" s="64"/>
      <c r="AC133" s="64"/>
      <c r="AL133" s="64"/>
      <c r="AU133" s="64"/>
      <c r="BE133" s="64"/>
      <c r="BN133" s="64"/>
      <c r="BQ133" s="61" t="s">
        <v>43</v>
      </c>
      <c r="BS133" s="61">
        <v>3130694</v>
      </c>
      <c r="BT133" s="61">
        <v>100</v>
      </c>
      <c r="CB133" s="64"/>
      <c r="CE133" s="61" t="s">
        <v>43</v>
      </c>
      <c r="CG133" s="61">
        <v>3130694</v>
      </c>
      <c r="CH133" s="61">
        <v>100</v>
      </c>
    </row>
    <row r="134" spans="15:86" x14ac:dyDescent="0.25">
      <c r="O134" s="64"/>
      <c r="AC134" s="64"/>
      <c r="AL134" s="64"/>
      <c r="AU134" s="64"/>
      <c r="BE134" s="64"/>
      <c r="BN134" s="64"/>
      <c r="CB134" s="64"/>
    </row>
    <row r="135" spans="15:86" x14ac:dyDescent="0.25">
      <c r="O135" s="64"/>
      <c r="AC135" s="64"/>
      <c r="AL135" s="64"/>
      <c r="AU135" s="64"/>
      <c r="BE135" s="64"/>
      <c r="BN135" s="64"/>
      <c r="CB135" s="64"/>
    </row>
    <row r="136" spans="15:86" x14ac:dyDescent="0.25">
      <c r="O136" s="64"/>
      <c r="AC136" s="64"/>
      <c r="AL136" s="64"/>
      <c r="AU136" s="64"/>
      <c r="BE136" s="64"/>
      <c r="BN136" s="64"/>
      <c r="CB136" s="64"/>
    </row>
    <row r="137" spans="15:86" x14ac:dyDescent="0.25">
      <c r="O137" s="64"/>
      <c r="AC137" s="64"/>
      <c r="AL137" s="64"/>
      <c r="AU137" s="64"/>
      <c r="BE137" s="64"/>
      <c r="BN137" s="64"/>
      <c r="BQ137" s="24" t="s">
        <v>345</v>
      </c>
      <c r="CB137" s="64"/>
      <c r="CE137" s="24" t="s">
        <v>468</v>
      </c>
    </row>
    <row r="138" spans="15:86" x14ac:dyDescent="0.25">
      <c r="O138" s="64"/>
      <c r="AC138" s="64"/>
      <c r="AL138" s="64"/>
      <c r="AU138" s="64"/>
      <c r="BE138" s="64"/>
      <c r="BN138" s="64"/>
      <c r="BS138" s="61" t="s">
        <v>3</v>
      </c>
      <c r="BT138" s="61" t="s">
        <v>4</v>
      </c>
      <c r="CB138" s="64"/>
      <c r="CG138" s="61" t="s">
        <v>3</v>
      </c>
      <c r="CH138" s="61" t="s">
        <v>4</v>
      </c>
    </row>
    <row r="139" spans="15:86" x14ac:dyDescent="0.25">
      <c r="O139" s="64"/>
      <c r="AC139" s="64"/>
      <c r="AL139" s="64"/>
      <c r="AU139" s="64"/>
      <c r="BE139" s="64"/>
      <c r="BN139" s="64"/>
      <c r="BQ139" s="61" t="s">
        <v>6</v>
      </c>
      <c r="BR139" s="61" t="s">
        <v>331</v>
      </c>
      <c r="BS139" s="61">
        <v>191320</v>
      </c>
      <c r="BT139" s="61">
        <v>6.1</v>
      </c>
      <c r="CB139" s="64"/>
      <c r="CE139" s="61" t="s">
        <v>6</v>
      </c>
      <c r="CF139" s="61" t="s">
        <v>454</v>
      </c>
      <c r="CG139" s="61">
        <v>173927</v>
      </c>
      <c r="CH139" s="61">
        <v>5.6</v>
      </c>
    </row>
    <row r="140" spans="15:86" x14ac:dyDescent="0.25">
      <c r="O140" s="64"/>
      <c r="AC140" s="64"/>
      <c r="AL140" s="64"/>
      <c r="AU140" s="64"/>
      <c r="BE140" s="64"/>
      <c r="BN140" s="64"/>
      <c r="BR140" s="61" t="s">
        <v>332</v>
      </c>
      <c r="BS140" s="61">
        <v>2935895</v>
      </c>
      <c r="BT140" s="61">
        <v>93.8</v>
      </c>
      <c r="CB140" s="64"/>
      <c r="CF140" s="61" t="s">
        <v>455</v>
      </c>
      <c r="CG140" s="61">
        <v>900944</v>
      </c>
      <c r="CH140" s="61">
        <v>28.8</v>
      </c>
    </row>
    <row r="141" spans="15:86" x14ac:dyDescent="0.25">
      <c r="O141" s="64"/>
      <c r="AC141" s="64"/>
      <c r="AL141" s="64"/>
      <c r="AU141" s="64"/>
      <c r="BE141" s="64"/>
      <c r="BN141" s="64"/>
      <c r="BR141" s="61" t="s">
        <v>43</v>
      </c>
      <c r="BS141" s="61">
        <v>3127215</v>
      </c>
      <c r="BT141" s="61">
        <v>99.9</v>
      </c>
      <c r="CB141" s="64"/>
      <c r="CF141" s="61" t="s">
        <v>456</v>
      </c>
      <c r="CG141" s="61">
        <v>1200099</v>
      </c>
      <c r="CH141" s="61">
        <v>38.299999999999997</v>
      </c>
    </row>
    <row r="142" spans="15:86" x14ac:dyDescent="0.25">
      <c r="O142" s="64"/>
      <c r="AC142" s="64"/>
      <c r="AL142" s="64"/>
      <c r="AU142" s="64"/>
      <c r="BE142" s="64"/>
      <c r="BN142" s="64"/>
      <c r="BQ142" s="61" t="s">
        <v>69</v>
      </c>
      <c r="BR142" s="61" t="s">
        <v>70</v>
      </c>
      <c r="BS142" s="61">
        <v>3479</v>
      </c>
      <c r="BT142" s="61">
        <v>0.1</v>
      </c>
      <c r="CB142" s="64"/>
      <c r="CF142" s="61" t="s">
        <v>457</v>
      </c>
      <c r="CG142" s="61">
        <v>678317</v>
      </c>
      <c r="CH142" s="61">
        <v>21.7</v>
      </c>
    </row>
    <row r="143" spans="15:86" x14ac:dyDescent="0.25">
      <c r="O143" s="64"/>
      <c r="AC143" s="64"/>
      <c r="AL143" s="64"/>
      <c r="AU143" s="64"/>
      <c r="BE143" s="64"/>
      <c r="BN143" s="64"/>
      <c r="BQ143" s="61" t="s">
        <v>43</v>
      </c>
      <c r="BS143" s="61">
        <v>3130694</v>
      </c>
      <c r="BT143" s="61">
        <v>100</v>
      </c>
      <c r="CB143" s="64"/>
      <c r="CF143" s="61" t="s">
        <v>458</v>
      </c>
      <c r="CG143" s="61">
        <v>76528</v>
      </c>
      <c r="CH143" s="61">
        <v>2.4</v>
      </c>
    </row>
    <row r="144" spans="15:86" x14ac:dyDescent="0.25">
      <c r="O144" s="64"/>
      <c r="AC144" s="64"/>
      <c r="AL144" s="64"/>
      <c r="AU144" s="64"/>
      <c r="BE144" s="64"/>
      <c r="BN144" s="64"/>
      <c r="CB144" s="64"/>
      <c r="CF144" s="61" t="s">
        <v>43</v>
      </c>
      <c r="CG144" s="61">
        <v>3029816</v>
      </c>
      <c r="CH144" s="61">
        <v>96.8</v>
      </c>
    </row>
    <row r="145" spans="15:86" x14ac:dyDescent="0.25">
      <c r="O145" s="64"/>
      <c r="AC145" s="64"/>
      <c r="AL145" s="64"/>
      <c r="AU145" s="64"/>
      <c r="BE145" s="64"/>
      <c r="BN145" s="64"/>
      <c r="CB145" s="64"/>
      <c r="CE145" s="61" t="s">
        <v>69</v>
      </c>
      <c r="CF145" s="61" t="s">
        <v>70</v>
      </c>
      <c r="CG145" s="61">
        <v>100878</v>
      </c>
      <c r="CH145" s="61">
        <v>3.2</v>
      </c>
    </row>
    <row r="146" spans="15:86" x14ac:dyDescent="0.25">
      <c r="O146" s="64"/>
      <c r="AC146" s="64"/>
      <c r="AL146" s="64"/>
      <c r="AU146" s="64"/>
      <c r="BE146" s="64"/>
      <c r="BN146" s="64"/>
      <c r="CB146" s="64"/>
      <c r="CE146" s="61" t="s">
        <v>43</v>
      </c>
      <c r="CG146" s="61">
        <v>3130694</v>
      </c>
      <c r="CH146" s="61">
        <v>100</v>
      </c>
    </row>
    <row r="147" spans="15:86" x14ac:dyDescent="0.25">
      <c r="O147" s="64"/>
      <c r="AC147" s="64"/>
      <c r="AL147" s="64"/>
      <c r="AU147" s="64"/>
      <c r="BE147" s="64"/>
      <c r="BN147" s="64"/>
      <c r="CB147" s="64"/>
    </row>
    <row r="148" spans="15:86" x14ac:dyDescent="0.25">
      <c r="O148" s="64"/>
      <c r="AC148" s="64"/>
      <c r="AL148" s="64"/>
      <c r="AU148" s="64"/>
      <c r="BE148" s="64"/>
      <c r="BN148" s="64"/>
      <c r="CB148" s="64"/>
    </row>
    <row r="149" spans="15:86" x14ac:dyDescent="0.25">
      <c r="O149" s="64"/>
      <c r="AC149" s="64"/>
      <c r="AL149" s="64"/>
      <c r="AU149" s="64"/>
      <c r="BE149" s="64"/>
      <c r="BN149" s="64"/>
      <c r="CB149" s="64"/>
    </row>
    <row r="150" spans="15:86" x14ac:dyDescent="0.25">
      <c r="O150" s="64"/>
      <c r="AC150" s="64"/>
      <c r="AL150" s="64"/>
      <c r="AU150" s="64"/>
      <c r="BE150" s="64"/>
      <c r="BN150" s="64"/>
      <c r="CB150" s="64"/>
      <c r="CE150" s="24" t="s">
        <v>469</v>
      </c>
    </row>
    <row r="151" spans="15:86" x14ac:dyDescent="0.25">
      <c r="O151" s="64"/>
      <c r="AC151" s="64"/>
      <c r="AL151" s="64"/>
      <c r="AU151" s="64"/>
      <c r="BE151" s="64"/>
      <c r="BN151" s="64"/>
      <c r="CB151" s="64"/>
      <c r="CG151" s="61" t="s">
        <v>3</v>
      </c>
      <c r="CH151" s="61" t="s">
        <v>4</v>
      </c>
    </row>
    <row r="152" spans="15:86" x14ac:dyDescent="0.25">
      <c r="O152" s="64"/>
      <c r="AC152" s="64"/>
      <c r="AL152" s="64"/>
      <c r="AU152" s="64"/>
      <c r="BE152" s="64"/>
      <c r="BN152" s="64"/>
      <c r="CB152" s="64"/>
      <c r="CE152" s="61" t="s">
        <v>6</v>
      </c>
      <c r="CF152" s="61" t="s">
        <v>454</v>
      </c>
      <c r="CG152" s="61">
        <v>52178</v>
      </c>
      <c r="CH152" s="61">
        <v>1.7</v>
      </c>
    </row>
    <row r="153" spans="15:86" x14ac:dyDescent="0.25">
      <c r="O153" s="64"/>
      <c r="AC153" s="64"/>
      <c r="AL153" s="64"/>
      <c r="AU153" s="64"/>
      <c r="BE153" s="64"/>
      <c r="BN153" s="64"/>
      <c r="CB153" s="64"/>
      <c r="CF153" s="61" t="s">
        <v>455</v>
      </c>
      <c r="CG153" s="61">
        <v>716581</v>
      </c>
      <c r="CH153" s="61">
        <v>22.9</v>
      </c>
    </row>
    <row r="154" spans="15:86" x14ac:dyDescent="0.25">
      <c r="O154" s="64"/>
      <c r="AC154" s="64"/>
      <c r="AL154" s="64"/>
      <c r="AU154" s="64"/>
      <c r="BE154" s="64"/>
      <c r="BN154" s="64"/>
      <c r="CB154" s="64"/>
      <c r="CF154" s="61" t="s">
        <v>456</v>
      </c>
      <c r="CG154" s="61">
        <v>427862</v>
      </c>
      <c r="CH154" s="61">
        <v>13.7</v>
      </c>
    </row>
    <row r="155" spans="15:86" x14ac:dyDescent="0.25">
      <c r="O155" s="64"/>
      <c r="AC155" s="64"/>
      <c r="AL155" s="64"/>
      <c r="AU155" s="64"/>
      <c r="BE155" s="64"/>
      <c r="BN155" s="64"/>
      <c r="CB155" s="64"/>
      <c r="CF155" s="61" t="s">
        <v>457</v>
      </c>
      <c r="CG155" s="61">
        <v>86964</v>
      </c>
      <c r="CH155" s="61">
        <v>2.8</v>
      </c>
    </row>
    <row r="156" spans="15:86" x14ac:dyDescent="0.25">
      <c r="O156" s="64"/>
      <c r="AC156" s="64"/>
      <c r="AL156" s="64"/>
      <c r="AU156" s="64"/>
      <c r="BE156" s="64"/>
      <c r="BN156" s="64"/>
      <c r="CB156" s="64"/>
      <c r="CF156" s="61" t="s">
        <v>458</v>
      </c>
      <c r="CG156" s="61">
        <v>34785</v>
      </c>
      <c r="CH156" s="61">
        <v>1.1000000000000001</v>
      </c>
    </row>
    <row r="157" spans="15:86" x14ac:dyDescent="0.25">
      <c r="O157" s="64"/>
      <c r="AC157" s="64"/>
      <c r="AL157" s="64"/>
      <c r="AU157" s="64"/>
      <c r="BE157" s="64"/>
      <c r="BN157" s="64"/>
      <c r="CB157" s="64"/>
      <c r="CF157" s="61" t="s">
        <v>43</v>
      </c>
      <c r="CG157" s="61">
        <v>1318370</v>
      </c>
      <c r="CH157" s="61">
        <v>42.1</v>
      </c>
    </row>
    <row r="158" spans="15:86" x14ac:dyDescent="0.25">
      <c r="O158" s="64"/>
      <c r="AC158" s="64"/>
      <c r="AL158" s="64"/>
      <c r="AU158" s="64"/>
      <c r="BE158" s="64"/>
      <c r="BN158" s="64"/>
      <c r="CB158" s="64"/>
      <c r="CE158" s="61" t="s">
        <v>69</v>
      </c>
      <c r="CF158" s="61" t="s">
        <v>70</v>
      </c>
      <c r="CG158" s="61">
        <v>1812324</v>
      </c>
      <c r="CH158" s="61">
        <v>57.9</v>
      </c>
    </row>
    <row r="159" spans="15:86" x14ac:dyDescent="0.25">
      <c r="O159" s="64"/>
      <c r="AC159" s="64"/>
      <c r="AL159" s="64"/>
      <c r="AU159" s="64"/>
      <c r="BE159" s="64"/>
      <c r="BN159" s="64"/>
      <c r="CB159" s="64"/>
      <c r="CE159" s="61" t="s">
        <v>43</v>
      </c>
      <c r="CG159" s="61">
        <v>3130694</v>
      </c>
      <c r="CH159" s="61">
        <v>100</v>
      </c>
    </row>
    <row r="160" spans="15:86" x14ac:dyDescent="0.25">
      <c r="O160" s="64"/>
      <c r="AC160" s="64"/>
      <c r="AL160" s="64"/>
      <c r="AU160" s="64"/>
      <c r="BE160" s="64"/>
      <c r="BN160" s="64"/>
      <c r="CB160" s="64"/>
    </row>
    <row r="161" spans="15:86" x14ac:dyDescent="0.25">
      <c r="O161" s="64"/>
      <c r="AC161" s="64"/>
      <c r="AL161" s="64"/>
      <c r="AU161" s="64"/>
      <c r="BE161" s="64"/>
      <c r="BN161" s="64"/>
      <c r="CB161" s="64"/>
    </row>
    <row r="162" spans="15:86" x14ac:dyDescent="0.25">
      <c r="O162" s="64"/>
      <c r="AC162" s="64"/>
      <c r="AL162" s="64"/>
      <c r="AU162" s="64"/>
      <c r="BE162" s="64"/>
      <c r="BN162" s="64"/>
      <c r="CB162" s="64"/>
    </row>
    <row r="163" spans="15:86" x14ac:dyDescent="0.25">
      <c r="O163" s="64"/>
      <c r="AC163" s="64"/>
      <c r="AL163" s="64"/>
      <c r="AU163" s="64"/>
      <c r="BE163" s="64"/>
      <c r="BN163" s="64"/>
      <c r="CB163" s="64"/>
      <c r="CE163" s="24" t="s">
        <v>470</v>
      </c>
    </row>
    <row r="164" spans="15:86" x14ac:dyDescent="0.25">
      <c r="O164" s="64"/>
      <c r="AC164" s="64"/>
      <c r="AL164" s="64"/>
      <c r="AU164" s="64"/>
      <c r="BE164" s="64"/>
      <c r="BN164" s="64"/>
      <c r="CB164" s="64"/>
      <c r="CG164" s="61" t="s">
        <v>3</v>
      </c>
      <c r="CH164" s="61" t="s">
        <v>4</v>
      </c>
    </row>
    <row r="165" spans="15:86" x14ac:dyDescent="0.25">
      <c r="O165" s="64"/>
      <c r="AC165" s="64"/>
      <c r="AL165" s="64"/>
      <c r="AU165" s="64"/>
      <c r="BE165" s="64"/>
      <c r="BN165" s="64"/>
      <c r="CB165" s="64"/>
      <c r="CE165" s="61" t="s">
        <v>6</v>
      </c>
      <c r="CF165" s="61" t="s">
        <v>454</v>
      </c>
      <c r="CG165" s="61">
        <v>27828</v>
      </c>
      <c r="CH165" s="61">
        <v>0.9</v>
      </c>
    </row>
    <row r="166" spans="15:86" x14ac:dyDescent="0.25">
      <c r="O166" s="64"/>
      <c r="AC166" s="64"/>
      <c r="AL166" s="64"/>
      <c r="AU166" s="64"/>
      <c r="BE166" s="64"/>
      <c r="BN166" s="64"/>
      <c r="CB166" s="64"/>
      <c r="CF166" s="61" t="s">
        <v>455</v>
      </c>
      <c r="CG166" s="61">
        <v>187842</v>
      </c>
      <c r="CH166" s="61">
        <v>6</v>
      </c>
    </row>
    <row r="167" spans="15:86" x14ac:dyDescent="0.25">
      <c r="O167" s="64"/>
      <c r="AC167" s="64"/>
      <c r="AL167" s="64"/>
      <c r="AU167" s="64"/>
      <c r="BE167" s="64"/>
      <c r="BN167" s="64"/>
      <c r="CB167" s="64"/>
      <c r="CF167" s="61" t="s">
        <v>456</v>
      </c>
      <c r="CG167" s="61">
        <v>111314</v>
      </c>
      <c r="CH167" s="61">
        <v>3.6</v>
      </c>
    </row>
    <row r="168" spans="15:86" x14ac:dyDescent="0.25">
      <c r="O168" s="64"/>
      <c r="AC168" s="64"/>
      <c r="AL168" s="64"/>
      <c r="AU168" s="64"/>
      <c r="BE168" s="64"/>
      <c r="BN168" s="64"/>
      <c r="CB168" s="64"/>
      <c r="CF168" s="61" t="s">
        <v>457</v>
      </c>
      <c r="CG168" s="61">
        <v>27828</v>
      </c>
      <c r="CH168" s="61">
        <v>0.9</v>
      </c>
    </row>
    <row r="169" spans="15:86" x14ac:dyDescent="0.25">
      <c r="O169" s="64"/>
      <c r="AC169" s="64"/>
      <c r="AL169" s="64"/>
      <c r="AU169" s="64"/>
      <c r="BE169" s="64"/>
      <c r="BN169" s="64"/>
      <c r="CB169" s="64"/>
      <c r="CF169" s="61" t="s">
        <v>458</v>
      </c>
      <c r="CG169" s="61">
        <v>13914</v>
      </c>
      <c r="CH169" s="61">
        <v>0.4</v>
      </c>
    </row>
    <row r="170" spans="15:86" x14ac:dyDescent="0.25">
      <c r="O170" s="64"/>
      <c r="AC170" s="64"/>
      <c r="AL170" s="64"/>
      <c r="AU170" s="64"/>
      <c r="BE170" s="64"/>
      <c r="BN170" s="64"/>
      <c r="CB170" s="64"/>
      <c r="CF170" s="61" t="s">
        <v>43</v>
      </c>
      <c r="CG170" s="61">
        <v>368726</v>
      </c>
      <c r="CH170" s="61">
        <v>11.8</v>
      </c>
    </row>
    <row r="171" spans="15:86" x14ac:dyDescent="0.25">
      <c r="O171" s="64"/>
      <c r="AC171" s="64"/>
      <c r="AL171" s="64"/>
      <c r="AU171" s="64"/>
      <c r="BE171" s="64"/>
      <c r="BN171" s="64"/>
      <c r="CB171" s="64"/>
      <c r="CE171" s="61" t="s">
        <v>69</v>
      </c>
      <c r="CF171" s="61" t="s">
        <v>70</v>
      </c>
      <c r="CG171" s="61">
        <v>2761968</v>
      </c>
      <c r="CH171" s="61">
        <v>88.2</v>
      </c>
    </row>
    <row r="172" spans="15:86" x14ac:dyDescent="0.25">
      <c r="O172" s="64"/>
      <c r="AC172" s="64"/>
      <c r="AL172" s="64"/>
      <c r="AU172" s="64"/>
      <c r="BE172" s="64"/>
      <c r="BN172" s="64"/>
      <c r="CB172" s="64"/>
      <c r="CE172" s="61" t="s">
        <v>43</v>
      </c>
      <c r="CG172" s="61">
        <v>3130694</v>
      </c>
      <c r="CH172" s="61">
        <v>100</v>
      </c>
    </row>
    <row r="173" spans="15:86" x14ac:dyDescent="0.25">
      <c r="O173" s="64"/>
      <c r="AC173" s="64"/>
      <c r="AL173" s="64"/>
      <c r="AU173" s="64"/>
      <c r="BE173" s="64"/>
      <c r="BN173" s="64"/>
      <c r="CB173" s="64"/>
    </row>
    <row r="174" spans="15:86" x14ac:dyDescent="0.25">
      <c r="O174" s="64"/>
      <c r="AC174" s="64"/>
      <c r="AL174" s="64"/>
      <c r="AU174" s="64"/>
      <c r="BE174" s="64"/>
      <c r="BN174" s="64"/>
      <c r="CB174" s="64"/>
    </row>
    <row r="175" spans="15:86" x14ac:dyDescent="0.25">
      <c r="O175" s="64"/>
      <c r="AC175" s="64"/>
      <c r="AL175" s="64"/>
      <c r="AU175" s="64"/>
      <c r="BE175" s="64"/>
      <c r="BN175" s="64"/>
      <c r="CB175" s="64"/>
    </row>
    <row r="176" spans="15:86" x14ac:dyDescent="0.25">
      <c r="O176" s="64"/>
      <c r="AC176" s="64"/>
      <c r="AL176" s="64"/>
      <c r="AU176" s="64"/>
      <c r="BE176" s="64"/>
      <c r="BN176" s="64"/>
      <c r="CB176" s="64"/>
      <c r="CE176" s="24" t="s">
        <v>471</v>
      </c>
    </row>
    <row r="177" spans="15:86" x14ac:dyDescent="0.25">
      <c r="O177" s="64"/>
      <c r="AC177" s="64"/>
      <c r="AL177" s="64"/>
      <c r="AU177" s="64"/>
      <c r="BE177" s="64"/>
      <c r="BN177" s="64"/>
      <c r="CB177" s="64"/>
      <c r="CG177" s="61" t="s">
        <v>3</v>
      </c>
      <c r="CH177" s="61" t="s">
        <v>4</v>
      </c>
    </row>
    <row r="178" spans="15:86" x14ac:dyDescent="0.25">
      <c r="O178" s="64"/>
      <c r="AC178" s="64"/>
      <c r="AL178" s="64"/>
      <c r="AU178" s="64"/>
      <c r="BE178" s="64"/>
      <c r="BN178" s="64"/>
      <c r="CB178" s="64"/>
      <c r="CE178" s="61" t="s">
        <v>6</v>
      </c>
      <c r="CF178" s="61" t="s">
        <v>454</v>
      </c>
      <c r="CG178" s="61">
        <v>6957</v>
      </c>
      <c r="CH178" s="61">
        <v>0.2</v>
      </c>
    </row>
    <row r="179" spans="15:86" x14ac:dyDescent="0.25">
      <c r="O179" s="64"/>
      <c r="AC179" s="64"/>
      <c r="AL179" s="64"/>
      <c r="AU179" s="64"/>
      <c r="BE179" s="64"/>
      <c r="BN179" s="64"/>
      <c r="CB179" s="64"/>
      <c r="CF179" s="61" t="s">
        <v>455</v>
      </c>
      <c r="CG179" s="61">
        <v>66092</v>
      </c>
      <c r="CH179" s="61">
        <v>2.1</v>
      </c>
    </row>
    <row r="180" spans="15:86" x14ac:dyDescent="0.25">
      <c r="O180" s="64"/>
      <c r="AC180" s="64"/>
      <c r="AL180" s="64"/>
      <c r="AU180" s="64"/>
      <c r="BE180" s="64"/>
      <c r="BN180" s="64"/>
      <c r="CB180" s="64"/>
      <c r="CF180" s="61" t="s">
        <v>456</v>
      </c>
      <c r="CG180" s="61">
        <v>83485</v>
      </c>
      <c r="CH180" s="61">
        <v>2.7</v>
      </c>
    </row>
    <row r="181" spans="15:86" x14ac:dyDescent="0.25">
      <c r="O181" s="64"/>
      <c r="AC181" s="64"/>
      <c r="AL181" s="64"/>
      <c r="AU181" s="64"/>
      <c r="BE181" s="64"/>
      <c r="BN181" s="64"/>
      <c r="CB181" s="64"/>
      <c r="CF181" s="61" t="s">
        <v>457</v>
      </c>
      <c r="CG181" s="61">
        <v>24350</v>
      </c>
      <c r="CH181" s="61">
        <v>0.8</v>
      </c>
    </row>
    <row r="182" spans="15:86" x14ac:dyDescent="0.25">
      <c r="O182" s="64"/>
      <c r="AC182" s="64"/>
      <c r="AL182" s="64"/>
      <c r="AU182" s="64"/>
      <c r="BE182" s="64"/>
      <c r="BN182" s="64"/>
      <c r="CB182" s="64"/>
      <c r="CF182" s="61" t="s">
        <v>458</v>
      </c>
      <c r="CG182" s="61">
        <v>10436</v>
      </c>
      <c r="CH182" s="61">
        <v>0.3</v>
      </c>
    </row>
    <row r="183" spans="15:86" x14ac:dyDescent="0.25">
      <c r="O183" s="64"/>
      <c r="AC183" s="64"/>
      <c r="AL183" s="64"/>
      <c r="AU183" s="64"/>
      <c r="BE183" s="64"/>
      <c r="BN183" s="64"/>
      <c r="CB183" s="64"/>
      <c r="CF183" s="61" t="s">
        <v>43</v>
      </c>
      <c r="CG183" s="61">
        <v>191320</v>
      </c>
      <c r="CH183" s="61">
        <v>6.1</v>
      </c>
    </row>
    <row r="184" spans="15:86" x14ac:dyDescent="0.25">
      <c r="O184" s="64"/>
      <c r="AC184" s="64"/>
      <c r="AL184" s="64"/>
      <c r="AU184" s="64"/>
      <c r="BE184" s="64"/>
      <c r="BN184" s="64"/>
      <c r="CB184" s="64"/>
      <c r="CE184" s="61" t="s">
        <v>69</v>
      </c>
      <c r="CF184" s="61" t="s">
        <v>70</v>
      </c>
      <c r="CG184" s="61">
        <v>2939374</v>
      </c>
      <c r="CH184" s="61">
        <v>93.9</v>
      </c>
    </row>
    <row r="185" spans="15:86" x14ac:dyDescent="0.25">
      <c r="O185" s="64"/>
      <c r="AC185" s="64"/>
      <c r="AL185" s="64"/>
      <c r="AU185" s="64"/>
      <c r="BE185" s="64"/>
      <c r="BN185" s="64"/>
      <c r="CB185" s="64"/>
      <c r="CE185" s="61" t="s">
        <v>43</v>
      </c>
      <c r="CG185" s="61">
        <v>3130694</v>
      </c>
      <c r="CH185" s="61">
        <v>100</v>
      </c>
    </row>
    <row r="186" spans="15:86" x14ac:dyDescent="0.25">
      <c r="O186" s="64"/>
      <c r="AC186" s="64"/>
      <c r="AL186" s="64"/>
      <c r="AU186" s="64"/>
      <c r="BE186" s="64"/>
      <c r="BN186" s="64"/>
      <c r="CB186" s="64"/>
    </row>
    <row r="187" spans="15:86" x14ac:dyDescent="0.25">
      <c r="O187" s="64"/>
      <c r="AC187" s="64"/>
      <c r="AL187" s="64"/>
      <c r="AU187" s="64"/>
      <c r="BE187" s="64"/>
      <c r="BN187" s="64"/>
      <c r="CB187" s="64"/>
    </row>
    <row r="188" spans="15:86" x14ac:dyDescent="0.25">
      <c r="O188" s="64"/>
      <c r="AC188" s="64"/>
      <c r="AL188" s="64"/>
      <c r="AU188" s="64"/>
      <c r="BE188" s="64"/>
      <c r="BN188" s="64"/>
      <c r="CB188" s="64"/>
    </row>
    <row r="189" spans="15:86" x14ac:dyDescent="0.25">
      <c r="O189" s="64"/>
      <c r="AC189" s="64"/>
      <c r="AL189" s="64"/>
      <c r="AU189" s="64"/>
      <c r="BE189" s="64"/>
      <c r="BN189" s="64"/>
      <c r="CB189" s="64"/>
    </row>
    <row r="190" spans="15:86" x14ac:dyDescent="0.25">
      <c r="O190" s="64"/>
      <c r="AC190" s="64"/>
      <c r="AL190" s="64"/>
      <c r="AU190" s="64"/>
      <c r="BE190" s="64"/>
      <c r="BN190" s="64"/>
      <c r="CB190" s="64"/>
    </row>
    <row r="191" spans="15:86" x14ac:dyDescent="0.25">
      <c r="O191" s="64"/>
      <c r="AC191" s="64"/>
      <c r="AL191" s="64"/>
      <c r="AU191" s="64"/>
      <c r="BE191" s="64"/>
      <c r="BN191" s="64"/>
      <c r="CB191" s="64"/>
    </row>
    <row r="192" spans="15:86" x14ac:dyDescent="0.25">
      <c r="O192" s="64"/>
      <c r="AC192" s="64"/>
      <c r="AL192" s="64"/>
      <c r="AU192" s="64"/>
      <c r="BE192" s="64"/>
      <c r="BN192" s="64"/>
      <c r="CB192" s="64"/>
    </row>
    <row r="193" spans="15:80" x14ac:dyDescent="0.25">
      <c r="O193" s="64"/>
      <c r="AC193" s="64"/>
      <c r="AL193" s="64"/>
      <c r="AU193" s="64"/>
      <c r="BE193" s="64"/>
      <c r="BN193" s="64"/>
      <c r="CB193" s="64"/>
    </row>
    <row r="194" spans="15:80" x14ac:dyDescent="0.25">
      <c r="O194" s="64"/>
      <c r="AC194" s="64"/>
      <c r="AL194" s="64"/>
      <c r="AU194" s="64"/>
      <c r="BE194" s="64"/>
      <c r="BN194" s="64"/>
      <c r="CB194" s="64"/>
    </row>
    <row r="195" spans="15:80" x14ac:dyDescent="0.25">
      <c r="O195" s="64"/>
      <c r="AC195" s="64"/>
      <c r="AL195" s="64"/>
      <c r="AU195" s="64"/>
      <c r="BE195" s="64"/>
      <c r="BN195" s="64"/>
      <c r="CB195" s="64"/>
    </row>
    <row r="196" spans="15:80" x14ac:dyDescent="0.25">
      <c r="O196" s="64"/>
      <c r="AC196" s="64"/>
      <c r="AL196" s="64"/>
      <c r="AU196" s="64"/>
      <c r="BE196" s="64"/>
      <c r="BN196" s="64"/>
      <c r="CB196" s="64"/>
    </row>
    <row r="197" spans="15:80" x14ac:dyDescent="0.25">
      <c r="O197" s="64"/>
      <c r="AC197" s="64"/>
      <c r="AL197" s="64"/>
      <c r="AU197" s="64"/>
      <c r="BE197" s="64"/>
      <c r="BN197" s="64"/>
      <c r="CB197" s="64"/>
    </row>
    <row r="198" spans="15:80" x14ac:dyDescent="0.25">
      <c r="O198" s="64"/>
      <c r="AC198" s="64"/>
      <c r="AL198" s="64"/>
      <c r="AU198" s="64"/>
      <c r="BE198" s="64"/>
      <c r="BN198" s="64"/>
      <c r="CB198" s="64"/>
    </row>
    <row r="199" spans="15:80" x14ac:dyDescent="0.25">
      <c r="O199" s="64"/>
      <c r="AC199" s="64"/>
      <c r="AL199" s="64"/>
      <c r="AU199" s="64"/>
      <c r="BE199" s="64"/>
      <c r="BN199" s="64"/>
      <c r="CB199" s="64"/>
    </row>
    <row r="200" spans="15:80" x14ac:dyDescent="0.25">
      <c r="O200" s="64"/>
      <c r="AC200" s="64"/>
      <c r="AL200" s="64"/>
      <c r="AU200" s="64"/>
      <c r="BE200" s="64"/>
      <c r="BN200" s="64"/>
      <c r="CB200" s="64"/>
    </row>
    <row r="201" spans="15:80" x14ac:dyDescent="0.25">
      <c r="O201" s="64"/>
      <c r="AC201" s="64"/>
      <c r="AL201" s="64"/>
      <c r="AU201" s="64"/>
      <c r="BE201" s="64"/>
      <c r="BN201" s="64"/>
      <c r="CB201" s="64"/>
    </row>
    <row r="202" spans="15:80" x14ac:dyDescent="0.25">
      <c r="O202" s="64"/>
      <c r="AC202" s="64"/>
      <c r="AL202" s="64"/>
      <c r="AU202" s="64"/>
      <c r="BE202" s="64"/>
      <c r="BN202" s="64"/>
      <c r="CB202" s="64"/>
    </row>
    <row r="203" spans="15:80" x14ac:dyDescent="0.25">
      <c r="O203" s="64"/>
      <c r="AC203" s="64"/>
      <c r="AL203" s="64"/>
      <c r="AU203" s="64"/>
      <c r="BE203" s="64"/>
      <c r="BN203" s="64"/>
      <c r="CB203" s="64"/>
    </row>
    <row r="204" spans="15:80" x14ac:dyDescent="0.25">
      <c r="O204" s="64"/>
      <c r="AC204" s="64"/>
      <c r="AL204" s="64"/>
      <c r="AU204" s="64"/>
      <c r="BE204" s="64"/>
      <c r="BN204" s="64"/>
      <c r="CB204" s="64"/>
    </row>
    <row r="205" spans="15:80" x14ac:dyDescent="0.25">
      <c r="O205" s="64"/>
      <c r="AC205" s="64"/>
      <c r="AL205" s="64"/>
      <c r="AU205" s="64"/>
      <c r="BE205" s="64"/>
      <c r="BN205" s="64"/>
      <c r="CB205" s="64"/>
    </row>
    <row r="206" spans="15:80" x14ac:dyDescent="0.25">
      <c r="O206" s="64"/>
      <c r="AC206" s="64"/>
      <c r="AL206" s="64"/>
      <c r="AU206" s="64"/>
      <c r="BE206" s="64"/>
      <c r="BN206" s="64"/>
      <c r="CB206" s="64"/>
    </row>
    <row r="207" spans="15:80" x14ac:dyDescent="0.25">
      <c r="O207" s="64"/>
      <c r="AC207" s="64"/>
      <c r="AL207" s="64"/>
      <c r="AU207" s="64"/>
      <c r="BE207" s="64"/>
      <c r="BN207" s="64"/>
      <c r="CB207" s="64"/>
    </row>
    <row r="208" spans="15:80" x14ac:dyDescent="0.25">
      <c r="O208" s="64"/>
      <c r="AC208" s="64"/>
      <c r="AL208" s="64"/>
      <c r="AU208" s="64"/>
      <c r="BE208" s="64"/>
      <c r="BN208" s="64"/>
      <c r="CB208" s="64"/>
    </row>
    <row r="209" spans="15:80" x14ac:dyDescent="0.25">
      <c r="O209" s="64"/>
      <c r="AC209" s="64"/>
      <c r="AL209" s="64"/>
      <c r="AU209" s="64"/>
      <c r="BE209" s="64"/>
      <c r="BN209" s="64"/>
      <c r="CB209" s="64"/>
    </row>
    <row r="210" spans="15:80" x14ac:dyDescent="0.25">
      <c r="O210" s="64"/>
      <c r="AC210" s="64"/>
      <c r="AL210" s="64"/>
      <c r="AU210" s="64"/>
      <c r="BE210" s="64"/>
      <c r="BN210" s="64"/>
      <c r="CB210" s="64"/>
    </row>
    <row r="211" spans="15:80" x14ac:dyDescent="0.25">
      <c r="O211" s="64"/>
      <c r="AC211" s="64"/>
      <c r="AL211" s="64"/>
      <c r="AU211" s="64"/>
      <c r="BE211" s="64"/>
      <c r="BN211" s="64"/>
      <c r="CB211" s="64"/>
    </row>
    <row r="212" spans="15:80" x14ac:dyDescent="0.25">
      <c r="O212" s="64"/>
      <c r="AC212" s="64"/>
      <c r="AL212" s="64"/>
      <c r="AU212" s="64"/>
      <c r="BE212" s="64"/>
      <c r="BN212" s="64"/>
      <c r="CB212" s="64"/>
    </row>
    <row r="213" spans="15:80" x14ac:dyDescent="0.25">
      <c r="O213" s="64"/>
      <c r="AC213" s="64"/>
      <c r="AL213" s="64"/>
      <c r="AU213" s="64"/>
      <c r="BE213" s="64"/>
      <c r="BN213" s="64"/>
      <c r="CB213" s="64"/>
    </row>
    <row r="214" spans="15:80" x14ac:dyDescent="0.25">
      <c r="O214" s="64"/>
      <c r="AC214" s="64"/>
      <c r="AL214" s="64"/>
      <c r="AU214" s="64"/>
      <c r="BE214" s="64"/>
      <c r="BN214" s="64"/>
      <c r="CB214" s="64"/>
    </row>
    <row r="215" spans="15:80" x14ac:dyDescent="0.25">
      <c r="O215" s="64"/>
      <c r="AC215" s="64"/>
      <c r="AL215" s="64"/>
      <c r="AU215" s="64"/>
      <c r="BE215" s="64"/>
      <c r="BN215" s="64"/>
      <c r="CB215" s="64"/>
    </row>
    <row r="216" spans="15:80" x14ac:dyDescent="0.25">
      <c r="O216" s="64"/>
      <c r="AC216" s="64"/>
      <c r="AL216" s="64"/>
      <c r="AU216" s="64"/>
      <c r="BE216" s="64"/>
      <c r="BN216" s="64"/>
      <c r="CB216" s="64"/>
    </row>
    <row r="217" spans="15:80" x14ac:dyDescent="0.25">
      <c r="O217" s="64"/>
      <c r="AC217" s="64"/>
      <c r="AL217" s="64"/>
      <c r="AU217" s="64"/>
      <c r="BE217" s="64"/>
      <c r="BN217" s="64"/>
      <c r="CB217" s="64"/>
    </row>
    <row r="218" spans="15:80" x14ac:dyDescent="0.25">
      <c r="O218" s="64"/>
      <c r="AC218" s="64"/>
      <c r="AL218" s="64"/>
      <c r="AU218" s="64"/>
      <c r="BE218" s="64"/>
      <c r="BN218" s="64"/>
      <c r="CB218" s="64"/>
    </row>
    <row r="219" spans="15:80" x14ac:dyDescent="0.25">
      <c r="O219" s="64"/>
      <c r="AC219" s="64"/>
      <c r="AL219" s="64"/>
      <c r="AU219" s="64"/>
      <c r="BE219" s="64"/>
      <c r="BN219" s="64"/>
      <c r="CB219" s="64"/>
    </row>
    <row r="220" spans="15:80" x14ac:dyDescent="0.25">
      <c r="O220" s="64"/>
      <c r="AC220" s="64"/>
      <c r="AL220" s="64"/>
      <c r="AU220" s="64"/>
      <c r="BE220" s="64"/>
      <c r="BN220" s="64"/>
      <c r="CB220" s="64"/>
    </row>
    <row r="221" spans="15:80" x14ac:dyDescent="0.25">
      <c r="O221" s="64"/>
      <c r="AC221" s="64"/>
      <c r="AL221" s="64"/>
      <c r="AU221" s="64"/>
      <c r="BE221" s="64"/>
      <c r="BN221" s="64"/>
      <c r="CB221" s="64"/>
    </row>
    <row r="222" spans="15:80" x14ac:dyDescent="0.25">
      <c r="O222" s="64"/>
      <c r="AC222" s="64"/>
      <c r="AL222" s="64"/>
      <c r="AU222" s="64"/>
      <c r="BE222" s="64"/>
      <c r="BN222" s="64"/>
      <c r="CB222" s="64"/>
    </row>
    <row r="223" spans="15:80" x14ac:dyDescent="0.25">
      <c r="O223" s="64"/>
      <c r="AC223" s="64"/>
      <c r="AL223" s="64"/>
      <c r="AU223" s="64"/>
      <c r="BE223" s="64"/>
      <c r="BN223" s="64"/>
      <c r="CB223" s="64"/>
    </row>
    <row r="224" spans="15:80" x14ac:dyDescent="0.25">
      <c r="O224" s="64"/>
      <c r="AC224" s="64"/>
      <c r="AL224" s="64"/>
      <c r="AU224" s="64"/>
      <c r="BE224" s="64"/>
      <c r="BN224" s="64"/>
      <c r="CB224" s="64"/>
    </row>
    <row r="225" spans="15:80" x14ac:dyDescent="0.25">
      <c r="O225" s="64"/>
      <c r="AC225" s="64"/>
      <c r="AL225" s="64"/>
      <c r="AU225" s="64"/>
      <c r="BE225" s="64"/>
      <c r="BN225" s="64"/>
      <c r="CB225" s="64"/>
    </row>
    <row r="226" spans="15:80" x14ac:dyDescent="0.25">
      <c r="O226" s="64"/>
      <c r="AC226" s="64"/>
      <c r="AL226" s="64"/>
      <c r="AU226" s="64"/>
      <c r="BE226" s="64"/>
      <c r="BN226" s="64"/>
      <c r="CB226" s="64"/>
    </row>
    <row r="227" spans="15:80" x14ac:dyDescent="0.25">
      <c r="O227" s="64"/>
      <c r="AC227" s="64"/>
      <c r="AL227" s="64"/>
      <c r="AU227" s="64"/>
      <c r="BE227" s="64"/>
      <c r="BN227" s="64"/>
      <c r="CB227" s="64"/>
    </row>
    <row r="228" spans="15:80" x14ac:dyDescent="0.25">
      <c r="O228" s="64"/>
      <c r="AC228" s="64"/>
      <c r="AL228" s="64"/>
      <c r="AU228" s="64"/>
      <c r="BE228" s="64"/>
      <c r="BN228" s="64"/>
      <c r="CB228" s="64"/>
    </row>
    <row r="229" spans="15:80" x14ac:dyDescent="0.25">
      <c r="O229" s="64"/>
      <c r="AC229" s="64"/>
      <c r="AL229" s="64"/>
      <c r="AU229" s="64"/>
      <c r="BE229" s="64"/>
      <c r="BN229" s="64"/>
      <c r="CB229" s="64"/>
    </row>
    <row r="230" spans="15:80" x14ac:dyDescent="0.25">
      <c r="O230" s="64"/>
      <c r="AC230" s="64"/>
      <c r="AL230" s="64"/>
      <c r="AU230" s="64"/>
      <c r="BE230" s="64"/>
      <c r="BN230" s="64"/>
      <c r="CB230" s="64"/>
    </row>
    <row r="231" spans="15:80" x14ac:dyDescent="0.25">
      <c r="O231" s="64"/>
      <c r="AC231" s="64"/>
      <c r="AL231" s="64"/>
      <c r="AU231" s="64"/>
      <c r="BE231" s="64"/>
      <c r="BN231" s="64"/>
      <c r="CB231" s="64"/>
    </row>
    <row r="232" spans="15:80" x14ac:dyDescent="0.25">
      <c r="O232" s="64"/>
      <c r="AC232" s="64"/>
      <c r="AL232" s="64"/>
      <c r="AU232" s="64"/>
      <c r="BE232" s="64"/>
      <c r="BN232" s="64"/>
      <c r="CB232" s="64"/>
    </row>
    <row r="233" spans="15:80" x14ac:dyDescent="0.25">
      <c r="O233" s="64"/>
      <c r="AC233" s="64"/>
      <c r="AL233" s="64"/>
      <c r="AU233" s="64"/>
      <c r="BE233" s="64"/>
      <c r="BN233" s="64"/>
      <c r="CB233" s="64"/>
    </row>
    <row r="234" spans="15:80" x14ac:dyDescent="0.25">
      <c r="O234" s="64"/>
      <c r="AC234" s="64"/>
      <c r="AL234" s="64"/>
      <c r="AU234" s="64"/>
      <c r="BE234" s="64"/>
      <c r="BN234" s="64"/>
      <c r="CB234" s="64"/>
    </row>
    <row r="235" spans="15:80" x14ac:dyDescent="0.25">
      <c r="O235" s="64"/>
      <c r="AC235" s="64"/>
      <c r="AL235" s="64"/>
      <c r="AU235" s="64"/>
      <c r="BE235" s="64"/>
      <c r="BN235" s="64"/>
      <c r="CB235" s="64"/>
    </row>
    <row r="236" spans="15:80" x14ac:dyDescent="0.25">
      <c r="O236" s="64"/>
      <c r="AC236" s="64"/>
      <c r="AL236" s="64"/>
      <c r="AU236" s="64"/>
      <c r="BE236" s="64"/>
      <c r="BN236" s="64"/>
      <c r="CB236" s="64"/>
    </row>
    <row r="237" spans="15:80" x14ac:dyDescent="0.25">
      <c r="O237" s="64"/>
      <c r="AC237" s="64"/>
      <c r="AL237" s="64"/>
      <c r="AU237" s="64"/>
      <c r="BE237" s="64"/>
      <c r="BN237" s="64"/>
      <c r="CB237" s="64"/>
    </row>
    <row r="238" spans="15:80" x14ac:dyDescent="0.25">
      <c r="O238" s="64"/>
      <c r="AC238" s="64"/>
      <c r="AL238" s="64"/>
      <c r="AU238" s="64"/>
      <c r="BE238" s="64"/>
      <c r="BN238" s="64"/>
      <c r="CB238" s="64"/>
    </row>
    <row r="239" spans="15:80" x14ac:dyDescent="0.25">
      <c r="O239" s="64"/>
      <c r="AC239" s="64"/>
      <c r="AL239" s="64"/>
      <c r="AU239" s="64"/>
      <c r="BE239" s="64"/>
      <c r="BN239" s="64"/>
      <c r="CB239" s="64"/>
    </row>
    <row r="240" spans="15:80" x14ac:dyDescent="0.25">
      <c r="O240" s="64"/>
      <c r="AC240" s="64"/>
      <c r="AL240" s="64"/>
      <c r="AU240" s="64"/>
      <c r="BE240" s="64"/>
      <c r="BN240" s="64"/>
      <c r="CB240" s="64"/>
    </row>
    <row r="241" spans="15:80" x14ac:dyDescent="0.25">
      <c r="O241" s="64"/>
      <c r="AC241" s="64"/>
      <c r="AL241" s="64"/>
      <c r="AU241" s="64"/>
      <c r="BE241" s="64"/>
      <c r="BN241" s="64"/>
      <c r="CB241" s="64"/>
    </row>
    <row r="242" spans="15:80" x14ac:dyDescent="0.25">
      <c r="O242" s="64"/>
      <c r="AC242" s="64"/>
      <c r="AL242" s="64"/>
      <c r="AU242" s="64"/>
      <c r="BE242" s="64"/>
      <c r="BN242" s="64"/>
      <c r="CB242" s="64"/>
    </row>
    <row r="243" spans="15:80" x14ac:dyDescent="0.25">
      <c r="O243" s="64"/>
      <c r="AC243" s="64"/>
      <c r="AL243" s="64"/>
      <c r="AU243" s="64"/>
      <c r="BE243" s="64"/>
      <c r="BN243" s="64"/>
      <c r="CB243" s="64"/>
    </row>
    <row r="244" spans="15:80" x14ac:dyDescent="0.25">
      <c r="O244" s="64"/>
      <c r="AC244" s="64"/>
      <c r="AL244" s="64"/>
      <c r="AU244" s="64"/>
      <c r="BE244" s="64"/>
      <c r="BN244" s="64"/>
      <c r="CB244" s="64"/>
    </row>
    <row r="245" spans="15:80" x14ac:dyDescent="0.25">
      <c r="O245" s="64"/>
      <c r="AC245" s="64"/>
      <c r="AL245" s="64"/>
      <c r="AU245" s="64"/>
      <c r="BE245" s="64"/>
      <c r="BN245" s="64"/>
      <c r="CB245" s="64"/>
    </row>
    <row r="246" spans="15:80" x14ac:dyDescent="0.25">
      <c r="O246" s="64"/>
      <c r="AC246" s="64"/>
      <c r="AL246" s="64"/>
      <c r="AU246" s="64"/>
      <c r="BE246" s="64"/>
      <c r="BN246" s="64"/>
      <c r="CB246" s="64"/>
    </row>
    <row r="247" spans="15:80" x14ac:dyDescent="0.25">
      <c r="O247" s="64"/>
      <c r="AC247" s="64"/>
      <c r="AL247" s="64"/>
      <c r="AU247" s="64"/>
      <c r="BE247" s="64"/>
      <c r="BN247" s="64"/>
      <c r="CB247" s="64"/>
    </row>
    <row r="248" spans="15:80" x14ac:dyDescent="0.25">
      <c r="O248" s="64"/>
      <c r="AC248" s="64"/>
      <c r="AL248" s="64"/>
      <c r="AU248" s="64"/>
      <c r="BE248" s="64"/>
      <c r="BN248" s="64"/>
      <c r="CB248" s="64"/>
    </row>
    <row r="249" spans="15:80" x14ac:dyDescent="0.25">
      <c r="O249" s="64"/>
      <c r="AC249" s="64"/>
      <c r="AL249" s="64"/>
      <c r="AU249" s="64"/>
      <c r="BE249" s="64"/>
      <c r="BN249" s="64"/>
      <c r="CB249" s="64"/>
    </row>
    <row r="250" spans="15:80" x14ac:dyDescent="0.25">
      <c r="O250" s="64"/>
      <c r="AC250" s="64"/>
      <c r="AL250" s="64"/>
      <c r="AU250" s="64"/>
      <c r="BE250" s="64"/>
      <c r="BN250" s="64"/>
      <c r="CB250" s="64"/>
    </row>
    <row r="251" spans="15:80" x14ac:dyDescent="0.25">
      <c r="O251" s="64"/>
      <c r="AC251" s="64"/>
      <c r="AL251" s="64"/>
      <c r="AU251" s="64"/>
      <c r="BE251" s="64"/>
      <c r="BN251" s="64"/>
      <c r="CB251" s="64"/>
    </row>
    <row r="252" spans="15:80" x14ac:dyDescent="0.25">
      <c r="O252" s="64"/>
      <c r="AC252" s="64"/>
      <c r="AL252" s="64"/>
      <c r="AU252" s="64"/>
      <c r="BE252" s="64"/>
      <c r="BN252" s="64"/>
      <c r="CB252" s="64"/>
    </row>
    <row r="253" spans="15:80" x14ac:dyDescent="0.25">
      <c r="O253" s="64"/>
      <c r="AC253" s="64"/>
      <c r="AL253" s="64"/>
      <c r="AU253" s="64"/>
      <c r="BE253" s="64"/>
      <c r="BN253" s="64"/>
      <c r="CB253" s="64"/>
    </row>
    <row r="254" spans="15:80" x14ac:dyDescent="0.25">
      <c r="O254" s="64"/>
      <c r="AC254" s="64"/>
      <c r="AL254" s="64"/>
      <c r="AU254" s="64"/>
      <c r="BE254" s="64"/>
      <c r="BN254" s="64"/>
      <c r="CB254" s="64"/>
    </row>
    <row r="255" spans="15:80" x14ac:dyDescent="0.25">
      <c r="O255" s="64"/>
      <c r="AC255" s="64"/>
      <c r="AL255" s="64"/>
      <c r="AU255" s="64"/>
      <c r="BE255" s="64"/>
      <c r="BN255" s="64"/>
      <c r="CB255" s="64"/>
    </row>
    <row r="256" spans="15:80" x14ac:dyDescent="0.25">
      <c r="O256" s="64"/>
      <c r="AC256" s="64"/>
      <c r="AL256" s="64"/>
      <c r="AU256" s="64"/>
      <c r="BE256" s="64"/>
      <c r="BN256" s="64"/>
      <c r="CB256" s="64"/>
    </row>
    <row r="257" spans="15:80" x14ac:dyDescent="0.25">
      <c r="O257" s="64"/>
      <c r="AC257" s="64"/>
      <c r="AL257" s="64"/>
      <c r="AU257" s="64"/>
      <c r="BE257" s="64"/>
      <c r="BN257" s="64"/>
      <c r="CB257" s="64"/>
    </row>
    <row r="258" spans="15:80" x14ac:dyDescent="0.25">
      <c r="O258" s="64"/>
      <c r="AC258" s="64"/>
      <c r="AL258" s="64"/>
      <c r="AU258" s="64"/>
      <c r="BE258" s="64"/>
      <c r="BN258" s="64"/>
      <c r="CB258" s="64"/>
    </row>
    <row r="259" spans="15:80" x14ac:dyDescent="0.25">
      <c r="O259" s="64"/>
      <c r="AC259" s="64"/>
      <c r="AL259" s="64"/>
      <c r="AU259" s="64"/>
      <c r="BE259" s="64"/>
      <c r="BN259" s="64"/>
      <c r="CB259" s="64"/>
    </row>
    <row r="260" spans="15:80" x14ac:dyDescent="0.25">
      <c r="O260" s="64"/>
      <c r="AC260" s="64"/>
      <c r="AL260" s="64"/>
      <c r="AU260" s="64"/>
      <c r="BE260" s="64"/>
      <c r="BN260" s="64"/>
      <c r="CB260" s="64"/>
    </row>
    <row r="261" spans="15:80" x14ac:dyDescent="0.25">
      <c r="O261" s="64"/>
      <c r="AC261" s="64"/>
      <c r="AL261" s="64"/>
      <c r="AU261" s="64"/>
      <c r="BE261" s="64"/>
      <c r="BN261" s="64"/>
      <c r="CB261" s="64"/>
    </row>
    <row r="262" spans="15:80" x14ac:dyDescent="0.25">
      <c r="O262" s="64"/>
      <c r="AC262" s="64"/>
      <c r="AL262" s="64"/>
      <c r="AU262" s="64"/>
      <c r="BE262" s="64"/>
      <c r="BN262" s="64"/>
      <c r="CB262" s="64"/>
    </row>
    <row r="263" spans="15:80" x14ac:dyDescent="0.25">
      <c r="O263" s="64"/>
      <c r="AC263" s="64"/>
      <c r="AL263" s="64"/>
      <c r="AU263" s="64"/>
      <c r="BE263" s="64"/>
      <c r="BN263" s="64"/>
      <c r="CB263" s="64"/>
    </row>
    <row r="264" spans="15:80" x14ac:dyDescent="0.25">
      <c r="O264" s="64"/>
      <c r="AC264" s="64"/>
      <c r="AL264" s="64"/>
      <c r="AU264" s="64"/>
      <c r="BE264" s="64"/>
      <c r="BN264" s="64"/>
      <c r="CB264" s="64"/>
    </row>
    <row r="265" spans="15:80" x14ac:dyDescent="0.25">
      <c r="O265" s="64"/>
      <c r="AC265" s="64"/>
      <c r="AL265" s="64"/>
      <c r="AU265" s="64"/>
      <c r="BE265" s="64"/>
      <c r="BN265" s="64"/>
      <c r="CB265" s="64"/>
    </row>
    <row r="266" spans="15:80" x14ac:dyDescent="0.25">
      <c r="O266" s="64"/>
      <c r="AC266" s="64"/>
      <c r="AL266" s="64"/>
      <c r="AU266" s="64"/>
      <c r="BE266" s="64"/>
      <c r="BN266" s="64"/>
      <c r="CB266" s="64"/>
    </row>
    <row r="267" spans="15:80" x14ac:dyDescent="0.25">
      <c r="O267" s="64"/>
      <c r="AC267" s="64"/>
      <c r="AL267" s="64"/>
      <c r="AU267" s="64"/>
      <c r="BE267" s="64"/>
      <c r="BN267" s="64"/>
      <c r="CB267" s="64"/>
    </row>
    <row r="268" spans="15:80" x14ac:dyDescent="0.25">
      <c r="O268" s="64"/>
      <c r="AC268" s="64"/>
      <c r="AL268" s="64"/>
      <c r="AU268" s="64"/>
      <c r="BE268" s="64"/>
      <c r="BN268" s="64"/>
      <c r="CB268" s="64"/>
    </row>
    <row r="269" spans="15:80" x14ac:dyDescent="0.25">
      <c r="O269" s="64"/>
      <c r="AC269" s="64"/>
      <c r="AL269" s="64"/>
      <c r="AU269" s="64"/>
      <c r="BE269" s="64"/>
      <c r="BN269" s="64"/>
      <c r="CB269" s="64"/>
    </row>
    <row r="270" spans="15:80" x14ac:dyDescent="0.25">
      <c r="O270" s="64"/>
      <c r="AC270" s="64"/>
      <c r="AL270" s="64"/>
      <c r="AU270" s="64"/>
      <c r="BE270" s="64"/>
      <c r="BN270" s="64"/>
      <c r="CB270" s="64"/>
    </row>
    <row r="271" spans="15:80" x14ac:dyDescent="0.25">
      <c r="O271" s="64"/>
      <c r="AC271" s="64"/>
      <c r="AL271" s="64"/>
      <c r="AU271" s="64"/>
      <c r="BE271" s="64"/>
      <c r="BN271" s="64"/>
      <c r="CB271" s="64"/>
    </row>
    <row r="272" spans="15:80" x14ac:dyDescent="0.25">
      <c r="O272" s="64"/>
      <c r="AC272" s="64"/>
      <c r="AL272" s="64"/>
      <c r="AU272" s="64"/>
      <c r="BE272" s="64"/>
      <c r="BN272" s="64"/>
      <c r="CB272" s="64"/>
    </row>
    <row r="273" spans="15:80" x14ac:dyDescent="0.25">
      <c r="O273" s="64"/>
      <c r="AC273" s="64"/>
      <c r="AL273" s="64"/>
      <c r="AU273" s="64"/>
      <c r="BE273" s="64"/>
      <c r="BN273" s="64"/>
      <c r="CB273" s="64"/>
    </row>
    <row r="274" spans="15:80" x14ac:dyDescent="0.25">
      <c r="O274" s="64"/>
      <c r="AC274" s="64"/>
      <c r="AL274" s="64"/>
      <c r="AU274" s="64"/>
      <c r="BE274" s="64"/>
      <c r="BN274" s="64"/>
      <c r="CB274" s="64"/>
    </row>
    <row r="275" spans="15:80" x14ac:dyDescent="0.25">
      <c r="O275" s="64"/>
      <c r="AC275" s="64"/>
      <c r="AL275" s="64"/>
      <c r="AU275" s="64"/>
      <c r="BE275" s="64"/>
      <c r="BN275" s="64"/>
      <c r="CB275" s="64"/>
    </row>
    <row r="276" spans="15:80" x14ac:dyDescent="0.25">
      <c r="O276" s="64"/>
      <c r="AC276" s="64"/>
      <c r="AL276" s="64"/>
      <c r="AU276" s="64"/>
      <c r="BE276" s="64"/>
      <c r="BN276" s="64"/>
      <c r="CB276" s="64"/>
    </row>
    <row r="277" spans="15:80" x14ac:dyDescent="0.25">
      <c r="O277" s="64"/>
      <c r="AC277" s="64"/>
      <c r="AL277" s="64"/>
      <c r="AU277" s="64"/>
      <c r="BE277" s="64"/>
      <c r="BN277" s="64"/>
      <c r="CB277" s="64"/>
    </row>
    <row r="278" spans="15:80" x14ac:dyDescent="0.25">
      <c r="O278" s="64"/>
      <c r="AC278" s="64"/>
      <c r="AL278" s="64"/>
      <c r="AU278" s="64"/>
      <c r="BE278" s="64"/>
      <c r="BN278" s="64"/>
      <c r="CB278" s="64"/>
    </row>
    <row r="279" spans="15:80" x14ac:dyDescent="0.25">
      <c r="O279" s="64"/>
      <c r="AC279" s="64"/>
      <c r="AL279" s="64"/>
      <c r="AU279" s="64"/>
      <c r="BE279" s="64"/>
      <c r="BN279" s="64"/>
      <c r="CB279" s="64"/>
    </row>
    <row r="280" spans="15:80" x14ac:dyDescent="0.25">
      <c r="O280" s="64"/>
      <c r="AC280" s="64"/>
      <c r="AL280" s="64"/>
      <c r="AU280" s="64"/>
      <c r="BE280" s="64"/>
      <c r="BN280" s="64"/>
      <c r="CB280" s="64"/>
    </row>
    <row r="281" spans="15:80" x14ac:dyDescent="0.25">
      <c r="O281" s="64"/>
      <c r="AC281" s="64"/>
      <c r="AL281" s="64"/>
      <c r="AU281" s="64"/>
      <c r="BE281" s="64"/>
      <c r="BN281" s="64"/>
      <c r="CB281" s="64"/>
    </row>
    <row r="282" spans="15:80" x14ac:dyDescent="0.25">
      <c r="O282" s="64"/>
      <c r="AC282" s="64"/>
      <c r="AL282" s="64"/>
      <c r="AU282" s="64"/>
      <c r="BE282" s="64"/>
      <c r="BN282" s="64"/>
      <c r="CB282" s="64"/>
    </row>
    <row r="283" spans="15:80" x14ac:dyDescent="0.25">
      <c r="O283" s="64"/>
      <c r="AC283" s="64"/>
      <c r="AL283" s="64"/>
      <c r="AU283" s="64"/>
      <c r="BE283" s="64"/>
      <c r="BN283" s="64"/>
      <c r="CB283" s="64"/>
    </row>
    <row r="284" spans="15:80" x14ac:dyDescent="0.25">
      <c r="O284" s="64"/>
      <c r="AC284" s="64"/>
      <c r="AL284" s="64"/>
      <c r="AU284" s="64"/>
      <c r="BE284" s="64"/>
      <c r="BN284" s="64"/>
      <c r="CB284" s="64"/>
    </row>
    <row r="285" spans="15:80" x14ac:dyDescent="0.25">
      <c r="O285" s="64"/>
      <c r="AC285" s="64"/>
      <c r="AL285" s="64"/>
      <c r="AU285" s="64"/>
      <c r="BE285" s="64"/>
      <c r="BN285" s="64"/>
      <c r="CB285" s="64"/>
    </row>
    <row r="286" spans="15:80" x14ac:dyDescent="0.25">
      <c r="O286" s="64"/>
      <c r="AC286" s="64"/>
      <c r="AL286" s="64"/>
      <c r="AU286" s="64"/>
      <c r="BE286" s="64"/>
      <c r="BN286" s="64"/>
      <c r="CB286" s="64"/>
    </row>
    <row r="287" spans="15:80" x14ac:dyDescent="0.25">
      <c r="O287" s="64"/>
      <c r="AC287" s="64"/>
      <c r="AL287" s="64"/>
      <c r="AU287" s="64"/>
      <c r="BE287" s="64"/>
      <c r="BN287" s="64"/>
      <c r="CB287" s="64"/>
    </row>
    <row r="288" spans="15:80" x14ac:dyDescent="0.25">
      <c r="O288" s="64"/>
      <c r="AC288" s="64"/>
      <c r="AL288" s="64"/>
      <c r="AU288" s="64"/>
      <c r="BE288" s="64"/>
      <c r="BN288" s="64"/>
      <c r="CB288" s="64"/>
    </row>
    <row r="289" spans="15:80" x14ac:dyDescent="0.25">
      <c r="O289" s="64"/>
      <c r="AC289" s="64"/>
      <c r="AL289" s="64"/>
      <c r="AU289" s="64"/>
      <c r="BE289" s="64"/>
      <c r="BN289" s="64"/>
      <c r="CB289" s="64"/>
    </row>
    <row r="290" spans="15:80" x14ac:dyDescent="0.25">
      <c r="O290" s="64"/>
      <c r="AC290" s="64"/>
      <c r="AL290" s="64"/>
      <c r="AU290" s="64"/>
      <c r="BE290" s="64"/>
      <c r="BN290" s="64"/>
      <c r="CB290" s="64"/>
    </row>
    <row r="291" spans="15:80" x14ac:dyDescent="0.25">
      <c r="O291" s="64"/>
      <c r="AC291" s="64"/>
      <c r="AL291" s="64"/>
      <c r="AU291" s="64"/>
      <c r="BE291" s="64"/>
      <c r="BN291" s="64"/>
      <c r="CB291" s="64"/>
    </row>
    <row r="292" spans="15:80" x14ac:dyDescent="0.25">
      <c r="O292" s="64"/>
      <c r="AC292" s="64"/>
      <c r="AL292" s="64"/>
      <c r="AU292" s="64"/>
      <c r="BE292" s="64"/>
      <c r="BN292" s="64"/>
      <c r="CB292" s="64"/>
    </row>
    <row r="293" spans="15:80" x14ac:dyDescent="0.25">
      <c r="O293" s="64"/>
      <c r="AC293" s="64"/>
      <c r="AL293" s="64"/>
      <c r="AU293" s="64"/>
      <c r="BE293" s="64"/>
      <c r="BN293" s="64"/>
      <c r="CB293" s="64"/>
    </row>
    <row r="294" spans="15:80" x14ac:dyDescent="0.25">
      <c r="O294" s="64"/>
      <c r="AC294" s="64"/>
      <c r="AL294" s="64"/>
      <c r="AU294" s="64"/>
      <c r="BE294" s="64"/>
      <c r="BN294" s="64"/>
      <c r="CB294" s="64"/>
    </row>
    <row r="295" spans="15:80" x14ac:dyDescent="0.25">
      <c r="O295" s="64"/>
      <c r="AC295" s="64"/>
      <c r="AL295" s="64"/>
      <c r="AU295" s="64"/>
      <c r="BE295" s="64"/>
      <c r="BN295" s="64"/>
      <c r="CB295" s="64"/>
    </row>
    <row r="296" spans="15:80" x14ac:dyDescent="0.25">
      <c r="O296" s="64"/>
      <c r="AC296" s="64"/>
      <c r="AL296" s="64"/>
      <c r="AU296" s="64"/>
      <c r="BE296" s="64"/>
      <c r="BN296" s="64"/>
      <c r="CB296" s="64"/>
    </row>
    <row r="297" spans="15:80" x14ac:dyDescent="0.25">
      <c r="O297" s="64"/>
      <c r="AC297" s="64"/>
      <c r="AL297" s="64"/>
      <c r="AU297" s="64"/>
      <c r="BE297" s="64"/>
      <c r="BN297" s="64"/>
      <c r="CB297" s="64"/>
    </row>
    <row r="298" spans="15:80" x14ac:dyDescent="0.25">
      <c r="O298" s="64"/>
      <c r="AC298" s="64"/>
      <c r="AL298" s="64"/>
      <c r="AU298" s="64"/>
      <c r="BE298" s="64"/>
      <c r="BN298" s="64"/>
      <c r="CB298" s="64"/>
    </row>
    <row r="299" spans="15:80" x14ac:dyDescent="0.25">
      <c r="O299" s="64"/>
      <c r="AC299" s="64"/>
      <c r="AL299" s="64"/>
      <c r="AU299" s="64"/>
      <c r="BE299" s="64"/>
      <c r="BN299" s="64"/>
      <c r="CB299" s="64"/>
    </row>
    <row r="300" spans="15:80" x14ac:dyDescent="0.25">
      <c r="O300" s="64"/>
      <c r="AC300" s="64"/>
      <c r="AL300" s="64"/>
      <c r="AU300" s="64"/>
      <c r="BE300" s="64"/>
      <c r="BN300" s="64"/>
      <c r="CB300" s="64"/>
    </row>
    <row r="301" spans="15:80" x14ac:dyDescent="0.25">
      <c r="O301" s="64"/>
      <c r="AC301" s="64"/>
      <c r="AL301" s="64"/>
      <c r="AU301" s="64"/>
      <c r="BE301" s="64"/>
      <c r="BN301" s="64"/>
      <c r="CB301" s="64"/>
    </row>
    <row r="302" spans="15:80" x14ac:dyDescent="0.25">
      <c r="O302" s="64"/>
      <c r="AC302" s="64"/>
      <c r="AL302" s="64"/>
      <c r="AU302" s="64"/>
      <c r="BE302" s="64"/>
      <c r="BN302" s="64"/>
      <c r="CB302" s="64"/>
    </row>
    <row r="303" spans="15:80" x14ac:dyDescent="0.25">
      <c r="O303" s="64"/>
      <c r="AC303" s="64"/>
      <c r="AL303" s="64"/>
      <c r="AU303" s="64"/>
      <c r="BE303" s="64"/>
      <c r="BN303" s="64"/>
      <c r="CB303" s="64"/>
    </row>
    <row r="304" spans="15:80" x14ac:dyDescent="0.25">
      <c r="O304" s="64"/>
      <c r="AC304" s="64"/>
      <c r="AL304" s="64"/>
      <c r="AU304" s="64"/>
      <c r="BE304" s="64"/>
      <c r="BN304" s="64"/>
      <c r="CB304" s="64"/>
    </row>
    <row r="305" spans="15:80" x14ac:dyDescent="0.25">
      <c r="O305" s="64"/>
      <c r="AC305" s="64"/>
      <c r="AL305" s="64"/>
      <c r="AU305" s="64"/>
      <c r="BE305" s="64"/>
      <c r="BN305" s="64"/>
      <c r="CB305" s="64"/>
    </row>
    <row r="306" spans="15:80" x14ac:dyDescent="0.25">
      <c r="O306" s="64"/>
      <c r="AC306" s="64"/>
      <c r="AL306" s="64"/>
      <c r="AU306" s="64"/>
      <c r="BE306" s="64"/>
      <c r="BN306" s="64"/>
      <c r="CB306" s="64"/>
    </row>
    <row r="307" spans="15:80" x14ac:dyDescent="0.25">
      <c r="O307" s="64"/>
      <c r="AC307" s="64"/>
      <c r="AL307" s="64"/>
      <c r="AU307" s="64"/>
      <c r="BE307" s="64"/>
      <c r="BN307" s="64"/>
      <c r="CB307" s="64"/>
    </row>
    <row r="308" spans="15:80" x14ac:dyDescent="0.25">
      <c r="O308" s="64"/>
      <c r="AC308" s="64"/>
      <c r="AL308" s="64"/>
      <c r="AU308" s="64"/>
      <c r="BE308" s="64"/>
      <c r="BN308" s="64"/>
      <c r="CB308" s="64"/>
    </row>
    <row r="309" spans="15:80" x14ac:dyDescent="0.25">
      <c r="O309" s="64"/>
      <c r="AC309" s="64"/>
      <c r="AL309" s="64"/>
      <c r="AU309" s="64"/>
      <c r="BE309" s="64"/>
      <c r="BN309" s="64"/>
      <c r="CB309" s="64"/>
    </row>
    <row r="310" spans="15:80" x14ac:dyDescent="0.25">
      <c r="O310" s="64"/>
      <c r="AC310" s="64"/>
      <c r="AL310" s="64"/>
      <c r="AU310" s="64"/>
      <c r="BE310" s="64"/>
      <c r="BN310" s="64"/>
      <c r="CB310" s="64"/>
    </row>
    <row r="311" spans="15:80" x14ac:dyDescent="0.25">
      <c r="O311" s="64"/>
      <c r="AC311" s="64"/>
      <c r="AL311" s="64"/>
      <c r="AU311" s="64"/>
      <c r="BE311" s="64"/>
      <c r="BN311" s="64"/>
      <c r="CB311" s="64"/>
    </row>
    <row r="312" spans="15:80" x14ac:dyDescent="0.25">
      <c r="O312" s="64"/>
      <c r="AC312" s="64"/>
      <c r="AL312" s="64"/>
      <c r="AU312" s="64"/>
      <c r="BE312" s="64"/>
      <c r="BN312" s="64"/>
      <c r="CB312" s="64"/>
    </row>
    <row r="313" spans="15:80" x14ac:dyDescent="0.25">
      <c r="O313" s="64"/>
      <c r="AC313" s="64"/>
      <c r="AL313" s="64"/>
      <c r="AU313" s="64"/>
      <c r="BE313" s="64"/>
      <c r="BN313" s="64"/>
      <c r="CB313" s="64"/>
    </row>
    <row r="314" spans="15:80" x14ac:dyDescent="0.25">
      <c r="O314" s="64"/>
      <c r="AC314" s="64"/>
      <c r="AL314" s="64"/>
      <c r="AU314" s="64"/>
      <c r="BE314" s="64"/>
      <c r="BN314" s="64"/>
      <c r="CB314" s="64"/>
    </row>
    <row r="315" spans="15:80" x14ac:dyDescent="0.25">
      <c r="O315" s="64"/>
      <c r="AC315" s="64"/>
      <c r="AL315" s="64"/>
      <c r="AU315" s="64"/>
      <c r="BE315" s="64"/>
      <c r="BN315" s="64"/>
      <c r="CB315" s="64"/>
    </row>
    <row r="316" spans="15:80" x14ac:dyDescent="0.25">
      <c r="O316" s="64"/>
      <c r="AC316" s="64"/>
      <c r="AL316" s="64"/>
      <c r="AU316" s="64"/>
      <c r="BE316" s="64"/>
      <c r="BN316" s="64"/>
      <c r="CB316" s="64"/>
    </row>
    <row r="317" spans="15:80" x14ac:dyDescent="0.25">
      <c r="O317" s="64"/>
      <c r="AC317" s="64"/>
      <c r="AL317" s="64"/>
      <c r="AU317" s="64"/>
      <c r="BE317" s="64"/>
      <c r="BN317" s="64"/>
      <c r="CB317" s="64"/>
    </row>
    <row r="318" spans="15:80" x14ac:dyDescent="0.25">
      <c r="O318" s="64"/>
      <c r="AC318" s="64"/>
      <c r="AL318" s="64"/>
      <c r="AU318" s="64"/>
      <c r="BE318" s="64"/>
      <c r="BN318" s="64"/>
      <c r="CB318" s="64"/>
    </row>
    <row r="319" spans="15:80" x14ac:dyDescent="0.25">
      <c r="O319" s="64"/>
      <c r="AC319" s="64"/>
      <c r="AL319" s="64"/>
      <c r="AU319" s="64"/>
      <c r="BE319" s="64"/>
      <c r="BN319" s="64"/>
      <c r="CB319" s="64"/>
    </row>
    <row r="320" spans="15:80" x14ac:dyDescent="0.25">
      <c r="O320" s="64"/>
      <c r="AC320" s="64"/>
      <c r="AL320" s="64"/>
      <c r="AU320" s="64"/>
      <c r="BE320" s="64"/>
      <c r="BN320" s="64"/>
      <c r="CB320" s="64"/>
    </row>
    <row r="321" spans="15:80" x14ac:dyDescent="0.25">
      <c r="O321" s="64"/>
      <c r="AC321" s="64"/>
      <c r="AL321" s="64"/>
      <c r="AU321" s="64"/>
      <c r="BE321" s="64"/>
      <c r="BN321" s="64"/>
      <c r="CB321" s="64"/>
    </row>
    <row r="322" spans="15:80" x14ac:dyDescent="0.25">
      <c r="O322" s="64"/>
      <c r="AC322" s="64"/>
      <c r="AL322" s="64"/>
      <c r="AU322" s="64"/>
      <c r="BE322" s="64"/>
      <c r="BN322" s="64"/>
      <c r="CB322" s="64"/>
    </row>
    <row r="323" spans="15:80" x14ac:dyDescent="0.25">
      <c r="O323" s="64"/>
      <c r="AC323" s="64"/>
      <c r="AL323" s="64"/>
      <c r="AU323" s="64"/>
      <c r="BE323" s="64"/>
      <c r="BN323" s="64"/>
      <c r="CB323" s="64"/>
    </row>
    <row r="324" spans="15:80" x14ac:dyDescent="0.25">
      <c r="O324" s="64"/>
      <c r="AC324" s="64"/>
      <c r="AL324" s="64"/>
      <c r="AU324" s="64"/>
      <c r="BE324" s="64"/>
      <c r="BN324" s="64"/>
      <c r="CB324" s="64"/>
    </row>
    <row r="325" spans="15:80" x14ac:dyDescent="0.25">
      <c r="O325" s="64"/>
      <c r="AC325" s="64"/>
      <c r="AL325" s="64"/>
      <c r="AU325" s="64"/>
      <c r="BE325" s="64"/>
      <c r="BN325" s="64"/>
      <c r="CB325" s="64"/>
    </row>
    <row r="326" spans="15:80" x14ac:dyDescent="0.25">
      <c r="O326" s="64"/>
      <c r="AC326" s="64"/>
      <c r="AL326" s="64"/>
      <c r="AU326" s="64"/>
      <c r="BE326" s="64"/>
      <c r="BN326" s="64"/>
      <c r="CB326" s="64"/>
    </row>
    <row r="327" spans="15:80" x14ac:dyDescent="0.25">
      <c r="O327" s="64"/>
      <c r="AC327" s="64"/>
      <c r="AL327" s="64"/>
      <c r="AU327" s="64"/>
      <c r="BE327" s="64"/>
      <c r="BN327" s="64"/>
      <c r="CB327" s="64"/>
    </row>
    <row r="328" spans="15:80" x14ac:dyDescent="0.25">
      <c r="O328" s="64"/>
      <c r="AC328" s="64"/>
      <c r="AL328" s="64"/>
      <c r="AU328" s="64"/>
      <c r="BE328" s="64"/>
      <c r="BN328" s="64"/>
      <c r="CB328" s="64"/>
    </row>
    <row r="329" spans="15:80" x14ac:dyDescent="0.25">
      <c r="O329" s="64"/>
      <c r="AC329" s="64"/>
      <c r="AL329" s="64"/>
      <c r="AU329" s="64"/>
      <c r="BE329" s="64"/>
      <c r="BN329" s="64"/>
      <c r="CB329" s="64"/>
    </row>
    <row r="330" spans="15:80" x14ac:dyDescent="0.25">
      <c r="O330" s="64"/>
      <c r="AC330" s="64"/>
      <c r="AL330" s="64"/>
      <c r="AU330" s="64"/>
      <c r="BE330" s="64"/>
      <c r="BN330" s="64"/>
      <c r="CB330" s="64"/>
    </row>
    <row r="331" spans="15:80" x14ac:dyDescent="0.25">
      <c r="O331" s="64"/>
      <c r="AC331" s="64"/>
      <c r="AL331" s="64"/>
      <c r="AU331" s="64"/>
      <c r="BE331" s="64"/>
      <c r="BN331" s="64"/>
      <c r="CB331" s="64"/>
    </row>
    <row r="332" spans="15:80" x14ac:dyDescent="0.25">
      <c r="O332" s="64"/>
      <c r="AC332" s="64"/>
      <c r="AL332" s="64"/>
      <c r="AU332" s="64"/>
      <c r="BE332" s="64"/>
      <c r="BN332" s="64"/>
      <c r="CB332" s="64"/>
    </row>
    <row r="333" spans="15:80" x14ac:dyDescent="0.25">
      <c r="O333" s="64"/>
      <c r="AC333" s="64"/>
      <c r="AL333" s="64"/>
      <c r="AU333" s="64"/>
      <c r="BE333" s="64"/>
      <c r="BN333" s="64"/>
      <c r="CB333" s="64"/>
    </row>
    <row r="334" spans="15:80" x14ac:dyDescent="0.25">
      <c r="O334" s="64"/>
      <c r="AC334" s="64"/>
      <c r="AL334" s="64"/>
      <c r="AU334" s="64"/>
      <c r="BE334" s="64"/>
      <c r="BN334" s="64"/>
      <c r="CB334" s="64"/>
    </row>
    <row r="335" spans="15:80" x14ac:dyDescent="0.25">
      <c r="O335" s="64"/>
      <c r="AC335" s="64"/>
      <c r="AL335" s="64"/>
      <c r="AU335" s="64"/>
      <c r="BE335" s="64"/>
      <c r="BN335" s="64"/>
      <c r="CB335" s="64"/>
    </row>
    <row r="336" spans="15:80" x14ac:dyDescent="0.25">
      <c r="O336" s="64"/>
      <c r="AC336" s="64"/>
      <c r="AL336" s="64"/>
      <c r="AU336" s="64"/>
      <c r="BE336" s="64"/>
      <c r="BN336" s="64"/>
      <c r="CB336" s="64"/>
    </row>
    <row r="337" spans="15:80" x14ac:dyDescent="0.25">
      <c r="O337" s="64"/>
      <c r="AC337" s="64"/>
      <c r="AL337" s="64"/>
      <c r="AU337" s="64"/>
      <c r="BE337" s="64"/>
      <c r="BN337" s="64"/>
      <c r="CB337" s="64"/>
    </row>
    <row r="338" spans="15:80" x14ac:dyDescent="0.25">
      <c r="O338" s="64"/>
      <c r="AC338" s="64"/>
      <c r="AL338" s="64"/>
      <c r="AU338" s="64"/>
      <c r="BE338" s="64"/>
      <c r="BN338" s="64"/>
      <c r="CB338" s="64"/>
    </row>
    <row r="339" spans="15:80" x14ac:dyDescent="0.25">
      <c r="O339" s="64"/>
      <c r="AC339" s="64"/>
      <c r="AL339" s="64"/>
      <c r="AU339" s="64"/>
      <c r="BE339" s="64"/>
      <c r="BN339" s="64"/>
      <c r="CB339" s="64"/>
    </row>
    <row r="340" spans="15:80" x14ac:dyDescent="0.25">
      <c r="O340" s="64"/>
      <c r="AC340" s="64"/>
      <c r="AL340" s="64"/>
      <c r="AU340" s="64"/>
      <c r="BE340" s="64"/>
      <c r="BN340" s="64"/>
      <c r="CB340" s="64"/>
    </row>
    <row r="341" spans="15:80" x14ac:dyDescent="0.25">
      <c r="O341" s="64"/>
      <c r="AC341" s="64"/>
      <c r="AL341" s="64"/>
      <c r="AU341" s="64"/>
      <c r="BE341" s="64"/>
      <c r="BN341" s="64"/>
      <c r="CB341" s="64"/>
    </row>
    <row r="342" spans="15:80" x14ac:dyDescent="0.25">
      <c r="O342" s="64"/>
      <c r="AC342" s="64"/>
      <c r="AL342" s="64"/>
      <c r="AU342" s="64"/>
      <c r="BE342" s="64"/>
      <c r="BN342" s="64"/>
      <c r="CB342" s="64"/>
    </row>
    <row r="343" spans="15:80" x14ac:dyDescent="0.25">
      <c r="O343" s="64"/>
      <c r="AC343" s="64"/>
      <c r="AL343" s="64"/>
      <c r="AU343" s="64"/>
      <c r="BE343" s="64"/>
      <c r="BN343" s="64"/>
      <c r="CB343" s="64"/>
    </row>
    <row r="344" spans="15:80" x14ac:dyDescent="0.25">
      <c r="O344" s="64"/>
      <c r="AC344" s="64"/>
      <c r="AL344" s="64"/>
      <c r="AU344" s="64"/>
      <c r="BE344" s="64"/>
      <c r="BN344" s="64"/>
      <c r="CB344" s="64"/>
    </row>
    <row r="345" spans="15:80" x14ac:dyDescent="0.25">
      <c r="O345" s="64"/>
      <c r="AC345" s="64"/>
      <c r="AL345" s="64"/>
      <c r="AU345" s="64"/>
      <c r="BE345" s="64"/>
      <c r="BN345" s="64"/>
      <c r="CB345" s="64"/>
    </row>
    <row r="346" spans="15:80" x14ac:dyDescent="0.25">
      <c r="O346" s="64"/>
      <c r="AC346" s="64"/>
      <c r="AL346" s="64"/>
      <c r="AU346" s="64"/>
      <c r="BE346" s="64"/>
      <c r="BN346" s="64"/>
      <c r="CB346" s="64"/>
    </row>
    <row r="347" spans="15:80" x14ac:dyDescent="0.25">
      <c r="O347" s="64"/>
      <c r="AC347" s="64"/>
      <c r="AL347" s="64"/>
      <c r="AU347" s="64"/>
      <c r="BE347" s="64"/>
      <c r="BN347" s="64"/>
      <c r="CB347" s="64"/>
    </row>
    <row r="348" spans="15:80" x14ac:dyDescent="0.25">
      <c r="O348" s="64"/>
      <c r="AC348" s="64"/>
      <c r="AL348" s="64"/>
      <c r="AU348" s="64"/>
      <c r="BE348" s="64"/>
      <c r="BN348" s="64"/>
      <c r="CB348" s="64"/>
    </row>
    <row r="349" spans="15:80" x14ac:dyDescent="0.25">
      <c r="O349" s="64"/>
      <c r="AC349" s="64"/>
      <c r="AL349" s="64"/>
      <c r="AU349" s="64"/>
      <c r="BE349" s="64"/>
      <c r="BN349" s="64"/>
      <c r="CB349" s="64"/>
    </row>
    <row r="350" spans="15:80" x14ac:dyDescent="0.25">
      <c r="O350" s="64"/>
      <c r="AC350" s="64"/>
      <c r="AL350" s="64"/>
      <c r="AU350" s="64"/>
      <c r="BE350" s="64"/>
      <c r="BN350" s="64"/>
      <c r="CB350" s="64"/>
    </row>
    <row r="351" spans="15:80" x14ac:dyDescent="0.25">
      <c r="O351" s="64"/>
      <c r="AC351" s="64"/>
      <c r="AL351" s="64"/>
      <c r="AU351" s="64"/>
      <c r="BE351" s="64"/>
      <c r="BN351" s="64"/>
      <c r="CB351" s="64"/>
    </row>
    <row r="352" spans="15:80" x14ac:dyDescent="0.25">
      <c r="O352" s="64"/>
      <c r="AC352" s="64"/>
      <c r="AL352" s="64"/>
      <c r="AU352" s="64"/>
      <c r="BE352" s="64"/>
      <c r="BN352" s="64"/>
      <c r="CB352" s="64"/>
    </row>
    <row r="353" spans="15:80" x14ac:dyDescent="0.25">
      <c r="O353" s="64"/>
      <c r="AC353" s="64"/>
      <c r="AL353" s="64"/>
      <c r="AU353" s="64"/>
      <c r="BE353" s="64"/>
      <c r="BN353" s="64"/>
      <c r="CB353" s="64"/>
    </row>
    <row r="354" spans="15:80" x14ac:dyDescent="0.25">
      <c r="O354" s="64"/>
      <c r="AC354" s="64"/>
      <c r="AL354" s="64"/>
      <c r="AU354" s="64"/>
      <c r="BE354" s="64"/>
      <c r="BN354" s="64"/>
      <c r="CB354" s="64"/>
    </row>
    <row r="355" spans="15:80" x14ac:dyDescent="0.25">
      <c r="O355" s="64"/>
      <c r="AC355" s="64"/>
      <c r="AL355" s="64"/>
      <c r="AU355" s="64"/>
      <c r="BE355" s="64"/>
      <c r="BN355" s="64"/>
      <c r="CB355" s="64"/>
    </row>
    <row r="356" spans="15:80" x14ac:dyDescent="0.25">
      <c r="O356" s="64"/>
      <c r="AC356" s="64"/>
      <c r="AL356" s="64"/>
      <c r="AU356" s="64"/>
      <c r="BE356" s="64"/>
      <c r="BN356" s="64"/>
      <c r="CB356" s="64"/>
    </row>
    <row r="357" spans="15:80" x14ac:dyDescent="0.25">
      <c r="O357" s="64"/>
      <c r="AC357" s="64"/>
      <c r="AL357" s="64"/>
      <c r="AU357" s="64"/>
      <c r="BE357" s="64"/>
      <c r="BN357" s="64"/>
      <c r="CB357" s="64"/>
    </row>
    <row r="358" spans="15:80" x14ac:dyDescent="0.25">
      <c r="O358" s="64"/>
      <c r="AC358" s="64"/>
      <c r="AL358" s="64"/>
      <c r="AU358" s="64"/>
      <c r="BE358" s="64"/>
      <c r="BN358" s="64"/>
      <c r="CB358" s="64"/>
    </row>
    <row r="359" spans="15:80" x14ac:dyDescent="0.25">
      <c r="O359" s="64"/>
      <c r="AC359" s="64"/>
      <c r="AL359" s="64"/>
      <c r="AU359" s="64"/>
      <c r="BE359" s="64"/>
      <c r="BN359" s="64"/>
      <c r="CB359" s="64"/>
    </row>
    <row r="360" spans="15:80" x14ac:dyDescent="0.25">
      <c r="O360" s="64"/>
      <c r="AC360" s="64"/>
      <c r="AL360" s="64"/>
      <c r="AU360" s="64"/>
      <c r="BE360" s="64"/>
      <c r="BN360" s="64"/>
      <c r="CB360" s="64"/>
    </row>
    <row r="361" spans="15:80" x14ac:dyDescent="0.25">
      <c r="O361" s="64"/>
      <c r="AC361" s="64"/>
      <c r="AL361" s="64"/>
      <c r="AU361" s="64"/>
      <c r="BE361" s="64"/>
      <c r="BN361" s="64"/>
      <c r="CB361" s="64"/>
    </row>
    <row r="362" spans="15:80" x14ac:dyDescent="0.25">
      <c r="O362" s="64"/>
      <c r="AC362" s="64"/>
      <c r="AL362" s="64"/>
      <c r="AU362" s="64"/>
      <c r="BE362" s="64"/>
      <c r="BN362" s="64"/>
      <c r="CB362" s="64"/>
    </row>
    <row r="363" spans="15:80" x14ac:dyDescent="0.25">
      <c r="O363" s="64"/>
      <c r="AC363" s="64"/>
      <c r="AL363" s="64"/>
      <c r="AU363" s="64"/>
      <c r="BE363" s="64"/>
      <c r="BN363" s="64"/>
      <c r="CB363" s="64"/>
    </row>
    <row r="364" spans="15:80" x14ac:dyDescent="0.25">
      <c r="O364" s="64"/>
      <c r="AC364" s="64"/>
      <c r="AL364" s="64"/>
      <c r="AU364" s="64"/>
      <c r="BE364" s="64"/>
      <c r="BN364" s="64"/>
      <c r="CB364" s="64"/>
    </row>
    <row r="365" spans="15:80" x14ac:dyDescent="0.25">
      <c r="O365" s="64"/>
      <c r="AC365" s="64"/>
      <c r="AL365" s="64"/>
      <c r="AU365" s="64"/>
      <c r="BE365" s="64"/>
      <c r="BN365" s="64"/>
      <c r="CB365" s="64"/>
    </row>
    <row r="366" spans="15:80" x14ac:dyDescent="0.25">
      <c r="O366" s="64"/>
      <c r="AC366" s="64"/>
      <c r="AL366" s="64"/>
      <c r="AU366" s="64"/>
      <c r="BE366" s="64"/>
      <c r="BN366" s="64"/>
      <c r="CB366" s="64"/>
    </row>
    <row r="367" spans="15:80" x14ac:dyDescent="0.25">
      <c r="O367" s="64"/>
      <c r="AC367" s="64"/>
      <c r="AL367" s="64"/>
      <c r="AU367" s="64"/>
      <c r="BE367" s="64"/>
      <c r="BN367" s="64"/>
      <c r="CB367" s="64"/>
    </row>
    <row r="368" spans="15:80" x14ac:dyDescent="0.25">
      <c r="O368" s="64"/>
      <c r="AC368" s="64"/>
      <c r="AL368" s="64"/>
      <c r="AU368" s="64"/>
      <c r="BE368" s="64"/>
      <c r="BN368" s="64"/>
      <c r="CB368" s="64"/>
    </row>
    <row r="369" spans="15:80" x14ac:dyDescent="0.25">
      <c r="O369" s="64"/>
      <c r="AC369" s="64"/>
      <c r="AL369" s="64"/>
      <c r="AU369" s="64"/>
      <c r="BE369" s="64"/>
      <c r="BN369" s="64"/>
      <c r="CB369" s="64"/>
    </row>
    <row r="370" spans="15:80" x14ac:dyDescent="0.25">
      <c r="O370" s="64"/>
      <c r="AC370" s="64"/>
      <c r="AL370" s="64"/>
      <c r="AU370" s="64"/>
      <c r="BE370" s="64"/>
      <c r="BN370" s="64"/>
      <c r="CB370" s="64"/>
    </row>
    <row r="371" spans="15:80" x14ac:dyDescent="0.25">
      <c r="O371" s="64"/>
      <c r="AC371" s="64"/>
      <c r="AL371" s="64"/>
      <c r="AU371" s="64"/>
      <c r="BE371" s="64"/>
      <c r="BN371" s="64"/>
      <c r="CB371" s="64"/>
    </row>
    <row r="372" spans="15:80" x14ac:dyDescent="0.25">
      <c r="O372" s="64"/>
      <c r="AC372" s="64"/>
      <c r="AL372" s="64"/>
      <c r="AU372" s="64"/>
      <c r="BE372" s="64"/>
      <c r="BN372" s="64"/>
      <c r="CB372" s="64"/>
    </row>
    <row r="373" spans="15:80" x14ac:dyDescent="0.25">
      <c r="O373" s="64"/>
      <c r="AC373" s="64"/>
      <c r="AL373" s="64"/>
      <c r="AU373" s="64"/>
      <c r="BE373" s="64"/>
      <c r="BN373" s="64"/>
      <c r="CB373" s="64"/>
    </row>
    <row r="374" spans="15:80" x14ac:dyDescent="0.25">
      <c r="O374" s="64"/>
      <c r="AC374" s="64"/>
      <c r="AL374" s="64"/>
      <c r="AU374" s="64"/>
      <c r="BE374" s="64"/>
      <c r="BN374" s="64"/>
      <c r="CB374" s="64"/>
    </row>
    <row r="375" spans="15:80" x14ac:dyDescent="0.25">
      <c r="O375" s="64"/>
      <c r="AC375" s="64"/>
      <c r="AL375" s="64"/>
      <c r="AU375" s="64"/>
      <c r="BE375" s="64"/>
      <c r="BN375" s="64"/>
      <c r="CB375" s="64"/>
    </row>
    <row r="376" spans="15:80" x14ac:dyDescent="0.25">
      <c r="O376" s="64"/>
      <c r="AC376" s="64"/>
      <c r="AL376" s="64"/>
      <c r="AU376" s="64"/>
      <c r="BE376" s="64"/>
      <c r="BN376" s="64"/>
      <c r="CB376" s="64"/>
    </row>
    <row r="377" spans="15:80" x14ac:dyDescent="0.25">
      <c r="O377" s="64"/>
      <c r="AC377" s="64"/>
      <c r="AL377" s="64"/>
      <c r="AU377" s="64"/>
      <c r="BE377" s="64"/>
      <c r="BN377" s="64"/>
      <c r="CB377" s="64"/>
    </row>
    <row r="378" spans="15:80" x14ac:dyDescent="0.25">
      <c r="O378" s="64"/>
      <c r="AC378" s="64"/>
      <c r="AL378" s="64"/>
      <c r="AU378" s="64"/>
      <c r="BE378" s="64"/>
      <c r="BN378" s="64"/>
      <c r="CB378" s="64"/>
    </row>
    <row r="379" spans="15:80" x14ac:dyDescent="0.25">
      <c r="O379" s="64"/>
      <c r="AC379" s="64"/>
      <c r="AL379" s="64"/>
      <c r="AU379" s="64"/>
      <c r="BE379" s="64"/>
      <c r="BN379" s="64"/>
      <c r="CB379" s="64"/>
    </row>
    <row r="380" spans="15:80" x14ac:dyDescent="0.25">
      <c r="O380" s="64"/>
      <c r="AC380" s="64"/>
      <c r="AL380" s="64"/>
      <c r="AU380" s="64"/>
      <c r="BE380" s="64"/>
      <c r="BN380" s="64"/>
      <c r="CB380" s="64"/>
    </row>
    <row r="381" spans="15:80" x14ac:dyDescent="0.25">
      <c r="O381" s="64"/>
      <c r="AC381" s="64"/>
      <c r="AL381" s="64"/>
      <c r="AU381" s="64"/>
      <c r="BE381" s="64"/>
      <c r="BN381" s="64"/>
      <c r="CB381" s="64"/>
    </row>
    <row r="382" spans="15:80" x14ac:dyDescent="0.25">
      <c r="O382" s="64"/>
      <c r="AC382" s="64"/>
      <c r="AL382" s="64"/>
      <c r="AU382" s="64"/>
      <c r="BE382" s="64"/>
      <c r="BN382" s="64"/>
      <c r="CB382" s="64"/>
    </row>
    <row r="383" spans="15:80" x14ac:dyDescent="0.25">
      <c r="O383" s="64"/>
      <c r="AC383" s="64"/>
      <c r="AL383" s="64"/>
      <c r="AU383" s="64"/>
      <c r="BE383" s="64"/>
      <c r="BN383" s="64"/>
      <c r="CB383" s="64"/>
    </row>
    <row r="384" spans="15:80" x14ac:dyDescent="0.25">
      <c r="O384" s="64"/>
      <c r="AC384" s="64"/>
      <c r="AL384" s="64"/>
      <c r="AU384" s="64"/>
      <c r="BE384" s="64"/>
      <c r="BN384" s="64"/>
      <c r="CB384" s="64"/>
    </row>
    <row r="385" spans="15:80" x14ac:dyDescent="0.25">
      <c r="O385" s="64"/>
      <c r="AC385" s="64"/>
      <c r="AL385" s="64"/>
      <c r="AU385" s="64"/>
      <c r="BE385" s="64"/>
      <c r="BN385" s="64"/>
      <c r="CB385" s="64"/>
    </row>
    <row r="386" spans="15:80" x14ac:dyDescent="0.25">
      <c r="O386" s="64"/>
      <c r="AC386" s="64"/>
      <c r="AL386" s="64"/>
      <c r="AU386" s="64"/>
      <c r="BE386" s="64"/>
      <c r="BN386" s="64"/>
      <c r="CB386" s="64"/>
    </row>
    <row r="387" spans="15:80" x14ac:dyDescent="0.25">
      <c r="O387" s="64"/>
      <c r="AC387" s="64"/>
      <c r="AL387" s="64"/>
      <c r="AU387" s="64"/>
      <c r="BE387" s="64"/>
      <c r="BN387" s="64"/>
      <c r="CB387" s="64"/>
    </row>
    <row r="388" spans="15:80" x14ac:dyDescent="0.25">
      <c r="O388" s="64"/>
      <c r="AC388" s="64"/>
      <c r="AL388" s="64"/>
      <c r="AU388" s="64"/>
      <c r="BE388" s="64"/>
      <c r="BN388" s="64"/>
      <c r="CB388" s="64"/>
    </row>
    <row r="389" spans="15:80" x14ac:dyDescent="0.25">
      <c r="O389" s="64"/>
      <c r="AC389" s="64"/>
      <c r="AL389" s="64"/>
      <c r="AU389" s="64"/>
      <c r="BE389" s="64"/>
      <c r="BN389" s="64"/>
      <c r="CB389" s="64"/>
    </row>
    <row r="390" spans="15:80" x14ac:dyDescent="0.25">
      <c r="O390" s="64"/>
      <c r="AC390" s="64"/>
      <c r="AL390" s="64"/>
      <c r="AU390" s="64"/>
      <c r="BE390" s="64"/>
      <c r="BN390" s="64"/>
      <c r="CB390" s="64"/>
    </row>
    <row r="391" spans="15:80" x14ac:dyDescent="0.25">
      <c r="O391" s="64"/>
      <c r="AC391" s="64"/>
      <c r="AL391" s="64"/>
      <c r="AU391" s="64"/>
      <c r="BE391" s="64"/>
      <c r="BN391" s="64"/>
      <c r="CB391" s="64"/>
    </row>
    <row r="392" spans="15:80" x14ac:dyDescent="0.25">
      <c r="O392" s="64"/>
      <c r="AC392" s="64"/>
      <c r="AL392" s="64"/>
      <c r="AU392" s="64"/>
      <c r="BE392" s="64"/>
      <c r="BN392" s="64"/>
      <c r="CB392" s="64"/>
    </row>
    <row r="393" spans="15:80" x14ac:dyDescent="0.25">
      <c r="O393" s="64"/>
      <c r="AC393" s="64"/>
      <c r="AL393" s="64"/>
      <c r="AU393" s="64"/>
      <c r="BE393" s="64"/>
      <c r="BN393" s="64"/>
      <c r="CB393" s="64"/>
    </row>
    <row r="394" spans="15:80" x14ac:dyDescent="0.25">
      <c r="O394" s="64"/>
      <c r="AC394" s="64"/>
      <c r="AL394" s="64"/>
      <c r="AU394" s="64"/>
      <c r="BE394" s="64"/>
      <c r="BN394" s="64"/>
      <c r="CB394" s="64"/>
    </row>
    <row r="395" spans="15:80" x14ac:dyDescent="0.25">
      <c r="O395" s="64"/>
      <c r="AC395" s="64"/>
      <c r="AL395" s="64"/>
      <c r="AU395" s="64"/>
      <c r="BE395" s="64"/>
      <c r="BN395" s="64"/>
      <c r="CB395" s="64"/>
    </row>
    <row r="396" spans="15:80" x14ac:dyDescent="0.25">
      <c r="O396" s="64"/>
      <c r="AC396" s="64"/>
      <c r="AL396" s="64"/>
      <c r="AU396" s="64"/>
      <c r="BE396" s="64"/>
      <c r="BN396" s="64"/>
      <c r="CB396" s="64"/>
    </row>
    <row r="397" spans="15:80" x14ac:dyDescent="0.25">
      <c r="O397" s="64"/>
      <c r="AC397" s="64"/>
      <c r="AL397" s="64"/>
      <c r="AU397" s="64"/>
      <c r="BE397" s="64"/>
      <c r="BN397" s="64"/>
      <c r="CB397" s="64"/>
    </row>
    <row r="398" spans="15:80" x14ac:dyDescent="0.25">
      <c r="O398" s="64"/>
      <c r="AC398" s="64"/>
      <c r="AL398" s="64"/>
      <c r="AU398" s="64"/>
      <c r="BE398" s="64"/>
      <c r="BN398" s="64"/>
      <c r="CB398" s="6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H184"/>
  <sheetViews>
    <sheetView zoomScale="60" zoomScaleNormal="60" workbookViewId="0">
      <selection activeCell="F15" sqref="F15"/>
    </sheetView>
  </sheetViews>
  <sheetFormatPr defaultColWidth="8.75" defaultRowHeight="15.75" x14ac:dyDescent="0.25"/>
  <cols>
    <col min="1" max="1" width="8.75" style="62"/>
    <col min="2" max="2" width="15.75" style="62" customWidth="1"/>
    <col min="3" max="3" width="8.75" style="62"/>
    <col min="4" max="5" width="10.25" style="62" customWidth="1"/>
    <col min="6" max="9" width="8.75" style="62"/>
    <col min="10" max="10" width="15" style="62" customWidth="1"/>
    <col min="11" max="30" width="8.75" style="62"/>
    <col min="31" max="31" width="24.375" style="62" customWidth="1"/>
    <col min="32" max="35" width="8.75" style="62"/>
    <col min="36" max="36" width="35" style="62" customWidth="1"/>
    <col min="37" max="45" width="8.75" style="62"/>
    <col min="46" max="46" width="13.625" style="62" customWidth="1"/>
    <col min="47" max="47" width="9.625" style="62" customWidth="1"/>
    <col min="48" max="48" width="40" style="62" customWidth="1"/>
    <col min="49" max="54" width="8.75" style="62"/>
    <col min="55" max="55" width="23.625" style="62" customWidth="1"/>
    <col min="56" max="65" width="8.75" style="62"/>
    <col min="66" max="66" width="12" style="62" customWidth="1"/>
    <col min="67" max="69" width="8.75" style="62"/>
    <col min="70" max="70" width="32.75" style="62" customWidth="1"/>
    <col min="71" max="74" width="8.75" style="62"/>
    <col min="75" max="75" width="12" style="62" customWidth="1"/>
    <col min="76" max="79" width="8.75" style="62"/>
    <col min="80" max="80" width="14" style="62" customWidth="1"/>
    <col min="81" max="85" width="8.75" style="62"/>
    <col min="86" max="86" width="12" style="62" customWidth="1"/>
    <col min="87" max="94" width="8.75" style="62"/>
    <col min="95" max="95" width="12" style="62" customWidth="1"/>
    <col min="96" max="111" width="8.75" style="62"/>
    <col min="112" max="112" width="12.75" style="62" customWidth="1"/>
    <col min="113" max="113" width="8.75" style="62"/>
    <col min="114" max="114" width="13.375" style="62" customWidth="1"/>
    <col min="115" max="116" width="8.75" style="62"/>
    <col min="117" max="117" width="12" style="62" customWidth="1"/>
    <col min="118" max="16384" width="8.75" style="62"/>
  </cols>
  <sheetData>
    <row r="1" spans="2:138" ht="18.75" x14ac:dyDescent="0.3">
      <c r="B1" s="60" t="s">
        <v>90</v>
      </c>
      <c r="C1" s="62" t="s">
        <v>7</v>
      </c>
      <c r="D1" s="62" t="s">
        <v>402</v>
      </c>
      <c r="H1" s="64"/>
      <c r="J1" s="34" t="s">
        <v>44</v>
      </c>
      <c r="AR1" s="64"/>
      <c r="AT1" s="34" t="s">
        <v>310</v>
      </c>
      <c r="BC1" s="64"/>
      <c r="BE1" s="34" t="s">
        <v>365</v>
      </c>
      <c r="BN1" s="64"/>
      <c r="BP1" s="34" t="s">
        <v>374</v>
      </c>
      <c r="BW1" s="64"/>
      <c r="BY1" s="34" t="s">
        <v>373</v>
      </c>
      <c r="CH1" s="64"/>
      <c r="CJ1" s="34" t="s">
        <v>371</v>
      </c>
      <c r="CQ1" s="64"/>
      <c r="CS1" s="34" t="s">
        <v>372</v>
      </c>
      <c r="DM1" s="64"/>
      <c r="DO1" s="34" t="s">
        <v>489</v>
      </c>
    </row>
    <row r="2" spans="2:138" x14ac:dyDescent="0.25">
      <c r="B2" s="62" t="s">
        <v>405</v>
      </c>
      <c r="C2" s="62" t="s">
        <v>439</v>
      </c>
      <c r="H2" s="64"/>
      <c r="J2" s="5" t="s">
        <v>91</v>
      </c>
      <c r="K2" s="6">
        <v>779</v>
      </c>
      <c r="AR2" s="64"/>
      <c r="AT2" s="5" t="s">
        <v>205</v>
      </c>
      <c r="AU2" s="6">
        <v>94</v>
      </c>
      <c r="BC2" s="64"/>
      <c r="BE2" s="5" t="s">
        <v>91</v>
      </c>
      <c r="BF2" s="6">
        <v>779</v>
      </c>
      <c r="BN2" s="64"/>
      <c r="BP2" s="5" t="s">
        <v>205</v>
      </c>
      <c r="BQ2" s="6">
        <v>94</v>
      </c>
      <c r="BW2" s="64"/>
      <c r="BY2" s="5" t="s">
        <v>91</v>
      </c>
      <c r="BZ2" s="6">
        <v>779</v>
      </c>
      <c r="CH2" s="64"/>
      <c r="CJ2" s="5" t="s">
        <v>91</v>
      </c>
      <c r="CK2" s="6">
        <v>779</v>
      </c>
      <c r="CQ2" s="64"/>
      <c r="CS2" s="5" t="s">
        <v>91</v>
      </c>
      <c r="CT2" s="6">
        <v>779</v>
      </c>
      <c r="DA2" s="5" t="s">
        <v>206</v>
      </c>
      <c r="DB2" s="6">
        <v>4111706</v>
      </c>
      <c r="DM2" s="64"/>
      <c r="DO2" s="5" t="s">
        <v>91</v>
      </c>
      <c r="DP2" s="6">
        <v>779</v>
      </c>
      <c r="DW2" s="5" t="s">
        <v>327</v>
      </c>
      <c r="DX2" s="6">
        <v>4111706</v>
      </c>
    </row>
    <row r="3" spans="2:138" x14ac:dyDescent="0.25">
      <c r="B3" s="62" t="s">
        <v>0</v>
      </c>
      <c r="C3" s="62">
        <v>779</v>
      </c>
      <c r="H3" s="64"/>
      <c r="J3" s="59" t="s">
        <v>64</v>
      </c>
      <c r="K3" s="6" t="s">
        <v>364</v>
      </c>
      <c r="AR3" s="64"/>
      <c r="AT3" s="59" t="s">
        <v>64</v>
      </c>
      <c r="AU3" s="6" t="s">
        <v>308</v>
      </c>
      <c r="BC3" s="64"/>
      <c r="BE3" s="59" t="s">
        <v>64</v>
      </c>
      <c r="BF3" s="6" t="s">
        <v>364</v>
      </c>
      <c r="BN3" s="64"/>
      <c r="BP3" s="59" t="s">
        <v>64</v>
      </c>
      <c r="BQ3" s="6" t="s">
        <v>308</v>
      </c>
      <c r="BW3" s="64"/>
      <c r="BY3" s="59" t="s">
        <v>64</v>
      </c>
      <c r="BZ3" s="6" t="s">
        <v>364</v>
      </c>
      <c r="CH3" s="64"/>
      <c r="CJ3" s="59" t="s">
        <v>64</v>
      </c>
      <c r="CK3" s="6" t="s">
        <v>364</v>
      </c>
      <c r="CQ3" s="64"/>
      <c r="CS3" s="59" t="s">
        <v>64</v>
      </c>
      <c r="CT3" s="6" t="s">
        <v>364</v>
      </c>
      <c r="DA3" s="59" t="s">
        <v>64</v>
      </c>
      <c r="DB3" s="6" t="s">
        <v>364</v>
      </c>
      <c r="DM3" s="64"/>
      <c r="DO3" s="7" t="s">
        <v>64</v>
      </c>
      <c r="DP3" s="6" t="s">
        <v>364</v>
      </c>
      <c r="DW3" s="7" t="s">
        <v>64</v>
      </c>
      <c r="DX3" s="6" t="s">
        <v>364</v>
      </c>
    </row>
    <row r="4" spans="2:138" x14ac:dyDescent="0.25">
      <c r="B4" s="62" t="s">
        <v>416</v>
      </c>
      <c r="C4" s="62">
        <v>4111706</v>
      </c>
      <c r="H4" s="64"/>
      <c r="AR4" s="64"/>
      <c r="BC4" s="64"/>
      <c r="BN4" s="64"/>
      <c r="BW4" s="64"/>
      <c r="CH4" s="64"/>
      <c r="CQ4" s="64"/>
      <c r="DM4" s="64"/>
    </row>
    <row r="5" spans="2:138" x14ac:dyDescent="0.25">
      <c r="B5" s="62" t="s">
        <v>421</v>
      </c>
      <c r="C5" s="35">
        <v>0.80700000000000005</v>
      </c>
      <c r="D5" s="35"/>
      <c r="E5" s="35"/>
      <c r="H5" s="64"/>
      <c r="J5" s="236" t="s">
        <v>67</v>
      </c>
      <c r="K5" s="236"/>
      <c r="L5" s="236"/>
      <c r="M5" s="236"/>
      <c r="N5" s="236"/>
      <c r="O5" s="8"/>
      <c r="P5" s="53"/>
      <c r="R5" s="236" t="s">
        <v>66</v>
      </c>
      <c r="S5" s="236"/>
      <c r="T5" s="236"/>
      <c r="U5" s="236"/>
      <c r="V5" s="236"/>
      <c r="AA5" s="234" t="s">
        <v>92</v>
      </c>
      <c r="AB5" s="234"/>
      <c r="AR5" s="64"/>
      <c r="BC5" s="64"/>
      <c r="BN5" s="64"/>
      <c r="BW5" s="64"/>
      <c r="CH5" s="64"/>
      <c r="CQ5" s="64"/>
      <c r="DM5" s="64"/>
    </row>
    <row r="6" spans="2:138" x14ac:dyDescent="0.25">
      <c r="B6" s="78" t="s">
        <v>422</v>
      </c>
      <c r="C6" s="79">
        <v>0.19299999999999995</v>
      </c>
      <c r="D6" s="29"/>
      <c r="E6" s="29"/>
      <c r="H6" s="64"/>
      <c r="J6" s="4" t="s">
        <v>113</v>
      </c>
      <c r="R6" s="4" t="s">
        <v>89</v>
      </c>
      <c r="AA6" s="62" t="s">
        <v>93</v>
      </c>
      <c r="AB6" s="62" t="s">
        <v>94</v>
      </c>
      <c r="AR6" s="64"/>
      <c r="AU6" s="4" t="s">
        <v>220</v>
      </c>
      <c r="BC6" s="64"/>
      <c r="BF6" s="4" t="s">
        <v>326</v>
      </c>
      <c r="BN6" s="64"/>
      <c r="BQ6" s="4" t="s">
        <v>233</v>
      </c>
      <c r="BW6" s="64"/>
      <c r="BZ6" s="4" t="s">
        <v>244</v>
      </c>
      <c r="CH6" s="64"/>
      <c r="CK6" s="4" t="s">
        <v>255</v>
      </c>
      <c r="CQ6" s="64"/>
      <c r="CT6" s="4" t="s">
        <v>346</v>
      </c>
      <c r="DM6" s="64"/>
      <c r="DP6" s="4" t="s">
        <v>482</v>
      </c>
      <c r="DW6" s="4" t="s">
        <v>482</v>
      </c>
    </row>
    <row r="7" spans="2:138" x14ac:dyDescent="0.25">
      <c r="B7" s="62" t="s">
        <v>429</v>
      </c>
      <c r="C7" s="35">
        <v>0.27200000000000002</v>
      </c>
      <c r="D7" s="76">
        <v>0.52200000000000002</v>
      </c>
      <c r="E7" s="76"/>
      <c r="H7" s="64"/>
      <c r="J7" s="24" t="s">
        <v>68</v>
      </c>
      <c r="R7" s="24" t="s">
        <v>95</v>
      </c>
      <c r="Z7" s="62" t="s">
        <v>45</v>
      </c>
      <c r="AA7" s="65">
        <v>53</v>
      </c>
      <c r="AB7" s="65">
        <v>90</v>
      </c>
      <c r="AR7" s="64"/>
      <c r="AU7" s="24" t="s">
        <v>309</v>
      </c>
      <c r="BC7" s="64"/>
      <c r="BF7" s="24" t="s">
        <v>367</v>
      </c>
      <c r="BN7" s="64"/>
      <c r="BQ7" s="24" t="s">
        <v>369</v>
      </c>
      <c r="BW7" s="64"/>
      <c r="BZ7" s="24" t="s">
        <v>362</v>
      </c>
      <c r="CH7" s="64"/>
      <c r="CK7" s="24" t="s">
        <v>256</v>
      </c>
      <c r="CQ7" s="64"/>
      <c r="CT7" s="24" t="s">
        <v>330</v>
      </c>
      <c r="DA7" s="24" t="s">
        <v>330</v>
      </c>
      <c r="DH7" s="24" t="s">
        <v>347</v>
      </c>
      <c r="DI7" s="62">
        <f>CV9</f>
        <v>47</v>
      </c>
      <c r="DJ7" s="62">
        <v>248075</v>
      </c>
      <c r="DK7" s="35">
        <f>DJ7/$DB$2</f>
        <v>6.0333837098275021E-2</v>
      </c>
      <c r="DM7" s="64"/>
      <c r="DP7" s="24" t="s">
        <v>453</v>
      </c>
      <c r="DW7" s="24" t="s">
        <v>453</v>
      </c>
      <c r="EF7" s="62" t="s">
        <v>483</v>
      </c>
      <c r="EG7" s="62" t="s">
        <v>484</v>
      </c>
      <c r="EH7" s="62" t="s">
        <v>475</v>
      </c>
    </row>
    <row r="8" spans="2:138" x14ac:dyDescent="0.25">
      <c r="B8" s="62" t="s">
        <v>191</v>
      </c>
      <c r="C8" s="35">
        <v>0.45300000000000001</v>
      </c>
      <c r="D8" s="76">
        <v>0.32300000000000001</v>
      </c>
      <c r="E8" s="76"/>
      <c r="H8" s="64"/>
      <c r="L8" s="62" t="s">
        <v>3</v>
      </c>
      <c r="M8" s="62" t="s">
        <v>4</v>
      </c>
      <c r="T8" s="62" t="s">
        <v>3</v>
      </c>
      <c r="U8" s="62" t="s">
        <v>4</v>
      </c>
      <c r="V8" s="62" t="s">
        <v>5</v>
      </c>
      <c r="Z8" s="62" t="s">
        <v>47</v>
      </c>
      <c r="AA8" s="62">
        <v>12</v>
      </c>
      <c r="AB8" s="62">
        <v>16</v>
      </c>
      <c r="AR8" s="64"/>
      <c r="AW8" s="62" t="s">
        <v>3</v>
      </c>
      <c r="AX8" s="62" t="s">
        <v>4</v>
      </c>
      <c r="BC8" s="64"/>
      <c r="BH8" s="62" t="s">
        <v>3</v>
      </c>
      <c r="BI8" s="62" t="s">
        <v>4</v>
      </c>
      <c r="BN8" s="64"/>
      <c r="BS8" s="62" t="s">
        <v>3</v>
      </c>
      <c r="BT8" s="62" t="s">
        <v>4</v>
      </c>
      <c r="BW8" s="64"/>
      <c r="CB8" s="62" t="s">
        <v>3</v>
      </c>
      <c r="CC8" s="62" t="s">
        <v>4</v>
      </c>
      <c r="CH8" s="64"/>
      <c r="CM8" s="62" t="s">
        <v>3</v>
      </c>
      <c r="CN8" s="62" t="s">
        <v>4</v>
      </c>
      <c r="CQ8" s="64"/>
      <c r="CV8" s="62" t="s">
        <v>3</v>
      </c>
      <c r="CW8" s="62" t="s">
        <v>4</v>
      </c>
      <c r="DC8" s="62" t="s">
        <v>3</v>
      </c>
      <c r="DD8" s="62" t="s">
        <v>4</v>
      </c>
      <c r="DH8" s="24" t="s">
        <v>348</v>
      </c>
      <c r="DI8" s="62">
        <v>165</v>
      </c>
      <c r="DJ8" s="62">
        <v>870901</v>
      </c>
      <c r="DK8" s="35">
        <f t="shared" ref="DK8:DK20" si="0">DJ8/$DB$2</f>
        <v>0.21181013428489293</v>
      </c>
      <c r="DM8" s="64"/>
      <c r="DR8" s="62" t="s">
        <v>3</v>
      </c>
      <c r="DS8" s="62" t="s">
        <v>4</v>
      </c>
      <c r="DY8" s="62" t="s">
        <v>3</v>
      </c>
      <c r="DZ8" s="62" t="s">
        <v>4</v>
      </c>
      <c r="ED8" s="62" t="s">
        <v>472</v>
      </c>
      <c r="EE8" s="24" t="s">
        <v>347</v>
      </c>
      <c r="EF8" s="35">
        <f>(DY9+DY10)/$DX$2</f>
        <v>5.0064133962885476E-2</v>
      </c>
      <c r="EG8" s="35">
        <f>(EF8*-1)</f>
        <v>-5.0064133962885476E-2</v>
      </c>
      <c r="EH8" s="76">
        <v>6.0333837098275021E-2</v>
      </c>
    </row>
    <row r="9" spans="2:138" x14ac:dyDescent="0.25">
      <c r="B9" s="62" t="s">
        <v>444</v>
      </c>
      <c r="C9" s="77">
        <v>4.83</v>
      </c>
      <c r="D9" s="77">
        <v>5.77</v>
      </c>
      <c r="E9" s="77"/>
      <c r="H9" s="64"/>
      <c r="J9" s="62" t="s">
        <v>6</v>
      </c>
      <c r="K9" s="62">
        <v>1</v>
      </c>
      <c r="L9" s="62">
        <v>53</v>
      </c>
      <c r="M9" s="62">
        <v>6.8</v>
      </c>
      <c r="R9" s="62" t="s">
        <v>6</v>
      </c>
      <c r="S9" s="62" t="s">
        <v>46</v>
      </c>
      <c r="T9" s="62">
        <v>90</v>
      </c>
      <c r="U9" s="62">
        <v>11.6</v>
      </c>
      <c r="V9" s="62">
        <v>11.6</v>
      </c>
      <c r="Z9" s="62" t="s">
        <v>48</v>
      </c>
      <c r="AA9" s="62">
        <v>4</v>
      </c>
      <c r="AB9" s="62">
        <v>4</v>
      </c>
      <c r="AF9" s="62" t="s">
        <v>7</v>
      </c>
      <c r="AJ9" s="62" t="s">
        <v>284</v>
      </c>
      <c r="AK9" s="62" t="s">
        <v>189</v>
      </c>
      <c r="AL9" s="62" t="s">
        <v>191</v>
      </c>
      <c r="AO9" s="74" t="s">
        <v>120</v>
      </c>
      <c r="AR9" s="64"/>
      <c r="AU9" s="62" t="s">
        <v>6</v>
      </c>
      <c r="AV9" s="62" t="s">
        <v>195</v>
      </c>
      <c r="AW9" s="65">
        <v>36</v>
      </c>
      <c r="AX9" s="62">
        <v>38.299999999999997</v>
      </c>
      <c r="BC9" s="64"/>
      <c r="BF9" s="62" t="s">
        <v>6</v>
      </c>
      <c r="BG9" s="62" t="s">
        <v>313</v>
      </c>
      <c r="BH9" s="62">
        <v>17</v>
      </c>
      <c r="BI9" s="62">
        <v>2.2000000000000002</v>
      </c>
      <c r="BN9" s="64"/>
      <c r="BQ9" s="62" t="s">
        <v>6</v>
      </c>
      <c r="BR9" s="62" t="s">
        <v>225</v>
      </c>
      <c r="BS9" s="65">
        <v>24</v>
      </c>
      <c r="BT9" s="62">
        <v>25.5</v>
      </c>
      <c r="BW9" s="64"/>
      <c r="BZ9" s="62" t="s">
        <v>6</v>
      </c>
      <c r="CA9" s="62" t="s">
        <v>235</v>
      </c>
      <c r="CB9" s="65">
        <v>225</v>
      </c>
      <c r="CC9" s="62">
        <v>28.9</v>
      </c>
      <c r="CH9" s="64"/>
      <c r="CK9" s="62" t="s">
        <v>6</v>
      </c>
      <c r="CL9" s="62" t="s">
        <v>252</v>
      </c>
      <c r="CM9" s="62">
        <v>221</v>
      </c>
      <c r="CN9" s="62">
        <v>28.4</v>
      </c>
      <c r="CQ9" s="64"/>
      <c r="CT9" s="62" t="s">
        <v>6</v>
      </c>
      <c r="CU9" s="62" t="s">
        <v>331</v>
      </c>
      <c r="CV9" s="62">
        <v>47</v>
      </c>
      <c r="CW9" s="62">
        <v>6</v>
      </c>
      <c r="DA9" s="62" t="s">
        <v>6</v>
      </c>
      <c r="DB9" s="62" t="s">
        <v>331</v>
      </c>
      <c r="DC9" s="62">
        <v>248075</v>
      </c>
      <c r="DD9" s="62">
        <v>6</v>
      </c>
      <c r="DH9" s="24" t="s">
        <v>349</v>
      </c>
      <c r="DI9" s="62">
        <v>241</v>
      </c>
      <c r="DJ9" s="62">
        <v>1272043</v>
      </c>
      <c r="DK9" s="35">
        <f t="shared" si="0"/>
        <v>0.30937109803084167</v>
      </c>
      <c r="DM9" s="64"/>
      <c r="DP9" s="62" t="s">
        <v>6</v>
      </c>
      <c r="DQ9" s="62" t="s">
        <v>454</v>
      </c>
      <c r="DR9" s="62">
        <v>12</v>
      </c>
      <c r="DS9" s="62">
        <v>1.5</v>
      </c>
      <c r="DW9" s="62" t="s">
        <v>6</v>
      </c>
      <c r="DX9" s="62" t="s">
        <v>454</v>
      </c>
      <c r="DY9" s="62">
        <v>63338</v>
      </c>
      <c r="DZ9" s="62">
        <v>1.5</v>
      </c>
      <c r="ED9" s="62" t="s">
        <v>473</v>
      </c>
      <c r="EE9" s="24" t="s">
        <v>348</v>
      </c>
      <c r="EF9" s="35">
        <f>(DY22+DY23)/$DX$2</f>
        <v>0.17715031181704138</v>
      </c>
      <c r="EG9" s="35">
        <f t="shared" ref="EG9:EG21" si="1">(EF9*-1)</f>
        <v>-0.17715031181704138</v>
      </c>
      <c r="EH9" s="76">
        <v>0.21181013428489293</v>
      </c>
    </row>
    <row r="10" spans="2:138" x14ac:dyDescent="0.25">
      <c r="B10" s="62" t="s">
        <v>693</v>
      </c>
      <c r="C10" s="77">
        <v>0.58299999999999996</v>
      </c>
      <c r="D10" s="77">
        <v>0.93</v>
      </c>
      <c r="E10" s="77"/>
      <c r="H10" s="64"/>
      <c r="J10" s="62" t="s">
        <v>69</v>
      </c>
      <c r="K10" s="62" t="s">
        <v>70</v>
      </c>
      <c r="L10" s="62">
        <v>726</v>
      </c>
      <c r="M10" s="62">
        <v>93.2</v>
      </c>
      <c r="S10" s="62" t="s">
        <v>49</v>
      </c>
      <c r="T10" s="62">
        <v>686</v>
      </c>
      <c r="U10" s="62">
        <v>88.1</v>
      </c>
      <c r="V10" s="62">
        <v>88.4</v>
      </c>
      <c r="Z10" s="62" t="s">
        <v>119</v>
      </c>
      <c r="AB10" s="62">
        <v>16</v>
      </c>
      <c r="AE10" s="62" t="s">
        <v>45</v>
      </c>
      <c r="AF10" s="62">
        <v>3.455283081236387E-2</v>
      </c>
      <c r="AG10" s="23">
        <v>0.58888886549889796</v>
      </c>
      <c r="AJ10" s="62" t="s">
        <v>53</v>
      </c>
      <c r="AK10" s="62">
        <v>2.5178974321161562E-2</v>
      </c>
      <c r="AL10" s="23">
        <v>0.15151567344126765</v>
      </c>
      <c r="AN10" s="30" t="s">
        <v>236</v>
      </c>
      <c r="AO10" s="41">
        <v>0.4636029800014988</v>
      </c>
      <c r="AR10" s="64"/>
      <c r="AV10" s="62" t="s">
        <v>196</v>
      </c>
      <c r="AW10" s="62">
        <v>4</v>
      </c>
      <c r="AX10" s="62">
        <v>4.3</v>
      </c>
      <c r="BC10" s="64"/>
      <c r="BG10" s="62" t="s">
        <v>314</v>
      </c>
      <c r="BH10" s="65">
        <v>91</v>
      </c>
      <c r="BI10" s="62">
        <v>11.7</v>
      </c>
      <c r="BN10" s="64"/>
      <c r="BR10" s="62" t="s">
        <v>226</v>
      </c>
      <c r="BS10" s="65">
        <v>28</v>
      </c>
      <c r="BT10" s="62">
        <v>29.8</v>
      </c>
      <c r="BW10" s="64"/>
      <c r="CA10" s="62" t="s">
        <v>236</v>
      </c>
      <c r="CB10" s="65">
        <v>125</v>
      </c>
      <c r="CC10" s="62">
        <v>16</v>
      </c>
      <c r="CH10" s="64"/>
      <c r="CL10" s="62" t="s">
        <v>253</v>
      </c>
      <c r="CM10" s="62">
        <v>140</v>
      </c>
      <c r="CN10" s="62">
        <v>18</v>
      </c>
      <c r="CQ10" s="64"/>
      <c r="CU10" s="62" t="s">
        <v>332</v>
      </c>
      <c r="CV10" s="62">
        <v>729</v>
      </c>
      <c r="CW10" s="62">
        <v>93.6</v>
      </c>
      <c r="DB10" s="62" t="s">
        <v>332</v>
      </c>
      <c r="DC10" s="62">
        <v>3847797</v>
      </c>
      <c r="DD10" s="62">
        <v>93.6</v>
      </c>
      <c r="DH10" s="24" t="s">
        <v>350</v>
      </c>
      <c r="DI10" s="62">
        <v>579</v>
      </c>
      <c r="DJ10" s="62">
        <v>3056069</v>
      </c>
      <c r="DK10" s="35">
        <f t="shared" si="0"/>
        <v>0.7432605833199164</v>
      </c>
      <c r="DM10" s="64"/>
      <c r="DQ10" s="62" t="s">
        <v>455</v>
      </c>
      <c r="DR10" s="62">
        <v>27</v>
      </c>
      <c r="DS10" s="62">
        <v>3.5</v>
      </c>
      <c r="DX10" s="62" t="s">
        <v>455</v>
      </c>
      <c r="DY10" s="62">
        <v>142511</v>
      </c>
      <c r="DZ10" s="62">
        <v>3.5</v>
      </c>
      <c r="ED10" s="62" t="s">
        <v>474</v>
      </c>
      <c r="EE10" s="24" t="s">
        <v>349</v>
      </c>
      <c r="EF10" s="35">
        <f>(DY35+DY36)/$DX$2</f>
        <v>0.27599492765290123</v>
      </c>
      <c r="EG10" s="35">
        <f t="shared" si="1"/>
        <v>-0.27599492765290123</v>
      </c>
      <c r="EH10" s="101">
        <v>0.30937109803084167</v>
      </c>
    </row>
    <row r="11" spans="2:138" x14ac:dyDescent="0.25">
      <c r="B11" s="62" t="s">
        <v>413</v>
      </c>
      <c r="C11" s="35">
        <v>0.9666657544570213</v>
      </c>
      <c r="E11" s="35"/>
      <c r="H11" s="64"/>
      <c r="J11" s="62" t="s">
        <v>43</v>
      </c>
      <c r="L11" s="62">
        <v>779</v>
      </c>
      <c r="M11" s="62">
        <v>100</v>
      </c>
      <c r="S11" s="62" t="s">
        <v>43</v>
      </c>
      <c r="T11" s="62">
        <v>776</v>
      </c>
      <c r="U11" s="62">
        <v>99.6</v>
      </c>
      <c r="V11" s="62">
        <v>100</v>
      </c>
      <c r="Z11" s="62" t="s">
        <v>50</v>
      </c>
      <c r="AA11" s="62">
        <v>9</v>
      </c>
      <c r="AB11" s="62">
        <v>10</v>
      </c>
      <c r="AE11" s="62" t="s">
        <v>116</v>
      </c>
      <c r="AF11" s="62">
        <v>3.0408128560414121E-2</v>
      </c>
      <c r="AG11" s="35">
        <v>0.74999703970349674</v>
      </c>
      <c r="AJ11" s="37" t="s">
        <v>164</v>
      </c>
      <c r="AK11" s="62">
        <v>2.8629231104939624E-2</v>
      </c>
      <c r="AL11" s="23">
        <v>0.21052673564300359</v>
      </c>
      <c r="AN11" s="30" t="s">
        <v>47</v>
      </c>
      <c r="AO11" s="41">
        <v>0.3145452263411691</v>
      </c>
      <c r="AR11" s="64"/>
      <c r="AV11" s="62" t="s">
        <v>197</v>
      </c>
      <c r="AW11" s="62">
        <v>14</v>
      </c>
      <c r="AX11" s="62">
        <v>14.9</v>
      </c>
      <c r="BC11" s="64"/>
      <c r="BG11" s="62" t="s">
        <v>315</v>
      </c>
      <c r="BH11" s="65">
        <v>39</v>
      </c>
      <c r="BI11" s="62">
        <v>5</v>
      </c>
      <c r="BN11" s="64"/>
      <c r="BR11" s="62" t="s">
        <v>227</v>
      </c>
      <c r="BS11" s="62">
        <v>2</v>
      </c>
      <c r="BT11" s="62">
        <v>2.1</v>
      </c>
      <c r="BW11" s="64"/>
      <c r="CA11" s="62" t="s">
        <v>237</v>
      </c>
      <c r="CB11" s="65">
        <v>31</v>
      </c>
      <c r="CC11" s="62">
        <v>4</v>
      </c>
      <c r="CH11" s="64"/>
      <c r="CL11" s="62" t="s">
        <v>254</v>
      </c>
      <c r="CM11" s="62">
        <v>416</v>
      </c>
      <c r="CN11" s="62">
        <v>53.4</v>
      </c>
      <c r="CQ11" s="64"/>
      <c r="CU11" s="62" t="s">
        <v>43</v>
      </c>
      <c r="CV11" s="62">
        <v>776</v>
      </c>
      <c r="CW11" s="62">
        <v>99.6</v>
      </c>
      <c r="DB11" s="62" t="s">
        <v>43</v>
      </c>
      <c r="DC11" s="62">
        <v>4095872</v>
      </c>
      <c r="DD11" s="62">
        <v>99.6</v>
      </c>
      <c r="DH11" s="24" t="s">
        <v>351</v>
      </c>
      <c r="DI11" s="62">
        <v>349</v>
      </c>
      <c r="DJ11" s="62">
        <v>1842087</v>
      </c>
      <c r="DK11" s="35">
        <f t="shared" si="0"/>
        <v>0.4480103879022479</v>
      </c>
      <c r="DM11" s="64"/>
      <c r="DQ11" s="62" t="s">
        <v>456</v>
      </c>
      <c r="DR11" s="62">
        <v>1</v>
      </c>
      <c r="DS11" s="62">
        <v>0.1</v>
      </c>
      <c r="DX11" s="62" t="s">
        <v>456</v>
      </c>
      <c r="DY11" s="62">
        <v>5278</v>
      </c>
      <c r="DZ11" s="62">
        <v>0.1</v>
      </c>
      <c r="ED11" s="62" t="s">
        <v>450</v>
      </c>
      <c r="EE11" s="24" t="s">
        <v>350</v>
      </c>
      <c r="EF11" s="35">
        <f>(DY48+DY49)/$DX$2</f>
        <v>0.69576375353685305</v>
      </c>
      <c r="EG11" s="35">
        <f t="shared" si="1"/>
        <v>-0.69576375353685305</v>
      </c>
      <c r="EH11" s="101">
        <v>0.7432605833199164</v>
      </c>
    </row>
    <row r="12" spans="2:138" x14ac:dyDescent="0.25">
      <c r="B12" s="62" t="s">
        <v>431</v>
      </c>
      <c r="C12" s="62">
        <v>6600</v>
      </c>
      <c r="D12" s="62">
        <v>5300</v>
      </c>
      <c r="H12" s="64"/>
      <c r="R12" s="62" t="s">
        <v>69</v>
      </c>
      <c r="S12" s="62" t="s">
        <v>70</v>
      </c>
      <c r="T12" s="62">
        <v>3</v>
      </c>
      <c r="U12" s="62">
        <v>0.4</v>
      </c>
      <c r="Z12" s="62" t="s">
        <v>51</v>
      </c>
      <c r="AA12" s="62">
        <v>3</v>
      </c>
      <c r="AB12" s="62">
        <v>5</v>
      </c>
      <c r="AE12" s="62" t="s">
        <v>117</v>
      </c>
      <c r="AF12" s="62">
        <v>0</v>
      </c>
      <c r="AG12" s="35">
        <v>1</v>
      </c>
      <c r="AJ12" s="62" t="s">
        <v>54</v>
      </c>
      <c r="AK12" s="62">
        <v>2.9030678216466144E-2</v>
      </c>
      <c r="AL12" s="23">
        <v>0.21875111011118872</v>
      </c>
      <c r="AN12" s="30" t="s">
        <v>48</v>
      </c>
      <c r="AO12" s="41">
        <v>0.33041787413096407</v>
      </c>
      <c r="AR12" s="64"/>
      <c r="AV12" s="62" t="s">
        <v>198</v>
      </c>
      <c r="AW12" s="62">
        <v>12</v>
      </c>
      <c r="AX12" s="62">
        <v>12.8</v>
      </c>
      <c r="BC12" s="64"/>
      <c r="BG12" s="62" t="s">
        <v>316</v>
      </c>
      <c r="BH12" s="62">
        <v>11</v>
      </c>
      <c r="BI12" s="62">
        <v>1.4</v>
      </c>
      <c r="BN12" s="64"/>
      <c r="BR12" s="62" t="s">
        <v>368</v>
      </c>
      <c r="BS12" s="62">
        <v>1</v>
      </c>
      <c r="BT12" s="62">
        <v>1.1000000000000001</v>
      </c>
      <c r="BW12" s="64"/>
      <c r="CA12" s="62" t="s">
        <v>238</v>
      </c>
      <c r="CB12" s="62">
        <v>5</v>
      </c>
      <c r="CC12" s="62">
        <v>0.6</v>
      </c>
      <c r="CH12" s="64"/>
      <c r="CL12" s="62" t="s">
        <v>43</v>
      </c>
      <c r="CM12" s="62">
        <v>777</v>
      </c>
      <c r="CN12" s="62">
        <v>99.7</v>
      </c>
      <c r="CQ12" s="64"/>
      <c r="CT12" s="62" t="s">
        <v>69</v>
      </c>
      <c r="CU12" s="62" t="s">
        <v>70</v>
      </c>
      <c r="CV12" s="62">
        <v>3</v>
      </c>
      <c r="CW12" s="62">
        <v>0.4</v>
      </c>
      <c r="DA12" s="62" t="s">
        <v>69</v>
      </c>
      <c r="DB12" s="62" t="s">
        <v>70</v>
      </c>
      <c r="DC12" s="62">
        <v>15835</v>
      </c>
      <c r="DD12" s="62">
        <v>0.4</v>
      </c>
      <c r="DH12" s="24" t="s">
        <v>352</v>
      </c>
      <c r="DI12" s="62">
        <v>239</v>
      </c>
      <c r="DJ12" s="62">
        <v>1261486</v>
      </c>
      <c r="DK12" s="35">
        <f t="shared" si="0"/>
        <v>0.3068035506429691</v>
      </c>
      <c r="DM12" s="64"/>
      <c r="DQ12" s="62" t="s">
        <v>457</v>
      </c>
      <c r="DR12" s="62">
        <v>3</v>
      </c>
      <c r="DS12" s="62">
        <v>0.4</v>
      </c>
      <c r="DX12" s="62" t="s">
        <v>457</v>
      </c>
      <c r="DY12" s="62">
        <v>15835</v>
      </c>
      <c r="DZ12" s="62">
        <v>0.4</v>
      </c>
      <c r="ED12" s="62" t="s">
        <v>449</v>
      </c>
      <c r="EE12" s="24" t="s">
        <v>351</v>
      </c>
      <c r="EF12" s="35">
        <f>(DY61+DY62)/$DX$2</f>
        <v>0.36842103983115526</v>
      </c>
      <c r="EG12" s="35">
        <f t="shared" si="1"/>
        <v>-0.36842103983115526</v>
      </c>
      <c r="EH12" s="101">
        <v>0.4480103879022479</v>
      </c>
    </row>
    <row r="13" spans="2:138" ht="15.6" customHeight="1" x14ac:dyDescent="0.25">
      <c r="B13" s="62" t="s">
        <v>432</v>
      </c>
      <c r="C13" s="62">
        <v>75</v>
      </c>
      <c r="D13" s="62">
        <v>61</v>
      </c>
      <c r="H13" s="64"/>
      <c r="R13" s="62" t="s">
        <v>43</v>
      </c>
      <c r="T13" s="62">
        <v>779</v>
      </c>
      <c r="U13" s="62">
        <v>100</v>
      </c>
      <c r="Z13" s="62" t="s">
        <v>52</v>
      </c>
      <c r="AA13" s="63">
        <v>21</v>
      </c>
      <c r="AB13" s="65">
        <v>33</v>
      </c>
      <c r="AE13" s="37" t="s">
        <v>119</v>
      </c>
      <c r="AF13" s="62">
        <v>1.9381584571173713E-2</v>
      </c>
      <c r="AG13" s="35">
        <v>0.79999810541472471</v>
      </c>
      <c r="AJ13" s="62" t="s">
        <v>45</v>
      </c>
      <c r="AK13" s="62">
        <v>3.455283081236387E-2</v>
      </c>
      <c r="AL13" s="23">
        <v>0.58888886549889796</v>
      </c>
      <c r="AN13" s="30" t="s">
        <v>119</v>
      </c>
      <c r="AO13" s="41">
        <v>0.33700000000000002</v>
      </c>
      <c r="AR13" s="64"/>
      <c r="AV13" s="62" t="s">
        <v>199</v>
      </c>
      <c r="AW13" s="62">
        <v>9</v>
      </c>
      <c r="AX13" s="62">
        <v>9.6</v>
      </c>
      <c r="BC13" s="64"/>
      <c r="BG13" s="62" t="s">
        <v>317</v>
      </c>
      <c r="BH13" s="62">
        <v>8</v>
      </c>
      <c r="BI13" s="62">
        <v>1</v>
      </c>
      <c r="BN13" s="64"/>
      <c r="BR13" s="62" t="s">
        <v>228</v>
      </c>
      <c r="BS13" s="62">
        <v>5</v>
      </c>
      <c r="BT13" s="62">
        <v>5.3</v>
      </c>
      <c r="BW13" s="64"/>
      <c r="CA13" s="62" t="s">
        <v>239</v>
      </c>
      <c r="CB13" s="62">
        <v>8</v>
      </c>
      <c r="CC13" s="62">
        <v>1</v>
      </c>
      <c r="CH13" s="64"/>
      <c r="CK13" s="62" t="s">
        <v>69</v>
      </c>
      <c r="CL13" s="62" t="s">
        <v>70</v>
      </c>
      <c r="CM13" s="62">
        <v>2</v>
      </c>
      <c r="CN13" s="62">
        <v>0.3</v>
      </c>
      <c r="CQ13" s="64"/>
      <c r="CT13" s="62" t="s">
        <v>43</v>
      </c>
      <c r="CV13" s="62">
        <v>779</v>
      </c>
      <c r="CW13" s="62">
        <v>100</v>
      </c>
      <c r="DA13" s="62" t="s">
        <v>43</v>
      </c>
      <c r="DC13" s="62">
        <v>4111706</v>
      </c>
      <c r="DD13" s="62">
        <v>100</v>
      </c>
      <c r="DH13" s="24" t="s">
        <v>353</v>
      </c>
      <c r="DI13" s="62">
        <v>169</v>
      </c>
      <c r="DJ13" s="62">
        <v>892013</v>
      </c>
      <c r="DK13" s="35">
        <f t="shared" si="0"/>
        <v>0.21694474264453734</v>
      </c>
      <c r="DM13" s="64"/>
      <c r="DQ13" s="62" t="s">
        <v>458</v>
      </c>
      <c r="DR13" s="62">
        <v>4</v>
      </c>
      <c r="DS13" s="62">
        <v>0.5</v>
      </c>
      <c r="DX13" s="62" t="s">
        <v>458</v>
      </c>
      <c r="DY13" s="62">
        <v>21113</v>
      </c>
      <c r="DZ13" s="62">
        <v>0.5</v>
      </c>
      <c r="ED13" s="62" t="s">
        <v>448</v>
      </c>
      <c r="EE13" s="24" t="s">
        <v>352</v>
      </c>
      <c r="EF13" s="35">
        <f>(DY74+DY75)/$DX$2</f>
        <v>0.23620025361735494</v>
      </c>
      <c r="EG13" s="35">
        <f t="shared" si="1"/>
        <v>-0.23620025361735494</v>
      </c>
      <c r="EH13" s="76">
        <v>0.3068035506429691</v>
      </c>
    </row>
    <row r="14" spans="2:138" x14ac:dyDescent="0.25">
      <c r="B14" s="62" t="s">
        <v>843</v>
      </c>
      <c r="C14" s="35">
        <v>9.5745431311964752E-2</v>
      </c>
      <c r="D14" s="35">
        <v>3.6999999999999998E-2</v>
      </c>
      <c r="E14" s="35"/>
      <c r="H14" s="64"/>
      <c r="Z14" s="62" t="s">
        <v>53</v>
      </c>
      <c r="AA14" s="62">
        <v>10</v>
      </c>
      <c r="AB14" s="65">
        <v>66</v>
      </c>
      <c r="AE14" s="62" t="s">
        <v>50</v>
      </c>
      <c r="AF14" s="62">
        <v>2.106693150492224E-2</v>
      </c>
      <c r="AG14" s="35">
        <v>0.90000378917055057</v>
      </c>
      <c r="AJ14" s="62" t="s">
        <v>52</v>
      </c>
      <c r="AK14" s="62">
        <v>3.3781070338581694E-2</v>
      </c>
      <c r="AL14" s="23">
        <v>0.63636468021586867</v>
      </c>
      <c r="AN14" s="30" t="s">
        <v>50</v>
      </c>
      <c r="AO14" s="41">
        <v>0.27268793526705104</v>
      </c>
      <c r="AR14" s="64"/>
      <c r="AV14" s="62" t="s">
        <v>200</v>
      </c>
      <c r="AW14" s="62">
        <v>1</v>
      </c>
      <c r="AX14" s="62">
        <v>1.1000000000000001</v>
      </c>
      <c r="BC14" s="64"/>
      <c r="BG14" s="62" t="s">
        <v>318</v>
      </c>
      <c r="BH14" s="65">
        <v>142</v>
      </c>
      <c r="BI14" s="62">
        <v>18.2</v>
      </c>
      <c r="BN14" s="64"/>
      <c r="BR14" s="62" t="s">
        <v>229</v>
      </c>
      <c r="BS14" s="62">
        <v>6</v>
      </c>
      <c r="BT14" s="62">
        <v>6.4</v>
      </c>
      <c r="BW14" s="64"/>
      <c r="CA14" s="62" t="s">
        <v>240</v>
      </c>
      <c r="CB14" s="62">
        <v>8</v>
      </c>
      <c r="CC14" s="62">
        <v>1</v>
      </c>
      <c r="CH14" s="64"/>
      <c r="CK14" s="62" t="s">
        <v>43</v>
      </c>
      <c r="CM14" s="62">
        <v>779</v>
      </c>
      <c r="CN14" s="62">
        <v>100</v>
      </c>
      <c r="CQ14" s="64"/>
      <c r="DH14" s="24" t="s">
        <v>354</v>
      </c>
      <c r="DI14" s="62">
        <v>276</v>
      </c>
      <c r="DJ14" s="62">
        <v>1456779</v>
      </c>
      <c r="DK14" s="35">
        <f t="shared" si="0"/>
        <v>0.3543003804260324</v>
      </c>
      <c r="DM14" s="64"/>
      <c r="DQ14" s="62" t="s">
        <v>43</v>
      </c>
      <c r="DR14" s="62">
        <v>47</v>
      </c>
      <c r="DS14" s="62">
        <v>6</v>
      </c>
      <c r="DX14" s="62" t="s">
        <v>43</v>
      </c>
      <c r="DY14" s="62">
        <v>248075</v>
      </c>
      <c r="DZ14" s="62">
        <v>6</v>
      </c>
      <c r="ED14" s="62" t="s">
        <v>476</v>
      </c>
      <c r="EE14" s="24" t="s">
        <v>353</v>
      </c>
      <c r="EF14" s="35">
        <f>(DY87+DY88)/$DX$2</f>
        <v>0.17715031181704138</v>
      </c>
      <c r="EG14" s="35">
        <f t="shared" si="1"/>
        <v>-0.17715031181704138</v>
      </c>
      <c r="EH14" s="76">
        <v>0.21694474264453734</v>
      </c>
    </row>
    <row r="15" spans="2:138" x14ac:dyDescent="0.25">
      <c r="C15" s="35"/>
      <c r="D15" s="35"/>
      <c r="E15" s="35"/>
      <c r="H15" s="64"/>
      <c r="J15" s="24" t="s">
        <v>71</v>
      </c>
      <c r="Z15" s="62" t="s">
        <v>54</v>
      </c>
      <c r="AA15" s="62">
        <v>14</v>
      </c>
      <c r="AB15" s="65">
        <v>64</v>
      </c>
      <c r="AE15" s="62" t="s">
        <v>51</v>
      </c>
      <c r="AF15" s="62">
        <v>3.4402517184365496E-2</v>
      </c>
      <c r="AG15" s="35">
        <v>0.60001515668220229</v>
      </c>
      <c r="AJ15" s="34" t="s">
        <v>285</v>
      </c>
      <c r="AK15" s="62">
        <v>3.4955548228761478E-2</v>
      </c>
      <c r="AL15" s="48">
        <v>0.45300000000000001</v>
      </c>
      <c r="AN15" s="30" t="s">
        <v>51</v>
      </c>
      <c r="AO15" s="41">
        <v>0.26481777328727685</v>
      </c>
      <c r="AR15" s="64"/>
      <c r="AV15" s="62" t="s">
        <v>201</v>
      </c>
      <c r="AW15" s="62">
        <v>4</v>
      </c>
      <c r="AX15" s="62">
        <v>4.3</v>
      </c>
      <c r="BC15" s="64"/>
      <c r="BG15" s="62" t="s">
        <v>319</v>
      </c>
      <c r="BH15" s="65">
        <v>101</v>
      </c>
      <c r="BI15" s="62">
        <v>13</v>
      </c>
      <c r="BN15" s="64"/>
      <c r="BR15" s="62" t="s">
        <v>230</v>
      </c>
      <c r="BS15" s="62">
        <v>2</v>
      </c>
      <c r="BT15" s="62">
        <v>2.1</v>
      </c>
      <c r="BW15" s="64"/>
      <c r="CA15" s="62" t="s">
        <v>241</v>
      </c>
      <c r="CB15" s="65">
        <v>279</v>
      </c>
      <c r="CC15" s="62">
        <v>35.799999999999997</v>
      </c>
      <c r="CH15" s="64"/>
      <c r="CQ15" s="64"/>
      <c r="DH15" s="24" t="s">
        <v>355</v>
      </c>
      <c r="DI15" s="62">
        <v>12</v>
      </c>
      <c r="DJ15" s="62">
        <v>63338</v>
      </c>
      <c r="DK15" s="35">
        <f t="shared" si="0"/>
        <v>1.5404311495033934E-2</v>
      </c>
      <c r="DM15" s="64"/>
      <c r="DP15" s="62" t="s">
        <v>69</v>
      </c>
      <c r="DQ15" s="62" t="s">
        <v>70</v>
      </c>
      <c r="DR15" s="62">
        <v>732</v>
      </c>
      <c r="DS15" s="62">
        <v>94</v>
      </c>
      <c r="DW15" s="62" t="s">
        <v>69</v>
      </c>
      <c r="DX15" s="62" t="s">
        <v>70</v>
      </c>
      <c r="DY15" s="62">
        <v>3863631</v>
      </c>
      <c r="DZ15" s="62">
        <v>94</v>
      </c>
      <c r="ED15" s="62" t="s">
        <v>447</v>
      </c>
      <c r="EE15" s="24" t="s">
        <v>354</v>
      </c>
      <c r="EF15" s="35">
        <f>(DY100+DY101)/$DX$2</f>
        <v>0.32349175743596453</v>
      </c>
      <c r="EG15" s="35">
        <f t="shared" si="1"/>
        <v>-0.32349175743596453</v>
      </c>
      <c r="EH15" s="101">
        <v>0.3543003804260324</v>
      </c>
    </row>
    <row r="16" spans="2:138" x14ac:dyDescent="0.25">
      <c r="H16" s="64"/>
      <c r="L16" s="62" t="s">
        <v>3</v>
      </c>
      <c r="M16" s="62" t="s">
        <v>4</v>
      </c>
      <c r="Z16" s="62" t="s">
        <v>164</v>
      </c>
      <c r="AB16" s="62">
        <v>95</v>
      </c>
      <c r="AE16" s="62" t="s">
        <v>52</v>
      </c>
      <c r="AF16" s="62">
        <v>3.3781070338581694E-2</v>
      </c>
      <c r="AG16" s="23">
        <v>0.63636468021586867</v>
      </c>
      <c r="AJ16" s="62" t="s">
        <v>56</v>
      </c>
      <c r="AK16" s="62">
        <v>0</v>
      </c>
      <c r="AL16" s="35">
        <v>0</v>
      </c>
      <c r="AN16" s="30" t="s">
        <v>52</v>
      </c>
      <c r="AO16" s="41">
        <v>0.22435422164453778</v>
      </c>
      <c r="AR16" s="64"/>
      <c r="AV16" s="62" t="s">
        <v>202</v>
      </c>
      <c r="AW16" s="62">
        <v>4</v>
      </c>
      <c r="AX16" s="62">
        <v>4.3</v>
      </c>
      <c r="BC16" s="64"/>
      <c r="BG16" s="62" t="s">
        <v>320</v>
      </c>
      <c r="BH16" s="65">
        <v>59</v>
      </c>
      <c r="BI16" s="62">
        <v>7.6</v>
      </c>
      <c r="BN16" s="64"/>
      <c r="BR16" s="62" t="s">
        <v>231</v>
      </c>
      <c r="BS16" s="62">
        <v>2</v>
      </c>
      <c r="BT16" s="62">
        <v>2.1</v>
      </c>
      <c r="BW16" s="64"/>
      <c r="CA16" s="62" t="s">
        <v>242</v>
      </c>
      <c r="CB16" s="62">
        <v>5</v>
      </c>
      <c r="CC16" s="62">
        <v>0.6</v>
      </c>
      <c r="CH16" s="64"/>
      <c r="CQ16" s="64"/>
      <c r="DH16" s="24" t="s">
        <v>356</v>
      </c>
      <c r="DI16" s="62">
        <v>21</v>
      </c>
      <c r="DJ16" s="62">
        <v>110842</v>
      </c>
      <c r="DK16" s="35">
        <f t="shared" si="0"/>
        <v>2.6957666720334575E-2</v>
      </c>
      <c r="DM16" s="64"/>
      <c r="DP16" s="62" t="s">
        <v>43</v>
      </c>
      <c r="DR16" s="62">
        <v>779</v>
      </c>
      <c r="DS16" s="62">
        <v>100</v>
      </c>
      <c r="DW16" s="62" t="s">
        <v>43</v>
      </c>
      <c r="DY16" s="62">
        <v>4111706</v>
      </c>
      <c r="DZ16" s="62">
        <v>100</v>
      </c>
      <c r="ED16" s="62" t="s">
        <v>477</v>
      </c>
      <c r="EE16" s="24" t="s">
        <v>355</v>
      </c>
      <c r="EF16" s="35">
        <f>(DY113+DY114)/$DX$2</f>
        <v>6.4185036576058698E-3</v>
      </c>
      <c r="EG16" s="35">
        <f t="shared" si="1"/>
        <v>-6.4185036576058698E-3</v>
      </c>
      <c r="EH16" s="76">
        <v>1.5404311495033934E-2</v>
      </c>
    </row>
    <row r="17" spans="8:138" x14ac:dyDescent="0.25">
      <c r="H17" s="64"/>
      <c r="J17" s="62" t="s">
        <v>6</v>
      </c>
      <c r="K17" s="62">
        <v>1</v>
      </c>
      <c r="L17" s="62">
        <v>12</v>
      </c>
      <c r="M17" s="62">
        <v>1.5</v>
      </c>
      <c r="R17" s="24" t="s">
        <v>96</v>
      </c>
      <c r="Z17" s="62" t="s">
        <v>55</v>
      </c>
      <c r="AA17" s="62">
        <v>4</v>
      </c>
      <c r="AB17" s="62">
        <v>14</v>
      </c>
      <c r="AE17" s="62" t="s">
        <v>53</v>
      </c>
      <c r="AF17" s="62">
        <v>2.5178974321161562E-2</v>
      </c>
      <c r="AG17" s="23">
        <v>0.15151567344126765</v>
      </c>
      <c r="AJ17" s="62" t="s">
        <v>57</v>
      </c>
      <c r="AK17" s="62">
        <v>0</v>
      </c>
      <c r="AL17" s="35">
        <v>0</v>
      </c>
      <c r="AN17" s="30" t="s">
        <v>53</v>
      </c>
      <c r="AO17" s="41">
        <v>7.0136527242600152E-2</v>
      </c>
      <c r="AR17" s="64"/>
      <c r="AV17" s="62" t="s">
        <v>203</v>
      </c>
      <c r="AW17" s="62">
        <v>6</v>
      </c>
      <c r="AX17" s="62">
        <v>6.4</v>
      </c>
      <c r="BC17" s="64"/>
      <c r="BG17" s="62" t="s">
        <v>321</v>
      </c>
      <c r="BH17" s="65">
        <v>141</v>
      </c>
      <c r="BI17" s="62">
        <v>18.100000000000001</v>
      </c>
      <c r="BN17" s="64"/>
      <c r="BR17" s="62" t="s">
        <v>232</v>
      </c>
      <c r="BS17" s="62">
        <v>7</v>
      </c>
      <c r="BT17" s="62">
        <v>7.4</v>
      </c>
      <c r="BW17" s="64"/>
      <c r="CA17" s="62" t="s">
        <v>243</v>
      </c>
      <c r="CB17" s="65">
        <v>70</v>
      </c>
      <c r="CC17" s="62">
        <v>9</v>
      </c>
      <c r="CH17" s="64"/>
      <c r="CQ17" s="64"/>
      <c r="CT17" s="24" t="s">
        <v>333</v>
      </c>
      <c r="DA17" s="24" t="s">
        <v>333</v>
      </c>
      <c r="DH17" s="24" t="s">
        <v>357</v>
      </c>
      <c r="DI17" s="62">
        <v>689</v>
      </c>
      <c r="DJ17" s="62">
        <v>3636670</v>
      </c>
      <c r="DK17" s="35">
        <f t="shared" si="0"/>
        <v>0.88446742057919514</v>
      </c>
      <c r="DM17" s="64"/>
      <c r="ED17" s="62" t="s">
        <v>478</v>
      </c>
      <c r="EE17" s="24" t="s">
        <v>356</v>
      </c>
      <c r="EF17" s="35">
        <f>(DY126+DY127)/$DX$2</f>
        <v>1.7971615674856129E-2</v>
      </c>
      <c r="EG17" s="35">
        <f t="shared" si="1"/>
        <v>-1.7971615674856129E-2</v>
      </c>
      <c r="EH17" s="76">
        <v>2.6957666720334575E-2</v>
      </c>
    </row>
    <row r="18" spans="8:138" x14ac:dyDescent="0.25">
      <c r="H18" s="64"/>
      <c r="J18" s="62" t="s">
        <v>69</v>
      </c>
      <c r="K18" s="62" t="s">
        <v>70</v>
      </c>
      <c r="L18" s="62">
        <v>767</v>
      </c>
      <c r="M18" s="62">
        <v>98.5</v>
      </c>
      <c r="T18" s="62" t="s">
        <v>3</v>
      </c>
      <c r="U18" s="62" t="s">
        <v>4</v>
      </c>
      <c r="V18" s="62" t="s">
        <v>5</v>
      </c>
      <c r="Z18" s="62" t="s">
        <v>56</v>
      </c>
      <c r="AA18" s="62">
        <v>0</v>
      </c>
      <c r="AB18" s="62">
        <v>2</v>
      </c>
      <c r="AE18" s="62" t="s">
        <v>54</v>
      </c>
      <c r="AF18" s="62">
        <v>2.9030678216466144E-2</v>
      </c>
      <c r="AG18" s="23">
        <v>0.21875111011118872</v>
      </c>
      <c r="AJ18" s="62" t="s">
        <v>62</v>
      </c>
      <c r="AK18" s="62">
        <v>0</v>
      </c>
      <c r="AL18" s="29">
        <v>0</v>
      </c>
      <c r="AN18" s="30" t="s">
        <v>54</v>
      </c>
      <c r="AO18" s="41">
        <v>5.0069729986300791E-2</v>
      </c>
      <c r="AR18" s="64"/>
      <c r="AV18" s="62" t="s">
        <v>43</v>
      </c>
      <c r="AW18" s="62">
        <v>90</v>
      </c>
      <c r="AX18" s="62">
        <v>95.7</v>
      </c>
      <c r="BC18" s="64"/>
      <c r="BG18" s="62" t="s">
        <v>322</v>
      </c>
      <c r="BH18" s="65">
        <v>65</v>
      </c>
      <c r="BI18" s="62">
        <v>8.3000000000000007</v>
      </c>
      <c r="BN18" s="64"/>
      <c r="BR18" s="62" t="s">
        <v>43</v>
      </c>
      <c r="BS18" s="62">
        <v>77</v>
      </c>
      <c r="BT18" s="62">
        <v>81.900000000000006</v>
      </c>
      <c r="BW18" s="64"/>
      <c r="CA18" s="62" t="s">
        <v>218</v>
      </c>
      <c r="CB18" s="65">
        <v>20</v>
      </c>
      <c r="CC18" s="62">
        <v>2.6</v>
      </c>
      <c r="CH18" s="64"/>
      <c r="CQ18" s="64"/>
      <c r="CV18" s="62" t="s">
        <v>3</v>
      </c>
      <c r="CW18" s="62" t="s">
        <v>4</v>
      </c>
      <c r="DC18" s="62" t="s">
        <v>3</v>
      </c>
      <c r="DD18" s="62" t="s">
        <v>4</v>
      </c>
      <c r="DH18" s="24" t="s">
        <v>358</v>
      </c>
      <c r="DI18" s="62">
        <v>121</v>
      </c>
      <c r="DJ18" s="62">
        <v>638660</v>
      </c>
      <c r="DK18" s="35">
        <f t="shared" si="0"/>
        <v>0.15532725345635121</v>
      </c>
      <c r="DM18" s="64"/>
      <c r="ED18" s="62" t="s">
        <v>451</v>
      </c>
      <c r="EE18" s="24" t="s">
        <v>357</v>
      </c>
      <c r="EF18" s="35">
        <f>(DY138+DY139)/$DX$2</f>
        <v>0.27214372817511756</v>
      </c>
      <c r="EG18" s="35">
        <f t="shared" si="1"/>
        <v>-0.27214372817511756</v>
      </c>
      <c r="EH18" s="101">
        <v>0.88446742057919514</v>
      </c>
    </row>
    <row r="19" spans="8:138" x14ac:dyDescent="0.25">
      <c r="H19" s="64"/>
      <c r="J19" s="62" t="s">
        <v>43</v>
      </c>
      <c r="L19" s="62">
        <v>779</v>
      </c>
      <c r="M19" s="62">
        <v>100</v>
      </c>
      <c r="R19" s="62" t="s">
        <v>6</v>
      </c>
      <c r="S19" s="62" t="s">
        <v>46</v>
      </c>
      <c r="T19" s="62">
        <v>16</v>
      </c>
      <c r="U19" s="62">
        <v>2.1</v>
      </c>
      <c r="V19" s="62">
        <v>2.1</v>
      </c>
      <c r="Z19" s="62" t="s">
        <v>57</v>
      </c>
      <c r="AA19" s="62">
        <v>0</v>
      </c>
      <c r="AB19" s="62">
        <v>0</v>
      </c>
      <c r="AE19" s="37" t="s">
        <v>164</v>
      </c>
      <c r="AF19" s="62">
        <v>2.8629231104939624E-2</v>
      </c>
      <c r="AG19" s="23">
        <v>0.21052673564300359</v>
      </c>
      <c r="AJ19" s="62" t="s">
        <v>60</v>
      </c>
      <c r="AK19" s="62">
        <v>3.1723841842241578E-2</v>
      </c>
      <c r="AL19" s="35">
        <v>0.28570655262944217</v>
      </c>
      <c r="AN19" s="30" t="s">
        <v>164</v>
      </c>
      <c r="AO19" s="23">
        <v>8.2623335966029221E-2</v>
      </c>
      <c r="AR19" s="64"/>
      <c r="AU19" s="62" t="s">
        <v>69</v>
      </c>
      <c r="AV19" s="62" t="s">
        <v>70</v>
      </c>
      <c r="AW19" s="62">
        <v>4</v>
      </c>
      <c r="AX19" s="62">
        <v>4.3</v>
      </c>
      <c r="BC19" s="64"/>
      <c r="BG19" s="62" t="s">
        <v>323</v>
      </c>
      <c r="BH19" s="65">
        <v>89</v>
      </c>
      <c r="BI19" s="62">
        <v>11.4</v>
      </c>
      <c r="BN19" s="64"/>
      <c r="BQ19" s="62" t="s">
        <v>69</v>
      </c>
      <c r="BR19" s="62" t="s">
        <v>70</v>
      </c>
      <c r="BS19" s="62">
        <v>17</v>
      </c>
      <c r="BT19" s="62">
        <v>18.100000000000001</v>
      </c>
      <c r="BW19" s="64"/>
      <c r="CA19" s="62" t="s">
        <v>43</v>
      </c>
      <c r="CB19" s="62">
        <v>776</v>
      </c>
      <c r="CC19" s="62">
        <v>99.6</v>
      </c>
      <c r="CH19" s="64"/>
      <c r="CQ19" s="64"/>
      <c r="CT19" s="62" t="s">
        <v>6</v>
      </c>
      <c r="CU19" s="62" t="s">
        <v>331</v>
      </c>
      <c r="CV19" s="62">
        <v>165</v>
      </c>
      <c r="CW19" s="62">
        <v>21.2</v>
      </c>
      <c r="DA19" s="62" t="s">
        <v>6</v>
      </c>
      <c r="DB19" s="62" t="s">
        <v>331</v>
      </c>
      <c r="DC19" s="62">
        <v>870901</v>
      </c>
      <c r="DD19" s="62">
        <v>21.2</v>
      </c>
      <c r="DH19" s="24" t="s">
        <v>359</v>
      </c>
      <c r="DI19" s="62">
        <v>11</v>
      </c>
      <c r="DJ19" s="62">
        <v>58060</v>
      </c>
      <c r="DK19" s="35">
        <f t="shared" si="0"/>
        <v>1.4120659405122837E-2</v>
      </c>
      <c r="DM19" s="64"/>
      <c r="ED19" s="62" t="s">
        <v>479</v>
      </c>
      <c r="EE19" s="24" t="s">
        <v>358</v>
      </c>
      <c r="EF19" s="35">
        <f>(DY151+DY152)/$DX$2</f>
        <v>0.10012851113382133</v>
      </c>
      <c r="EG19" s="35">
        <f t="shared" si="1"/>
        <v>-0.10012851113382133</v>
      </c>
      <c r="EH19" s="76">
        <v>0.15532725345635121</v>
      </c>
    </row>
    <row r="20" spans="8:138" x14ac:dyDescent="0.25">
      <c r="H20" s="64"/>
      <c r="S20" s="62" t="s">
        <v>49</v>
      </c>
      <c r="T20" s="62">
        <v>758</v>
      </c>
      <c r="U20" s="62">
        <v>97.3</v>
      </c>
      <c r="V20" s="62">
        <v>97.9</v>
      </c>
      <c r="Z20" s="62" t="s">
        <v>58</v>
      </c>
      <c r="AA20" s="62">
        <v>3</v>
      </c>
      <c r="AB20" s="62">
        <v>3</v>
      </c>
      <c r="AE20" s="62" t="s">
        <v>55</v>
      </c>
      <c r="AF20" s="62">
        <v>3.1724163835970751E-2</v>
      </c>
      <c r="AG20" s="35">
        <v>0.28571621895933419</v>
      </c>
      <c r="AJ20" s="62" t="s">
        <v>63</v>
      </c>
      <c r="AK20" s="62">
        <v>3.1723841842241578E-2</v>
      </c>
      <c r="AL20" s="29">
        <v>0.28570655262944217</v>
      </c>
      <c r="AN20" s="30" t="s">
        <v>55</v>
      </c>
      <c r="AO20" s="41">
        <v>0.11694161191872102</v>
      </c>
      <c r="AR20" s="64"/>
      <c r="AU20" s="62" t="s">
        <v>43</v>
      </c>
      <c r="AW20" s="62">
        <v>94</v>
      </c>
      <c r="AX20" s="62">
        <v>100</v>
      </c>
      <c r="BC20" s="64"/>
      <c r="BG20" s="62" t="s">
        <v>366</v>
      </c>
      <c r="BH20" s="62">
        <v>8</v>
      </c>
      <c r="BI20" s="62">
        <v>1</v>
      </c>
      <c r="BN20" s="64"/>
      <c r="BQ20" s="62" t="s">
        <v>43</v>
      </c>
      <c r="BS20" s="62">
        <v>94</v>
      </c>
      <c r="BT20" s="62">
        <v>100</v>
      </c>
      <c r="BW20" s="64"/>
      <c r="BZ20" s="62" t="s">
        <v>69</v>
      </c>
      <c r="CA20" s="62" t="s">
        <v>70</v>
      </c>
      <c r="CB20" s="62">
        <v>3</v>
      </c>
      <c r="CC20" s="62">
        <v>0.4</v>
      </c>
      <c r="CH20" s="64"/>
      <c r="CQ20" s="64"/>
      <c r="CU20" s="62" t="s">
        <v>332</v>
      </c>
      <c r="CV20" s="62">
        <v>611</v>
      </c>
      <c r="CW20" s="62">
        <v>78.400000000000006</v>
      </c>
      <c r="DB20" s="62" t="s">
        <v>332</v>
      </c>
      <c r="DC20" s="62">
        <v>3224971</v>
      </c>
      <c r="DD20" s="62">
        <v>78.400000000000006</v>
      </c>
      <c r="DH20" s="24" t="s">
        <v>360</v>
      </c>
      <c r="DI20" s="62">
        <v>7</v>
      </c>
      <c r="DJ20" s="62">
        <v>36947</v>
      </c>
      <c r="DK20" s="35">
        <f t="shared" si="0"/>
        <v>8.9858078374280646E-3</v>
      </c>
      <c r="DM20" s="64"/>
      <c r="DP20" s="24" t="s">
        <v>459</v>
      </c>
      <c r="DW20" s="24" t="s">
        <v>459</v>
      </c>
      <c r="ED20" s="62" t="s">
        <v>480</v>
      </c>
      <c r="EE20" s="24" t="s">
        <v>359</v>
      </c>
      <c r="EF20" s="35">
        <f>(DY164+DY165)/$DX$2</f>
        <v>1.0269459927339164E-2</v>
      </c>
      <c r="EG20" s="35">
        <f t="shared" si="1"/>
        <v>-1.0269459927339164E-2</v>
      </c>
      <c r="EH20" s="76">
        <v>1.4120659405122837E-2</v>
      </c>
    </row>
    <row r="21" spans="8:138" x14ac:dyDescent="0.25">
      <c r="H21" s="64"/>
      <c r="S21" s="62" t="s">
        <v>43</v>
      </c>
      <c r="T21" s="62">
        <v>774</v>
      </c>
      <c r="U21" s="62">
        <v>99.4</v>
      </c>
      <c r="V21" s="62">
        <v>100</v>
      </c>
      <c r="Z21" s="62" t="s">
        <v>59</v>
      </c>
      <c r="AA21" s="62">
        <v>2</v>
      </c>
      <c r="AB21" s="62">
        <v>3</v>
      </c>
      <c r="AE21" s="62" t="s">
        <v>56</v>
      </c>
      <c r="AF21" s="62">
        <v>0</v>
      </c>
      <c r="AG21" s="35">
        <v>0</v>
      </c>
      <c r="AJ21" s="62" t="s">
        <v>55</v>
      </c>
      <c r="AK21" s="62">
        <v>3.1724163835970751E-2</v>
      </c>
      <c r="AL21" s="35">
        <v>0.28571621895933419</v>
      </c>
      <c r="AN21" s="30" t="s">
        <v>56</v>
      </c>
      <c r="AO21" s="41">
        <v>0.28533999859497072</v>
      </c>
      <c r="AR21" s="64"/>
      <c r="BC21" s="64"/>
      <c r="BG21" s="62" t="s">
        <v>324</v>
      </c>
      <c r="BH21" s="62">
        <v>3</v>
      </c>
      <c r="BI21" s="62">
        <v>0.4</v>
      </c>
      <c r="BN21" s="64"/>
      <c r="BW21" s="64"/>
      <c r="BZ21" s="62" t="s">
        <v>43</v>
      </c>
      <c r="CB21" s="62">
        <v>779</v>
      </c>
      <c r="CC21" s="62">
        <v>100</v>
      </c>
      <c r="CH21" s="64"/>
      <c r="CQ21" s="64"/>
      <c r="CU21" s="62" t="s">
        <v>43</v>
      </c>
      <c r="CV21" s="62">
        <v>776</v>
      </c>
      <c r="CW21" s="62">
        <v>99.6</v>
      </c>
      <c r="DB21" s="62" t="s">
        <v>43</v>
      </c>
      <c r="DC21" s="62">
        <v>4095872</v>
      </c>
      <c r="DD21" s="62">
        <v>99.6</v>
      </c>
      <c r="DM21" s="64"/>
      <c r="DR21" s="62" t="s">
        <v>3</v>
      </c>
      <c r="DS21" s="62" t="s">
        <v>4</v>
      </c>
      <c r="DY21" s="62" t="s">
        <v>3</v>
      </c>
      <c r="DZ21" s="62" t="s">
        <v>4</v>
      </c>
      <c r="ED21" s="62" t="s">
        <v>481</v>
      </c>
      <c r="EE21" s="24" t="s">
        <v>360</v>
      </c>
      <c r="EF21" s="35">
        <f>(DY176+DY177)/$DX$2</f>
        <v>6.4185036576058698E-3</v>
      </c>
      <c r="EG21" s="35">
        <f t="shared" si="1"/>
        <v>-6.4185036576058698E-3</v>
      </c>
      <c r="EH21" s="76">
        <v>8.9858078374280646E-3</v>
      </c>
    </row>
    <row r="22" spans="8:138" ht="47.25" x14ac:dyDescent="0.25">
      <c r="H22" s="64"/>
      <c r="R22" s="62" t="s">
        <v>69</v>
      </c>
      <c r="S22" s="62" t="s">
        <v>70</v>
      </c>
      <c r="T22" s="62">
        <v>5</v>
      </c>
      <c r="U22" s="62">
        <v>0.6</v>
      </c>
      <c r="Z22" s="62" t="s">
        <v>60</v>
      </c>
      <c r="AA22" s="62">
        <v>2</v>
      </c>
      <c r="AB22" s="62">
        <v>7</v>
      </c>
      <c r="AE22" s="62" t="s">
        <v>57</v>
      </c>
      <c r="AF22" s="62">
        <v>0</v>
      </c>
      <c r="AG22" s="35">
        <v>0</v>
      </c>
      <c r="AJ22" s="37" t="s">
        <v>259</v>
      </c>
      <c r="AK22" s="62">
        <v>3.3997455441112878E-2</v>
      </c>
      <c r="AL22" s="56">
        <v>0.37501480165778567</v>
      </c>
      <c r="AN22" s="30" t="s">
        <v>57</v>
      </c>
      <c r="AO22" s="41">
        <v>0.25457267048150523</v>
      </c>
      <c r="AR22" s="64"/>
      <c r="BC22" s="64"/>
      <c r="BG22" s="62" t="s">
        <v>325</v>
      </c>
      <c r="BH22" s="62">
        <v>2</v>
      </c>
      <c r="BI22" s="62">
        <v>0.3</v>
      </c>
      <c r="BN22" s="64"/>
      <c r="BW22" s="64"/>
      <c r="CH22" s="64"/>
      <c r="CQ22" s="64"/>
      <c r="CT22" s="62" t="s">
        <v>69</v>
      </c>
      <c r="CU22" s="62" t="s">
        <v>70</v>
      </c>
      <c r="CV22" s="62">
        <v>3</v>
      </c>
      <c r="CW22" s="62">
        <v>0.4</v>
      </c>
      <c r="DA22" s="62" t="s">
        <v>69</v>
      </c>
      <c r="DB22" s="62" t="s">
        <v>70</v>
      </c>
      <c r="DC22" s="62">
        <v>15835</v>
      </c>
      <c r="DD22" s="62">
        <v>0.4</v>
      </c>
      <c r="DM22" s="64"/>
      <c r="DP22" s="62" t="s">
        <v>6</v>
      </c>
      <c r="DQ22" s="62" t="s">
        <v>454</v>
      </c>
      <c r="DR22" s="62">
        <v>32</v>
      </c>
      <c r="DS22" s="62">
        <v>4.0999999999999996</v>
      </c>
      <c r="DW22" s="62" t="s">
        <v>6</v>
      </c>
      <c r="DX22" s="62" t="s">
        <v>454</v>
      </c>
      <c r="DY22" s="62">
        <v>168902</v>
      </c>
      <c r="DZ22" s="62">
        <v>4.0999999999999996</v>
      </c>
    </row>
    <row r="23" spans="8:138" x14ac:dyDescent="0.25">
      <c r="H23" s="64"/>
      <c r="J23" s="24" t="s">
        <v>72</v>
      </c>
      <c r="R23" s="62" t="s">
        <v>43</v>
      </c>
      <c r="T23" s="62">
        <v>779</v>
      </c>
      <c r="U23" s="62">
        <v>100</v>
      </c>
      <c r="Z23" s="62" t="s">
        <v>88</v>
      </c>
      <c r="AA23" s="62">
        <v>1</v>
      </c>
      <c r="AB23" s="62">
        <v>1</v>
      </c>
      <c r="AE23" s="62" t="s">
        <v>58</v>
      </c>
      <c r="AF23" s="62">
        <v>3.3105091805690219E-2</v>
      </c>
      <c r="AG23" s="35">
        <v>0.66662456583517526</v>
      </c>
      <c r="AJ23" s="62" t="s">
        <v>51</v>
      </c>
      <c r="AK23" s="62">
        <v>3.4402517184365496E-2</v>
      </c>
      <c r="AL23" s="35">
        <v>0.60001515668220229</v>
      </c>
      <c r="AN23" s="30" t="s">
        <v>58</v>
      </c>
      <c r="AO23" s="41">
        <v>0.19291913224158527</v>
      </c>
      <c r="AR23" s="64"/>
      <c r="BC23" s="64"/>
      <c r="BG23" s="62" t="s">
        <v>43</v>
      </c>
      <c r="BH23" s="62">
        <v>776</v>
      </c>
      <c r="BI23" s="62">
        <v>99.6</v>
      </c>
      <c r="BN23" s="64"/>
      <c r="BW23" s="64"/>
      <c r="CH23" s="64"/>
      <c r="CQ23" s="64"/>
      <c r="CT23" s="62" t="s">
        <v>43</v>
      </c>
      <c r="CV23" s="62">
        <v>779</v>
      </c>
      <c r="CW23" s="62">
        <v>100</v>
      </c>
      <c r="DA23" s="62" t="s">
        <v>43</v>
      </c>
      <c r="DC23" s="62">
        <v>4111706</v>
      </c>
      <c r="DD23" s="62">
        <v>100</v>
      </c>
      <c r="DM23" s="64"/>
      <c r="DQ23" s="62" t="s">
        <v>455</v>
      </c>
      <c r="DR23" s="62">
        <v>106</v>
      </c>
      <c r="DS23" s="62">
        <v>13.6</v>
      </c>
      <c r="DX23" s="62" t="s">
        <v>455</v>
      </c>
      <c r="DY23" s="62">
        <v>559488</v>
      </c>
      <c r="DZ23" s="62">
        <v>13.6</v>
      </c>
    </row>
    <row r="24" spans="8:138" x14ac:dyDescent="0.25">
      <c r="H24" s="64"/>
      <c r="L24" s="62" t="s">
        <v>3</v>
      </c>
      <c r="M24" s="62" t="s">
        <v>4</v>
      </c>
      <c r="Z24" s="62" t="s">
        <v>61</v>
      </c>
      <c r="AA24" s="62">
        <v>3</v>
      </c>
      <c r="AB24" s="62">
        <v>3</v>
      </c>
      <c r="AE24" s="62" t="s">
        <v>59</v>
      </c>
      <c r="AF24" s="62">
        <v>3.3105091805690219E-2</v>
      </c>
      <c r="AG24" s="35">
        <v>0.66662456583517526</v>
      </c>
      <c r="AJ24" s="62" t="s">
        <v>58</v>
      </c>
      <c r="AK24" s="62">
        <v>3.3105091805690219E-2</v>
      </c>
      <c r="AL24" s="35">
        <v>0.66662456583517526</v>
      </c>
      <c r="AN24" s="30" t="s">
        <v>59</v>
      </c>
      <c r="AO24" s="41">
        <v>0.20858742293958196</v>
      </c>
      <c r="AR24" s="64"/>
      <c r="BC24" s="64"/>
      <c r="BF24" s="62" t="s">
        <v>69</v>
      </c>
      <c r="BG24" s="62" t="s">
        <v>70</v>
      </c>
      <c r="BH24" s="62">
        <v>3</v>
      </c>
      <c r="BI24" s="62">
        <v>0.4</v>
      </c>
      <c r="BN24" s="64"/>
      <c r="BW24" s="64"/>
      <c r="CH24" s="64"/>
      <c r="CK24" s="5" t="s">
        <v>206</v>
      </c>
      <c r="CL24" s="6">
        <v>4111706</v>
      </c>
      <c r="CQ24" s="64"/>
      <c r="DM24" s="64"/>
      <c r="DQ24" s="62" t="s">
        <v>456</v>
      </c>
      <c r="DR24" s="62">
        <v>8</v>
      </c>
      <c r="DS24" s="62">
        <v>1</v>
      </c>
      <c r="DX24" s="62" t="s">
        <v>456</v>
      </c>
      <c r="DY24" s="62">
        <v>42225</v>
      </c>
      <c r="DZ24" s="62">
        <v>1</v>
      </c>
    </row>
    <row r="25" spans="8:138" x14ac:dyDescent="0.25">
      <c r="H25" s="64"/>
      <c r="J25" s="62" t="s">
        <v>6</v>
      </c>
      <c r="K25" s="62">
        <v>1</v>
      </c>
      <c r="L25" s="62">
        <v>4</v>
      </c>
      <c r="M25" s="62">
        <v>0.5</v>
      </c>
      <c r="Z25" s="62" t="s">
        <v>62</v>
      </c>
      <c r="AA25" s="62">
        <v>0</v>
      </c>
      <c r="AB25" s="62">
        <v>3</v>
      </c>
      <c r="AE25" s="62" t="s">
        <v>60</v>
      </c>
      <c r="AF25" s="62">
        <v>3.1723841842241578E-2</v>
      </c>
      <c r="AG25" s="35">
        <v>0.28570655262944217</v>
      </c>
      <c r="AJ25" s="62" t="s">
        <v>59</v>
      </c>
      <c r="AK25" s="62">
        <v>3.3105091805690219E-2</v>
      </c>
      <c r="AL25" s="35">
        <v>0.66662456583517526</v>
      </c>
      <c r="AN25" s="30" t="s">
        <v>60</v>
      </c>
      <c r="AO25" s="23">
        <v>7.8862295762369611E-2</v>
      </c>
      <c r="AR25" s="64"/>
      <c r="AT25" s="5" t="s">
        <v>206</v>
      </c>
      <c r="AU25" s="6">
        <v>496149</v>
      </c>
      <c r="BC25" s="64"/>
      <c r="BF25" s="62" t="s">
        <v>43</v>
      </c>
      <c r="BH25" s="62">
        <v>779</v>
      </c>
      <c r="BI25" s="62">
        <v>100</v>
      </c>
      <c r="BN25" s="64"/>
      <c r="BP25" s="5" t="s">
        <v>206</v>
      </c>
      <c r="BQ25" s="6">
        <v>496149</v>
      </c>
      <c r="BW25" s="64"/>
      <c r="CH25" s="64"/>
      <c r="CK25" s="59" t="s">
        <v>64</v>
      </c>
      <c r="CL25" s="6" t="s">
        <v>364</v>
      </c>
      <c r="CQ25" s="64"/>
      <c r="DM25" s="64"/>
      <c r="DQ25" s="62" t="s">
        <v>457</v>
      </c>
      <c r="DR25" s="62">
        <v>6</v>
      </c>
      <c r="DS25" s="62">
        <v>0.8</v>
      </c>
      <c r="DX25" s="62" t="s">
        <v>457</v>
      </c>
      <c r="DY25" s="62">
        <v>31669</v>
      </c>
      <c r="DZ25" s="62">
        <v>0.8</v>
      </c>
    </row>
    <row r="26" spans="8:138" x14ac:dyDescent="0.25">
      <c r="H26" s="64"/>
      <c r="J26" s="62" t="s">
        <v>69</v>
      </c>
      <c r="K26" s="62" t="s">
        <v>70</v>
      </c>
      <c r="L26" s="62">
        <v>775</v>
      </c>
      <c r="M26" s="62">
        <v>99.5</v>
      </c>
      <c r="Z26" s="62" t="s">
        <v>63</v>
      </c>
      <c r="AA26" s="62">
        <v>3</v>
      </c>
      <c r="AB26" s="62">
        <v>7</v>
      </c>
      <c r="AE26" s="62" t="s">
        <v>88</v>
      </c>
      <c r="AF26" s="62">
        <v>0</v>
      </c>
      <c r="AG26" s="35">
        <v>0.66662456583517526</v>
      </c>
      <c r="AJ26" s="62" t="s">
        <v>88</v>
      </c>
      <c r="AK26" s="62">
        <v>0</v>
      </c>
      <c r="AL26" s="35">
        <v>0.66662456583517526</v>
      </c>
      <c r="AN26" s="30" t="s">
        <v>88</v>
      </c>
      <c r="AO26" s="41">
        <v>8.8901423056172532E-2</v>
      </c>
      <c r="AR26" s="64"/>
      <c r="AT26" s="59" t="s">
        <v>64</v>
      </c>
      <c r="AU26" s="6" t="s">
        <v>308</v>
      </c>
      <c r="BC26" s="64"/>
      <c r="BN26" s="64"/>
      <c r="BP26" s="59" t="s">
        <v>64</v>
      </c>
      <c r="BQ26" s="6" t="s">
        <v>308</v>
      </c>
      <c r="BW26" s="64"/>
      <c r="CH26" s="64"/>
      <c r="CQ26" s="64"/>
      <c r="DM26" s="64"/>
      <c r="DQ26" s="62" t="s">
        <v>458</v>
      </c>
      <c r="DR26" s="62">
        <v>13</v>
      </c>
      <c r="DS26" s="62">
        <v>1.7</v>
      </c>
      <c r="DX26" s="62" t="s">
        <v>458</v>
      </c>
      <c r="DY26" s="62">
        <v>68616</v>
      </c>
      <c r="DZ26" s="62">
        <v>1.7</v>
      </c>
    </row>
    <row r="27" spans="8:138" ht="63" x14ac:dyDescent="0.25">
      <c r="H27" s="64"/>
      <c r="J27" s="62" t="s">
        <v>43</v>
      </c>
      <c r="L27" s="62">
        <v>779</v>
      </c>
      <c r="M27" s="62">
        <v>100</v>
      </c>
      <c r="R27" s="24" t="s">
        <v>97</v>
      </c>
      <c r="AE27" s="37" t="s">
        <v>259</v>
      </c>
      <c r="AF27" s="62">
        <v>3.3997455441112878E-2</v>
      </c>
      <c r="AG27" s="56">
        <v>0.37501480165778567</v>
      </c>
      <c r="AJ27" s="62" t="s">
        <v>116</v>
      </c>
      <c r="AK27" s="62">
        <v>3.0408128560414121E-2</v>
      </c>
      <c r="AL27" s="35">
        <v>0.74999703970349674</v>
      </c>
      <c r="AN27" s="30" t="s">
        <v>259</v>
      </c>
      <c r="AO27" s="61"/>
      <c r="AR27" s="64"/>
      <c r="BC27" s="64"/>
      <c r="BF27" s="5" t="s">
        <v>206</v>
      </c>
      <c r="BG27" s="6">
        <v>4111706</v>
      </c>
      <c r="BN27" s="64"/>
      <c r="BW27" s="64"/>
      <c r="BY27" s="5" t="s">
        <v>206</v>
      </c>
      <c r="BZ27" s="6">
        <v>4111706</v>
      </c>
      <c r="CH27" s="64"/>
      <c r="CK27" s="4" t="s">
        <v>255</v>
      </c>
      <c r="CQ27" s="64"/>
      <c r="CT27" s="24" t="s">
        <v>334</v>
      </c>
      <c r="DA27" s="24" t="s">
        <v>334</v>
      </c>
      <c r="DH27" s="62" t="s">
        <v>328</v>
      </c>
      <c r="DM27" s="64"/>
      <c r="DQ27" s="62" t="s">
        <v>43</v>
      </c>
      <c r="DR27" s="62">
        <v>165</v>
      </c>
      <c r="DS27" s="62">
        <v>21.2</v>
      </c>
      <c r="DX27" s="62" t="s">
        <v>43</v>
      </c>
      <c r="DY27" s="62">
        <v>870901</v>
      </c>
      <c r="DZ27" s="62">
        <v>21.2</v>
      </c>
    </row>
    <row r="28" spans="8:138" ht="31.5" x14ac:dyDescent="0.25">
      <c r="H28" s="64"/>
      <c r="T28" s="62" t="s">
        <v>3</v>
      </c>
      <c r="U28" s="62" t="s">
        <v>4</v>
      </c>
      <c r="V28" s="62" t="s">
        <v>5</v>
      </c>
      <c r="AE28" s="62" t="s">
        <v>61</v>
      </c>
      <c r="AF28" s="62">
        <v>0</v>
      </c>
      <c r="AG28" s="35">
        <v>1</v>
      </c>
      <c r="AJ28" s="37" t="s">
        <v>119</v>
      </c>
      <c r="AK28" s="62">
        <v>1.9381584571173713E-2</v>
      </c>
      <c r="AL28" s="35">
        <v>0.79999810541472471</v>
      </c>
      <c r="AN28" s="30" t="s">
        <v>61</v>
      </c>
      <c r="AO28" s="41">
        <v>0.30681236094856507</v>
      </c>
      <c r="AR28" s="64"/>
      <c r="BC28" s="64"/>
      <c r="BF28" s="59" t="s">
        <v>64</v>
      </c>
      <c r="BG28" s="6" t="s">
        <v>364</v>
      </c>
      <c r="BN28" s="64"/>
      <c r="BW28" s="64"/>
      <c r="BY28" s="59" t="s">
        <v>64</v>
      </c>
      <c r="BZ28" s="6" t="s">
        <v>364</v>
      </c>
      <c r="CH28" s="64"/>
      <c r="CK28" s="24" t="s">
        <v>256</v>
      </c>
      <c r="CQ28" s="64"/>
      <c r="CV28" s="62" t="s">
        <v>3</v>
      </c>
      <c r="CW28" s="62" t="s">
        <v>4</v>
      </c>
      <c r="DC28" s="62" t="s">
        <v>3</v>
      </c>
      <c r="DD28" s="62" t="s">
        <v>4</v>
      </c>
      <c r="DH28" s="24" t="s">
        <v>360</v>
      </c>
      <c r="DI28" s="62">
        <v>7</v>
      </c>
      <c r="DJ28" s="62">
        <v>36947</v>
      </c>
      <c r="DK28" s="35">
        <v>8.9858078374280646E-3</v>
      </c>
      <c r="DM28" s="64"/>
      <c r="DP28" s="62" t="s">
        <v>69</v>
      </c>
      <c r="DQ28" s="62" t="s">
        <v>70</v>
      </c>
      <c r="DR28" s="62">
        <v>614</v>
      </c>
      <c r="DS28" s="62">
        <v>78.8</v>
      </c>
      <c r="DW28" s="62" t="s">
        <v>69</v>
      </c>
      <c r="DX28" s="62" t="s">
        <v>70</v>
      </c>
      <c r="DY28" s="62">
        <v>3240806</v>
      </c>
      <c r="DZ28" s="62">
        <v>78.8</v>
      </c>
    </row>
    <row r="29" spans="8:138" x14ac:dyDescent="0.25">
      <c r="H29" s="64"/>
      <c r="R29" s="62" t="s">
        <v>6</v>
      </c>
      <c r="S29" s="62" t="s">
        <v>46</v>
      </c>
      <c r="T29" s="62">
        <v>4</v>
      </c>
      <c r="U29" s="62">
        <v>0.5</v>
      </c>
      <c r="V29" s="62">
        <v>0.5</v>
      </c>
      <c r="AE29" s="62" t="s">
        <v>62</v>
      </c>
      <c r="AF29" s="62">
        <v>0</v>
      </c>
      <c r="AG29" s="35">
        <v>0</v>
      </c>
      <c r="AJ29" s="62" t="s">
        <v>50</v>
      </c>
      <c r="AK29" s="62">
        <v>2.106693150492224E-2</v>
      </c>
      <c r="AL29" s="35">
        <v>0.90000378917055057</v>
      </c>
      <c r="AN29" s="30" t="s">
        <v>62</v>
      </c>
      <c r="AO29" s="41">
        <v>0.16441678188154343</v>
      </c>
      <c r="AR29" s="64"/>
      <c r="AU29" s="4" t="s">
        <v>220</v>
      </c>
      <c r="BC29" s="64"/>
      <c r="BN29" s="64"/>
      <c r="BQ29" s="4" t="s">
        <v>233</v>
      </c>
      <c r="BW29" s="64"/>
      <c r="CH29" s="64"/>
      <c r="CM29" s="62" t="s">
        <v>3</v>
      </c>
      <c r="CN29" s="62" t="s">
        <v>4</v>
      </c>
      <c r="CQ29" s="64"/>
      <c r="CT29" s="62" t="s">
        <v>6</v>
      </c>
      <c r="CU29" s="62" t="s">
        <v>331</v>
      </c>
      <c r="CV29" s="62">
        <v>241</v>
      </c>
      <c r="CW29" s="62">
        <v>30.9</v>
      </c>
      <c r="DA29" s="62" t="s">
        <v>6</v>
      </c>
      <c r="DB29" s="62" t="s">
        <v>331</v>
      </c>
      <c r="DC29" s="62">
        <v>1272043</v>
      </c>
      <c r="DD29" s="62">
        <v>30.9</v>
      </c>
      <c r="DH29" s="24" t="s">
        <v>359</v>
      </c>
      <c r="DI29" s="62">
        <v>11</v>
      </c>
      <c r="DJ29" s="62">
        <v>58060</v>
      </c>
      <c r="DK29" s="35">
        <v>1.4120659405122837E-2</v>
      </c>
      <c r="DM29" s="64"/>
      <c r="DP29" s="62" t="s">
        <v>43</v>
      </c>
      <c r="DR29" s="62">
        <v>779</v>
      </c>
      <c r="DS29" s="62">
        <v>100</v>
      </c>
      <c r="DW29" s="62" t="s">
        <v>43</v>
      </c>
      <c r="DY29" s="62">
        <v>4111706</v>
      </c>
      <c r="DZ29" s="62">
        <v>100</v>
      </c>
    </row>
    <row r="30" spans="8:138" x14ac:dyDescent="0.25">
      <c r="H30" s="64"/>
      <c r="S30" s="62" t="s">
        <v>49</v>
      </c>
      <c r="T30" s="62">
        <v>770</v>
      </c>
      <c r="U30" s="62">
        <v>98.8</v>
      </c>
      <c r="V30" s="62">
        <v>99.5</v>
      </c>
      <c r="AE30" s="62" t="s">
        <v>63</v>
      </c>
      <c r="AF30" s="62">
        <v>3.1723841842241578E-2</v>
      </c>
      <c r="AG30" s="42">
        <v>0.28570655262944217</v>
      </c>
      <c r="AJ30" s="62" t="s">
        <v>117</v>
      </c>
      <c r="AK30" s="62">
        <v>0</v>
      </c>
      <c r="AL30" s="35">
        <v>1</v>
      </c>
      <c r="AN30" s="30" t="s">
        <v>63</v>
      </c>
      <c r="AO30" s="41">
        <v>8.9827356531953367E-2</v>
      </c>
      <c r="AR30" s="64"/>
      <c r="AU30" s="24" t="s">
        <v>309</v>
      </c>
      <c r="BC30" s="64"/>
      <c r="BN30" s="64"/>
      <c r="BQ30" s="24" t="s">
        <v>369</v>
      </c>
      <c r="BW30" s="64"/>
      <c r="BZ30" s="4" t="s">
        <v>244</v>
      </c>
      <c r="CH30" s="64"/>
      <c r="CK30" s="62" t="s">
        <v>6</v>
      </c>
      <c r="CL30" s="62" t="s">
        <v>252</v>
      </c>
      <c r="CM30" s="62">
        <v>1166479</v>
      </c>
      <c r="CN30" s="62">
        <v>28.4</v>
      </c>
      <c r="CQ30" s="64"/>
      <c r="CU30" s="62" t="s">
        <v>332</v>
      </c>
      <c r="CV30" s="62">
        <v>535</v>
      </c>
      <c r="CW30" s="62">
        <v>68.7</v>
      </c>
      <c r="DB30" s="62" t="s">
        <v>332</v>
      </c>
      <c r="DC30" s="62">
        <v>2823829</v>
      </c>
      <c r="DD30" s="62">
        <v>68.7</v>
      </c>
      <c r="DH30" s="24" t="s">
        <v>355</v>
      </c>
      <c r="DI30" s="62">
        <v>12</v>
      </c>
      <c r="DJ30" s="62">
        <v>63338</v>
      </c>
      <c r="DK30" s="35">
        <v>1.5404311495033934E-2</v>
      </c>
      <c r="DM30" s="64"/>
    </row>
    <row r="31" spans="8:138" ht="47.25" x14ac:dyDescent="0.25">
      <c r="H31" s="64"/>
      <c r="J31" s="24" t="s">
        <v>73</v>
      </c>
      <c r="S31" s="62" t="s">
        <v>43</v>
      </c>
      <c r="T31" s="62">
        <v>774</v>
      </c>
      <c r="U31" s="62">
        <v>99.4</v>
      </c>
      <c r="V31" s="62">
        <v>100</v>
      </c>
      <c r="AJ31" s="62" t="s">
        <v>61</v>
      </c>
      <c r="AK31" s="62">
        <v>0</v>
      </c>
      <c r="AL31" s="42">
        <v>1</v>
      </c>
      <c r="AN31" s="50" t="s">
        <v>188</v>
      </c>
      <c r="AO31" s="75">
        <v>0.32300000000000001</v>
      </c>
      <c r="AR31" s="64"/>
      <c r="AW31" s="62" t="s">
        <v>3</v>
      </c>
      <c r="AX31" s="62" t="s">
        <v>4</v>
      </c>
      <c r="BC31" s="64"/>
      <c r="BF31" s="4" t="s">
        <v>326</v>
      </c>
      <c r="BN31" s="64"/>
      <c r="BS31" s="62" t="s">
        <v>3</v>
      </c>
      <c r="BT31" s="62" t="s">
        <v>4</v>
      </c>
      <c r="BW31" s="64"/>
      <c r="BZ31" s="24" t="s">
        <v>362</v>
      </c>
      <c r="CH31" s="64"/>
      <c r="CL31" s="62" t="s">
        <v>253</v>
      </c>
      <c r="CM31" s="62">
        <v>738946</v>
      </c>
      <c r="CN31" s="62">
        <v>18</v>
      </c>
      <c r="CQ31" s="64"/>
      <c r="CU31" s="62" t="s">
        <v>43</v>
      </c>
      <c r="CV31" s="62">
        <v>776</v>
      </c>
      <c r="CW31" s="62">
        <v>99.6</v>
      </c>
      <c r="DB31" s="62" t="s">
        <v>43</v>
      </c>
      <c r="DC31" s="62">
        <v>4095872</v>
      </c>
      <c r="DD31" s="62">
        <v>99.6</v>
      </c>
      <c r="DH31" s="24" t="s">
        <v>356</v>
      </c>
      <c r="DI31" s="62">
        <v>21</v>
      </c>
      <c r="DJ31" s="62">
        <v>110842</v>
      </c>
      <c r="DK31" s="35">
        <v>2.6957666720334575E-2</v>
      </c>
      <c r="DM31" s="64"/>
    </row>
    <row r="32" spans="8:138" x14ac:dyDescent="0.25">
      <c r="H32" s="64"/>
      <c r="L32" s="62" t="s">
        <v>3</v>
      </c>
      <c r="M32" s="62" t="s">
        <v>4</v>
      </c>
      <c r="R32" s="62" t="s">
        <v>69</v>
      </c>
      <c r="S32" s="62" t="s">
        <v>70</v>
      </c>
      <c r="T32" s="62">
        <v>5</v>
      </c>
      <c r="U32" s="62">
        <v>0.6</v>
      </c>
      <c r="AR32" s="64"/>
      <c r="AU32" s="62" t="s">
        <v>6</v>
      </c>
      <c r="AV32" s="62" t="s">
        <v>195</v>
      </c>
      <c r="AW32" s="65">
        <v>190015</v>
      </c>
      <c r="AX32" s="62">
        <v>38.299999999999997</v>
      </c>
      <c r="AY32" s="35">
        <f t="shared" ref="AY32:AY40" si="2">AW32/$AW$43</f>
        <v>0.38297970972429651</v>
      </c>
      <c r="BC32" s="64"/>
      <c r="BF32" s="24" t="s">
        <v>367</v>
      </c>
      <c r="BN32" s="64"/>
      <c r="BQ32" s="62" t="s">
        <v>6</v>
      </c>
      <c r="BR32" s="62" t="s">
        <v>225</v>
      </c>
      <c r="BS32" s="62">
        <v>126676</v>
      </c>
      <c r="BT32" s="62">
        <v>25.5</v>
      </c>
      <c r="BW32" s="64"/>
      <c r="CB32" s="62" t="s">
        <v>3</v>
      </c>
      <c r="CC32" s="62" t="s">
        <v>4</v>
      </c>
      <c r="CH32" s="64"/>
      <c r="CL32" s="62" t="s">
        <v>254</v>
      </c>
      <c r="CM32" s="62">
        <v>2195725</v>
      </c>
      <c r="CN32" s="62">
        <v>53.4</v>
      </c>
      <c r="CQ32" s="64"/>
      <c r="CT32" s="62" t="s">
        <v>69</v>
      </c>
      <c r="CU32" s="62" t="s">
        <v>70</v>
      </c>
      <c r="CV32" s="62">
        <v>3</v>
      </c>
      <c r="CW32" s="62">
        <v>0.4</v>
      </c>
      <c r="DA32" s="62" t="s">
        <v>69</v>
      </c>
      <c r="DB32" s="62" t="s">
        <v>70</v>
      </c>
      <c r="DC32" s="62">
        <v>15835</v>
      </c>
      <c r="DD32" s="62">
        <v>0.4</v>
      </c>
      <c r="DH32" s="24" t="s">
        <v>347</v>
      </c>
      <c r="DI32" s="62">
        <v>47</v>
      </c>
      <c r="DJ32" s="62">
        <v>248075</v>
      </c>
      <c r="DK32" s="35">
        <v>6.0333837098275021E-2</v>
      </c>
      <c r="DM32" s="64"/>
    </row>
    <row r="33" spans="8:130" x14ac:dyDescent="0.25">
      <c r="H33" s="64"/>
      <c r="J33" s="62" t="s">
        <v>6</v>
      </c>
      <c r="K33" s="62">
        <v>1</v>
      </c>
      <c r="L33" s="62">
        <v>9</v>
      </c>
      <c r="M33" s="62">
        <v>1.2</v>
      </c>
      <c r="R33" s="62" t="s">
        <v>43</v>
      </c>
      <c r="T33" s="62">
        <v>779</v>
      </c>
      <c r="U33" s="62">
        <v>100</v>
      </c>
      <c r="AR33" s="64"/>
      <c r="AV33" s="62" t="s">
        <v>196</v>
      </c>
      <c r="AW33" s="62">
        <v>21113</v>
      </c>
      <c r="AX33" s="62">
        <v>4.3</v>
      </c>
      <c r="AY33" s="35">
        <f t="shared" si="2"/>
        <v>4.2553748974602387E-2</v>
      </c>
      <c r="BC33" s="64"/>
      <c r="BH33" s="62" t="s">
        <v>3</v>
      </c>
      <c r="BI33" s="62" t="s">
        <v>4</v>
      </c>
      <c r="BN33" s="64"/>
      <c r="BR33" s="62" t="s">
        <v>226</v>
      </c>
      <c r="BS33" s="62">
        <v>147789</v>
      </c>
      <c r="BT33" s="62">
        <v>29.8</v>
      </c>
      <c r="BW33" s="64"/>
      <c r="BZ33" s="62" t="s">
        <v>6</v>
      </c>
      <c r="CA33" s="62" t="s">
        <v>235</v>
      </c>
      <c r="CB33" s="65">
        <v>1187592</v>
      </c>
      <c r="CC33" s="62">
        <v>28.9</v>
      </c>
      <c r="CH33" s="64"/>
      <c r="CL33" s="62" t="s">
        <v>43</v>
      </c>
      <c r="CM33" s="62">
        <v>4101150</v>
      </c>
      <c r="CN33" s="62">
        <v>99.7</v>
      </c>
      <c r="CQ33" s="64"/>
      <c r="CT33" s="62" t="s">
        <v>43</v>
      </c>
      <c r="CV33" s="62">
        <v>779</v>
      </c>
      <c r="CW33" s="62">
        <v>100</v>
      </c>
      <c r="DA33" s="62" t="s">
        <v>43</v>
      </c>
      <c r="DC33" s="62">
        <v>4111706</v>
      </c>
      <c r="DD33" s="62">
        <v>100</v>
      </c>
      <c r="DH33" s="24" t="s">
        <v>358</v>
      </c>
      <c r="DI33" s="62">
        <v>121</v>
      </c>
      <c r="DJ33" s="62">
        <v>638660</v>
      </c>
      <c r="DK33" s="35">
        <v>0.15532725345635121</v>
      </c>
      <c r="DM33" s="64"/>
      <c r="DP33" s="24" t="s">
        <v>460</v>
      </c>
      <c r="DW33" s="24" t="s">
        <v>460</v>
      </c>
    </row>
    <row r="34" spans="8:130" x14ac:dyDescent="0.25">
      <c r="H34" s="64"/>
      <c r="J34" s="62" t="s">
        <v>69</v>
      </c>
      <c r="K34" s="62" t="s">
        <v>70</v>
      </c>
      <c r="L34" s="62">
        <v>770</v>
      </c>
      <c r="M34" s="62">
        <v>98.8</v>
      </c>
      <c r="AR34" s="64"/>
      <c r="AV34" s="62" t="s">
        <v>197</v>
      </c>
      <c r="AW34" s="62">
        <v>73895</v>
      </c>
      <c r="AX34" s="62">
        <v>14.9</v>
      </c>
      <c r="AY34" s="35">
        <f t="shared" si="2"/>
        <v>0.14893711364932713</v>
      </c>
      <c r="BC34" s="64"/>
      <c r="BF34" s="62" t="s">
        <v>6</v>
      </c>
      <c r="BG34" s="62" t="s">
        <v>313</v>
      </c>
      <c r="BH34" s="62">
        <v>89729</v>
      </c>
      <c r="BI34" s="62">
        <v>2.2000000000000002</v>
      </c>
      <c r="BN34" s="64"/>
      <c r="BR34" s="62" t="s">
        <v>227</v>
      </c>
      <c r="BS34" s="62">
        <v>10556</v>
      </c>
      <c r="BT34" s="62">
        <v>2.1</v>
      </c>
      <c r="BW34" s="64"/>
      <c r="CA34" s="62" t="s">
        <v>236</v>
      </c>
      <c r="CB34" s="65">
        <v>659773</v>
      </c>
      <c r="CC34" s="62">
        <v>16</v>
      </c>
      <c r="CH34" s="64"/>
      <c r="CK34" s="62" t="s">
        <v>69</v>
      </c>
      <c r="CL34" s="62" t="s">
        <v>70</v>
      </c>
      <c r="CM34" s="62">
        <v>10556</v>
      </c>
      <c r="CN34" s="62">
        <v>0.3</v>
      </c>
      <c r="CQ34" s="64"/>
      <c r="DH34" s="24" t="s">
        <v>348</v>
      </c>
      <c r="DI34" s="62">
        <v>165</v>
      </c>
      <c r="DJ34" s="62">
        <v>870901</v>
      </c>
      <c r="DK34" s="35">
        <v>0.21181013428489293</v>
      </c>
      <c r="DM34" s="64"/>
      <c r="DR34" s="62" t="s">
        <v>3</v>
      </c>
      <c r="DS34" s="62" t="s">
        <v>4</v>
      </c>
      <c r="DY34" s="62" t="s">
        <v>3</v>
      </c>
      <c r="DZ34" s="62" t="s">
        <v>4</v>
      </c>
    </row>
    <row r="35" spans="8:130" x14ac:dyDescent="0.25">
      <c r="H35" s="64"/>
      <c r="J35" s="62" t="s">
        <v>43</v>
      </c>
      <c r="L35" s="62">
        <v>779</v>
      </c>
      <c r="M35" s="62">
        <v>100</v>
      </c>
      <c r="AR35" s="64"/>
      <c r="AV35" s="62" t="s">
        <v>394</v>
      </c>
      <c r="AW35" s="62">
        <v>63338</v>
      </c>
      <c r="AX35" s="62">
        <v>12.8</v>
      </c>
      <c r="AY35" s="35">
        <f t="shared" si="2"/>
        <v>0.12765923140024468</v>
      </c>
      <c r="BC35" s="64"/>
      <c r="BG35" s="62" t="s">
        <v>314</v>
      </c>
      <c r="BH35" s="62">
        <v>480315</v>
      </c>
      <c r="BI35" s="62">
        <v>11.7</v>
      </c>
      <c r="BN35" s="64"/>
      <c r="BR35" s="62" t="s">
        <v>368</v>
      </c>
      <c r="BS35" s="62">
        <v>5278</v>
      </c>
      <c r="BT35" s="62">
        <v>1.1000000000000001</v>
      </c>
      <c r="BW35" s="64"/>
      <c r="CA35" s="62" t="s">
        <v>237</v>
      </c>
      <c r="CB35" s="65">
        <v>163624</v>
      </c>
      <c r="CC35" s="62">
        <v>4</v>
      </c>
      <c r="CH35" s="64"/>
      <c r="CK35" s="62" t="s">
        <v>43</v>
      </c>
      <c r="CM35" s="62">
        <v>4111706</v>
      </c>
      <c r="CN35" s="62">
        <v>100</v>
      </c>
      <c r="CQ35" s="64"/>
      <c r="DH35" s="24" t="s">
        <v>353</v>
      </c>
      <c r="DI35" s="62">
        <v>169</v>
      </c>
      <c r="DJ35" s="62">
        <v>892013</v>
      </c>
      <c r="DK35" s="35">
        <v>0.21694474264453734</v>
      </c>
      <c r="DM35" s="64"/>
      <c r="DP35" s="62" t="s">
        <v>6</v>
      </c>
      <c r="DQ35" s="62" t="s">
        <v>454</v>
      </c>
      <c r="DR35" s="62">
        <v>77</v>
      </c>
      <c r="DS35" s="62">
        <v>9.9</v>
      </c>
      <c r="DW35" s="62" t="s">
        <v>6</v>
      </c>
      <c r="DX35" s="62" t="s">
        <v>454</v>
      </c>
      <c r="DY35" s="62">
        <v>406420</v>
      </c>
      <c r="DZ35" s="62">
        <v>9.9</v>
      </c>
    </row>
    <row r="36" spans="8:130" x14ac:dyDescent="0.25">
      <c r="H36" s="64"/>
      <c r="AR36" s="64"/>
      <c r="AV36" s="62" t="s">
        <v>199</v>
      </c>
      <c r="AW36" s="62">
        <v>47504</v>
      </c>
      <c r="AX36" s="62">
        <v>9.6</v>
      </c>
      <c r="AY36" s="35">
        <f t="shared" si="2"/>
        <v>9.5745431311964752E-2</v>
      </c>
      <c r="BC36" s="64"/>
      <c r="BG36" s="62" t="s">
        <v>315</v>
      </c>
      <c r="BH36" s="62">
        <v>205849</v>
      </c>
      <c r="BI36" s="62">
        <v>5</v>
      </c>
      <c r="BN36" s="64"/>
      <c r="BR36" s="62" t="s">
        <v>228</v>
      </c>
      <c r="BS36" s="62">
        <v>26391</v>
      </c>
      <c r="BT36" s="62">
        <v>5.3</v>
      </c>
      <c r="BW36" s="64"/>
      <c r="CA36" s="62" t="s">
        <v>238</v>
      </c>
      <c r="CB36" s="62">
        <v>26391</v>
      </c>
      <c r="CC36" s="62">
        <v>0.6</v>
      </c>
      <c r="CH36" s="64"/>
      <c r="CQ36" s="64"/>
      <c r="DH36" s="24" t="s">
        <v>352</v>
      </c>
      <c r="DI36" s="62">
        <v>239</v>
      </c>
      <c r="DJ36" s="62">
        <v>1261486</v>
      </c>
      <c r="DK36" s="35">
        <v>0.3068035506429691</v>
      </c>
      <c r="DM36" s="64"/>
      <c r="DQ36" s="62" t="s">
        <v>455</v>
      </c>
      <c r="DR36" s="62">
        <v>138</v>
      </c>
      <c r="DS36" s="62">
        <v>17.7</v>
      </c>
      <c r="DX36" s="62" t="s">
        <v>455</v>
      </c>
      <c r="DY36" s="62">
        <v>728390</v>
      </c>
      <c r="DZ36" s="62">
        <v>17.7</v>
      </c>
    </row>
    <row r="37" spans="8:130" x14ac:dyDescent="0.25">
      <c r="H37" s="64"/>
      <c r="R37" s="24" t="s">
        <v>98</v>
      </c>
      <c r="AR37" s="64"/>
      <c r="AV37" s="62" t="s">
        <v>200</v>
      </c>
      <c r="AW37" s="62">
        <v>5278</v>
      </c>
      <c r="AX37" s="62">
        <v>1.1000000000000001</v>
      </c>
      <c r="AY37" s="35">
        <f t="shared" si="2"/>
        <v>1.0637933362759977E-2</v>
      </c>
      <c r="BC37" s="64"/>
      <c r="BG37" s="62" t="s">
        <v>316</v>
      </c>
      <c r="BH37" s="62">
        <v>58060</v>
      </c>
      <c r="BI37" s="62">
        <v>1.4</v>
      </c>
      <c r="BN37" s="64"/>
      <c r="BR37" s="62" t="s">
        <v>229</v>
      </c>
      <c r="BS37" s="62">
        <v>31669</v>
      </c>
      <c r="BT37" s="62">
        <v>6.4</v>
      </c>
      <c r="BW37" s="64"/>
      <c r="CA37" s="62" t="s">
        <v>239</v>
      </c>
      <c r="CB37" s="62">
        <v>42225</v>
      </c>
      <c r="CC37" s="62">
        <v>1</v>
      </c>
      <c r="CH37" s="64"/>
      <c r="CQ37" s="64"/>
      <c r="CT37" s="24" t="s">
        <v>335</v>
      </c>
      <c r="DA37" s="24" t="s">
        <v>335</v>
      </c>
      <c r="DH37" s="24" t="s">
        <v>349</v>
      </c>
      <c r="DI37" s="62">
        <v>241</v>
      </c>
      <c r="DJ37" s="62">
        <v>1272043</v>
      </c>
      <c r="DK37" s="35">
        <v>0.30937109803084167</v>
      </c>
      <c r="DM37" s="64"/>
      <c r="DQ37" s="62" t="s">
        <v>456</v>
      </c>
      <c r="DR37" s="62">
        <v>13</v>
      </c>
      <c r="DS37" s="62">
        <v>1.7</v>
      </c>
      <c r="DX37" s="62" t="s">
        <v>456</v>
      </c>
      <c r="DY37" s="62">
        <v>68616</v>
      </c>
      <c r="DZ37" s="62">
        <v>1.7</v>
      </c>
    </row>
    <row r="38" spans="8:130" x14ac:dyDescent="0.25">
      <c r="H38" s="64"/>
      <c r="T38" s="62" t="s">
        <v>3</v>
      </c>
      <c r="U38" s="62" t="s">
        <v>4</v>
      </c>
      <c r="V38" s="62" t="s">
        <v>5</v>
      </c>
      <c r="AR38" s="64"/>
      <c r="AV38" s="62" t="s">
        <v>201</v>
      </c>
      <c r="AW38" s="62">
        <v>21113</v>
      </c>
      <c r="AX38" s="62">
        <v>4.3</v>
      </c>
      <c r="AY38" s="35">
        <f t="shared" si="2"/>
        <v>4.2553748974602387E-2</v>
      </c>
      <c r="BC38" s="64"/>
      <c r="BG38" s="62" t="s">
        <v>317</v>
      </c>
      <c r="BH38" s="62">
        <v>42225</v>
      </c>
      <c r="BI38" s="62">
        <v>1</v>
      </c>
      <c r="BN38" s="64"/>
      <c r="BR38" s="62" t="s">
        <v>230</v>
      </c>
      <c r="BS38" s="62">
        <v>10556</v>
      </c>
      <c r="BT38" s="62">
        <v>2.1</v>
      </c>
      <c r="BW38" s="64"/>
      <c r="CA38" s="62" t="s">
        <v>240</v>
      </c>
      <c r="CB38" s="62">
        <v>42225</v>
      </c>
      <c r="CC38" s="62">
        <v>1</v>
      </c>
      <c r="CH38" s="64"/>
      <c r="CQ38" s="64"/>
      <c r="CV38" s="62" t="s">
        <v>3</v>
      </c>
      <c r="CW38" s="62" t="s">
        <v>4</v>
      </c>
      <c r="DC38" s="62" t="s">
        <v>3</v>
      </c>
      <c r="DD38" s="62" t="s">
        <v>4</v>
      </c>
      <c r="DH38" s="24" t="s">
        <v>354</v>
      </c>
      <c r="DI38" s="62">
        <v>276</v>
      </c>
      <c r="DJ38" s="62">
        <v>1456779</v>
      </c>
      <c r="DK38" s="35">
        <v>0.3543003804260324</v>
      </c>
      <c r="DM38" s="64"/>
      <c r="DQ38" s="62" t="s">
        <v>457</v>
      </c>
      <c r="DR38" s="62">
        <v>3</v>
      </c>
      <c r="DS38" s="62">
        <v>0.4</v>
      </c>
      <c r="DX38" s="62" t="s">
        <v>457</v>
      </c>
      <c r="DY38" s="62">
        <v>15835</v>
      </c>
      <c r="DZ38" s="62">
        <v>0.4</v>
      </c>
    </row>
    <row r="39" spans="8:130" x14ac:dyDescent="0.25">
      <c r="H39" s="64"/>
      <c r="J39" s="24" t="s">
        <v>74</v>
      </c>
      <c r="R39" s="62" t="s">
        <v>6</v>
      </c>
      <c r="S39" s="62" t="s">
        <v>46</v>
      </c>
      <c r="T39" s="62">
        <v>10</v>
      </c>
      <c r="U39" s="62">
        <v>1.3</v>
      </c>
      <c r="V39" s="62">
        <v>1.3</v>
      </c>
      <c r="AR39" s="64"/>
      <c r="AV39" s="62" t="s">
        <v>202</v>
      </c>
      <c r="AW39" s="62">
        <v>21113</v>
      </c>
      <c r="AX39" s="62">
        <v>4.3</v>
      </c>
      <c r="AY39" s="35">
        <f t="shared" si="2"/>
        <v>4.2553748974602387E-2</v>
      </c>
      <c r="BC39" s="64"/>
      <c r="BG39" s="62" t="s">
        <v>318</v>
      </c>
      <c r="BH39" s="62">
        <v>749502</v>
      </c>
      <c r="BI39" s="62">
        <v>18.2</v>
      </c>
      <c r="BN39" s="64"/>
      <c r="BR39" s="62" t="s">
        <v>231</v>
      </c>
      <c r="BS39" s="62">
        <v>10556</v>
      </c>
      <c r="BT39" s="62">
        <v>2.1</v>
      </c>
      <c r="BW39" s="64"/>
      <c r="CA39" s="62" t="s">
        <v>241</v>
      </c>
      <c r="CB39" s="65">
        <v>1472614</v>
      </c>
      <c r="CC39" s="62">
        <v>35.799999999999997</v>
      </c>
      <c r="CH39" s="64"/>
      <c r="CQ39" s="64"/>
      <c r="CT39" s="62" t="s">
        <v>6</v>
      </c>
      <c r="CU39" s="62" t="s">
        <v>331</v>
      </c>
      <c r="CV39" s="62">
        <v>579</v>
      </c>
      <c r="CW39" s="62">
        <v>74.3</v>
      </c>
      <c r="DA39" s="62" t="s">
        <v>6</v>
      </c>
      <c r="DB39" s="62" t="s">
        <v>331</v>
      </c>
      <c r="DC39" s="62">
        <v>3056069</v>
      </c>
      <c r="DD39" s="62">
        <v>74.3</v>
      </c>
      <c r="DH39" s="24" t="s">
        <v>351</v>
      </c>
      <c r="DI39" s="62">
        <v>349</v>
      </c>
      <c r="DJ39" s="62">
        <v>1842087</v>
      </c>
      <c r="DK39" s="35">
        <v>0.4480103879022479</v>
      </c>
      <c r="DM39" s="64"/>
      <c r="DQ39" s="62" t="s">
        <v>458</v>
      </c>
      <c r="DR39" s="62">
        <v>10</v>
      </c>
      <c r="DS39" s="62">
        <v>1.3</v>
      </c>
      <c r="DX39" s="62" t="s">
        <v>458</v>
      </c>
      <c r="DY39" s="62">
        <v>52782</v>
      </c>
      <c r="DZ39" s="62">
        <v>1.3</v>
      </c>
    </row>
    <row r="40" spans="8:130" x14ac:dyDescent="0.25">
      <c r="H40" s="64"/>
      <c r="L40" s="62" t="s">
        <v>3</v>
      </c>
      <c r="M40" s="62" t="s">
        <v>4</v>
      </c>
      <c r="S40" s="62" t="s">
        <v>49</v>
      </c>
      <c r="T40" s="62">
        <v>764</v>
      </c>
      <c r="U40" s="62">
        <v>98.1</v>
      </c>
      <c r="V40" s="62">
        <v>98.7</v>
      </c>
      <c r="AR40" s="64"/>
      <c r="AV40" s="62" t="s">
        <v>203</v>
      </c>
      <c r="AW40" s="62">
        <v>31669</v>
      </c>
      <c r="AX40" s="62">
        <v>6.4</v>
      </c>
      <c r="AY40" s="35">
        <f t="shared" si="2"/>
        <v>6.3829615700122341E-2</v>
      </c>
      <c r="BC40" s="64"/>
      <c r="BG40" s="62" t="s">
        <v>319</v>
      </c>
      <c r="BH40" s="62">
        <v>533097</v>
      </c>
      <c r="BI40" s="62">
        <v>13</v>
      </c>
      <c r="BN40" s="64"/>
      <c r="BR40" s="62" t="s">
        <v>232</v>
      </c>
      <c r="BS40" s="62">
        <v>36947</v>
      </c>
      <c r="BT40" s="62">
        <v>7.4</v>
      </c>
      <c r="BW40" s="64"/>
      <c r="CA40" s="62" t="s">
        <v>242</v>
      </c>
      <c r="CB40" s="62">
        <v>26391</v>
      </c>
      <c r="CC40" s="62">
        <v>0.6</v>
      </c>
      <c r="CH40" s="64"/>
      <c r="CQ40" s="64"/>
      <c r="CU40" s="62" t="s">
        <v>332</v>
      </c>
      <c r="CV40" s="62">
        <v>197</v>
      </c>
      <c r="CW40" s="62">
        <v>25.3</v>
      </c>
      <c r="DB40" s="62" t="s">
        <v>332</v>
      </c>
      <c r="DC40" s="62">
        <v>1039802</v>
      </c>
      <c r="DD40" s="62">
        <v>25.3</v>
      </c>
      <c r="DH40" s="24" t="s">
        <v>350</v>
      </c>
      <c r="DI40" s="62">
        <v>579</v>
      </c>
      <c r="DJ40" s="62">
        <v>3056069</v>
      </c>
      <c r="DK40" s="35">
        <v>0.7432605833199164</v>
      </c>
      <c r="DM40" s="64"/>
      <c r="DQ40" s="62" t="s">
        <v>43</v>
      </c>
      <c r="DR40" s="62">
        <v>241</v>
      </c>
      <c r="DS40" s="62">
        <v>30.9</v>
      </c>
      <c r="DX40" s="62" t="s">
        <v>43</v>
      </c>
      <c r="DY40" s="62">
        <v>1272043</v>
      </c>
      <c r="DZ40" s="62">
        <v>30.9</v>
      </c>
    </row>
    <row r="41" spans="8:130" x14ac:dyDescent="0.25">
      <c r="H41" s="64"/>
      <c r="J41" s="62" t="s">
        <v>6</v>
      </c>
      <c r="K41" s="62">
        <v>1</v>
      </c>
      <c r="L41" s="62">
        <v>3</v>
      </c>
      <c r="M41" s="62">
        <v>0.4</v>
      </c>
      <c r="S41" s="62" t="s">
        <v>43</v>
      </c>
      <c r="T41" s="62">
        <v>774</v>
      </c>
      <c r="U41" s="62">
        <v>99.4</v>
      </c>
      <c r="V41" s="62">
        <v>100</v>
      </c>
      <c r="AR41" s="64"/>
      <c r="AV41" s="62" t="s">
        <v>43</v>
      </c>
      <c r="AW41" s="62">
        <v>475037</v>
      </c>
      <c r="AX41" s="62">
        <v>95.7</v>
      </c>
      <c r="BC41" s="64"/>
      <c r="BG41" s="62" t="s">
        <v>320</v>
      </c>
      <c r="BH41" s="62">
        <v>311413</v>
      </c>
      <c r="BI41" s="62">
        <v>7.6</v>
      </c>
      <c r="BN41" s="64"/>
      <c r="BR41" s="62" t="s">
        <v>43</v>
      </c>
      <c r="BS41" s="62">
        <v>406420</v>
      </c>
      <c r="BT41" s="62">
        <v>81.900000000000006</v>
      </c>
      <c r="BW41" s="64"/>
      <c r="CA41" s="62" t="s">
        <v>243</v>
      </c>
      <c r="CB41" s="65">
        <v>369473</v>
      </c>
      <c r="CC41" s="62">
        <v>9</v>
      </c>
      <c r="CH41" s="64"/>
      <c r="CQ41" s="64"/>
      <c r="CU41" s="62" t="s">
        <v>43</v>
      </c>
      <c r="CV41" s="62">
        <v>776</v>
      </c>
      <c r="CW41" s="62">
        <v>99.6</v>
      </c>
      <c r="DB41" s="62" t="s">
        <v>43</v>
      </c>
      <c r="DC41" s="62">
        <v>4095872</v>
      </c>
      <c r="DD41" s="62">
        <v>99.6</v>
      </c>
      <c r="DH41" s="24" t="s">
        <v>357</v>
      </c>
      <c r="DI41" s="62">
        <v>689</v>
      </c>
      <c r="DJ41" s="62">
        <v>3636670</v>
      </c>
      <c r="DK41" s="35">
        <v>0.88446742057919514</v>
      </c>
      <c r="DM41" s="64"/>
      <c r="DP41" s="62" t="s">
        <v>69</v>
      </c>
      <c r="DQ41" s="62" t="s">
        <v>70</v>
      </c>
      <c r="DR41" s="62">
        <v>538</v>
      </c>
      <c r="DS41" s="62">
        <v>69.099999999999994</v>
      </c>
      <c r="DW41" s="62" t="s">
        <v>69</v>
      </c>
      <c r="DX41" s="62" t="s">
        <v>70</v>
      </c>
      <c r="DY41" s="62">
        <v>2839664</v>
      </c>
      <c r="DZ41" s="62">
        <v>69.099999999999994</v>
      </c>
    </row>
    <row r="42" spans="8:130" x14ac:dyDescent="0.25">
      <c r="H42" s="64"/>
      <c r="J42" s="62" t="s">
        <v>69</v>
      </c>
      <c r="K42" s="62" t="s">
        <v>70</v>
      </c>
      <c r="L42" s="62">
        <v>776</v>
      </c>
      <c r="M42" s="62">
        <v>99.6</v>
      </c>
      <c r="R42" s="62" t="s">
        <v>69</v>
      </c>
      <c r="S42" s="62" t="s">
        <v>70</v>
      </c>
      <c r="T42" s="62">
        <v>5</v>
      </c>
      <c r="U42" s="62">
        <v>0.6</v>
      </c>
      <c r="AR42" s="64"/>
      <c r="AU42" s="62" t="s">
        <v>69</v>
      </c>
      <c r="AV42" s="62" t="s">
        <v>70</v>
      </c>
      <c r="AW42" s="62">
        <v>21113</v>
      </c>
      <c r="AX42" s="62">
        <v>4.3</v>
      </c>
      <c r="BC42" s="64"/>
      <c r="BG42" s="62" t="s">
        <v>321</v>
      </c>
      <c r="BH42" s="62">
        <v>744224</v>
      </c>
      <c r="BI42" s="62">
        <v>18.100000000000001</v>
      </c>
      <c r="BN42" s="64"/>
      <c r="BQ42" s="62" t="s">
        <v>69</v>
      </c>
      <c r="BR42" s="62" t="s">
        <v>70</v>
      </c>
      <c r="BS42" s="62">
        <v>89729</v>
      </c>
      <c r="BT42" s="62">
        <v>18.100000000000001</v>
      </c>
      <c r="BW42" s="64"/>
      <c r="CA42" s="62" t="s">
        <v>218</v>
      </c>
      <c r="CB42" s="65">
        <v>105564</v>
      </c>
      <c r="CC42" s="62">
        <v>2.6</v>
      </c>
      <c r="CH42" s="64"/>
      <c r="CQ42" s="64"/>
      <c r="CT42" s="62" t="s">
        <v>69</v>
      </c>
      <c r="CU42" s="62" t="s">
        <v>70</v>
      </c>
      <c r="CV42" s="62">
        <v>3</v>
      </c>
      <c r="CW42" s="62">
        <v>0.4</v>
      </c>
      <c r="DA42" s="62" t="s">
        <v>69</v>
      </c>
      <c r="DB42" s="62" t="s">
        <v>70</v>
      </c>
      <c r="DC42" s="62">
        <v>15835</v>
      </c>
      <c r="DD42" s="62">
        <v>0.4</v>
      </c>
      <c r="DM42" s="64"/>
      <c r="DP42" s="62" t="s">
        <v>43</v>
      </c>
      <c r="DR42" s="62">
        <v>779</v>
      </c>
      <c r="DS42" s="62">
        <v>100</v>
      </c>
      <c r="DW42" s="62" t="s">
        <v>43</v>
      </c>
      <c r="DY42" s="62">
        <v>4111706</v>
      </c>
      <c r="DZ42" s="62">
        <v>100</v>
      </c>
    </row>
    <row r="43" spans="8:130" x14ac:dyDescent="0.25">
      <c r="H43" s="64"/>
      <c r="J43" s="62" t="s">
        <v>43</v>
      </c>
      <c r="L43" s="62">
        <v>779</v>
      </c>
      <c r="M43" s="62">
        <v>100</v>
      </c>
      <c r="R43" s="62" t="s">
        <v>43</v>
      </c>
      <c r="T43" s="62">
        <v>779</v>
      </c>
      <c r="U43" s="62">
        <v>100</v>
      </c>
      <c r="AR43" s="64"/>
      <c r="AU43" s="62" t="s">
        <v>43</v>
      </c>
      <c r="AW43" s="62">
        <v>496149</v>
      </c>
      <c r="AX43" s="62">
        <v>100</v>
      </c>
      <c r="BC43" s="64"/>
      <c r="BG43" s="62" t="s">
        <v>322</v>
      </c>
      <c r="BH43" s="62">
        <v>343082</v>
      </c>
      <c r="BI43" s="62">
        <v>8.3000000000000007</v>
      </c>
      <c r="BN43" s="64"/>
      <c r="BQ43" s="62" t="s">
        <v>43</v>
      </c>
      <c r="BS43" s="62">
        <v>496149</v>
      </c>
      <c r="BT43" s="62">
        <v>100</v>
      </c>
      <c r="BW43" s="64"/>
      <c r="CA43" s="62" t="s">
        <v>43</v>
      </c>
      <c r="CB43" s="62">
        <v>4095872</v>
      </c>
      <c r="CC43" s="62">
        <v>99.6</v>
      </c>
      <c r="CH43" s="64"/>
      <c r="CQ43" s="64"/>
      <c r="CT43" s="62" t="s">
        <v>43</v>
      </c>
      <c r="CV43" s="62">
        <v>779</v>
      </c>
      <c r="CW43" s="62">
        <v>100</v>
      </c>
      <c r="DA43" s="62" t="s">
        <v>43</v>
      </c>
      <c r="DC43" s="62">
        <v>4111706</v>
      </c>
      <c r="DD43" s="62">
        <v>100</v>
      </c>
      <c r="DM43" s="64"/>
    </row>
    <row r="44" spans="8:130" x14ac:dyDescent="0.25">
      <c r="H44" s="64"/>
      <c r="AR44" s="64"/>
      <c r="BC44" s="64"/>
      <c r="BG44" s="62" t="s">
        <v>323</v>
      </c>
      <c r="BH44" s="62">
        <v>469758</v>
      </c>
      <c r="BI44" s="62">
        <v>11.4</v>
      </c>
      <c r="BN44" s="64"/>
      <c r="BW44" s="64"/>
      <c r="BZ44" s="62" t="s">
        <v>69</v>
      </c>
      <c r="CA44" s="62" t="s">
        <v>70</v>
      </c>
      <c r="CB44" s="62">
        <v>15835</v>
      </c>
      <c r="CC44" s="62">
        <v>0.4</v>
      </c>
      <c r="CH44" s="64"/>
      <c r="CQ44" s="64"/>
      <c r="DM44" s="64"/>
    </row>
    <row r="45" spans="8:130" x14ac:dyDescent="0.25">
      <c r="H45" s="64"/>
      <c r="AR45" s="64"/>
      <c r="BC45" s="64"/>
      <c r="BG45" s="62" t="s">
        <v>366</v>
      </c>
      <c r="BH45" s="62">
        <v>42225</v>
      </c>
      <c r="BI45" s="62">
        <v>1</v>
      </c>
      <c r="BN45" s="64"/>
      <c r="BW45" s="64"/>
      <c r="BZ45" s="62" t="s">
        <v>43</v>
      </c>
      <c r="CB45" s="62">
        <v>4111706</v>
      </c>
      <c r="CC45" s="62">
        <v>100</v>
      </c>
      <c r="CH45" s="64"/>
      <c r="CQ45" s="64"/>
      <c r="DM45" s="64"/>
    </row>
    <row r="46" spans="8:130" x14ac:dyDescent="0.25">
      <c r="H46" s="64"/>
      <c r="AR46" s="64"/>
      <c r="BC46" s="64"/>
      <c r="BG46" s="62" t="s">
        <v>324</v>
      </c>
      <c r="BH46" s="62">
        <v>15835</v>
      </c>
      <c r="BI46" s="62">
        <v>0.4</v>
      </c>
      <c r="BN46" s="64"/>
      <c r="BW46" s="64"/>
      <c r="CH46" s="64"/>
      <c r="CQ46" s="64"/>
      <c r="DM46" s="64"/>
      <c r="DP46" s="24" t="s">
        <v>461</v>
      </c>
      <c r="DW46" s="24" t="s">
        <v>461</v>
      </c>
    </row>
    <row r="47" spans="8:130" ht="16.5" thickBot="1" x14ac:dyDescent="0.3">
      <c r="H47" s="64"/>
      <c r="J47" s="24" t="s">
        <v>75</v>
      </c>
      <c r="R47" s="24" t="s">
        <v>99</v>
      </c>
      <c r="AR47" s="64"/>
      <c r="BC47" s="64"/>
      <c r="BG47" s="62" t="s">
        <v>325</v>
      </c>
      <c r="BH47" s="62">
        <v>10556</v>
      </c>
      <c r="BI47" s="62">
        <v>0.3</v>
      </c>
      <c r="BN47" s="64"/>
      <c r="BW47" s="64"/>
      <c r="CH47" s="64"/>
      <c r="CQ47" s="64"/>
      <c r="CT47" s="24" t="s">
        <v>336</v>
      </c>
      <c r="DA47" s="24" t="s">
        <v>336</v>
      </c>
      <c r="DM47" s="64"/>
      <c r="DR47" s="62" t="s">
        <v>3</v>
      </c>
      <c r="DS47" s="62" t="s">
        <v>4</v>
      </c>
      <c r="DY47" s="62" t="s">
        <v>3</v>
      </c>
      <c r="DZ47" s="62" t="s">
        <v>4</v>
      </c>
    </row>
    <row r="48" spans="8:130" x14ac:dyDescent="0.25">
      <c r="H48" s="64"/>
      <c r="L48" s="62" t="s">
        <v>3</v>
      </c>
      <c r="M48" s="62" t="s">
        <v>4</v>
      </c>
      <c r="T48" s="62" t="s">
        <v>3</v>
      </c>
      <c r="U48" s="62" t="s">
        <v>4</v>
      </c>
      <c r="V48" s="62" t="s">
        <v>5</v>
      </c>
      <c r="AR48" s="64"/>
      <c r="BC48" s="64"/>
      <c r="BG48" s="62" t="s">
        <v>43</v>
      </c>
      <c r="BH48" s="62">
        <v>4095872</v>
      </c>
      <c r="BI48" s="62">
        <v>99.6</v>
      </c>
      <c r="BN48" s="64"/>
      <c r="BR48" s="90" t="s">
        <v>226</v>
      </c>
      <c r="BS48" s="91">
        <v>147789</v>
      </c>
      <c r="BT48" s="92">
        <f>BS48/$BQ$25</f>
        <v>0.29787221177509177</v>
      </c>
      <c r="BW48" s="64"/>
      <c r="CH48" s="64"/>
      <c r="CQ48" s="64"/>
      <c r="CV48" s="62" t="s">
        <v>3</v>
      </c>
      <c r="CW48" s="62" t="s">
        <v>4</v>
      </c>
      <c r="DC48" s="62" t="s">
        <v>3</v>
      </c>
      <c r="DD48" s="62" t="s">
        <v>4</v>
      </c>
      <c r="DM48" s="64"/>
      <c r="DP48" s="62" t="s">
        <v>6</v>
      </c>
      <c r="DQ48" s="62" t="s">
        <v>454</v>
      </c>
      <c r="DR48" s="62">
        <v>299</v>
      </c>
      <c r="DS48" s="62">
        <v>38.4</v>
      </c>
      <c r="DW48" s="62" t="s">
        <v>6</v>
      </c>
      <c r="DX48" s="62" t="s">
        <v>454</v>
      </c>
      <c r="DY48" s="62">
        <v>1578177</v>
      </c>
      <c r="DZ48" s="62">
        <v>38.4</v>
      </c>
    </row>
    <row r="49" spans="8:130" ht="16.5" thickBot="1" x14ac:dyDescent="0.3">
      <c r="H49" s="64"/>
      <c r="J49" s="62" t="s">
        <v>6</v>
      </c>
      <c r="K49" s="62">
        <v>1</v>
      </c>
      <c r="L49" s="62">
        <v>21</v>
      </c>
      <c r="M49" s="62">
        <v>2.7</v>
      </c>
      <c r="R49" s="62" t="s">
        <v>6</v>
      </c>
      <c r="S49" s="62" t="s">
        <v>46</v>
      </c>
      <c r="T49" s="62">
        <v>5</v>
      </c>
      <c r="U49" s="62">
        <v>0.6</v>
      </c>
      <c r="V49" s="62">
        <v>0.6</v>
      </c>
      <c r="AR49" s="64"/>
      <c r="BC49" s="64"/>
      <c r="BF49" s="62" t="s">
        <v>69</v>
      </c>
      <c r="BG49" s="62" t="s">
        <v>70</v>
      </c>
      <c r="BH49" s="62">
        <v>15835</v>
      </c>
      <c r="BI49" s="62">
        <v>0.4</v>
      </c>
      <c r="BN49" s="64"/>
      <c r="BR49" s="93" t="s">
        <v>225</v>
      </c>
      <c r="BS49" s="70">
        <v>126676</v>
      </c>
      <c r="BT49" s="94">
        <f>BS49/$BQ$25</f>
        <v>0.25531846280048937</v>
      </c>
      <c r="BW49" s="64"/>
      <c r="CH49" s="64"/>
      <c r="CQ49" s="64"/>
      <c r="CT49" s="62" t="s">
        <v>6</v>
      </c>
      <c r="CU49" s="62" t="s">
        <v>331</v>
      </c>
      <c r="CV49" s="62">
        <v>349</v>
      </c>
      <c r="CW49" s="62">
        <v>44.8</v>
      </c>
      <c r="DA49" s="62" t="s">
        <v>6</v>
      </c>
      <c r="DB49" s="62" t="s">
        <v>331</v>
      </c>
      <c r="DC49" s="62">
        <v>1842087</v>
      </c>
      <c r="DD49" s="62">
        <v>44.8</v>
      </c>
      <c r="DM49" s="64"/>
      <c r="DQ49" s="62" t="s">
        <v>455</v>
      </c>
      <c r="DR49" s="62">
        <v>243</v>
      </c>
      <c r="DS49" s="62">
        <v>31.2</v>
      </c>
      <c r="DX49" s="62" t="s">
        <v>455</v>
      </c>
      <c r="DY49" s="62">
        <v>1282599</v>
      </c>
      <c r="DZ49" s="62">
        <v>31.2</v>
      </c>
    </row>
    <row r="50" spans="8:130" x14ac:dyDescent="0.25">
      <c r="H50" s="64"/>
      <c r="J50" s="62" t="s">
        <v>69</v>
      </c>
      <c r="K50" s="62" t="s">
        <v>70</v>
      </c>
      <c r="L50" s="62">
        <v>758</v>
      </c>
      <c r="M50" s="62">
        <v>97.3</v>
      </c>
      <c r="S50" s="62" t="s">
        <v>49</v>
      </c>
      <c r="T50" s="62">
        <v>769</v>
      </c>
      <c r="U50" s="62">
        <v>98.7</v>
      </c>
      <c r="V50" s="62">
        <v>99.4</v>
      </c>
      <c r="AR50" s="64"/>
      <c r="BC50" s="64"/>
      <c r="BF50" s="62" t="s">
        <v>43</v>
      </c>
      <c r="BH50" s="62">
        <v>4111706</v>
      </c>
      <c r="BI50" s="62">
        <v>100</v>
      </c>
      <c r="BN50" s="64"/>
      <c r="BR50" s="93" t="s">
        <v>361</v>
      </c>
      <c r="BS50" s="70">
        <f>SUM(BS37:BS38)</f>
        <v>42225</v>
      </c>
      <c r="BT50" s="94">
        <f>BS50/$BQ$25</f>
        <v>8.5105482425642295E-2</v>
      </c>
      <c r="BW50" s="64"/>
      <c r="CA50" s="90" t="s">
        <v>446</v>
      </c>
      <c r="CB50" s="98">
        <v>1472614</v>
      </c>
      <c r="CC50" s="92">
        <f>CB50/$CB$45</f>
        <v>0.35815157990381608</v>
      </c>
      <c r="CH50" s="64"/>
      <c r="CQ50" s="64"/>
      <c r="CU50" s="62" t="s">
        <v>332</v>
      </c>
      <c r="CV50" s="62">
        <v>427</v>
      </c>
      <c r="CW50" s="62">
        <v>54.8</v>
      </c>
      <c r="DB50" s="62" t="s">
        <v>332</v>
      </c>
      <c r="DC50" s="62">
        <v>2253785</v>
      </c>
      <c r="DD50" s="62">
        <v>54.8</v>
      </c>
      <c r="DM50" s="64"/>
      <c r="DQ50" s="62" t="s">
        <v>456</v>
      </c>
      <c r="DR50" s="62">
        <v>12</v>
      </c>
      <c r="DS50" s="62">
        <v>1.5</v>
      </c>
      <c r="DX50" s="62" t="s">
        <v>456</v>
      </c>
      <c r="DY50" s="62">
        <v>63338</v>
      </c>
      <c r="DZ50" s="62">
        <v>1.5</v>
      </c>
    </row>
    <row r="51" spans="8:130" x14ac:dyDescent="0.25">
      <c r="H51" s="64"/>
      <c r="J51" s="62" t="s">
        <v>43</v>
      </c>
      <c r="L51" s="62">
        <v>779</v>
      </c>
      <c r="M51" s="62">
        <v>100</v>
      </c>
      <c r="S51" s="62" t="s">
        <v>43</v>
      </c>
      <c r="T51" s="62">
        <v>774</v>
      </c>
      <c r="U51" s="62">
        <v>99.4</v>
      </c>
      <c r="V51" s="62">
        <v>100</v>
      </c>
      <c r="AR51" s="64"/>
      <c r="BC51" s="64"/>
      <c r="BN51" s="64"/>
      <c r="BR51" s="93" t="s">
        <v>228</v>
      </c>
      <c r="BS51" s="70">
        <v>26391</v>
      </c>
      <c r="BT51" s="94">
        <f>BS51/$BQ$25</f>
        <v>5.3191682337362364E-2</v>
      </c>
      <c r="BW51" s="64"/>
      <c r="CA51" s="93" t="s">
        <v>235</v>
      </c>
      <c r="CB51" s="99">
        <v>1187592</v>
      </c>
      <c r="CC51" s="94">
        <f>CB51/$CB$45</f>
        <v>0.28883193496811299</v>
      </c>
      <c r="CH51" s="64"/>
      <c r="CQ51" s="64"/>
      <c r="CU51" s="62" t="s">
        <v>43</v>
      </c>
      <c r="CV51" s="62">
        <v>776</v>
      </c>
      <c r="CW51" s="62">
        <v>99.6</v>
      </c>
      <c r="DB51" s="62" t="s">
        <v>43</v>
      </c>
      <c r="DC51" s="62">
        <v>4095872</v>
      </c>
      <c r="DD51" s="62">
        <v>99.6</v>
      </c>
      <c r="DM51" s="64"/>
      <c r="DQ51" s="62" t="s">
        <v>457</v>
      </c>
      <c r="DR51" s="62">
        <v>7</v>
      </c>
      <c r="DS51" s="62">
        <v>0.9</v>
      </c>
      <c r="DX51" s="62" t="s">
        <v>457</v>
      </c>
      <c r="DY51" s="62">
        <v>36947</v>
      </c>
      <c r="DZ51" s="62">
        <v>0.9</v>
      </c>
    </row>
    <row r="52" spans="8:130" ht="16.5" thickBot="1" x14ac:dyDescent="0.3">
      <c r="H52" s="64"/>
      <c r="R52" s="62" t="s">
        <v>69</v>
      </c>
      <c r="S52" s="62" t="s">
        <v>70</v>
      </c>
      <c r="T52" s="62">
        <v>5</v>
      </c>
      <c r="U52" s="62">
        <v>0.6</v>
      </c>
      <c r="AR52" s="64"/>
      <c r="BC52" s="64"/>
      <c r="BN52" s="64"/>
      <c r="BR52" s="95" t="s">
        <v>445</v>
      </c>
      <c r="BS52" s="96"/>
      <c r="BT52" s="97">
        <f>1-(SUM(BT48:BT50))</f>
        <v>0.36170384299877656</v>
      </c>
      <c r="BW52" s="64"/>
      <c r="CA52" s="93" t="s">
        <v>236</v>
      </c>
      <c r="CB52" s="99">
        <v>659773</v>
      </c>
      <c r="CC52" s="94">
        <f>CB52/$CB$45</f>
        <v>0.16046210502404598</v>
      </c>
      <c r="CH52" s="64"/>
      <c r="CQ52" s="64"/>
      <c r="CT52" s="62" t="s">
        <v>69</v>
      </c>
      <c r="CU52" s="62" t="s">
        <v>70</v>
      </c>
      <c r="CV52" s="62">
        <v>3</v>
      </c>
      <c r="CW52" s="62">
        <v>0.4</v>
      </c>
      <c r="DA52" s="62" t="s">
        <v>69</v>
      </c>
      <c r="DB52" s="62" t="s">
        <v>70</v>
      </c>
      <c r="DC52" s="62">
        <v>15835</v>
      </c>
      <c r="DD52" s="62">
        <v>0.4</v>
      </c>
      <c r="DM52" s="64"/>
      <c r="DQ52" s="62" t="s">
        <v>458</v>
      </c>
      <c r="DR52" s="62">
        <v>18</v>
      </c>
      <c r="DS52" s="62">
        <v>2.2999999999999998</v>
      </c>
      <c r="DX52" s="62" t="s">
        <v>458</v>
      </c>
      <c r="DY52" s="62">
        <v>95007</v>
      </c>
      <c r="DZ52" s="62">
        <v>2.2999999999999998</v>
      </c>
    </row>
    <row r="53" spans="8:130" x14ac:dyDescent="0.25">
      <c r="H53" s="64"/>
      <c r="R53" s="62" t="s">
        <v>43</v>
      </c>
      <c r="T53" s="62">
        <v>779</v>
      </c>
      <c r="U53" s="62">
        <v>100</v>
      </c>
      <c r="AR53" s="64"/>
      <c r="BC53" s="64"/>
      <c r="BN53" s="64"/>
      <c r="BW53" s="64"/>
      <c r="CA53" s="93" t="s">
        <v>243</v>
      </c>
      <c r="CB53" s="99">
        <v>369473</v>
      </c>
      <c r="CC53" s="94">
        <f>CB53/$CB$45</f>
        <v>8.9858807998431794E-2</v>
      </c>
      <c r="CH53" s="64"/>
      <c r="CQ53" s="64"/>
      <c r="CT53" s="62" t="s">
        <v>43</v>
      </c>
      <c r="CV53" s="62">
        <v>779</v>
      </c>
      <c r="CW53" s="62">
        <v>100</v>
      </c>
      <c r="DA53" s="62" t="s">
        <v>43</v>
      </c>
      <c r="DC53" s="62">
        <v>4111706</v>
      </c>
      <c r="DD53" s="62">
        <v>100</v>
      </c>
      <c r="DM53" s="64"/>
      <c r="DQ53" s="62" t="s">
        <v>43</v>
      </c>
      <c r="DR53" s="62">
        <v>579</v>
      </c>
      <c r="DS53" s="62">
        <v>74.3</v>
      </c>
      <c r="DX53" s="62" t="s">
        <v>43</v>
      </c>
      <c r="DY53" s="62">
        <v>3056069</v>
      </c>
      <c r="DZ53" s="62">
        <v>74.3</v>
      </c>
    </row>
    <row r="54" spans="8:130" ht="16.5" thickBot="1" x14ac:dyDescent="0.3">
      <c r="H54" s="64"/>
      <c r="AR54" s="64"/>
      <c r="BC54" s="64"/>
      <c r="BN54" s="64"/>
      <c r="BW54" s="64"/>
      <c r="CA54" s="95" t="s">
        <v>217</v>
      </c>
      <c r="CB54" s="96"/>
      <c r="CC54" s="100">
        <f>1-(SUM(CC50:CC53))</f>
        <v>0.1026955721055931</v>
      </c>
      <c r="CH54" s="64"/>
      <c r="CQ54" s="64"/>
      <c r="DM54" s="64"/>
      <c r="DP54" s="62" t="s">
        <v>69</v>
      </c>
      <c r="DQ54" s="62" t="s">
        <v>70</v>
      </c>
      <c r="DR54" s="62">
        <v>200</v>
      </c>
      <c r="DS54" s="62">
        <v>25.7</v>
      </c>
      <c r="DW54" s="62" t="s">
        <v>69</v>
      </c>
      <c r="DX54" s="62" t="s">
        <v>70</v>
      </c>
      <c r="DY54" s="62">
        <v>1055637</v>
      </c>
      <c r="DZ54" s="62">
        <v>25.7</v>
      </c>
    </row>
    <row r="55" spans="8:130" x14ac:dyDescent="0.25">
      <c r="H55" s="64"/>
      <c r="J55" s="24" t="s">
        <v>76</v>
      </c>
      <c r="AR55" s="64"/>
      <c r="BC55" s="64"/>
      <c r="BF55" s="62" t="s">
        <v>315</v>
      </c>
      <c r="BG55" s="62">
        <v>205849</v>
      </c>
      <c r="BH55" s="65">
        <v>39</v>
      </c>
      <c r="BI55" s="35">
        <f>BG55/$BG$63</f>
        <v>5.0064133962885476E-2</v>
      </c>
      <c r="BN55" s="64"/>
      <c r="BW55" s="64"/>
      <c r="CH55" s="64"/>
      <c r="CQ55" s="64"/>
      <c r="DM55" s="64"/>
      <c r="DP55" s="62" t="s">
        <v>43</v>
      </c>
      <c r="DR55" s="62">
        <v>779</v>
      </c>
      <c r="DS55" s="62">
        <v>100</v>
      </c>
      <c r="DW55" s="62" t="s">
        <v>43</v>
      </c>
      <c r="DY55" s="62">
        <v>4111706</v>
      </c>
      <c r="DZ55" s="62">
        <v>100</v>
      </c>
    </row>
    <row r="56" spans="8:130" x14ac:dyDescent="0.25">
      <c r="H56" s="64"/>
      <c r="L56" s="62" t="s">
        <v>3</v>
      </c>
      <c r="M56" s="62" t="s">
        <v>4</v>
      </c>
      <c r="AR56" s="64"/>
      <c r="BC56" s="64"/>
      <c r="BF56" s="62" t="s">
        <v>320</v>
      </c>
      <c r="BG56" s="62">
        <v>311413</v>
      </c>
      <c r="BH56" s="65">
        <v>59</v>
      </c>
      <c r="BI56" s="35">
        <f t="shared" ref="BI56:BI62" si="3">BG56/$BG$63</f>
        <v>7.5738148593308963E-2</v>
      </c>
      <c r="BN56" s="64"/>
      <c r="BW56" s="64"/>
      <c r="CH56" s="64"/>
      <c r="CQ56" s="64"/>
      <c r="DM56" s="64"/>
    </row>
    <row r="57" spans="8:130" x14ac:dyDescent="0.25">
      <c r="H57" s="64"/>
      <c r="J57" s="62" t="s">
        <v>6</v>
      </c>
      <c r="K57" s="62">
        <v>1</v>
      </c>
      <c r="L57" s="62">
        <v>10</v>
      </c>
      <c r="M57" s="62">
        <v>1.3</v>
      </c>
      <c r="R57" s="24" t="s">
        <v>100</v>
      </c>
      <c r="AR57" s="64"/>
      <c r="BC57" s="64"/>
      <c r="BF57" s="62" t="s">
        <v>322</v>
      </c>
      <c r="BG57" s="62">
        <v>343082</v>
      </c>
      <c r="BH57" s="65">
        <v>65</v>
      </c>
      <c r="BI57" s="35">
        <f t="shared" si="3"/>
        <v>8.344030434082593E-2</v>
      </c>
      <c r="BN57" s="64"/>
      <c r="BW57" s="64"/>
      <c r="CH57" s="64"/>
      <c r="CQ57" s="64"/>
      <c r="CT57" s="24" t="s">
        <v>337</v>
      </c>
      <c r="DA57" s="24" t="s">
        <v>337</v>
      </c>
      <c r="DM57" s="64"/>
    </row>
    <row r="58" spans="8:130" x14ac:dyDescent="0.25">
      <c r="H58" s="64"/>
      <c r="J58" s="62" t="s">
        <v>69</v>
      </c>
      <c r="K58" s="62" t="s">
        <v>70</v>
      </c>
      <c r="L58" s="62">
        <v>769</v>
      </c>
      <c r="M58" s="62">
        <v>98.7</v>
      </c>
      <c r="T58" s="62" t="s">
        <v>3</v>
      </c>
      <c r="U58" s="62" t="s">
        <v>4</v>
      </c>
      <c r="V58" s="62" t="s">
        <v>5</v>
      </c>
      <c r="AR58" s="64"/>
      <c r="BC58" s="64"/>
      <c r="BF58" s="62" t="s">
        <v>323</v>
      </c>
      <c r="BG58" s="62">
        <v>469758</v>
      </c>
      <c r="BH58" s="65">
        <v>89</v>
      </c>
      <c r="BI58" s="35">
        <f t="shared" si="3"/>
        <v>0.1142489273308938</v>
      </c>
      <c r="BN58" s="64"/>
      <c r="BW58" s="64"/>
      <c r="CH58" s="64"/>
      <c r="CQ58" s="64"/>
      <c r="CV58" s="62" t="s">
        <v>3</v>
      </c>
      <c r="CW58" s="62" t="s">
        <v>4</v>
      </c>
      <c r="DC58" s="62" t="s">
        <v>3</v>
      </c>
      <c r="DD58" s="62" t="s">
        <v>4</v>
      </c>
      <c r="DM58" s="64"/>
    </row>
    <row r="59" spans="8:130" x14ac:dyDescent="0.25">
      <c r="H59" s="64"/>
      <c r="J59" s="62" t="s">
        <v>43</v>
      </c>
      <c r="L59" s="62">
        <v>779</v>
      </c>
      <c r="M59" s="62">
        <v>100</v>
      </c>
      <c r="R59" s="62" t="s">
        <v>6</v>
      </c>
      <c r="S59" s="62" t="s">
        <v>46</v>
      </c>
      <c r="T59" s="62">
        <v>33</v>
      </c>
      <c r="U59" s="62">
        <v>4.2</v>
      </c>
      <c r="V59" s="62">
        <v>4.3</v>
      </c>
      <c r="AR59" s="64"/>
      <c r="BC59" s="64"/>
      <c r="BF59" s="62" t="s">
        <v>314</v>
      </c>
      <c r="BG59" s="62">
        <v>480315</v>
      </c>
      <c r="BH59" s="65">
        <v>91</v>
      </c>
      <c r="BI59" s="35">
        <f t="shared" si="3"/>
        <v>0.11681647471876637</v>
      </c>
      <c r="BN59" s="64"/>
      <c r="BW59" s="64"/>
      <c r="CH59" s="64"/>
      <c r="CQ59" s="64"/>
      <c r="CT59" s="62" t="s">
        <v>6</v>
      </c>
      <c r="CU59" s="62" t="s">
        <v>331</v>
      </c>
      <c r="CV59" s="62">
        <v>239</v>
      </c>
      <c r="CW59" s="62">
        <v>30.7</v>
      </c>
      <c r="DA59" s="62" t="s">
        <v>6</v>
      </c>
      <c r="DB59" s="62" t="s">
        <v>331</v>
      </c>
      <c r="DC59" s="62">
        <v>1261486</v>
      </c>
      <c r="DD59" s="62">
        <v>30.7</v>
      </c>
      <c r="DM59" s="64"/>
      <c r="DP59" s="24" t="s">
        <v>462</v>
      </c>
      <c r="DW59" s="24" t="s">
        <v>462</v>
      </c>
    </row>
    <row r="60" spans="8:130" x14ac:dyDescent="0.25">
      <c r="H60" s="64"/>
      <c r="S60" s="62" t="s">
        <v>49</v>
      </c>
      <c r="T60" s="62">
        <v>741</v>
      </c>
      <c r="U60" s="62">
        <v>95.1</v>
      </c>
      <c r="V60" s="62">
        <v>95.7</v>
      </c>
      <c r="AR60" s="64"/>
      <c r="BC60" s="64"/>
      <c r="BF60" s="62" t="s">
        <v>319</v>
      </c>
      <c r="BG60" s="62">
        <v>533097</v>
      </c>
      <c r="BH60" s="65">
        <v>101</v>
      </c>
      <c r="BI60" s="35">
        <f t="shared" si="3"/>
        <v>0.12965348203397811</v>
      </c>
      <c r="BN60" s="64"/>
      <c r="BW60" s="64"/>
      <c r="CH60" s="64"/>
      <c r="CQ60" s="64"/>
      <c r="CU60" s="62" t="s">
        <v>332</v>
      </c>
      <c r="CV60" s="62">
        <v>537</v>
      </c>
      <c r="CW60" s="62">
        <v>68.900000000000006</v>
      </c>
      <c r="DB60" s="62" t="s">
        <v>332</v>
      </c>
      <c r="DC60" s="62">
        <v>2834385</v>
      </c>
      <c r="DD60" s="62">
        <v>68.900000000000006</v>
      </c>
      <c r="DM60" s="64"/>
      <c r="DR60" s="62" t="s">
        <v>3</v>
      </c>
      <c r="DS60" s="62" t="s">
        <v>4</v>
      </c>
      <c r="DY60" s="62" t="s">
        <v>3</v>
      </c>
      <c r="DZ60" s="62" t="s">
        <v>4</v>
      </c>
    </row>
    <row r="61" spans="8:130" x14ac:dyDescent="0.25">
      <c r="H61" s="64"/>
      <c r="S61" s="62" t="s">
        <v>43</v>
      </c>
      <c r="T61" s="62">
        <v>774</v>
      </c>
      <c r="U61" s="62">
        <v>99.4</v>
      </c>
      <c r="V61" s="62">
        <v>100</v>
      </c>
      <c r="AR61" s="64"/>
      <c r="BC61" s="64"/>
      <c r="BF61" s="62" t="s">
        <v>321</v>
      </c>
      <c r="BG61" s="62">
        <v>744224</v>
      </c>
      <c r="BH61" s="65">
        <v>141</v>
      </c>
      <c r="BI61" s="35">
        <f t="shared" si="3"/>
        <v>0.18100126808677469</v>
      </c>
      <c r="BN61" s="64"/>
      <c r="BW61" s="64"/>
      <c r="CH61" s="64"/>
      <c r="CQ61" s="64"/>
      <c r="CU61" s="62" t="s">
        <v>43</v>
      </c>
      <c r="CV61" s="62">
        <v>776</v>
      </c>
      <c r="CW61" s="62">
        <v>99.6</v>
      </c>
      <c r="DB61" s="62" t="s">
        <v>43</v>
      </c>
      <c r="DC61" s="62">
        <v>4095872</v>
      </c>
      <c r="DD61" s="62">
        <v>99.6</v>
      </c>
      <c r="DM61" s="64"/>
      <c r="DP61" s="62" t="s">
        <v>6</v>
      </c>
      <c r="DQ61" s="62" t="s">
        <v>454</v>
      </c>
      <c r="DR61" s="62">
        <v>94</v>
      </c>
      <c r="DS61" s="62">
        <v>12.1</v>
      </c>
      <c r="DW61" s="62" t="s">
        <v>6</v>
      </c>
      <c r="DX61" s="62" t="s">
        <v>454</v>
      </c>
      <c r="DY61" s="62">
        <v>496149</v>
      </c>
      <c r="DZ61" s="62">
        <v>12.1</v>
      </c>
    </row>
    <row r="62" spans="8:130" x14ac:dyDescent="0.25">
      <c r="H62" s="64"/>
      <c r="R62" s="62" t="s">
        <v>69</v>
      </c>
      <c r="S62" s="62" t="s">
        <v>70</v>
      </c>
      <c r="T62" s="62">
        <v>5</v>
      </c>
      <c r="U62" s="62">
        <v>0.6</v>
      </c>
      <c r="AR62" s="64"/>
      <c r="BC62" s="64"/>
      <c r="BF62" s="62" t="s">
        <v>318</v>
      </c>
      <c r="BG62" s="62">
        <v>749502</v>
      </c>
      <c r="BH62" s="65">
        <v>142</v>
      </c>
      <c r="BI62" s="35">
        <f t="shared" si="3"/>
        <v>0.18228492017668579</v>
      </c>
      <c r="BN62" s="64"/>
      <c r="BW62" s="64"/>
      <c r="CH62" s="64"/>
      <c r="CQ62" s="64"/>
      <c r="CT62" s="62" t="s">
        <v>69</v>
      </c>
      <c r="CU62" s="62" t="s">
        <v>70</v>
      </c>
      <c r="CV62" s="62">
        <v>3</v>
      </c>
      <c r="CW62" s="62">
        <v>0.4</v>
      </c>
      <c r="DA62" s="62" t="s">
        <v>69</v>
      </c>
      <c r="DB62" s="62" t="s">
        <v>70</v>
      </c>
      <c r="DC62" s="62">
        <v>15835</v>
      </c>
      <c r="DD62" s="62">
        <v>0.4</v>
      </c>
      <c r="DM62" s="64"/>
      <c r="DQ62" s="62" t="s">
        <v>455</v>
      </c>
      <c r="DR62" s="62">
        <v>193</v>
      </c>
      <c r="DS62" s="62">
        <v>24.8</v>
      </c>
      <c r="DX62" s="62" t="s">
        <v>455</v>
      </c>
      <c r="DY62" s="62">
        <v>1018690</v>
      </c>
      <c r="DZ62" s="62">
        <v>24.8</v>
      </c>
    </row>
    <row r="63" spans="8:130" x14ac:dyDescent="0.25">
      <c r="H63" s="64"/>
      <c r="J63" s="24" t="s">
        <v>77</v>
      </c>
      <c r="R63" s="62" t="s">
        <v>43</v>
      </c>
      <c r="T63" s="62">
        <v>779</v>
      </c>
      <c r="U63" s="62">
        <v>100</v>
      </c>
      <c r="AR63" s="64"/>
      <c r="BC63" s="64"/>
      <c r="BG63" s="62">
        <v>4111706</v>
      </c>
      <c r="BN63" s="64"/>
      <c r="BW63" s="64"/>
      <c r="CH63" s="64"/>
      <c r="CQ63" s="64"/>
      <c r="CT63" s="62" t="s">
        <v>43</v>
      </c>
      <c r="CV63" s="62">
        <v>779</v>
      </c>
      <c r="CW63" s="62">
        <v>100</v>
      </c>
      <c r="DA63" s="62" t="s">
        <v>43</v>
      </c>
      <c r="DC63" s="62">
        <v>4111706</v>
      </c>
      <c r="DD63" s="62">
        <v>100</v>
      </c>
      <c r="DM63" s="64"/>
      <c r="DQ63" s="62" t="s">
        <v>456</v>
      </c>
      <c r="DR63" s="62">
        <v>30</v>
      </c>
      <c r="DS63" s="62">
        <v>3.9</v>
      </c>
      <c r="DX63" s="62" t="s">
        <v>456</v>
      </c>
      <c r="DY63" s="62">
        <v>158346</v>
      </c>
      <c r="DZ63" s="62">
        <v>3.9</v>
      </c>
    </row>
    <row r="64" spans="8:130" x14ac:dyDescent="0.25">
      <c r="H64" s="64"/>
      <c r="L64" s="62" t="s">
        <v>3</v>
      </c>
      <c r="M64" s="62" t="s">
        <v>4</v>
      </c>
      <c r="AR64" s="64"/>
      <c r="BC64" s="64"/>
      <c r="BN64" s="64"/>
      <c r="BW64" s="64"/>
      <c r="CH64" s="64"/>
      <c r="CQ64" s="64"/>
      <c r="DM64" s="64"/>
      <c r="DQ64" s="62" t="s">
        <v>457</v>
      </c>
      <c r="DR64" s="62">
        <v>6</v>
      </c>
      <c r="DS64" s="62">
        <v>0.8</v>
      </c>
      <c r="DX64" s="62" t="s">
        <v>457</v>
      </c>
      <c r="DY64" s="62">
        <v>31669</v>
      </c>
      <c r="DZ64" s="62">
        <v>0.8</v>
      </c>
    </row>
    <row r="65" spans="8:130" x14ac:dyDescent="0.25">
      <c r="H65" s="64"/>
      <c r="J65" s="62" t="s">
        <v>6</v>
      </c>
      <c r="K65" s="62">
        <v>1</v>
      </c>
      <c r="L65" s="62">
        <v>14</v>
      </c>
      <c r="M65" s="62">
        <v>1.8</v>
      </c>
      <c r="AR65" s="64"/>
      <c r="BC65" s="64"/>
      <c r="BN65" s="64"/>
      <c r="BW65" s="64"/>
      <c r="CH65" s="64"/>
      <c r="CQ65" s="64"/>
      <c r="DM65" s="64"/>
      <c r="DQ65" s="62" t="s">
        <v>458</v>
      </c>
      <c r="DR65" s="62">
        <v>26</v>
      </c>
      <c r="DS65" s="62">
        <v>3.3</v>
      </c>
      <c r="DX65" s="62" t="s">
        <v>458</v>
      </c>
      <c r="DY65" s="62">
        <v>137233</v>
      </c>
      <c r="DZ65" s="62">
        <v>3.3</v>
      </c>
    </row>
    <row r="66" spans="8:130" x14ac:dyDescent="0.25">
      <c r="H66" s="64"/>
      <c r="J66" s="62" t="s">
        <v>69</v>
      </c>
      <c r="K66" s="62" t="s">
        <v>70</v>
      </c>
      <c r="L66" s="62">
        <v>765</v>
      </c>
      <c r="M66" s="62">
        <v>98.2</v>
      </c>
      <c r="AR66" s="64"/>
      <c r="BC66" s="64"/>
      <c r="BN66" s="64"/>
      <c r="BW66" s="64"/>
      <c r="CH66" s="64"/>
      <c r="CQ66" s="64"/>
      <c r="DM66" s="64"/>
      <c r="DQ66" s="62" t="s">
        <v>43</v>
      </c>
      <c r="DR66" s="62">
        <v>349</v>
      </c>
      <c r="DS66" s="62">
        <v>44.8</v>
      </c>
      <c r="DX66" s="62" t="s">
        <v>43</v>
      </c>
      <c r="DY66" s="62">
        <v>1842087</v>
      </c>
      <c r="DZ66" s="62">
        <v>44.8</v>
      </c>
    </row>
    <row r="67" spans="8:130" x14ac:dyDescent="0.25">
      <c r="H67" s="64"/>
      <c r="J67" s="62" t="s">
        <v>43</v>
      </c>
      <c r="L67" s="62">
        <v>779</v>
      </c>
      <c r="M67" s="62">
        <v>100</v>
      </c>
      <c r="R67" s="24" t="s">
        <v>101</v>
      </c>
      <c r="AR67" s="64"/>
      <c r="BC67" s="64"/>
      <c r="BN67" s="64"/>
      <c r="BW67" s="64"/>
      <c r="CH67" s="64"/>
      <c r="CQ67" s="64"/>
      <c r="CT67" s="24" t="s">
        <v>338</v>
      </c>
      <c r="DA67" s="24" t="s">
        <v>338</v>
      </c>
      <c r="DM67" s="64"/>
      <c r="DP67" s="62" t="s">
        <v>69</v>
      </c>
      <c r="DQ67" s="62" t="s">
        <v>70</v>
      </c>
      <c r="DR67" s="62">
        <v>430</v>
      </c>
      <c r="DS67" s="62">
        <v>55.2</v>
      </c>
      <c r="DW67" s="62" t="s">
        <v>69</v>
      </c>
      <c r="DX67" s="62" t="s">
        <v>70</v>
      </c>
      <c r="DY67" s="62">
        <v>2269620</v>
      </c>
      <c r="DZ67" s="62">
        <v>55.2</v>
      </c>
    </row>
    <row r="68" spans="8:130" x14ac:dyDescent="0.25">
      <c r="H68" s="64"/>
      <c r="T68" s="62" t="s">
        <v>3</v>
      </c>
      <c r="U68" s="62" t="s">
        <v>4</v>
      </c>
      <c r="V68" s="62" t="s">
        <v>5</v>
      </c>
      <c r="AR68" s="64"/>
      <c r="BC68" s="64"/>
      <c r="BN68" s="64"/>
      <c r="BW68" s="64"/>
      <c r="CH68" s="64"/>
      <c r="CQ68" s="64"/>
      <c r="CV68" s="62" t="s">
        <v>3</v>
      </c>
      <c r="CW68" s="62" t="s">
        <v>4</v>
      </c>
      <c r="DC68" s="62" t="s">
        <v>3</v>
      </c>
      <c r="DD68" s="62" t="s">
        <v>4</v>
      </c>
      <c r="DM68" s="64"/>
      <c r="DP68" s="62" t="s">
        <v>43</v>
      </c>
      <c r="DR68" s="62">
        <v>779</v>
      </c>
      <c r="DS68" s="62">
        <v>100</v>
      </c>
      <c r="DW68" s="62" t="s">
        <v>43</v>
      </c>
      <c r="DY68" s="62">
        <v>4111706</v>
      </c>
      <c r="DZ68" s="62">
        <v>100</v>
      </c>
    </row>
    <row r="69" spans="8:130" x14ac:dyDescent="0.25">
      <c r="H69" s="64"/>
      <c r="R69" s="62" t="s">
        <v>6</v>
      </c>
      <c r="S69" s="62" t="s">
        <v>46</v>
      </c>
      <c r="T69" s="62">
        <v>66</v>
      </c>
      <c r="U69" s="62">
        <v>8.5</v>
      </c>
      <c r="V69" s="62">
        <v>8.5</v>
      </c>
      <c r="AR69" s="64"/>
      <c r="BC69" s="64"/>
      <c r="BN69" s="64"/>
      <c r="BW69" s="64"/>
      <c r="CH69" s="64"/>
      <c r="CQ69" s="64"/>
      <c r="CT69" s="62" t="s">
        <v>6</v>
      </c>
      <c r="CU69" s="62" t="s">
        <v>331</v>
      </c>
      <c r="CV69" s="62">
        <v>169</v>
      </c>
      <c r="CW69" s="62">
        <v>21.7</v>
      </c>
      <c r="DA69" s="62" t="s">
        <v>6</v>
      </c>
      <c r="DB69" s="62" t="s">
        <v>331</v>
      </c>
      <c r="DC69" s="62">
        <v>892013</v>
      </c>
      <c r="DD69" s="62">
        <v>21.7</v>
      </c>
      <c r="DM69" s="64"/>
    </row>
    <row r="70" spans="8:130" x14ac:dyDescent="0.25">
      <c r="H70" s="64"/>
      <c r="S70" s="62" t="s">
        <v>49</v>
      </c>
      <c r="T70" s="62">
        <v>708</v>
      </c>
      <c r="U70" s="62">
        <v>90.9</v>
      </c>
      <c r="V70" s="62">
        <v>91.5</v>
      </c>
      <c r="AR70" s="64"/>
      <c r="BC70" s="64"/>
      <c r="BN70" s="64"/>
      <c r="BW70" s="64"/>
      <c r="CH70" s="64"/>
      <c r="CQ70" s="64"/>
      <c r="CU70" s="62" t="s">
        <v>332</v>
      </c>
      <c r="CV70" s="62">
        <v>606</v>
      </c>
      <c r="CW70" s="62">
        <v>77.8</v>
      </c>
      <c r="DB70" s="62" t="s">
        <v>332</v>
      </c>
      <c r="DC70" s="62">
        <v>3198580</v>
      </c>
      <c r="DD70" s="62">
        <v>77.8</v>
      </c>
      <c r="DM70" s="64"/>
    </row>
    <row r="71" spans="8:130" x14ac:dyDescent="0.25">
      <c r="H71" s="64"/>
      <c r="J71" s="24" t="s">
        <v>78</v>
      </c>
      <c r="S71" s="62" t="s">
        <v>43</v>
      </c>
      <c r="T71" s="62">
        <v>774</v>
      </c>
      <c r="U71" s="62">
        <v>99.4</v>
      </c>
      <c r="V71" s="62">
        <v>100</v>
      </c>
      <c r="AR71" s="64"/>
      <c r="BC71" s="64"/>
      <c r="BN71" s="64"/>
      <c r="BW71" s="64"/>
      <c r="CH71" s="64"/>
      <c r="CQ71" s="64"/>
      <c r="CU71" s="62" t="s">
        <v>43</v>
      </c>
      <c r="CV71" s="62">
        <v>775</v>
      </c>
      <c r="CW71" s="62">
        <v>99.5</v>
      </c>
      <c r="DB71" s="62" t="s">
        <v>43</v>
      </c>
      <c r="DC71" s="62">
        <v>4090593</v>
      </c>
      <c r="DD71" s="62">
        <v>99.5</v>
      </c>
      <c r="DM71" s="64"/>
    </row>
    <row r="72" spans="8:130" x14ac:dyDescent="0.25">
      <c r="H72" s="64"/>
      <c r="L72" s="62" t="s">
        <v>3</v>
      </c>
      <c r="M72" s="62" t="s">
        <v>4</v>
      </c>
      <c r="R72" s="62" t="s">
        <v>69</v>
      </c>
      <c r="S72" s="62" t="s">
        <v>70</v>
      </c>
      <c r="T72" s="62">
        <v>5</v>
      </c>
      <c r="U72" s="62">
        <v>0.6</v>
      </c>
      <c r="AR72" s="64"/>
      <c r="BC72" s="64"/>
      <c r="BN72" s="64"/>
      <c r="BW72" s="64"/>
      <c r="CH72" s="64"/>
      <c r="CQ72" s="64"/>
      <c r="CT72" s="62" t="s">
        <v>69</v>
      </c>
      <c r="CU72" s="62" t="s">
        <v>70</v>
      </c>
      <c r="CV72" s="62">
        <v>4</v>
      </c>
      <c r="CW72" s="62">
        <v>0.5</v>
      </c>
      <c r="DA72" s="62" t="s">
        <v>69</v>
      </c>
      <c r="DB72" s="62" t="s">
        <v>70</v>
      </c>
      <c r="DC72" s="62">
        <v>21113</v>
      </c>
      <c r="DD72" s="62">
        <v>0.5</v>
      </c>
      <c r="DM72" s="64"/>
      <c r="DP72" s="24" t="s">
        <v>463</v>
      </c>
      <c r="DW72" s="24" t="s">
        <v>463</v>
      </c>
    </row>
    <row r="73" spans="8:130" x14ac:dyDescent="0.25">
      <c r="H73" s="64"/>
      <c r="J73" s="62" t="s">
        <v>6</v>
      </c>
      <c r="K73" s="62">
        <v>1</v>
      </c>
      <c r="L73" s="62">
        <v>4</v>
      </c>
      <c r="M73" s="62">
        <v>0.5</v>
      </c>
      <c r="R73" s="62" t="s">
        <v>43</v>
      </c>
      <c r="T73" s="62">
        <v>779</v>
      </c>
      <c r="U73" s="62">
        <v>100</v>
      </c>
      <c r="AR73" s="64"/>
      <c r="BC73" s="64"/>
      <c r="BN73" s="64"/>
      <c r="BW73" s="64"/>
      <c r="CH73" s="64"/>
      <c r="CQ73" s="64"/>
      <c r="CT73" s="62" t="s">
        <v>43</v>
      </c>
      <c r="CV73" s="62">
        <v>779</v>
      </c>
      <c r="CW73" s="62">
        <v>100</v>
      </c>
      <c r="DA73" s="62" t="s">
        <v>43</v>
      </c>
      <c r="DC73" s="62">
        <v>4111706</v>
      </c>
      <c r="DD73" s="62">
        <v>100</v>
      </c>
      <c r="DM73" s="64"/>
      <c r="DR73" s="62" t="s">
        <v>3</v>
      </c>
      <c r="DS73" s="62" t="s">
        <v>4</v>
      </c>
      <c r="DY73" s="62" t="s">
        <v>3</v>
      </c>
      <c r="DZ73" s="62" t="s">
        <v>4</v>
      </c>
    </row>
    <row r="74" spans="8:130" x14ac:dyDescent="0.25">
      <c r="H74" s="64"/>
      <c r="J74" s="62" t="s">
        <v>69</v>
      </c>
      <c r="K74" s="62" t="s">
        <v>70</v>
      </c>
      <c r="L74" s="62">
        <v>775</v>
      </c>
      <c r="M74" s="62">
        <v>99.5</v>
      </c>
      <c r="AR74" s="64"/>
      <c r="BC74" s="64"/>
      <c r="BN74" s="64"/>
      <c r="BW74" s="64"/>
      <c r="CH74" s="64"/>
      <c r="CQ74" s="64"/>
      <c r="DM74" s="64"/>
      <c r="DP74" s="62" t="s">
        <v>6</v>
      </c>
      <c r="DQ74" s="62" t="s">
        <v>454</v>
      </c>
      <c r="DR74" s="62">
        <v>48</v>
      </c>
      <c r="DS74" s="62">
        <v>6.2</v>
      </c>
      <c r="DW74" s="62" t="s">
        <v>6</v>
      </c>
      <c r="DX74" s="62" t="s">
        <v>454</v>
      </c>
      <c r="DY74" s="62">
        <v>253353</v>
      </c>
      <c r="DZ74" s="62">
        <v>6.2</v>
      </c>
    </row>
    <row r="75" spans="8:130" x14ac:dyDescent="0.25">
      <c r="H75" s="64"/>
      <c r="J75" s="62" t="s">
        <v>43</v>
      </c>
      <c r="L75" s="62">
        <v>779</v>
      </c>
      <c r="M75" s="62">
        <v>100</v>
      </c>
      <c r="AR75" s="64"/>
      <c r="BC75" s="64"/>
      <c r="BN75" s="64"/>
      <c r="BW75" s="64"/>
      <c r="CH75" s="64"/>
      <c r="CQ75" s="64"/>
      <c r="DM75" s="64"/>
      <c r="DQ75" s="62" t="s">
        <v>455</v>
      </c>
      <c r="DR75" s="62">
        <v>136</v>
      </c>
      <c r="DS75" s="62">
        <v>17.5</v>
      </c>
      <c r="DX75" s="62" t="s">
        <v>455</v>
      </c>
      <c r="DY75" s="62">
        <v>717833</v>
      </c>
      <c r="DZ75" s="62">
        <v>17.5</v>
      </c>
    </row>
    <row r="76" spans="8:130" x14ac:dyDescent="0.25">
      <c r="H76" s="64"/>
      <c r="AR76" s="64"/>
      <c r="BC76" s="64"/>
      <c r="BN76" s="64"/>
      <c r="BW76" s="64"/>
      <c r="CH76" s="64"/>
      <c r="CQ76" s="64"/>
      <c r="DM76" s="64"/>
      <c r="DQ76" s="62" t="s">
        <v>456</v>
      </c>
      <c r="DR76" s="62">
        <v>33</v>
      </c>
      <c r="DS76" s="62">
        <v>4.2</v>
      </c>
      <c r="DX76" s="62" t="s">
        <v>456</v>
      </c>
      <c r="DY76" s="62">
        <v>174180</v>
      </c>
      <c r="DZ76" s="62">
        <v>4.2</v>
      </c>
    </row>
    <row r="77" spans="8:130" x14ac:dyDescent="0.25">
      <c r="H77" s="64"/>
      <c r="R77" s="24" t="s">
        <v>102</v>
      </c>
      <c r="AR77" s="64"/>
      <c r="BC77" s="64"/>
      <c r="BN77" s="64"/>
      <c r="BW77" s="64"/>
      <c r="CH77" s="64"/>
      <c r="CQ77" s="64"/>
      <c r="CT77" s="24" t="s">
        <v>339</v>
      </c>
      <c r="DA77" s="24" t="s">
        <v>339</v>
      </c>
      <c r="DM77" s="64"/>
      <c r="DQ77" s="62" t="s">
        <v>457</v>
      </c>
      <c r="DR77" s="62">
        <v>3</v>
      </c>
      <c r="DS77" s="62">
        <v>0.4</v>
      </c>
      <c r="DX77" s="62" t="s">
        <v>457</v>
      </c>
      <c r="DY77" s="62">
        <v>15835</v>
      </c>
      <c r="DZ77" s="62">
        <v>0.4</v>
      </c>
    </row>
    <row r="78" spans="8:130" x14ac:dyDescent="0.25">
      <c r="H78" s="64"/>
      <c r="T78" s="62" t="s">
        <v>3</v>
      </c>
      <c r="U78" s="62" t="s">
        <v>4</v>
      </c>
      <c r="V78" s="62" t="s">
        <v>5</v>
      </c>
      <c r="AR78" s="64"/>
      <c r="BC78" s="64"/>
      <c r="BN78" s="64"/>
      <c r="BW78" s="64"/>
      <c r="CH78" s="64"/>
      <c r="CQ78" s="64"/>
      <c r="CV78" s="62" t="s">
        <v>3</v>
      </c>
      <c r="CW78" s="62" t="s">
        <v>4</v>
      </c>
      <c r="DC78" s="62" t="s">
        <v>3</v>
      </c>
      <c r="DD78" s="62" t="s">
        <v>4</v>
      </c>
      <c r="DM78" s="64"/>
      <c r="DQ78" s="62" t="s">
        <v>458</v>
      </c>
      <c r="DR78" s="62">
        <v>18</v>
      </c>
      <c r="DS78" s="62">
        <v>2.2999999999999998</v>
      </c>
      <c r="DX78" s="62" t="s">
        <v>458</v>
      </c>
      <c r="DY78" s="62">
        <v>95007</v>
      </c>
      <c r="DZ78" s="62">
        <v>2.2999999999999998</v>
      </c>
    </row>
    <row r="79" spans="8:130" x14ac:dyDescent="0.25">
      <c r="H79" s="64"/>
      <c r="J79" s="24" t="s">
        <v>79</v>
      </c>
      <c r="R79" s="62" t="s">
        <v>6</v>
      </c>
      <c r="S79" s="62" t="s">
        <v>46</v>
      </c>
      <c r="T79" s="62">
        <v>64</v>
      </c>
      <c r="U79" s="62">
        <v>8.1999999999999993</v>
      </c>
      <c r="V79" s="62">
        <v>8.3000000000000007</v>
      </c>
      <c r="AR79" s="64"/>
      <c r="BC79" s="64"/>
      <c r="BN79" s="64"/>
      <c r="BW79" s="64"/>
      <c r="CH79" s="64"/>
      <c r="CQ79" s="64"/>
      <c r="CT79" s="62" t="s">
        <v>6</v>
      </c>
      <c r="CU79" s="62" t="s">
        <v>331</v>
      </c>
      <c r="CV79" s="62">
        <v>276</v>
      </c>
      <c r="CW79" s="62">
        <v>35.4</v>
      </c>
      <c r="DA79" s="62" t="s">
        <v>6</v>
      </c>
      <c r="DB79" s="62" t="s">
        <v>331</v>
      </c>
      <c r="DC79" s="62">
        <v>1456779</v>
      </c>
      <c r="DD79" s="62">
        <v>35.4</v>
      </c>
      <c r="DM79" s="64"/>
      <c r="DQ79" s="62" t="s">
        <v>43</v>
      </c>
      <c r="DR79" s="62">
        <v>238</v>
      </c>
      <c r="DS79" s="62">
        <v>30.6</v>
      </c>
      <c r="DX79" s="62" t="s">
        <v>43</v>
      </c>
      <c r="DY79" s="62">
        <v>1256208</v>
      </c>
      <c r="DZ79" s="62">
        <v>30.6</v>
      </c>
    </row>
    <row r="80" spans="8:130" x14ac:dyDescent="0.25">
      <c r="H80" s="64"/>
      <c r="L80" s="62" t="s">
        <v>3</v>
      </c>
      <c r="M80" s="62" t="s">
        <v>4</v>
      </c>
      <c r="S80" s="62" t="s">
        <v>49</v>
      </c>
      <c r="T80" s="62">
        <v>710</v>
      </c>
      <c r="U80" s="62">
        <v>91.1</v>
      </c>
      <c r="V80" s="62">
        <v>91.7</v>
      </c>
      <c r="AR80" s="64"/>
      <c r="BC80" s="64"/>
      <c r="BN80" s="64"/>
      <c r="BW80" s="64"/>
      <c r="CH80" s="64"/>
      <c r="CQ80" s="64"/>
      <c r="CU80" s="62" t="s">
        <v>332</v>
      </c>
      <c r="CV80" s="62">
        <v>499</v>
      </c>
      <c r="CW80" s="62">
        <v>64.099999999999994</v>
      </c>
      <c r="DB80" s="62" t="s">
        <v>332</v>
      </c>
      <c r="DC80" s="62">
        <v>2633814</v>
      </c>
      <c r="DD80" s="62">
        <v>64.099999999999994</v>
      </c>
      <c r="DM80" s="64"/>
      <c r="DP80" s="62" t="s">
        <v>69</v>
      </c>
      <c r="DQ80" s="62" t="s">
        <v>70</v>
      </c>
      <c r="DR80" s="62">
        <v>541</v>
      </c>
      <c r="DS80" s="62">
        <v>69.400000000000006</v>
      </c>
      <c r="DW80" s="62" t="s">
        <v>69</v>
      </c>
      <c r="DX80" s="62" t="s">
        <v>70</v>
      </c>
      <c r="DY80" s="62">
        <v>2855498</v>
      </c>
      <c r="DZ80" s="62">
        <v>69.400000000000006</v>
      </c>
    </row>
    <row r="81" spans="8:130" x14ac:dyDescent="0.25">
      <c r="H81" s="64"/>
      <c r="J81" s="62" t="s">
        <v>69</v>
      </c>
      <c r="K81" s="62" t="s">
        <v>70</v>
      </c>
      <c r="L81" s="62">
        <v>779</v>
      </c>
      <c r="M81" s="62">
        <v>100</v>
      </c>
      <c r="S81" s="62" t="s">
        <v>43</v>
      </c>
      <c r="T81" s="62">
        <v>774</v>
      </c>
      <c r="U81" s="62">
        <v>99.4</v>
      </c>
      <c r="V81" s="62">
        <v>100</v>
      </c>
      <c r="AR81" s="64"/>
      <c r="BC81" s="64"/>
      <c r="BN81" s="64"/>
      <c r="BW81" s="64"/>
      <c r="CH81" s="64"/>
      <c r="CQ81" s="64"/>
      <c r="CU81" s="62" t="s">
        <v>43</v>
      </c>
      <c r="CV81" s="62">
        <v>775</v>
      </c>
      <c r="CW81" s="62">
        <v>99.5</v>
      </c>
      <c r="DB81" s="62" t="s">
        <v>43</v>
      </c>
      <c r="DC81" s="62">
        <v>4090593</v>
      </c>
      <c r="DD81" s="62">
        <v>99.5</v>
      </c>
      <c r="DM81" s="64"/>
      <c r="DP81" s="62" t="s">
        <v>43</v>
      </c>
      <c r="DR81" s="62">
        <v>779</v>
      </c>
      <c r="DS81" s="62">
        <v>100</v>
      </c>
      <c r="DW81" s="62" t="s">
        <v>43</v>
      </c>
      <c r="DY81" s="62">
        <v>4111706</v>
      </c>
      <c r="DZ81" s="62">
        <v>100</v>
      </c>
    </row>
    <row r="82" spans="8:130" x14ac:dyDescent="0.25">
      <c r="H82" s="64"/>
      <c r="R82" s="62" t="s">
        <v>69</v>
      </c>
      <c r="S82" s="62" t="s">
        <v>70</v>
      </c>
      <c r="T82" s="62">
        <v>5</v>
      </c>
      <c r="U82" s="62">
        <v>0.6</v>
      </c>
      <c r="AR82" s="64"/>
      <c r="BC82" s="64"/>
      <c r="BN82" s="64"/>
      <c r="BW82" s="64"/>
      <c r="CH82" s="64"/>
      <c r="CQ82" s="64"/>
      <c r="CT82" s="62" t="s">
        <v>69</v>
      </c>
      <c r="CU82" s="62" t="s">
        <v>70</v>
      </c>
      <c r="CV82" s="62">
        <v>4</v>
      </c>
      <c r="CW82" s="62">
        <v>0.5</v>
      </c>
      <c r="DA82" s="62" t="s">
        <v>69</v>
      </c>
      <c r="DB82" s="62" t="s">
        <v>70</v>
      </c>
      <c r="DC82" s="62">
        <v>21113</v>
      </c>
      <c r="DD82" s="62">
        <v>0.5</v>
      </c>
      <c r="DM82" s="64"/>
    </row>
    <row r="83" spans="8:130" x14ac:dyDescent="0.25">
      <c r="H83" s="64"/>
      <c r="R83" s="62" t="s">
        <v>43</v>
      </c>
      <c r="T83" s="62">
        <v>779</v>
      </c>
      <c r="U83" s="62">
        <v>100</v>
      </c>
      <c r="AR83" s="64"/>
      <c r="BC83" s="64"/>
      <c r="BN83" s="64"/>
      <c r="BW83" s="64"/>
      <c r="CH83" s="64"/>
      <c r="CQ83" s="64"/>
      <c r="CT83" s="62" t="s">
        <v>43</v>
      </c>
      <c r="CV83" s="62">
        <v>779</v>
      </c>
      <c r="CW83" s="62">
        <v>100</v>
      </c>
      <c r="DA83" s="62" t="s">
        <v>43</v>
      </c>
      <c r="DC83" s="62">
        <v>4111706</v>
      </c>
      <c r="DD83" s="62">
        <v>100</v>
      </c>
      <c r="DM83" s="64"/>
    </row>
    <row r="84" spans="8:130" x14ac:dyDescent="0.25">
      <c r="H84" s="64"/>
      <c r="AR84" s="64"/>
      <c r="BC84" s="64"/>
      <c r="BN84" s="64"/>
      <c r="BW84" s="64"/>
      <c r="CH84" s="64"/>
      <c r="CQ84" s="64"/>
      <c r="DM84" s="64"/>
    </row>
    <row r="85" spans="8:130" x14ac:dyDescent="0.25">
      <c r="H85" s="64"/>
      <c r="J85" s="24" t="s">
        <v>80</v>
      </c>
      <c r="AR85" s="64"/>
      <c r="BC85" s="64"/>
      <c r="BN85" s="64"/>
      <c r="BW85" s="64"/>
      <c r="CH85" s="64"/>
      <c r="CQ85" s="64"/>
      <c r="DM85" s="64"/>
      <c r="DP85" s="24" t="s">
        <v>464</v>
      </c>
      <c r="DW85" s="24" t="s">
        <v>464</v>
      </c>
    </row>
    <row r="86" spans="8:130" x14ac:dyDescent="0.25">
      <c r="H86" s="64"/>
      <c r="L86" s="62" t="s">
        <v>3</v>
      </c>
      <c r="M86" s="62" t="s">
        <v>4</v>
      </c>
      <c r="AR86" s="64"/>
      <c r="BC86" s="64"/>
      <c r="BN86" s="64"/>
      <c r="BW86" s="64"/>
      <c r="CH86" s="64"/>
      <c r="CQ86" s="64"/>
      <c r="DM86" s="64"/>
      <c r="DR86" s="62" t="s">
        <v>3</v>
      </c>
      <c r="DS86" s="62" t="s">
        <v>4</v>
      </c>
      <c r="DY86" s="62" t="s">
        <v>3</v>
      </c>
      <c r="DZ86" s="62" t="s">
        <v>4</v>
      </c>
    </row>
    <row r="87" spans="8:130" x14ac:dyDescent="0.25">
      <c r="H87" s="64"/>
      <c r="J87" s="62" t="s">
        <v>69</v>
      </c>
      <c r="K87" s="62" t="s">
        <v>70</v>
      </c>
      <c r="L87" s="62">
        <v>779</v>
      </c>
      <c r="M87" s="62">
        <v>100</v>
      </c>
      <c r="R87" s="24" t="s">
        <v>103</v>
      </c>
      <c r="AR87" s="64"/>
      <c r="BC87" s="64"/>
      <c r="BN87" s="64"/>
      <c r="BW87" s="64"/>
      <c r="CH87" s="64"/>
      <c r="CQ87" s="64"/>
      <c r="CT87" s="24" t="s">
        <v>340</v>
      </c>
      <c r="DA87" s="24" t="s">
        <v>340</v>
      </c>
      <c r="DM87" s="64"/>
      <c r="DP87" s="62" t="s">
        <v>6</v>
      </c>
      <c r="DQ87" s="62" t="s">
        <v>454</v>
      </c>
      <c r="DR87" s="62">
        <v>53</v>
      </c>
      <c r="DS87" s="62">
        <v>6.8</v>
      </c>
      <c r="DW87" s="62" t="s">
        <v>6</v>
      </c>
      <c r="DX87" s="62" t="s">
        <v>454</v>
      </c>
      <c r="DY87" s="62">
        <v>279744</v>
      </c>
      <c r="DZ87" s="62">
        <v>6.8</v>
      </c>
    </row>
    <row r="88" spans="8:130" x14ac:dyDescent="0.25">
      <c r="H88" s="64"/>
      <c r="T88" s="62" t="s">
        <v>3</v>
      </c>
      <c r="U88" s="62" t="s">
        <v>4</v>
      </c>
      <c r="V88" s="62" t="s">
        <v>5</v>
      </c>
      <c r="AR88" s="64"/>
      <c r="BC88" s="64"/>
      <c r="BN88" s="64"/>
      <c r="BW88" s="64"/>
      <c r="CH88" s="64"/>
      <c r="CQ88" s="64"/>
      <c r="CV88" s="62" t="s">
        <v>3</v>
      </c>
      <c r="CW88" s="62" t="s">
        <v>4</v>
      </c>
      <c r="DC88" s="62" t="s">
        <v>3</v>
      </c>
      <c r="DD88" s="62" t="s">
        <v>4</v>
      </c>
      <c r="DM88" s="64"/>
      <c r="DQ88" s="62" t="s">
        <v>455</v>
      </c>
      <c r="DR88" s="62">
        <v>85</v>
      </c>
      <c r="DS88" s="62">
        <v>10.9</v>
      </c>
      <c r="DX88" s="62" t="s">
        <v>455</v>
      </c>
      <c r="DY88" s="62">
        <v>448646</v>
      </c>
      <c r="DZ88" s="62">
        <v>10.9</v>
      </c>
    </row>
    <row r="89" spans="8:130" x14ac:dyDescent="0.25">
      <c r="H89" s="64"/>
      <c r="R89" s="62" t="s">
        <v>6</v>
      </c>
      <c r="S89" s="62" t="s">
        <v>46</v>
      </c>
      <c r="T89" s="62">
        <v>14</v>
      </c>
      <c r="U89" s="62">
        <v>1.8</v>
      </c>
      <c r="V89" s="62">
        <v>1.8</v>
      </c>
      <c r="AR89" s="64"/>
      <c r="BC89" s="64"/>
      <c r="BN89" s="64"/>
      <c r="BW89" s="64"/>
      <c r="CH89" s="64"/>
      <c r="CQ89" s="64"/>
      <c r="CT89" s="62" t="s">
        <v>6</v>
      </c>
      <c r="CU89" s="62" t="s">
        <v>331</v>
      </c>
      <c r="CV89" s="62">
        <v>12</v>
      </c>
      <c r="CW89" s="62">
        <v>1.5</v>
      </c>
      <c r="DA89" s="62" t="s">
        <v>6</v>
      </c>
      <c r="DB89" s="62" t="s">
        <v>331</v>
      </c>
      <c r="DC89" s="62">
        <v>63338</v>
      </c>
      <c r="DD89" s="62">
        <v>1.5</v>
      </c>
      <c r="DM89" s="64"/>
      <c r="DQ89" s="62" t="s">
        <v>456</v>
      </c>
      <c r="DR89" s="62">
        <v>15</v>
      </c>
      <c r="DS89" s="62">
        <v>1.9</v>
      </c>
      <c r="DX89" s="62" t="s">
        <v>456</v>
      </c>
      <c r="DY89" s="62">
        <v>79173</v>
      </c>
      <c r="DZ89" s="62">
        <v>1.9</v>
      </c>
    </row>
    <row r="90" spans="8:130" x14ac:dyDescent="0.25">
      <c r="H90" s="64"/>
      <c r="S90" s="62" t="s">
        <v>49</v>
      </c>
      <c r="T90" s="62">
        <v>760</v>
      </c>
      <c r="U90" s="62">
        <v>97.6</v>
      </c>
      <c r="V90" s="62">
        <v>98.2</v>
      </c>
      <c r="AR90" s="64"/>
      <c r="BC90" s="64"/>
      <c r="BN90" s="64"/>
      <c r="BW90" s="64"/>
      <c r="CH90" s="64"/>
      <c r="CQ90" s="64"/>
      <c r="CU90" s="62" t="s">
        <v>332</v>
      </c>
      <c r="CV90" s="62">
        <v>763</v>
      </c>
      <c r="CW90" s="62">
        <v>97.9</v>
      </c>
      <c r="DB90" s="62" t="s">
        <v>332</v>
      </c>
      <c r="DC90" s="62">
        <v>4027255</v>
      </c>
      <c r="DD90" s="62">
        <v>97.9</v>
      </c>
      <c r="DM90" s="64"/>
      <c r="DQ90" s="62" t="s">
        <v>457</v>
      </c>
      <c r="DR90" s="62">
        <v>1</v>
      </c>
      <c r="DS90" s="62">
        <v>0.1</v>
      </c>
      <c r="DX90" s="62" t="s">
        <v>457</v>
      </c>
      <c r="DY90" s="62">
        <v>5278</v>
      </c>
      <c r="DZ90" s="62">
        <v>0.1</v>
      </c>
    </row>
    <row r="91" spans="8:130" x14ac:dyDescent="0.25">
      <c r="H91" s="64"/>
      <c r="J91" s="24" t="s">
        <v>81</v>
      </c>
      <c r="S91" s="62" t="s">
        <v>43</v>
      </c>
      <c r="T91" s="62">
        <v>774</v>
      </c>
      <c r="U91" s="62">
        <v>99.4</v>
      </c>
      <c r="V91" s="62">
        <v>100</v>
      </c>
      <c r="AR91" s="64"/>
      <c r="BC91" s="64"/>
      <c r="BN91" s="64"/>
      <c r="BW91" s="64"/>
      <c r="CH91" s="64"/>
      <c r="CQ91" s="64"/>
      <c r="CU91" s="62" t="s">
        <v>43</v>
      </c>
      <c r="CV91" s="62">
        <v>775</v>
      </c>
      <c r="CW91" s="62">
        <v>99.5</v>
      </c>
      <c r="DB91" s="62" t="s">
        <v>43</v>
      </c>
      <c r="DC91" s="62">
        <v>4090593</v>
      </c>
      <c r="DD91" s="62">
        <v>99.5</v>
      </c>
      <c r="DM91" s="64"/>
      <c r="DQ91" s="62" t="s">
        <v>458</v>
      </c>
      <c r="DR91" s="62">
        <v>15</v>
      </c>
      <c r="DS91" s="62">
        <v>1.9</v>
      </c>
      <c r="DX91" s="62" t="s">
        <v>458</v>
      </c>
      <c r="DY91" s="62">
        <v>79173</v>
      </c>
      <c r="DZ91" s="62">
        <v>1.9</v>
      </c>
    </row>
    <row r="92" spans="8:130" x14ac:dyDescent="0.25">
      <c r="H92" s="64"/>
      <c r="L92" s="62" t="s">
        <v>3</v>
      </c>
      <c r="M92" s="62" t="s">
        <v>4</v>
      </c>
      <c r="R92" s="62" t="s">
        <v>69</v>
      </c>
      <c r="S92" s="62" t="s">
        <v>70</v>
      </c>
      <c r="T92" s="62">
        <v>5</v>
      </c>
      <c r="U92" s="62">
        <v>0.6</v>
      </c>
      <c r="AR92" s="64"/>
      <c r="BC92" s="64"/>
      <c r="BN92" s="64"/>
      <c r="BW92" s="64"/>
      <c r="CH92" s="64"/>
      <c r="CQ92" s="64"/>
      <c r="CT92" s="62" t="s">
        <v>69</v>
      </c>
      <c r="CU92" s="62" t="s">
        <v>70</v>
      </c>
      <c r="CV92" s="62">
        <v>4</v>
      </c>
      <c r="CW92" s="62">
        <v>0.5</v>
      </c>
      <c r="DA92" s="62" t="s">
        <v>69</v>
      </c>
      <c r="DB92" s="62" t="s">
        <v>70</v>
      </c>
      <c r="DC92" s="62">
        <v>21113</v>
      </c>
      <c r="DD92" s="62">
        <v>0.5</v>
      </c>
      <c r="DM92" s="64"/>
      <c r="DQ92" s="62" t="s">
        <v>43</v>
      </c>
      <c r="DR92" s="62">
        <v>169</v>
      </c>
      <c r="DS92" s="62">
        <v>21.7</v>
      </c>
      <c r="DX92" s="62" t="s">
        <v>43</v>
      </c>
      <c r="DY92" s="62">
        <v>892013</v>
      </c>
      <c r="DZ92" s="62">
        <v>21.7</v>
      </c>
    </row>
    <row r="93" spans="8:130" x14ac:dyDescent="0.25">
      <c r="H93" s="64"/>
      <c r="J93" s="62" t="s">
        <v>6</v>
      </c>
      <c r="K93" s="62">
        <v>1</v>
      </c>
      <c r="L93" s="62">
        <v>3</v>
      </c>
      <c r="M93" s="62">
        <v>0.4</v>
      </c>
      <c r="R93" s="62" t="s">
        <v>43</v>
      </c>
      <c r="T93" s="62">
        <v>779</v>
      </c>
      <c r="U93" s="62">
        <v>100</v>
      </c>
      <c r="AR93" s="64"/>
      <c r="BC93" s="64"/>
      <c r="BN93" s="64"/>
      <c r="BW93" s="64"/>
      <c r="CH93" s="64"/>
      <c r="CQ93" s="64"/>
      <c r="CT93" s="62" t="s">
        <v>43</v>
      </c>
      <c r="CV93" s="62">
        <v>779</v>
      </c>
      <c r="CW93" s="62">
        <v>100</v>
      </c>
      <c r="DA93" s="62" t="s">
        <v>43</v>
      </c>
      <c r="DC93" s="62">
        <v>4111706</v>
      </c>
      <c r="DD93" s="62">
        <v>100</v>
      </c>
      <c r="DM93" s="64"/>
      <c r="DP93" s="62" t="s">
        <v>69</v>
      </c>
      <c r="DQ93" s="62" t="s">
        <v>70</v>
      </c>
      <c r="DR93" s="62">
        <v>610</v>
      </c>
      <c r="DS93" s="62">
        <v>78.3</v>
      </c>
      <c r="DW93" s="62" t="s">
        <v>69</v>
      </c>
      <c r="DX93" s="62" t="s">
        <v>70</v>
      </c>
      <c r="DY93" s="62">
        <v>3219693</v>
      </c>
      <c r="DZ93" s="62">
        <v>78.3</v>
      </c>
    </row>
    <row r="94" spans="8:130" x14ac:dyDescent="0.25">
      <c r="H94" s="64"/>
      <c r="J94" s="62" t="s">
        <v>69</v>
      </c>
      <c r="K94" s="62" t="s">
        <v>70</v>
      </c>
      <c r="L94" s="62">
        <v>776</v>
      </c>
      <c r="M94" s="62">
        <v>99.6</v>
      </c>
      <c r="AR94" s="64"/>
      <c r="BC94" s="64"/>
      <c r="BN94" s="64"/>
      <c r="BW94" s="64"/>
      <c r="CH94" s="64"/>
      <c r="CQ94" s="64"/>
      <c r="DM94" s="64"/>
      <c r="DP94" s="62" t="s">
        <v>43</v>
      </c>
      <c r="DR94" s="62">
        <v>779</v>
      </c>
      <c r="DS94" s="62">
        <v>100</v>
      </c>
      <c r="DW94" s="62" t="s">
        <v>43</v>
      </c>
      <c r="DY94" s="62">
        <v>4111706</v>
      </c>
      <c r="DZ94" s="62">
        <v>100</v>
      </c>
    </row>
    <row r="95" spans="8:130" x14ac:dyDescent="0.25">
      <c r="H95" s="64"/>
      <c r="J95" s="62" t="s">
        <v>43</v>
      </c>
      <c r="L95" s="62">
        <v>779</v>
      </c>
      <c r="M95" s="62">
        <v>100</v>
      </c>
      <c r="AR95" s="64"/>
      <c r="BC95" s="64"/>
      <c r="BN95" s="64"/>
      <c r="BW95" s="64"/>
      <c r="CH95" s="64"/>
      <c r="CQ95" s="64"/>
      <c r="DM95" s="64"/>
    </row>
    <row r="96" spans="8:130" x14ac:dyDescent="0.25">
      <c r="H96" s="64"/>
      <c r="AR96" s="64"/>
      <c r="BC96" s="64"/>
      <c r="BN96" s="64"/>
      <c r="BW96" s="64"/>
      <c r="CH96" s="64"/>
      <c r="CQ96" s="64"/>
      <c r="DM96" s="64"/>
    </row>
    <row r="97" spans="4:130" x14ac:dyDescent="0.25">
      <c r="H97" s="64"/>
      <c r="R97" s="24" t="s">
        <v>104</v>
      </c>
      <c r="AR97" s="64"/>
      <c r="BC97" s="64"/>
      <c r="BN97" s="64"/>
      <c r="BW97" s="64"/>
      <c r="CH97" s="64"/>
      <c r="CQ97" s="64"/>
      <c r="CT97" s="24" t="s">
        <v>341</v>
      </c>
      <c r="DA97" s="24" t="s">
        <v>341</v>
      </c>
      <c r="DM97" s="64"/>
    </row>
    <row r="98" spans="4:130" x14ac:dyDescent="0.25">
      <c r="H98" s="64"/>
      <c r="T98" s="62" t="s">
        <v>3</v>
      </c>
      <c r="U98" s="62" t="s">
        <v>4</v>
      </c>
      <c r="V98" s="62" t="s">
        <v>5</v>
      </c>
      <c r="AR98" s="64"/>
      <c r="BC98" s="64"/>
      <c r="BN98" s="64"/>
      <c r="BW98" s="64"/>
      <c r="CH98" s="64"/>
      <c r="CQ98" s="64"/>
      <c r="CV98" s="62" t="s">
        <v>3</v>
      </c>
      <c r="CW98" s="62" t="s">
        <v>4</v>
      </c>
      <c r="DC98" s="62" t="s">
        <v>3</v>
      </c>
      <c r="DD98" s="62" t="s">
        <v>4</v>
      </c>
      <c r="DM98" s="64"/>
      <c r="DP98" s="24" t="s">
        <v>465</v>
      </c>
      <c r="DW98" s="24" t="s">
        <v>465</v>
      </c>
    </row>
    <row r="99" spans="4:130" x14ac:dyDescent="0.25">
      <c r="H99" s="64"/>
      <c r="J99" s="24" t="s">
        <v>82</v>
      </c>
      <c r="R99" s="62" t="s">
        <v>6</v>
      </c>
      <c r="S99" s="62" t="s">
        <v>46</v>
      </c>
      <c r="T99" s="62">
        <v>2</v>
      </c>
      <c r="U99" s="62">
        <v>0.3</v>
      </c>
      <c r="V99" s="62">
        <v>0.3</v>
      </c>
      <c r="AR99" s="64"/>
      <c r="BC99" s="64"/>
      <c r="BN99" s="64"/>
      <c r="BW99" s="64"/>
      <c r="CH99" s="64"/>
      <c r="CQ99" s="64"/>
      <c r="CT99" s="62" t="s">
        <v>6</v>
      </c>
      <c r="CU99" s="62" t="s">
        <v>331</v>
      </c>
      <c r="CV99" s="62">
        <v>21</v>
      </c>
      <c r="CW99" s="62">
        <v>2.7</v>
      </c>
      <c r="DA99" s="62" t="s">
        <v>6</v>
      </c>
      <c r="DB99" s="62" t="s">
        <v>331</v>
      </c>
      <c r="DC99" s="62">
        <v>110842</v>
      </c>
      <c r="DD99" s="62">
        <v>2.7</v>
      </c>
      <c r="DM99" s="64"/>
      <c r="DR99" s="62" t="s">
        <v>3</v>
      </c>
      <c r="DS99" s="62" t="s">
        <v>4</v>
      </c>
      <c r="DY99" s="62" t="s">
        <v>3</v>
      </c>
      <c r="DZ99" s="62" t="s">
        <v>4</v>
      </c>
    </row>
    <row r="100" spans="4:130" x14ac:dyDescent="0.25">
      <c r="H100" s="64"/>
      <c r="L100" s="62" t="s">
        <v>3</v>
      </c>
      <c r="M100" s="62" t="s">
        <v>4</v>
      </c>
      <c r="S100" s="62" t="s">
        <v>49</v>
      </c>
      <c r="T100" s="62">
        <v>772</v>
      </c>
      <c r="U100" s="62">
        <v>99.1</v>
      </c>
      <c r="V100" s="62">
        <v>99.7</v>
      </c>
      <c r="AR100" s="64"/>
      <c r="BC100" s="64"/>
      <c r="BN100" s="64"/>
      <c r="BW100" s="64"/>
      <c r="CH100" s="64"/>
      <c r="CQ100" s="64"/>
      <c r="CU100" s="62" t="s">
        <v>332</v>
      </c>
      <c r="CV100" s="62">
        <v>754</v>
      </c>
      <c r="CW100" s="62">
        <v>96.8</v>
      </c>
      <c r="DB100" s="62" t="s">
        <v>332</v>
      </c>
      <c r="DC100" s="62">
        <v>3979752</v>
      </c>
      <c r="DD100" s="62">
        <v>96.8</v>
      </c>
      <c r="DM100" s="64"/>
      <c r="DP100" s="62" t="s">
        <v>6</v>
      </c>
      <c r="DQ100" s="62" t="s">
        <v>454</v>
      </c>
      <c r="DR100" s="62">
        <v>86</v>
      </c>
      <c r="DS100" s="62">
        <v>11</v>
      </c>
      <c r="DW100" s="62" t="s">
        <v>6</v>
      </c>
      <c r="DX100" s="62" t="s">
        <v>454</v>
      </c>
      <c r="DY100" s="62">
        <v>453924</v>
      </c>
      <c r="DZ100" s="62">
        <v>11</v>
      </c>
    </row>
    <row r="101" spans="4:130" x14ac:dyDescent="0.25">
      <c r="D101" s="229"/>
      <c r="H101" s="64"/>
      <c r="J101" s="62" t="s">
        <v>6</v>
      </c>
      <c r="K101" s="62">
        <v>1</v>
      </c>
      <c r="L101" s="62">
        <v>2</v>
      </c>
      <c r="M101" s="62">
        <v>0.3</v>
      </c>
      <c r="S101" s="62" t="s">
        <v>43</v>
      </c>
      <c r="T101" s="62">
        <v>774</v>
      </c>
      <c r="U101" s="62">
        <v>99.4</v>
      </c>
      <c r="V101" s="62">
        <v>100</v>
      </c>
      <c r="AR101" s="64"/>
      <c r="BC101" s="64"/>
      <c r="BN101" s="64"/>
      <c r="BW101" s="64"/>
      <c r="CH101" s="64"/>
      <c r="CQ101" s="64"/>
      <c r="CU101" s="62" t="s">
        <v>43</v>
      </c>
      <c r="CV101" s="62">
        <v>775</v>
      </c>
      <c r="CW101" s="62">
        <v>99.5</v>
      </c>
      <c r="DB101" s="62" t="s">
        <v>43</v>
      </c>
      <c r="DC101" s="62">
        <v>4090593</v>
      </c>
      <c r="DD101" s="62">
        <v>99.5</v>
      </c>
      <c r="DM101" s="64"/>
      <c r="DQ101" s="62" t="s">
        <v>455</v>
      </c>
      <c r="DR101" s="62">
        <v>166</v>
      </c>
      <c r="DS101" s="62">
        <v>21.3</v>
      </c>
      <c r="DX101" s="62" t="s">
        <v>455</v>
      </c>
      <c r="DY101" s="62">
        <v>876179</v>
      </c>
      <c r="DZ101" s="62">
        <v>21.3</v>
      </c>
    </row>
    <row r="102" spans="4:130" x14ac:dyDescent="0.25">
      <c r="D102" s="229"/>
      <c r="H102" s="64"/>
      <c r="J102" s="62" t="s">
        <v>69</v>
      </c>
      <c r="K102" s="62" t="s">
        <v>70</v>
      </c>
      <c r="L102" s="62">
        <v>777</v>
      </c>
      <c r="M102" s="62">
        <v>99.7</v>
      </c>
      <c r="R102" s="62" t="s">
        <v>69</v>
      </c>
      <c r="S102" s="62" t="s">
        <v>70</v>
      </c>
      <c r="T102" s="62">
        <v>5</v>
      </c>
      <c r="U102" s="62">
        <v>0.6</v>
      </c>
      <c r="AR102" s="64"/>
      <c r="BC102" s="64"/>
      <c r="BN102" s="64"/>
      <c r="BW102" s="64"/>
      <c r="CH102" s="64"/>
      <c r="CQ102" s="64"/>
      <c r="CT102" s="62" t="s">
        <v>69</v>
      </c>
      <c r="CU102" s="62" t="s">
        <v>70</v>
      </c>
      <c r="CV102" s="62">
        <v>4</v>
      </c>
      <c r="CW102" s="62">
        <v>0.5</v>
      </c>
      <c r="DA102" s="62" t="s">
        <v>69</v>
      </c>
      <c r="DB102" s="62" t="s">
        <v>70</v>
      </c>
      <c r="DC102" s="62">
        <v>21113</v>
      </c>
      <c r="DD102" s="62">
        <v>0.5</v>
      </c>
      <c r="DM102" s="64"/>
      <c r="DQ102" s="62" t="s">
        <v>456</v>
      </c>
      <c r="DR102" s="62">
        <v>8</v>
      </c>
      <c r="DS102" s="62">
        <v>1</v>
      </c>
      <c r="DX102" s="62" t="s">
        <v>456</v>
      </c>
      <c r="DY102" s="62">
        <v>42225</v>
      </c>
      <c r="DZ102" s="62">
        <v>1</v>
      </c>
    </row>
    <row r="103" spans="4:130" x14ac:dyDescent="0.25">
      <c r="D103" s="229"/>
      <c r="H103" s="64"/>
      <c r="J103" s="62" t="s">
        <v>43</v>
      </c>
      <c r="L103" s="62">
        <v>779</v>
      </c>
      <c r="M103" s="62">
        <v>100</v>
      </c>
      <c r="R103" s="62" t="s">
        <v>43</v>
      </c>
      <c r="T103" s="62">
        <v>779</v>
      </c>
      <c r="U103" s="62">
        <v>100</v>
      </c>
      <c r="AR103" s="64"/>
      <c r="BC103" s="64"/>
      <c r="BN103" s="64"/>
      <c r="BW103" s="64"/>
      <c r="CH103" s="64"/>
      <c r="CQ103" s="64"/>
      <c r="CT103" s="62" t="s">
        <v>43</v>
      </c>
      <c r="CV103" s="62">
        <v>779</v>
      </c>
      <c r="CW103" s="62">
        <v>100</v>
      </c>
      <c r="DA103" s="62" t="s">
        <v>43</v>
      </c>
      <c r="DC103" s="62">
        <v>4111706</v>
      </c>
      <c r="DD103" s="62">
        <v>100</v>
      </c>
      <c r="DM103" s="64"/>
      <c r="DQ103" s="62" t="s">
        <v>457</v>
      </c>
      <c r="DR103" s="62">
        <v>3</v>
      </c>
      <c r="DS103" s="62">
        <v>0.4</v>
      </c>
      <c r="DX103" s="62" t="s">
        <v>457</v>
      </c>
      <c r="DY103" s="62">
        <v>15835</v>
      </c>
      <c r="DZ103" s="62">
        <v>0.4</v>
      </c>
    </row>
    <row r="104" spans="4:130" x14ac:dyDescent="0.25">
      <c r="D104" s="229"/>
      <c r="H104" s="64"/>
      <c r="AR104" s="64"/>
      <c r="BC104" s="64"/>
      <c r="BN104" s="64"/>
      <c r="BW104" s="64"/>
      <c r="CH104" s="64"/>
      <c r="CQ104" s="64"/>
      <c r="DM104" s="64"/>
      <c r="DQ104" s="62" t="s">
        <v>458</v>
      </c>
      <c r="DR104" s="62">
        <v>13</v>
      </c>
      <c r="DS104" s="62">
        <v>1.7</v>
      </c>
      <c r="DX104" s="62" t="s">
        <v>458</v>
      </c>
      <c r="DY104" s="62">
        <v>68616</v>
      </c>
      <c r="DZ104" s="62">
        <v>1.7</v>
      </c>
    </row>
    <row r="105" spans="4:130" x14ac:dyDescent="0.25">
      <c r="D105" s="229"/>
      <c r="H105" s="64"/>
      <c r="AR105" s="64"/>
      <c r="BC105" s="64"/>
      <c r="BN105" s="64"/>
      <c r="BW105" s="64"/>
      <c r="CH105" s="64"/>
      <c r="CQ105" s="64"/>
      <c r="DM105" s="64"/>
      <c r="DQ105" s="62" t="s">
        <v>43</v>
      </c>
      <c r="DR105" s="62">
        <v>276</v>
      </c>
      <c r="DS105" s="62">
        <v>35.4</v>
      </c>
      <c r="DX105" s="62" t="s">
        <v>43</v>
      </c>
      <c r="DY105" s="62">
        <v>1456779</v>
      </c>
      <c r="DZ105" s="62">
        <v>35.4</v>
      </c>
    </row>
    <row r="106" spans="4:130" x14ac:dyDescent="0.25">
      <c r="D106" s="229"/>
      <c r="H106" s="64"/>
      <c r="AR106" s="64"/>
      <c r="BC106" s="64"/>
      <c r="BN106" s="64"/>
      <c r="BW106" s="64"/>
      <c r="CH106" s="64"/>
      <c r="CQ106" s="64"/>
      <c r="DM106" s="64"/>
      <c r="DP106" s="62" t="s">
        <v>69</v>
      </c>
      <c r="DQ106" s="62" t="s">
        <v>70</v>
      </c>
      <c r="DR106" s="62">
        <v>503</v>
      </c>
      <c r="DS106" s="62">
        <v>64.599999999999994</v>
      </c>
      <c r="DW106" s="62" t="s">
        <v>69</v>
      </c>
      <c r="DX106" s="62" t="s">
        <v>70</v>
      </c>
      <c r="DY106" s="62">
        <v>2654927</v>
      </c>
      <c r="DZ106" s="62">
        <v>64.599999999999994</v>
      </c>
    </row>
    <row r="107" spans="4:130" x14ac:dyDescent="0.25">
      <c r="D107" s="229"/>
      <c r="H107" s="64"/>
      <c r="J107" s="24" t="s">
        <v>83</v>
      </c>
      <c r="R107" s="24" t="s">
        <v>105</v>
      </c>
      <c r="AR107" s="64"/>
      <c r="BC107" s="64"/>
      <c r="BN107" s="64"/>
      <c r="BW107" s="64"/>
      <c r="CH107" s="64"/>
      <c r="CQ107" s="64"/>
      <c r="CT107" s="24" t="s">
        <v>342</v>
      </c>
      <c r="DA107" s="24" t="s">
        <v>342</v>
      </c>
      <c r="DM107" s="64"/>
      <c r="DP107" s="62" t="s">
        <v>43</v>
      </c>
      <c r="DR107" s="62">
        <v>779</v>
      </c>
      <c r="DS107" s="62">
        <v>100</v>
      </c>
      <c r="DW107" s="62" t="s">
        <v>43</v>
      </c>
      <c r="DY107" s="62">
        <v>4111706</v>
      </c>
      <c r="DZ107" s="62">
        <v>100</v>
      </c>
    </row>
    <row r="108" spans="4:130" x14ac:dyDescent="0.25">
      <c r="D108" s="229"/>
      <c r="H108" s="64"/>
      <c r="L108" s="62" t="s">
        <v>3</v>
      </c>
      <c r="M108" s="62" t="s">
        <v>4</v>
      </c>
      <c r="T108" s="62" t="s">
        <v>3</v>
      </c>
      <c r="U108" s="62" t="s">
        <v>4</v>
      </c>
      <c r="V108" s="62" t="s">
        <v>5</v>
      </c>
      <c r="AR108" s="64"/>
      <c r="BC108" s="64"/>
      <c r="BN108" s="64"/>
      <c r="BW108" s="64"/>
      <c r="CH108" s="64"/>
      <c r="CQ108" s="64"/>
      <c r="CV108" s="62" t="s">
        <v>3</v>
      </c>
      <c r="CW108" s="62" t="s">
        <v>4</v>
      </c>
      <c r="DC108" s="62" t="s">
        <v>3</v>
      </c>
      <c r="DD108" s="62" t="s">
        <v>4</v>
      </c>
      <c r="DM108" s="64"/>
    </row>
    <row r="109" spans="4:130" x14ac:dyDescent="0.25">
      <c r="D109" s="229"/>
      <c r="H109" s="64"/>
      <c r="J109" s="62" t="s">
        <v>6</v>
      </c>
      <c r="K109" s="62">
        <v>1</v>
      </c>
      <c r="L109" s="62">
        <v>2</v>
      </c>
      <c r="M109" s="62">
        <v>0.3</v>
      </c>
      <c r="R109" s="62" t="s">
        <v>6</v>
      </c>
      <c r="S109" s="62" t="s">
        <v>49</v>
      </c>
      <c r="T109" s="62">
        <v>773</v>
      </c>
      <c r="U109" s="62">
        <v>99.2</v>
      </c>
      <c r="V109" s="62">
        <v>100</v>
      </c>
      <c r="AR109" s="64"/>
      <c r="BC109" s="64"/>
      <c r="BN109" s="64"/>
      <c r="BW109" s="64"/>
      <c r="CH109" s="64"/>
      <c r="CQ109" s="64"/>
      <c r="CT109" s="62" t="s">
        <v>6</v>
      </c>
      <c r="CU109" s="62" t="s">
        <v>331</v>
      </c>
      <c r="CV109" s="62">
        <v>689</v>
      </c>
      <c r="CW109" s="62">
        <v>88.4</v>
      </c>
      <c r="DA109" s="62" t="s">
        <v>6</v>
      </c>
      <c r="DB109" s="62" t="s">
        <v>331</v>
      </c>
      <c r="DC109" s="62">
        <v>3636670</v>
      </c>
      <c r="DD109" s="62">
        <v>88.4</v>
      </c>
      <c r="DM109" s="64"/>
    </row>
    <row r="110" spans="4:130" x14ac:dyDescent="0.25">
      <c r="D110" s="229"/>
      <c r="H110" s="64"/>
      <c r="J110" s="62" t="s">
        <v>69</v>
      </c>
      <c r="K110" s="62" t="s">
        <v>70</v>
      </c>
      <c r="L110" s="62">
        <v>777</v>
      </c>
      <c r="M110" s="62">
        <v>99.7</v>
      </c>
      <c r="R110" s="62" t="s">
        <v>69</v>
      </c>
      <c r="S110" s="62" t="s">
        <v>70</v>
      </c>
      <c r="T110" s="62">
        <v>6</v>
      </c>
      <c r="U110" s="62">
        <v>0.8</v>
      </c>
      <c r="AR110" s="64"/>
      <c r="BC110" s="64"/>
      <c r="BN110" s="64"/>
      <c r="BW110" s="64"/>
      <c r="CH110" s="64"/>
      <c r="CQ110" s="64"/>
      <c r="CU110" s="62" t="s">
        <v>332</v>
      </c>
      <c r="CV110" s="62">
        <v>86</v>
      </c>
      <c r="CW110" s="62">
        <v>11</v>
      </c>
      <c r="DB110" s="62" t="s">
        <v>332</v>
      </c>
      <c r="DC110" s="62">
        <v>453924</v>
      </c>
      <c r="DD110" s="62">
        <v>11</v>
      </c>
      <c r="DM110" s="64"/>
    </row>
    <row r="111" spans="4:130" x14ac:dyDescent="0.25">
      <c r="D111" s="229"/>
      <c r="H111" s="64"/>
      <c r="J111" s="62" t="s">
        <v>43</v>
      </c>
      <c r="L111" s="62">
        <v>779</v>
      </c>
      <c r="M111" s="62">
        <v>100</v>
      </c>
      <c r="R111" s="62" t="s">
        <v>43</v>
      </c>
      <c r="T111" s="62">
        <v>779</v>
      </c>
      <c r="U111" s="62">
        <v>100</v>
      </c>
      <c r="AR111" s="64"/>
      <c r="BC111" s="64"/>
      <c r="BN111" s="64"/>
      <c r="BW111" s="64"/>
      <c r="CH111" s="64"/>
      <c r="CQ111" s="64"/>
      <c r="CU111" s="62" t="s">
        <v>43</v>
      </c>
      <c r="CV111" s="62">
        <v>775</v>
      </c>
      <c r="CW111" s="62">
        <v>99.5</v>
      </c>
      <c r="DB111" s="62" t="s">
        <v>43</v>
      </c>
      <c r="DC111" s="62">
        <v>4090593</v>
      </c>
      <c r="DD111" s="62">
        <v>99.5</v>
      </c>
      <c r="DM111" s="64"/>
      <c r="DP111" s="24" t="s">
        <v>466</v>
      </c>
      <c r="DW111" s="24" t="s">
        <v>466</v>
      </c>
    </row>
    <row r="112" spans="4:130" x14ac:dyDescent="0.25">
      <c r="D112" s="229"/>
      <c r="H112" s="64"/>
      <c r="AR112" s="64"/>
      <c r="BC112" s="64"/>
      <c r="BN112" s="64"/>
      <c r="BW112" s="64"/>
      <c r="CH112" s="64"/>
      <c r="CQ112" s="64"/>
      <c r="CT112" s="62" t="s">
        <v>69</v>
      </c>
      <c r="CU112" s="62" t="s">
        <v>70</v>
      </c>
      <c r="CV112" s="62">
        <v>4</v>
      </c>
      <c r="CW112" s="62">
        <v>0.5</v>
      </c>
      <c r="DA112" s="62" t="s">
        <v>69</v>
      </c>
      <c r="DB112" s="62" t="s">
        <v>70</v>
      </c>
      <c r="DC112" s="62">
        <v>21113</v>
      </c>
      <c r="DD112" s="62">
        <v>0.5</v>
      </c>
      <c r="DM112" s="64"/>
      <c r="DR112" s="62" t="s">
        <v>3</v>
      </c>
      <c r="DS112" s="62" t="s">
        <v>4</v>
      </c>
      <c r="DY112" s="62" t="s">
        <v>3</v>
      </c>
      <c r="DZ112" s="62" t="s">
        <v>4</v>
      </c>
    </row>
    <row r="113" spans="4:130" x14ac:dyDescent="0.25">
      <c r="D113" s="229"/>
      <c r="H113" s="64"/>
      <c r="AR113" s="64"/>
      <c r="BC113" s="64"/>
      <c r="BN113" s="64"/>
      <c r="BW113" s="64"/>
      <c r="CH113" s="64"/>
      <c r="CQ113" s="64"/>
      <c r="CT113" s="62" t="s">
        <v>43</v>
      </c>
      <c r="CV113" s="62">
        <v>779</v>
      </c>
      <c r="CW113" s="62">
        <v>100</v>
      </c>
      <c r="DA113" s="62" t="s">
        <v>43</v>
      </c>
      <c r="DC113" s="62">
        <v>4111706</v>
      </c>
      <c r="DD113" s="62">
        <v>100</v>
      </c>
      <c r="DM113" s="64"/>
      <c r="DP113" s="62" t="s">
        <v>6</v>
      </c>
      <c r="DQ113" s="62" t="s">
        <v>454</v>
      </c>
      <c r="DR113" s="62">
        <v>3</v>
      </c>
      <c r="DS113" s="62">
        <v>0.4</v>
      </c>
      <c r="DW113" s="62" t="s">
        <v>6</v>
      </c>
      <c r="DX113" s="62" t="s">
        <v>454</v>
      </c>
      <c r="DY113" s="62">
        <v>15835</v>
      </c>
      <c r="DZ113" s="62">
        <v>0.4</v>
      </c>
    </row>
    <row r="114" spans="4:130" x14ac:dyDescent="0.25">
      <c r="D114" s="229"/>
      <c r="H114" s="64"/>
      <c r="AR114" s="64"/>
      <c r="BC114" s="64"/>
      <c r="BN114" s="64"/>
      <c r="BW114" s="64"/>
      <c r="CH114" s="64"/>
      <c r="CQ114" s="64"/>
      <c r="DM114" s="64"/>
      <c r="DQ114" s="62" t="s">
        <v>455</v>
      </c>
      <c r="DR114" s="62">
        <v>2</v>
      </c>
      <c r="DS114" s="62">
        <v>0.3</v>
      </c>
      <c r="DX114" s="62" t="s">
        <v>455</v>
      </c>
      <c r="DY114" s="62">
        <v>10556</v>
      </c>
      <c r="DZ114" s="62">
        <v>0.3</v>
      </c>
    </row>
    <row r="115" spans="4:130" x14ac:dyDescent="0.25">
      <c r="D115" s="229"/>
      <c r="H115" s="64"/>
      <c r="J115" s="24" t="s">
        <v>84</v>
      </c>
      <c r="R115" s="24" t="s">
        <v>106</v>
      </c>
      <c r="AR115" s="64"/>
      <c r="BC115" s="64"/>
      <c r="BN115" s="64"/>
      <c r="BW115" s="64"/>
      <c r="CH115" s="64"/>
      <c r="CQ115" s="64"/>
      <c r="DM115" s="64"/>
      <c r="DQ115" s="62" t="s">
        <v>456</v>
      </c>
      <c r="DR115" s="62">
        <v>1</v>
      </c>
      <c r="DS115" s="62">
        <v>0.1</v>
      </c>
      <c r="DX115" s="62" t="s">
        <v>456</v>
      </c>
      <c r="DY115" s="62">
        <v>5278</v>
      </c>
      <c r="DZ115" s="62">
        <v>0.1</v>
      </c>
    </row>
    <row r="116" spans="4:130" x14ac:dyDescent="0.25">
      <c r="D116" s="229"/>
      <c r="H116" s="64"/>
      <c r="L116" s="62" t="s">
        <v>3</v>
      </c>
      <c r="M116" s="62" t="s">
        <v>4</v>
      </c>
      <c r="T116" s="62" t="s">
        <v>3</v>
      </c>
      <c r="U116" s="62" t="s">
        <v>4</v>
      </c>
      <c r="V116" s="62" t="s">
        <v>5</v>
      </c>
      <c r="AR116" s="64"/>
      <c r="BC116" s="64"/>
      <c r="BN116" s="64"/>
      <c r="BW116" s="64"/>
      <c r="CH116" s="64"/>
      <c r="CQ116" s="64"/>
      <c r="DM116" s="64"/>
      <c r="DQ116" s="62" t="s">
        <v>457</v>
      </c>
      <c r="DR116" s="62">
        <v>2</v>
      </c>
      <c r="DS116" s="62">
        <v>0.3</v>
      </c>
      <c r="DX116" s="62" t="s">
        <v>457</v>
      </c>
      <c r="DY116" s="62">
        <v>10556</v>
      </c>
      <c r="DZ116" s="62">
        <v>0.3</v>
      </c>
    </row>
    <row r="117" spans="4:130" x14ac:dyDescent="0.25">
      <c r="D117" s="229"/>
      <c r="H117" s="64"/>
      <c r="J117" s="62" t="s">
        <v>6</v>
      </c>
      <c r="K117" s="62">
        <v>1</v>
      </c>
      <c r="L117" s="62">
        <v>1</v>
      </c>
      <c r="M117" s="62">
        <v>0.1</v>
      </c>
      <c r="R117" s="62" t="s">
        <v>6</v>
      </c>
      <c r="S117" s="62" t="s">
        <v>46</v>
      </c>
      <c r="T117" s="62">
        <v>3</v>
      </c>
      <c r="U117" s="62">
        <v>0.4</v>
      </c>
      <c r="V117" s="62">
        <v>0.4</v>
      </c>
      <c r="AR117" s="64"/>
      <c r="BC117" s="64"/>
      <c r="BN117" s="64"/>
      <c r="BW117" s="64"/>
      <c r="CH117" s="64"/>
      <c r="CQ117" s="64"/>
      <c r="CT117" s="24" t="s">
        <v>343</v>
      </c>
      <c r="DA117" s="24" t="s">
        <v>343</v>
      </c>
      <c r="DM117" s="64"/>
      <c r="DQ117" s="62" t="s">
        <v>458</v>
      </c>
      <c r="DR117" s="62">
        <v>4</v>
      </c>
      <c r="DS117" s="62">
        <v>0.5</v>
      </c>
      <c r="DX117" s="62" t="s">
        <v>458</v>
      </c>
      <c r="DY117" s="62">
        <v>21113</v>
      </c>
      <c r="DZ117" s="62">
        <v>0.5</v>
      </c>
    </row>
    <row r="118" spans="4:130" x14ac:dyDescent="0.25">
      <c r="D118" s="229"/>
      <c r="H118" s="64"/>
      <c r="J118" s="62" t="s">
        <v>69</v>
      </c>
      <c r="K118" s="62" t="s">
        <v>70</v>
      </c>
      <c r="L118" s="62">
        <v>778</v>
      </c>
      <c r="M118" s="62">
        <v>99.9</v>
      </c>
      <c r="S118" s="62" t="s">
        <v>49</v>
      </c>
      <c r="T118" s="62">
        <v>771</v>
      </c>
      <c r="U118" s="62">
        <v>99</v>
      </c>
      <c r="V118" s="62">
        <v>99.6</v>
      </c>
      <c r="AR118" s="64"/>
      <c r="BC118" s="64"/>
      <c r="BN118" s="64"/>
      <c r="BW118" s="64"/>
      <c r="CH118" s="64"/>
      <c r="CQ118" s="64"/>
      <c r="CV118" s="62" t="s">
        <v>3</v>
      </c>
      <c r="CW118" s="62" t="s">
        <v>4</v>
      </c>
      <c r="DC118" s="62" t="s">
        <v>3</v>
      </c>
      <c r="DD118" s="62" t="s">
        <v>4</v>
      </c>
      <c r="DM118" s="64"/>
      <c r="DQ118" s="62" t="s">
        <v>43</v>
      </c>
      <c r="DR118" s="62">
        <v>12</v>
      </c>
      <c r="DS118" s="62">
        <v>1.5</v>
      </c>
      <c r="DX118" s="62" t="s">
        <v>43</v>
      </c>
      <c r="DY118" s="62">
        <v>63338</v>
      </c>
      <c r="DZ118" s="62">
        <v>1.5</v>
      </c>
    </row>
    <row r="119" spans="4:130" x14ac:dyDescent="0.25">
      <c r="D119" s="229"/>
      <c r="H119" s="64"/>
      <c r="J119" s="62" t="s">
        <v>43</v>
      </c>
      <c r="L119" s="62">
        <v>779</v>
      </c>
      <c r="M119" s="62">
        <v>100</v>
      </c>
      <c r="S119" s="62" t="s">
        <v>43</v>
      </c>
      <c r="T119" s="62">
        <v>774</v>
      </c>
      <c r="U119" s="62">
        <v>99.4</v>
      </c>
      <c r="V119" s="62">
        <v>100</v>
      </c>
      <c r="AR119" s="64"/>
      <c r="BC119" s="64"/>
      <c r="BN119" s="64"/>
      <c r="BW119" s="64"/>
      <c r="CH119" s="64"/>
      <c r="CQ119" s="64"/>
      <c r="CT119" s="62" t="s">
        <v>6</v>
      </c>
      <c r="CU119" s="62" t="s">
        <v>331</v>
      </c>
      <c r="CV119" s="62">
        <v>121</v>
      </c>
      <c r="CW119" s="62">
        <v>15.5</v>
      </c>
      <c r="DA119" s="62" t="s">
        <v>6</v>
      </c>
      <c r="DB119" s="62" t="s">
        <v>331</v>
      </c>
      <c r="DC119" s="62">
        <v>638660</v>
      </c>
      <c r="DD119" s="62">
        <v>15.5</v>
      </c>
      <c r="DM119" s="64"/>
      <c r="DP119" s="62" t="s">
        <v>69</v>
      </c>
      <c r="DQ119" s="62" t="s">
        <v>70</v>
      </c>
      <c r="DR119" s="62">
        <v>767</v>
      </c>
      <c r="DS119" s="62">
        <v>98.5</v>
      </c>
      <c r="DW119" s="62" t="s">
        <v>69</v>
      </c>
      <c r="DX119" s="62" t="s">
        <v>70</v>
      </c>
      <c r="DY119" s="62">
        <v>4048368</v>
      </c>
      <c r="DZ119" s="62">
        <v>98.5</v>
      </c>
    </row>
    <row r="120" spans="4:130" x14ac:dyDescent="0.25">
      <c r="D120" s="229"/>
      <c r="H120" s="64"/>
      <c r="R120" s="62" t="s">
        <v>69</v>
      </c>
      <c r="S120" s="62" t="s">
        <v>70</v>
      </c>
      <c r="T120" s="62">
        <v>5</v>
      </c>
      <c r="U120" s="62">
        <v>0.6</v>
      </c>
      <c r="AR120" s="64"/>
      <c r="BC120" s="64"/>
      <c r="BN120" s="64"/>
      <c r="BW120" s="64"/>
      <c r="CH120" s="64"/>
      <c r="CQ120" s="64"/>
      <c r="CU120" s="62" t="s">
        <v>332</v>
      </c>
      <c r="CV120" s="62">
        <v>654</v>
      </c>
      <c r="CW120" s="62">
        <v>84</v>
      </c>
      <c r="DB120" s="62" t="s">
        <v>332</v>
      </c>
      <c r="DC120" s="62">
        <v>3451933</v>
      </c>
      <c r="DD120" s="62">
        <v>84</v>
      </c>
      <c r="DM120" s="64"/>
      <c r="DP120" s="62" t="s">
        <v>43</v>
      </c>
      <c r="DR120" s="62">
        <v>779</v>
      </c>
      <c r="DS120" s="62">
        <v>100</v>
      </c>
      <c r="DW120" s="62" t="s">
        <v>43</v>
      </c>
      <c r="DY120" s="62">
        <v>4111706</v>
      </c>
      <c r="DZ120" s="62">
        <v>100</v>
      </c>
    </row>
    <row r="121" spans="4:130" x14ac:dyDescent="0.25">
      <c r="D121" s="229"/>
      <c r="H121" s="64"/>
      <c r="R121" s="62" t="s">
        <v>43</v>
      </c>
      <c r="T121" s="62">
        <v>779</v>
      </c>
      <c r="U121" s="62">
        <v>100</v>
      </c>
      <c r="AR121" s="64"/>
      <c r="BC121" s="64"/>
      <c r="BN121" s="64"/>
      <c r="BW121" s="64"/>
      <c r="CH121" s="64"/>
      <c r="CQ121" s="64"/>
      <c r="CU121" s="62" t="s">
        <v>43</v>
      </c>
      <c r="CV121" s="62">
        <v>775</v>
      </c>
      <c r="CW121" s="62">
        <v>99.5</v>
      </c>
      <c r="DB121" s="62" t="s">
        <v>43</v>
      </c>
      <c r="DC121" s="62">
        <v>4090593</v>
      </c>
      <c r="DD121" s="62">
        <v>99.5</v>
      </c>
      <c r="DM121" s="64"/>
    </row>
    <row r="122" spans="4:130" x14ac:dyDescent="0.25">
      <c r="D122" s="229"/>
      <c r="H122" s="64"/>
      <c r="AR122" s="64"/>
      <c r="BC122" s="64"/>
      <c r="BN122" s="64"/>
      <c r="BW122" s="64"/>
      <c r="CH122" s="64"/>
      <c r="CQ122" s="64"/>
      <c r="CT122" s="62" t="s">
        <v>69</v>
      </c>
      <c r="CU122" s="62" t="s">
        <v>70</v>
      </c>
      <c r="CV122" s="62">
        <v>4</v>
      </c>
      <c r="CW122" s="62">
        <v>0.5</v>
      </c>
      <c r="DA122" s="62" t="s">
        <v>69</v>
      </c>
      <c r="DB122" s="62" t="s">
        <v>70</v>
      </c>
      <c r="DC122" s="62">
        <v>21113</v>
      </c>
      <c r="DD122" s="62">
        <v>0.5</v>
      </c>
      <c r="DM122" s="64"/>
    </row>
    <row r="123" spans="4:130" x14ac:dyDescent="0.25">
      <c r="D123" s="229"/>
      <c r="H123" s="64"/>
      <c r="J123" s="24" t="s">
        <v>85</v>
      </c>
      <c r="AR123" s="64"/>
      <c r="BC123" s="64"/>
      <c r="BN123" s="64"/>
      <c r="BW123" s="64"/>
      <c r="CH123" s="64"/>
      <c r="CQ123" s="64"/>
      <c r="CT123" s="62" t="s">
        <v>43</v>
      </c>
      <c r="CV123" s="62">
        <v>779</v>
      </c>
      <c r="CW123" s="62">
        <v>100</v>
      </c>
      <c r="DA123" s="62" t="s">
        <v>43</v>
      </c>
      <c r="DC123" s="62">
        <v>4111706</v>
      </c>
      <c r="DD123" s="62">
        <v>100</v>
      </c>
      <c r="DM123" s="64"/>
    </row>
    <row r="124" spans="4:130" x14ac:dyDescent="0.25">
      <c r="D124" s="229"/>
      <c r="H124" s="64"/>
      <c r="L124" s="62" t="s">
        <v>3</v>
      </c>
      <c r="M124" s="62" t="s">
        <v>4</v>
      </c>
      <c r="AR124" s="64"/>
      <c r="BC124" s="64"/>
      <c r="BN124" s="64"/>
      <c r="BW124" s="64"/>
      <c r="CH124" s="64"/>
      <c r="CQ124" s="64"/>
      <c r="DM124" s="64"/>
      <c r="DP124" s="24" t="s">
        <v>467</v>
      </c>
      <c r="DW124" s="24" t="s">
        <v>467</v>
      </c>
    </row>
    <row r="125" spans="4:130" x14ac:dyDescent="0.25">
      <c r="D125" s="229"/>
      <c r="H125" s="64"/>
      <c r="J125" s="62" t="s">
        <v>6</v>
      </c>
      <c r="K125" s="62">
        <v>1</v>
      </c>
      <c r="L125" s="62">
        <v>3</v>
      </c>
      <c r="M125" s="62">
        <v>0.4</v>
      </c>
      <c r="R125" s="24" t="s">
        <v>107</v>
      </c>
      <c r="AR125" s="64"/>
      <c r="BC125" s="64"/>
      <c r="BN125" s="64"/>
      <c r="BW125" s="64"/>
      <c r="CH125" s="64"/>
      <c r="CQ125" s="64"/>
      <c r="DM125" s="64"/>
      <c r="DR125" s="62" t="s">
        <v>3</v>
      </c>
      <c r="DS125" s="62" t="s">
        <v>4</v>
      </c>
      <c r="DY125" s="62" t="s">
        <v>3</v>
      </c>
      <c r="DZ125" s="62" t="s">
        <v>4</v>
      </c>
    </row>
    <row r="126" spans="4:130" x14ac:dyDescent="0.25">
      <c r="D126" s="229"/>
      <c r="H126" s="64"/>
      <c r="J126" s="62" t="s">
        <v>69</v>
      </c>
      <c r="K126" s="62" t="s">
        <v>70</v>
      </c>
      <c r="L126" s="62">
        <v>776</v>
      </c>
      <c r="M126" s="62">
        <v>99.6</v>
      </c>
      <c r="T126" s="62" t="s">
        <v>3</v>
      </c>
      <c r="U126" s="62" t="s">
        <v>4</v>
      </c>
      <c r="V126" s="62" t="s">
        <v>5</v>
      </c>
      <c r="AR126" s="64"/>
      <c r="BC126" s="64"/>
      <c r="BN126" s="64"/>
      <c r="BW126" s="64"/>
      <c r="CH126" s="64"/>
      <c r="CQ126" s="64"/>
      <c r="DM126" s="64"/>
      <c r="DP126" s="62" t="s">
        <v>6</v>
      </c>
      <c r="DQ126" s="62" t="s">
        <v>454</v>
      </c>
      <c r="DR126" s="62">
        <v>8</v>
      </c>
      <c r="DS126" s="62">
        <v>1</v>
      </c>
      <c r="DW126" s="62" t="s">
        <v>6</v>
      </c>
      <c r="DX126" s="62" t="s">
        <v>454</v>
      </c>
      <c r="DY126" s="62">
        <v>42225</v>
      </c>
      <c r="DZ126" s="62">
        <v>1</v>
      </c>
    </row>
    <row r="127" spans="4:130" x14ac:dyDescent="0.25">
      <c r="D127" s="229"/>
      <c r="H127" s="64"/>
      <c r="J127" s="62" t="s">
        <v>43</v>
      </c>
      <c r="L127" s="62">
        <v>779</v>
      </c>
      <c r="M127" s="62">
        <v>100</v>
      </c>
      <c r="R127" s="62" t="s">
        <v>6</v>
      </c>
      <c r="S127" s="62" t="s">
        <v>46</v>
      </c>
      <c r="T127" s="62">
        <v>3</v>
      </c>
      <c r="U127" s="62">
        <v>0.4</v>
      </c>
      <c r="V127" s="62">
        <v>0.4</v>
      </c>
      <c r="AR127" s="64"/>
      <c r="BC127" s="64"/>
      <c r="BN127" s="64"/>
      <c r="BW127" s="64"/>
      <c r="CH127" s="64"/>
      <c r="CQ127" s="64"/>
      <c r="CT127" s="24" t="s">
        <v>344</v>
      </c>
      <c r="DA127" s="24" t="s">
        <v>344</v>
      </c>
      <c r="DM127" s="64"/>
      <c r="DQ127" s="62" t="s">
        <v>455</v>
      </c>
      <c r="DR127" s="62">
        <v>6</v>
      </c>
      <c r="DS127" s="62">
        <v>0.8</v>
      </c>
      <c r="DX127" s="62" t="s">
        <v>455</v>
      </c>
      <c r="DY127" s="62">
        <v>31669</v>
      </c>
      <c r="DZ127" s="62">
        <v>0.8</v>
      </c>
    </row>
    <row r="128" spans="4:130" x14ac:dyDescent="0.25">
      <c r="D128" s="229"/>
      <c r="H128" s="64"/>
      <c r="S128" s="62" t="s">
        <v>49</v>
      </c>
      <c r="T128" s="62">
        <v>770</v>
      </c>
      <c r="U128" s="62">
        <v>98.8</v>
      </c>
      <c r="V128" s="62">
        <v>99.6</v>
      </c>
      <c r="AR128" s="64"/>
      <c r="BC128" s="64"/>
      <c r="BN128" s="64"/>
      <c r="BW128" s="64"/>
      <c r="CH128" s="64"/>
      <c r="CQ128" s="64"/>
      <c r="CV128" s="62" t="s">
        <v>3</v>
      </c>
      <c r="CW128" s="62" t="s">
        <v>4</v>
      </c>
      <c r="DC128" s="62" t="s">
        <v>3</v>
      </c>
      <c r="DD128" s="62" t="s">
        <v>4</v>
      </c>
      <c r="DM128" s="64"/>
      <c r="DQ128" s="62" t="s">
        <v>456</v>
      </c>
      <c r="DR128" s="62">
        <v>6</v>
      </c>
      <c r="DS128" s="62">
        <v>0.8</v>
      </c>
      <c r="DX128" s="62" t="s">
        <v>456</v>
      </c>
      <c r="DY128" s="62">
        <v>31669</v>
      </c>
      <c r="DZ128" s="62">
        <v>0.8</v>
      </c>
    </row>
    <row r="129" spans="4:130" x14ac:dyDescent="0.25">
      <c r="D129" s="229"/>
      <c r="H129" s="64"/>
      <c r="S129" s="62" t="s">
        <v>43</v>
      </c>
      <c r="T129" s="62">
        <v>773</v>
      </c>
      <c r="U129" s="62">
        <v>99.2</v>
      </c>
      <c r="V129" s="62">
        <v>100</v>
      </c>
      <c r="AR129" s="64"/>
      <c r="BC129" s="64"/>
      <c r="BN129" s="64"/>
      <c r="BW129" s="64"/>
      <c r="CH129" s="64"/>
      <c r="CQ129" s="64"/>
      <c r="CT129" s="62" t="s">
        <v>6</v>
      </c>
      <c r="CU129" s="62" t="s">
        <v>331</v>
      </c>
      <c r="CV129" s="62">
        <v>11</v>
      </c>
      <c r="CW129" s="62">
        <v>1.4</v>
      </c>
      <c r="DA129" s="62" t="s">
        <v>6</v>
      </c>
      <c r="DB129" s="62" t="s">
        <v>331</v>
      </c>
      <c r="DC129" s="62">
        <v>58060</v>
      </c>
      <c r="DD129" s="62">
        <v>1.4</v>
      </c>
      <c r="DM129" s="64"/>
      <c r="DQ129" s="62" t="s">
        <v>458</v>
      </c>
      <c r="DR129" s="62">
        <v>1</v>
      </c>
      <c r="DS129" s="62">
        <v>0.1</v>
      </c>
      <c r="DX129" s="62" t="s">
        <v>458</v>
      </c>
      <c r="DY129" s="62">
        <v>5278</v>
      </c>
      <c r="DZ129" s="62">
        <v>0.1</v>
      </c>
    </row>
    <row r="130" spans="4:130" x14ac:dyDescent="0.25">
      <c r="D130" s="229"/>
      <c r="H130" s="64"/>
      <c r="R130" s="62" t="s">
        <v>69</v>
      </c>
      <c r="S130" s="62" t="s">
        <v>70</v>
      </c>
      <c r="T130" s="62">
        <v>6</v>
      </c>
      <c r="U130" s="62">
        <v>0.8</v>
      </c>
      <c r="AR130" s="64"/>
      <c r="BC130" s="64"/>
      <c r="BN130" s="64"/>
      <c r="BW130" s="64"/>
      <c r="CH130" s="64"/>
      <c r="CQ130" s="64"/>
      <c r="CU130" s="62" t="s">
        <v>332</v>
      </c>
      <c r="CV130" s="62">
        <v>764</v>
      </c>
      <c r="CW130" s="62">
        <v>98.1</v>
      </c>
      <c r="DB130" s="62" t="s">
        <v>332</v>
      </c>
      <c r="DC130" s="62">
        <v>4032533</v>
      </c>
      <c r="DD130" s="62">
        <v>98.1</v>
      </c>
      <c r="DM130" s="64"/>
      <c r="DQ130" s="62" t="s">
        <v>43</v>
      </c>
      <c r="DR130" s="62">
        <v>21</v>
      </c>
      <c r="DS130" s="62">
        <v>2.7</v>
      </c>
      <c r="DX130" s="62" t="s">
        <v>43</v>
      </c>
      <c r="DY130" s="62">
        <v>110842</v>
      </c>
      <c r="DZ130" s="62">
        <v>2.7</v>
      </c>
    </row>
    <row r="131" spans="4:130" x14ac:dyDescent="0.25">
      <c r="D131" s="229"/>
      <c r="H131" s="64"/>
      <c r="J131" s="24" t="s">
        <v>86</v>
      </c>
      <c r="R131" s="62" t="s">
        <v>43</v>
      </c>
      <c r="T131" s="62">
        <v>779</v>
      </c>
      <c r="U131" s="62">
        <v>100</v>
      </c>
      <c r="AR131" s="64"/>
      <c r="BC131" s="64"/>
      <c r="BN131" s="64"/>
      <c r="BW131" s="64"/>
      <c r="CH131" s="64"/>
      <c r="CQ131" s="64"/>
      <c r="CU131" s="62" t="s">
        <v>43</v>
      </c>
      <c r="CV131" s="62">
        <v>775</v>
      </c>
      <c r="CW131" s="62">
        <v>99.5</v>
      </c>
      <c r="DB131" s="62" t="s">
        <v>43</v>
      </c>
      <c r="DC131" s="62">
        <v>4090593</v>
      </c>
      <c r="DD131" s="62">
        <v>99.5</v>
      </c>
      <c r="DM131" s="64"/>
      <c r="DP131" s="62" t="s">
        <v>69</v>
      </c>
      <c r="DQ131" s="62" t="s">
        <v>70</v>
      </c>
      <c r="DR131" s="62">
        <v>758</v>
      </c>
      <c r="DS131" s="62">
        <v>97.3</v>
      </c>
      <c r="DW131" s="62" t="s">
        <v>69</v>
      </c>
      <c r="DX131" s="62" t="s">
        <v>70</v>
      </c>
      <c r="DY131" s="62">
        <v>4000864</v>
      </c>
      <c r="DZ131" s="62">
        <v>97.3</v>
      </c>
    </row>
    <row r="132" spans="4:130" x14ac:dyDescent="0.25">
      <c r="D132" s="229"/>
      <c r="H132" s="64"/>
      <c r="L132" s="62" t="s">
        <v>3</v>
      </c>
      <c r="M132" s="62" t="s">
        <v>4</v>
      </c>
      <c r="AR132" s="64"/>
      <c r="BC132" s="64"/>
      <c r="BN132" s="64"/>
      <c r="BW132" s="64"/>
      <c r="CH132" s="64"/>
      <c r="CQ132" s="64"/>
      <c r="CT132" s="62" t="s">
        <v>69</v>
      </c>
      <c r="CU132" s="62" t="s">
        <v>70</v>
      </c>
      <c r="CV132" s="62">
        <v>4</v>
      </c>
      <c r="CW132" s="62">
        <v>0.5</v>
      </c>
      <c r="DA132" s="62" t="s">
        <v>69</v>
      </c>
      <c r="DB132" s="62" t="s">
        <v>70</v>
      </c>
      <c r="DC132" s="62">
        <v>21113</v>
      </c>
      <c r="DD132" s="62">
        <v>0.5</v>
      </c>
      <c r="DM132" s="64"/>
      <c r="DP132" s="62" t="s">
        <v>43</v>
      </c>
      <c r="DR132" s="62">
        <v>779</v>
      </c>
      <c r="DS132" s="62">
        <v>100</v>
      </c>
      <c r="DW132" s="62" t="s">
        <v>43</v>
      </c>
      <c r="DY132" s="62">
        <v>4111706</v>
      </c>
      <c r="DZ132" s="62">
        <v>100</v>
      </c>
    </row>
    <row r="133" spans="4:130" x14ac:dyDescent="0.25">
      <c r="D133" s="229"/>
      <c r="H133" s="64"/>
      <c r="J133" s="62" t="s">
        <v>69</v>
      </c>
      <c r="K133" s="62" t="s">
        <v>70</v>
      </c>
      <c r="L133" s="62">
        <v>779</v>
      </c>
      <c r="M133" s="62">
        <v>100</v>
      </c>
      <c r="AR133" s="64"/>
      <c r="BC133" s="64"/>
      <c r="BN133" s="64"/>
      <c r="BW133" s="64"/>
      <c r="CH133" s="64"/>
      <c r="CQ133" s="64"/>
      <c r="CT133" s="62" t="s">
        <v>43</v>
      </c>
      <c r="CV133" s="62">
        <v>779</v>
      </c>
      <c r="CW133" s="62">
        <v>100</v>
      </c>
      <c r="DA133" s="62" t="s">
        <v>43</v>
      </c>
      <c r="DC133" s="62">
        <v>4111706</v>
      </c>
      <c r="DD133" s="62">
        <v>100</v>
      </c>
      <c r="DM133" s="64"/>
    </row>
    <row r="134" spans="4:130" x14ac:dyDescent="0.25">
      <c r="D134" s="229"/>
      <c r="H134" s="64"/>
      <c r="AR134" s="64"/>
      <c r="BC134" s="64"/>
      <c r="BN134" s="64"/>
      <c r="BW134" s="64"/>
      <c r="CH134" s="64"/>
      <c r="CQ134" s="64"/>
      <c r="DM134" s="64"/>
    </row>
    <row r="135" spans="4:130" x14ac:dyDescent="0.25">
      <c r="D135" s="229"/>
      <c r="H135" s="64"/>
      <c r="R135" s="24" t="s">
        <v>108</v>
      </c>
      <c r="AR135" s="64"/>
      <c r="BC135" s="64"/>
      <c r="BN135" s="64"/>
      <c r="BW135" s="64"/>
      <c r="CH135" s="64"/>
      <c r="CQ135" s="64"/>
      <c r="DM135" s="64"/>
    </row>
    <row r="136" spans="4:130" x14ac:dyDescent="0.25">
      <c r="H136" s="64"/>
      <c r="T136" s="62" t="s">
        <v>3</v>
      </c>
      <c r="U136" s="62" t="s">
        <v>4</v>
      </c>
      <c r="V136" s="62" t="s">
        <v>5</v>
      </c>
      <c r="AR136" s="64"/>
      <c r="BC136" s="64"/>
      <c r="BN136" s="64"/>
      <c r="BW136" s="64"/>
      <c r="CH136" s="64"/>
      <c r="CQ136" s="64"/>
      <c r="DM136" s="64"/>
      <c r="DP136" s="24" t="s">
        <v>468</v>
      </c>
      <c r="DW136" s="24" t="s">
        <v>468</v>
      </c>
    </row>
    <row r="137" spans="4:130" x14ac:dyDescent="0.25">
      <c r="H137" s="64"/>
      <c r="J137" s="24" t="s">
        <v>87</v>
      </c>
      <c r="R137" s="62" t="s">
        <v>6</v>
      </c>
      <c r="S137" s="62" t="s">
        <v>46</v>
      </c>
      <c r="T137" s="62">
        <v>7</v>
      </c>
      <c r="U137" s="62">
        <v>0.9</v>
      </c>
      <c r="V137" s="62">
        <v>0.9</v>
      </c>
      <c r="AR137" s="64"/>
      <c r="BC137" s="64"/>
      <c r="BN137" s="64"/>
      <c r="BW137" s="64"/>
      <c r="CH137" s="64"/>
      <c r="CQ137" s="64"/>
      <c r="CT137" s="24" t="s">
        <v>345</v>
      </c>
      <c r="DA137" s="24" t="s">
        <v>345</v>
      </c>
      <c r="DM137" s="64"/>
      <c r="DR137" s="62" t="s">
        <v>3</v>
      </c>
      <c r="DS137" s="62" t="s">
        <v>4</v>
      </c>
      <c r="DY137" s="62" t="s">
        <v>3</v>
      </c>
      <c r="DZ137" s="62" t="s">
        <v>4</v>
      </c>
    </row>
    <row r="138" spans="4:130" x14ac:dyDescent="0.25">
      <c r="H138" s="64"/>
      <c r="L138" s="62" t="s">
        <v>3</v>
      </c>
      <c r="M138" s="62" t="s">
        <v>4</v>
      </c>
      <c r="S138" s="62" t="s">
        <v>49</v>
      </c>
      <c r="T138" s="62">
        <v>766</v>
      </c>
      <c r="U138" s="62">
        <v>98.3</v>
      </c>
      <c r="V138" s="62">
        <v>99.1</v>
      </c>
      <c r="AR138" s="64"/>
      <c r="BC138" s="64"/>
      <c r="BN138" s="64"/>
      <c r="BW138" s="64"/>
      <c r="CH138" s="64"/>
      <c r="CQ138" s="64"/>
      <c r="CV138" s="62" t="s">
        <v>3</v>
      </c>
      <c r="CW138" s="62" t="s">
        <v>4</v>
      </c>
      <c r="DC138" s="62" t="s">
        <v>3</v>
      </c>
      <c r="DD138" s="62" t="s">
        <v>4</v>
      </c>
      <c r="DM138" s="64"/>
      <c r="DP138" s="62" t="s">
        <v>6</v>
      </c>
      <c r="DQ138" s="62" t="s">
        <v>454</v>
      </c>
      <c r="DR138" s="62">
        <v>38</v>
      </c>
      <c r="DS138" s="62">
        <v>4.9000000000000004</v>
      </c>
      <c r="DW138" s="62" t="s">
        <v>6</v>
      </c>
      <c r="DX138" s="62" t="s">
        <v>454</v>
      </c>
      <c r="DY138" s="62">
        <v>200571</v>
      </c>
      <c r="DZ138" s="62">
        <v>4.9000000000000004</v>
      </c>
    </row>
    <row r="139" spans="4:130" x14ac:dyDescent="0.25">
      <c r="H139" s="64"/>
      <c r="J139" s="62" t="s">
        <v>6</v>
      </c>
      <c r="K139" s="62">
        <v>1</v>
      </c>
      <c r="L139" s="62">
        <v>3</v>
      </c>
      <c r="M139" s="62">
        <v>0.4</v>
      </c>
      <c r="S139" s="62" t="s">
        <v>43</v>
      </c>
      <c r="T139" s="62">
        <v>773</v>
      </c>
      <c r="U139" s="62">
        <v>99.2</v>
      </c>
      <c r="V139" s="62">
        <v>100</v>
      </c>
      <c r="AR139" s="64"/>
      <c r="BC139" s="64"/>
      <c r="BN139" s="64"/>
      <c r="BW139" s="64"/>
      <c r="CH139" s="64"/>
      <c r="CQ139" s="64"/>
      <c r="CT139" s="62" t="s">
        <v>6</v>
      </c>
      <c r="CU139" s="62" t="s">
        <v>331</v>
      </c>
      <c r="CV139" s="62">
        <v>7</v>
      </c>
      <c r="CW139" s="62">
        <v>0.9</v>
      </c>
      <c r="DA139" s="62" t="s">
        <v>6</v>
      </c>
      <c r="DB139" s="62" t="s">
        <v>331</v>
      </c>
      <c r="DC139" s="62">
        <v>36947</v>
      </c>
      <c r="DD139" s="62">
        <v>0.9</v>
      </c>
      <c r="DM139" s="64"/>
      <c r="DQ139" s="62" t="s">
        <v>455</v>
      </c>
      <c r="DR139" s="62">
        <v>174</v>
      </c>
      <c r="DS139" s="62">
        <v>22.3</v>
      </c>
      <c r="DX139" s="62" t="s">
        <v>455</v>
      </c>
      <c r="DY139" s="62">
        <v>918404</v>
      </c>
      <c r="DZ139" s="62">
        <v>22.3</v>
      </c>
    </row>
    <row r="140" spans="4:130" x14ac:dyDescent="0.25">
      <c r="H140" s="64"/>
      <c r="J140" s="62" t="s">
        <v>69</v>
      </c>
      <c r="K140" s="62" t="s">
        <v>70</v>
      </c>
      <c r="L140" s="62">
        <v>776</v>
      </c>
      <c r="M140" s="62">
        <v>99.6</v>
      </c>
      <c r="R140" s="62" t="s">
        <v>69</v>
      </c>
      <c r="S140" s="62" t="s">
        <v>70</v>
      </c>
      <c r="T140" s="62">
        <v>6</v>
      </c>
      <c r="U140" s="62">
        <v>0.8</v>
      </c>
      <c r="AR140" s="64"/>
      <c r="BC140" s="64"/>
      <c r="BN140" s="64"/>
      <c r="BW140" s="64"/>
      <c r="CH140" s="64"/>
      <c r="CQ140" s="64"/>
      <c r="CU140" s="62" t="s">
        <v>332</v>
      </c>
      <c r="CV140" s="62">
        <v>768</v>
      </c>
      <c r="CW140" s="62">
        <v>98.6</v>
      </c>
      <c r="DB140" s="62" t="s">
        <v>332</v>
      </c>
      <c r="DC140" s="62">
        <v>4053646</v>
      </c>
      <c r="DD140" s="62">
        <v>98.6</v>
      </c>
      <c r="DM140" s="64"/>
      <c r="DQ140" s="62" t="s">
        <v>456</v>
      </c>
      <c r="DR140" s="62">
        <v>239</v>
      </c>
      <c r="DS140" s="62">
        <v>30.7</v>
      </c>
      <c r="DX140" s="62" t="s">
        <v>456</v>
      </c>
      <c r="DY140" s="62">
        <v>1261486</v>
      </c>
      <c r="DZ140" s="62">
        <v>30.7</v>
      </c>
    </row>
    <row r="141" spans="4:130" x14ac:dyDescent="0.25">
      <c r="H141" s="64"/>
      <c r="J141" s="62" t="s">
        <v>43</v>
      </c>
      <c r="L141" s="62">
        <v>779</v>
      </c>
      <c r="M141" s="62">
        <v>100</v>
      </c>
      <c r="R141" s="62" t="s">
        <v>43</v>
      </c>
      <c r="T141" s="62">
        <v>779</v>
      </c>
      <c r="U141" s="62">
        <v>100</v>
      </c>
      <c r="AR141" s="64"/>
      <c r="BC141" s="64"/>
      <c r="BN141" s="64"/>
      <c r="BW141" s="64"/>
      <c r="CH141" s="64"/>
      <c r="CQ141" s="64"/>
      <c r="CU141" s="62" t="s">
        <v>43</v>
      </c>
      <c r="CV141" s="62">
        <v>775</v>
      </c>
      <c r="CW141" s="62">
        <v>99.5</v>
      </c>
      <c r="DB141" s="62" t="s">
        <v>43</v>
      </c>
      <c r="DC141" s="62">
        <v>4090593</v>
      </c>
      <c r="DD141" s="62">
        <v>99.5</v>
      </c>
      <c r="DM141" s="64"/>
      <c r="DQ141" s="62" t="s">
        <v>457</v>
      </c>
      <c r="DR141" s="62">
        <v>204</v>
      </c>
      <c r="DS141" s="62">
        <v>26.2</v>
      </c>
      <c r="DX141" s="62" t="s">
        <v>457</v>
      </c>
      <c r="DY141" s="62">
        <v>1076750</v>
      </c>
      <c r="DZ141" s="62">
        <v>26.2</v>
      </c>
    </row>
    <row r="142" spans="4:130" x14ac:dyDescent="0.25">
      <c r="H142" s="64"/>
      <c r="AR142" s="64"/>
      <c r="BC142" s="64"/>
      <c r="BN142" s="64"/>
      <c r="BW142" s="64"/>
      <c r="CH142" s="64"/>
      <c r="CQ142" s="64"/>
      <c r="CT142" s="62" t="s">
        <v>69</v>
      </c>
      <c r="CU142" s="62" t="s">
        <v>70</v>
      </c>
      <c r="CV142" s="62">
        <v>4</v>
      </c>
      <c r="CW142" s="62">
        <v>0.5</v>
      </c>
      <c r="DA142" s="62" t="s">
        <v>69</v>
      </c>
      <c r="DB142" s="62" t="s">
        <v>70</v>
      </c>
      <c r="DC142" s="62">
        <v>21113</v>
      </c>
      <c r="DD142" s="62">
        <v>0.5</v>
      </c>
      <c r="DM142" s="64"/>
      <c r="DQ142" s="62" t="s">
        <v>458</v>
      </c>
      <c r="DR142" s="62">
        <v>34</v>
      </c>
      <c r="DS142" s="62">
        <v>4.4000000000000004</v>
      </c>
      <c r="DX142" s="62" t="s">
        <v>458</v>
      </c>
      <c r="DY142" s="62">
        <v>179458</v>
      </c>
      <c r="DZ142" s="62">
        <v>4.4000000000000004</v>
      </c>
    </row>
    <row r="143" spans="4:130" x14ac:dyDescent="0.25">
      <c r="H143" s="64"/>
      <c r="AR143" s="64"/>
      <c r="BC143" s="64"/>
      <c r="BN143" s="64"/>
      <c r="BW143" s="64"/>
      <c r="CH143" s="64"/>
      <c r="CQ143" s="64"/>
      <c r="CT143" s="62" t="s">
        <v>43</v>
      </c>
      <c r="CV143" s="62">
        <v>779</v>
      </c>
      <c r="CW143" s="62">
        <v>100</v>
      </c>
      <c r="DA143" s="62" t="s">
        <v>43</v>
      </c>
      <c r="DC143" s="62">
        <v>4111706</v>
      </c>
      <c r="DD143" s="62">
        <v>100</v>
      </c>
      <c r="DM143" s="64"/>
      <c r="DQ143" s="62" t="s">
        <v>43</v>
      </c>
      <c r="DR143" s="62">
        <v>689</v>
      </c>
      <c r="DS143" s="62">
        <v>88.4</v>
      </c>
      <c r="DX143" s="62" t="s">
        <v>43</v>
      </c>
      <c r="DY143" s="62">
        <v>3636670</v>
      </c>
      <c r="DZ143" s="62">
        <v>88.4</v>
      </c>
    </row>
    <row r="144" spans="4:130" x14ac:dyDescent="0.25">
      <c r="H144" s="64"/>
      <c r="AR144" s="64"/>
      <c r="BC144" s="64"/>
      <c r="BN144" s="64"/>
      <c r="BW144" s="64"/>
      <c r="CH144" s="64"/>
      <c r="CQ144" s="64"/>
      <c r="DM144" s="64"/>
      <c r="DP144" s="62" t="s">
        <v>69</v>
      </c>
      <c r="DQ144" s="62" t="s">
        <v>70</v>
      </c>
      <c r="DR144" s="62">
        <v>90</v>
      </c>
      <c r="DS144" s="62">
        <v>11.6</v>
      </c>
      <c r="DW144" s="62" t="s">
        <v>69</v>
      </c>
      <c r="DX144" s="62" t="s">
        <v>70</v>
      </c>
      <c r="DY144" s="62">
        <v>475037</v>
      </c>
      <c r="DZ144" s="62">
        <v>11.6</v>
      </c>
    </row>
    <row r="145" spans="8:130" x14ac:dyDescent="0.25">
      <c r="H145" s="64"/>
      <c r="R145" s="24" t="s">
        <v>109</v>
      </c>
      <c r="AR145" s="64"/>
      <c r="BC145" s="64"/>
      <c r="BN145" s="64"/>
      <c r="BW145" s="64"/>
      <c r="CH145" s="64"/>
      <c r="CQ145" s="64"/>
      <c r="DM145" s="64"/>
      <c r="DP145" s="62" t="s">
        <v>43</v>
      </c>
      <c r="DR145" s="62">
        <v>779</v>
      </c>
      <c r="DS145" s="62">
        <v>100</v>
      </c>
      <c r="DW145" s="62" t="s">
        <v>43</v>
      </c>
      <c r="DY145" s="62">
        <v>4111706</v>
      </c>
      <c r="DZ145" s="62">
        <v>100</v>
      </c>
    </row>
    <row r="146" spans="8:130" x14ac:dyDescent="0.25">
      <c r="H146" s="64"/>
      <c r="T146" s="62" t="s">
        <v>3</v>
      </c>
      <c r="U146" s="62" t="s">
        <v>4</v>
      </c>
      <c r="V146" s="62" t="s">
        <v>5</v>
      </c>
      <c r="AR146" s="64"/>
      <c r="BC146" s="64"/>
      <c r="BN146" s="64"/>
      <c r="BW146" s="64"/>
      <c r="CH146" s="64"/>
      <c r="CQ146" s="64"/>
      <c r="DM146" s="64"/>
    </row>
    <row r="147" spans="8:130" x14ac:dyDescent="0.25">
      <c r="H147" s="64"/>
      <c r="R147" s="62" t="s">
        <v>6</v>
      </c>
      <c r="S147" s="62" t="s">
        <v>46</v>
      </c>
      <c r="T147" s="62">
        <v>1</v>
      </c>
      <c r="U147" s="62">
        <v>0.1</v>
      </c>
      <c r="V147" s="62">
        <v>0.1</v>
      </c>
      <c r="AR147" s="64"/>
      <c r="BC147" s="64"/>
      <c r="BN147" s="64"/>
      <c r="BW147" s="64"/>
      <c r="CH147" s="64"/>
      <c r="CQ147" s="64"/>
      <c r="DM147" s="64"/>
    </row>
    <row r="148" spans="8:130" x14ac:dyDescent="0.25">
      <c r="H148" s="64"/>
      <c r="S148" s="62" t="s">
        <v>49</v>
      </c>
      <c r="T148" s="62">
        <v>773</v>
      </c>
      <c r="U148" s="62">
        <v>99.2</v>
      </c>
      <c r="V148" s="62">
        <v>99.9</v>
      </c>
      <c r="AR148" s="64"/>
      <c r="BC148" s="64"/>
      <c r="BN148" s="64"/>
      <c r="BW148" s="64"/>
      <c r="CH148" s="64"/>
      <c r="CQ148" s="64"/>
      <c r="DM148" s="64"/>
    </row>
    <row r="149" spans="8:130" x14ac:dyDescent="0.25">
      <c r="H149" s="64"/>
      <c r="S149" s="62" t="s">
        <v>43</v>
      </c>
      <c r="T149" s="62">
        <v>774</v>
      </c>
      <c r="U149" s="62">
        <v>99.4</v>
      </c>
      <c r="V149" s="62">
        <v>100</v>
      </c>
      <c r="AR149" s="64"/>
      <c r="BC149" s="64"/>
      <c r="BN149" s="64"/>
      <c r="BW149" s="64"/>
      <c r="CH149" s="64"/>
      <c r="CQ149" s="64"/>
      <c r="DM149" s="64"/>
      <c r="DP149" s="24" t="s">
        <v>469</v>
      </c>
      <c r="DW149" s="24" t="s">
        <v>469</v>
      </c>
    </row>
    <row r="150" spans="8:130" x14ac:dyDescent="0.25">
      <c r="H150" s="64"/>
      <c r="R150" s="62" t="s">
        <v>69</v>
      </c>
      <c r="S150" s="62" t="s">
        <v>70</v>
      </c>
      <c r="T150" s="62">
        <v>5</v>
      </c>
      <c r="U150" s="62">
        <v>0.6</v>
      </c>
      <c r="AR150" s="64"/>
      <c r="BC150" s="64"/>
      <c r="BN150" s="64"/>
      <c r="BW150" s="64"/>
      <c r="CH150" s="64"/>
      <c r="CQ150" s="64"/>
      <c r="DM150" s="64"/>
      <c r="DR150" s="62" t="s">
        <v>3</v>
      </c>
      <c r="DS150" s="62" t="s">
        <v>4</v>
      </c>
      <c r="DY150" s="62" t="s">
        <v>3</v>
      </c>
      <c r="DZ150" s="62" t="s">
        <v>4</v>
      </c>
    </row>
    <row r="151" spans="8:130" x14ac:dyDescent="0.25">
      <c r="H151" s="64"/>
      <c r="R151" s="62" t="s">
        <v>43</v>
      </c>
      <c r="T151" s="62">
        <v>779</v>
      </c>
      <c r="U151" s="62">
        <v>100</v>
      </c>
      <c r="AR151" s="64"/>
      <c r="BC151" s="64"/>
      <c r="BN151" s="64"/>
      <c r="BW151" s="64"/>
      <c r="CH151" s="64"/>
      <c r="CQ151" s="64"/>
      <c r="DM151" s="64"/>
      <c r="DP151" s="62" t="s">
        <v>6</v>
      </c>
      <c r="DQ151" s="62" t="s">
        <v>454</v>
      </c>
      <c r="DR151" s="62">
        <v>15</v>
      </c>
      <c r="DS151" s="62">
        <v>1.9</v>
      </c>
      <c r="DW151" s="62" t="s">
        <v>6</v>
      </c>
      <c r="DX151" s="62" t="s">
        <v>454</v>
      </c>
      <c r="DY151" s="62">
        <v>79173</v>
      </c>
      <c r="DZ151" s="62">
        <v>1.9</v>
      </c>
    </row>
    <row r="152" spans="8:130" x14ac:dyDescent="0.25">
      <c r="H152" s="64"/>
      <c r="AR152" s="64"/>
      <c r="BC152" s="64"/>
      <c r="BN152" s="64"/>
      <c r="BW152" s="64"/>
      <c r="CH152" s="64"/>
      <c r="CQ152" s="64"/>
      <c r="DM152" s="64"/>
      <c r="DQ152" s="62" t="s">
        <v>455</v>
      </c>
      <c r="DR152" s="62">
        <v>63</v>
      </c>
      <c r="DS152" s="62">
        <v>8.1</v>
      </c>
      <c r="DX152" s="62" t="s">
        <v>455</v>
      </c>
      <c r="DY152" s="62">
        <v>332526</v>
      </c>
      <c r="DZ152" s="62">
        <v>8.1</v>
      </c>
    </row>
    <row r="153" spans="8:130" x14ac:dyDescent="0.25">
      <c r="H153" s="64"/>
      <c r="AR153" s="64"/>
      <c r="BC153" s="64"/>
      <c r="BN153" s="64"/>
      <c r="BW153" s="64"/>
      <c r="CH153" s="64"/>
      <c r="CQ153" s="64"/>
      <c r="DM153" s="64"/>
      <c r="DQ153" s="62" t="s">
        <v>456</v>
      </c>
      <c r="DR153" s="62">
        <v>25</v>
      </c>
      <c r="DS153" s="62">
        <v>3.2</v>
      </c>
      <c r="DX153" s="62" t="s">
        <v>456</v>
      </c>
      <c r="DY153" s="62">
        <v>131955</v>
      </c>
      <c r="DZ153" s="62">
        <v>3.2</v>
      </c>
    </row>
    <row r="154" spans="8:130" x14ac:dyDescent="0.25">
      <c r="H154" s="64"/>
      <c r="AR154" s="64"/>
      <c r="BC154" s="64"/>
      <c r="BN154" s="64"/>
      <c r="BW154" s="64"/>
      <c r="CH154" s="64"/>
      <c r="CQ154" s="64"/>
      <c r="DM154" s="64"/>
      <c r="DQ154" s="62" t="s">
        <v>457</v>
      </c>
      <c r="DR154" s="62">
        <v>3</v>
      </c>
      <c r="DS154" s="62">
        <v>0.4</v>
      </c>
      <c r="DX154" s="62" t="s">
        <v>457</v>
      </c>
      <c r="DY154" s="62">
        <v>15835</v>
      </c>
      <c r="DZ154" s="62">
        <v>0.4</v>
      </c>
    </row>
    <row r="155" spans="8:130" x14ac:dyDescent="0.25">
      <c r="H155" s="64"/>
      <c r="R155" s="24" t="s">
        <v>110</v>
      </c>
      <c r="AR155" s="64"/>
      <c r="BC155" s="64"/>
      <c r="BN155" s="64"/>
      <c r="BW155" s="64"/>
      <c r="CH155" s="64"/>
      <c r="CQ155" s="64"/>
      <c r="DM155" s="64"/>
      <c r="DQ155" s="62" t="s">
        <v>458</v>
      </c>
      <c r="DR155" s="62">
        <v>15</v>
      </c>
      <c r="DS155" s="62">
        <v>1.9</v>
      </c>
      <c r="DX155" s="62" t="s">
        <v>458</v>
      </c>
      <c r="DY155" s="62">
        <v>79173</v>
      </c>
      <c r="DZ155" s="62">
        <v>1.9</v>
      </c>
    </row>
    <row r="156" spans="8:130" x14ac:dyDescent="0.25">
      <c r="H156" s="64"/>
      <c r="T156" s="62" t="s">
        <v>3</v>
      </c>
      <c r="U156" s="62" t="s">
        <v>4</v>
      </c>
      <c r="V156" s="62" t="s">
        <v>5</v>
      </c>
      <c r="AR156" s="64"/>
      <c r="BC156" s="64"/>
      <c r="BN156" s="64"/>
      <c r="BW156" s="64"/>
      <c r="CH156" s="64"/>
      <c r="CQ156" s="64"/>
      <c r="DM156" s="64"/>
      <c r="DQ156" s="62" t="s">
        <v>43</v>
      </c>
      <c r="DR156" s="62">
        <v>121</v>
      </c>
      <c r="DS156" s="62">
        <v>15.5</v>
      </c>
      <c r="DX156" s="62" t="s">
        <v>43</v>
      </c>
      <c r="DY156" s="62">
        <v>638660</v>
      </c>
      <c r="DZ156" s="62">
        <v>15.5</v>
      </c>
    </row>
    <row r="157" spans="8:130" x14ac:dyDescent="0.25">
      <c r="H157" s="64"/>
      <c r="R157" s="62" t="s">
        <v>6</v>
      </c>
      <c r="S157" s="62" t="s">
        <v>46</v>
      </c>
      <c r="T157" s="62">
        <v>3</v>
      </c>
      <c r="U157" s="62">
        <v>0.4</v>
      </c>
      <c r="V157" s="62">
        <v>0.4</v>
      </c>
      <c r="AR157" s="64"/>
      <c r="BC157" s="64"/>
      <c r="BN157" s="64"/>
      <c r="BW157" s="64"/>
      <c r="CH157" s="64"/>
      <c r="CQ157" s="64"/>
      <c r="DM157" s="64"/>
      <c r="DP157" s="62" t="s">
        <v>69</v>
      </c>
      <c r="DQ157" s="62" t="s">
        <v>70</v>
      </c>
      <c r="DR157" s="62">
        <v>658</v>
      </c>
      <c r="DS157" s="62">
        <v>84.5</v>
      </c>
      <c r="DW157" s="62" t="s">
        <v>69</v>
      </c>
      <c r="DX157" s="62" t="s">
        <v>70</v>
      </c>
      <c r="DY157" s="62">
        <v>3473046</v>
      </c>
      <c r="DZ157" s="62">
        <v>84.5</v>
      </c>
    </row>
    <row r="158" spans="8:130" x14ac:dyDescent="0.25">
      <c r="H158" s="64"/>
      <c r="S158" s="62" t="s">
        <v>49</v>
      </c>
      <c r="T158" s="62">
        <v>770</v>
      </c>
      <c r="U158" s="62">
        <v>98.8</v>
      </c>
      <c r="V158" s="62">
        <v>99.6</v>
      </c>
      <c r="AR158" s="64"/>
      <c r="BC158" s="64"/>
      <c r="BN158" s="64"/>
      <c r="BW158" s="64"/>
      <c r="CH158" s="64"/>
      <c r="CQ158" s="64"/>
      <c r="DM158" s="64"/>
      <c r="DP158" s="62" t="s">
        <v>43</v>
      </c>
      <c r="DR158" s="62">
        <v>779</v>
      </c>
      <c r="DS158" s="62">
        <v>100</v>
      </c>
      <c r="DW158" s="62" t="s">
        <v>43</v>
      </c>
      <c r="DY158" s="62">
        <v>4111706</v>
      </c>
      <c r="DZ158" s="62">
        <v>100</v>
      </c>
    </row>
    <row r="159" spans="8:130" x14ac:dyDescent="0.25">
      <c r="H159" s="64"/>
      <c r="S159" s="62" t="s">
        <v>43</v>
      </c>
      <c r="T159" s="62">
        <v>773</v>
      </c>
      <c r="U159" s="62">
        <v>99.2</v>
      </c>
      <c r="V159" s="62">
        <v>100</v>
      </c>
      <c r="AR159" s="64"/>
      <c r="BC159" s="64"/>
      <c r="BN159" s="64"/>
      <c r="BW159" s="64"/>
      <c r="CH159" s="64"/>
      <c r="CQ159" s="64"/>
      <c r="DM159" s="64"/>
    </row>
    <row r="160" spans="8:130" x14ac:dyDescent="0.25">
      <c r="H160" s="64"/>
      <c r="R160" s="62" t="s">
        <v>69</v>
      </c>
      <c r="S160" s="62" t="s">
        <v>70</v>
      </c>
      <c r="T160" s="62">
        <v>6</v>
      </c>
      <c r="U160" s="62">
        <v>0.8</v>
      </c>
      <c r="AR160" s="64"/>
      <c r="BC160" s="64"/>
      <c r="BN160" s="64"/>
      <c r="BW160" s="64"/>
      <c r="CH160" s="64"/>
      <c r="CQ160" s="64"/>
      <c r="DM160" s="64"/>
    </row>
    <row r="161" spans="8:130" x14ac:dyDescent="0.25">
      <c r="H161" s="64"/>
      <c r="R161" s="62" t="s">
        <v>43</v>
      </c>
      <c r="T161" s="62">
        <v>779</v>
      </c>
      <c r="U161" s="62">
        <v>100</v>
      </c>
      <c r="AR161" s="64"/>
      <c r="BC161" s="64"/>
      <c r="BN161" s="64"/>
      <c r="BW161" s="64"/>
      <c r="CH161" s="64"/>
      <c r="CQ161" s="64"/>
      <c r="DM161" s="64"/>
    </row>
    <row r="162" spans="8:130" x14ac:dyDescent="0.25">
      <c r="H162" s="64"/>
      <c r="AR162" s="64"/>
      <c r="BC162" s="64"/>
      <c r="BN162" s="64"/>
      <c r="BW162" s="64"/>
      <c r="CH162" s="64"/>
      <c r="CQ162" s="64"/>
      <c r="DM162" s="64"/>
      <c r="DP162" s="24" t="s">
        <v>470</v>
      </c>
      <c r="DW162" s="24" t="s">
        <v>470</v>
      </c>
    </row>
    <row r="163" spans="8:130" x14ac:dyDescent="0.25">
      <c r="H163" s="64"/>
      <c r="AR163" s="64"/>
      <c r="BC163" s="64"/>
      <c r="BN163" s="64"/>
      <c r="BW163" s="64"/>
      <c r="CH163" s="64"/>
      <c r="CQ163" s="64"/>
      <c r="DM163" s="64"/>
      <c r="DR163" s="62" t="s">
        <v>3</v>
      </c>
      <c r="DS163" s="62" t="s">
        <v>4</v>
      </c>
      <c r="DY163" s="62" t="s">
        <v>3</v>
      </c>
      <c r="DZ163" s="62" t="s">
        <v>4</v>
      </c>
    </row>
    <row r="164" spans="8:130" x14ac:dyDescent="0.25">
      <c r="H164" s="64"/>
      <c r="AR164" s="64"/>
      <c r="BC164" s="64"/>
      <c r="BN164" s="64"/>
      <c r="BW164" s="64"/>
      <c r="CH164" s="64"/>
      <c r="CQ164" s="64"/>
      <c r="DM164" s="64"/>
      <c r="DP164" s="62" t="s">
        <v>6</v>
      </c>
      <c r="DQ164" s="62" t="s">
        <v>454</v>
      </c>
      <c r="DR164" s="62">
        <v>2</v>
      </c>
      <c r="DS164" s="62">
        <v>0.3</v>
      </c>
      <c r="DW164" s="62" t="s">
        <v>6</v>
      </c>
      <c r="DX164" s="62" t="s">
        <v>454</v>
      </c>
      <c r="DY164" s="62">
        <v>10556</v>
      </c>
      <c r="DZ164" s="62">
        <v>0.3</v>
      </c>
    </row>
    <row r="165" spans="8:130" x14ac:dyDescent="0.25">
      <c r="H165" s="64"/>
      <c r="R165" s="24" t="s">
        <v>111</v>
      </c>
      <c r="AR165" s="64"/>
      <c r="BC165" s="64"/>
      <c r="BN165" s="64"/>
      <c r="BW165" s="64"/>
      <c r="CH165" s="64"/>
      <c r="CQ165" s="64"/>
      <c r="DM165" s="64"/>
      <c r="DQ165" s="62" t="s">
        <v>455</v>
      </c>
      <c r="DR165" s="62">
        <v>6</v>
      </c>
      <c r="DS165" s="62">
        <v>0.8</v>
      </c>
      <c r="DX165" s="62" t="s">
        <v>455</v>
      </c>
      <c r="DY165" s="62">
        <v>31669</v>
      </c>
      <c r="DZ165" s="62">
        <v>0.8</v>
      </c>
    </row>
    <row r="166" spans="8:130" x14ac:dyDescent="0.25">
      <c r="H166" s="64"/>
      <c r="T166" s="62" t="s">
        <v>3</v>
      </c>
      <c r="U166" s="62" t="s">
        <v>4</v>
      </c>
      <c r="V166" s="62" t="s">
        <v>5</v>
      </c>
      <c r="AR166" s="64"/>
      <c r="BC166" s="64"/>
      <c r="BN166" s="64"/>
      <c r="BW166" s="64"/>
      <c r="CH166" s="64"/>
      <c r="CQ166" s="64"/>
      <c r="DM166" s="64"/>
      <c r="DQ166" s="62" t="s">
        <v>456</v>
      </c>
      <c r="DR166" s="62">
        <v>2</v>
      </c>
      <c r="DS166" s="62">
        <v>0.3</v>
      </c>
      <c r="DX166" s="62" t="s">
        <v>456</v>
      </c>
      <c r="DY166" s="62">
        <v>10556</v>
      </c>
      <c r="DZ166" s="62">
        <v>0.3</v>
      </c>
    </row>
    <row r="167" spans="8:130" x14ac:dyDescent="0.25">
      <c r="H167" s="64"/>
      <c r="R167" s="62" t="s">
        <v>6</v>
      </c>
      <c r="S167" s="62" t="s">
        <v>46</v>
      </c>
      <c r="T167" s="62">
        <v>3</v>
      </c>
      <c r="U167" s="62">
        <v>0.4</v>
      </c>
      <c r="V167" s="62">
        <v>0.4</v>
      </c>
      <c r="AR167" s="64"/>
      <c r="BC167" s="64"/>
      <c r="BN167" s="64"/>
      <c r="BW167" s="64"/>
      <c r="CH167" s="64"/>
      <c r="CQ167" s="64"/>
      <c r="DM167" s="64"/>
      <c r="DQ167" s="62" t="s">
        <v>458</v>
      </c>
      <c r="DR167" s="62">
        <v>1</v>
      </c>
      <c r="DS167" s="62">
        <v>0.1</v>
      </c>
      <c r="DX167" s="62" t="s">
        <v>458</v>
      </c>
      <c r="DY167" s="62">
        <v>5278</v>
      </c>
      <c r="DZ167" s="62">
        <v>0.1</v>
      </c>
    </row>
    <row r="168" spans="8:130" x14ac:dyDescent="0.25">
      <c r="H168" s="64"/>
      <c r="S168" s="62" t="s">
        <v>49</v>
      </c>
      <c r="T168" s="62">
        <v>771</v>
      </c>
      <c r="U168" s="62">
        <v>99</v>
      </c>
      <c r="V168" s="62">
        <v>99.6</v>
      </c>
      <c r="AR168" s="64"/>
      <c r="BC168" s="64"/>
      <c r="BN168" s="64"/>
      <c r="BW168" s="64"/>
      <c r="CH168" s="64"/>
      <c r="CQ168" s="64"/>
      <c r="DM168" s="64"/>
      <c r="DQ168" s="62" t="s">
        <v>43</v>
      </c>
      <c r="DR168" s="62">
        <v>11</v>
      </c>
      <c r="DS168" s="62">
        <v>1.4</v>
      </c>
      <c r="DX168" s="62" t="s">
        <v>43</v>
      </c>
      <c r="DY168" s="62">
        <v>58060</v>
      </c>
      <c r="DZ168" s="62">
        <v>1.4</v>
      </c>
    </row>
    <row r="169" spans="8:130" x14ac:dyDescent="0.25">
      <c r="H169" s="64"/>
      <c r="S169" s="62" t="s">
        <v>43</v>
      </c>
      <c r="T169" s="62">
        <v>774</v>
      </c>
      <c r="U169" s="62">
        <v>99.4</v>
      </c>
      <c r="V169" s="62">
        <v>100</v>
      </c>
      <c r="AR169" s="64"/>
      <c r="BC169" s="64"/>
      <c r="BN169" s="64"/>
      <c r="BW169" s="64"/>
      <c r="CH169" s="64"/>
      <c r="CQ169" s="64"/>
      <c r="DM169" s="64"/>
      <c r="DP169" s="62" t="s">
        <v>69</v>
      </c>
      <c r="DQ169" s="62" t="s">
        <v>70</v>
      </c>
      <c r="DR169" s="62">
        <v>768</v>
      </c>
      <c r="DS169" s="62">
        <v>98.6</v>
      </c>
      <c r="DW169" s="62" t="s">
        <v>69</v>
      </c>
      <c r="DX169" s="62" t="s">
        <v>70</v>
      </c>
      <c r="DY169" s="62">
        <v>4053646</v>
      </c>
      <c r="DZ169" s="62">
        <v>98.6</v>
      </c>
    </row>
    <row r="170" spans="8:130" x14ac:dyDescent="0.25">
      <c r="H170" s="64"/>
      <c r="R170" s="62" t="s">
        <v>69</v>
      </c>
      <c r="S170" s="62" t="s">
        <v>70</v>
      </c>
      <c r="T170" s="62">
        <v>5</v>
      </c>
      <c r="U170" s="62">
        <v>0.6</v>
      </c>
      <c r="AR170" s="64"/>
      <c r="BC170" s="64"/>
      <c r="BN170" s="64"/>
      <c r="BW170" s="64"/>
      <c r="CH170" s="64"/>
      <c r="CQ170" s="64"/>
      <c r="DM170" s="64"/>
      <c r="DP170" s="62" t="s">
        <v>43</v>
      </c>
      <c r="DR170" s="62">
        <v>779</v>
      </c>
      <c r="DS170" s="62">
        <v>100</v>
      </c>
      <c r="DW170" s="62" t="s">
        <v>43</v>
      </c>
      <c r="DY170" s="62">
        <v>4111706</v>
      </c>
      <c r="DZ170" s="62">
        <v>100</v>
      </c>
    </row>
    <row r="171" spans="8:130" x14ac:dyDescent="0.25">
      <c r="H171" s="64"/>
      <c r="R171" s="62" t="s">
        <v>43</v>
      </c>
      <c r="T171" s="62">
        <v>779</v>
      </c>
      <c r="U171" s="62">
        <v>100</v>
      </c>
      <c r="AR171" s="64"/>
      <c r="BC171" s="64"/>
      <c r="BN171" s="64"/>
      <c r="BW171" s="64"/>
      <c r="CH171" s="64"/>
      <c r="CQ171" s="64"/>
      <c r="DM171" s="64"/>
    </row>
    <row r="172" spans="8:130" x14ac:dyDescent="0.25">
      <c r="H172" s="64"/>
      <c r="AR172" s="64"/>
      <c r="BC172" s="64"/>
      <c r="BN172" s="64"/>
      <c r="BW172" s="64"/>
      <c r="CH172" s="64"/>
      <c r="CQ172" s="64"/>
      <c r="DM172" s="64"/>
    </row>
    <row r="173" spans="8:130" x14ac:dyDescent="0.25">
      <c r="H173" s="64"/>
      <c r="AR173" s="64"/>
      <c r="BC173" s="64"/>
      <c r="BN173" s="64"/>
      <c r="BW173" s="64"/>
      <c r="CH173" s="64"/>
      <c r="CQ173" s="64"/>
      <c r="DM173" s="64"/>
    </row>
    <row r="174" spans="8:130" x14ac:dyDescent="0.25">
      <c r="H174" s="64"/>
      <c r="AR174" s="64"/>
      <c r="BC174" s="64"/>
      <c r="BN174" s="64"/>
      <c r="BW174" s="64"/>
      <c r="CH174" s="64"/>
      <c r="CQ174" s="64"/>
      <c r="DM174" s="64"/>
      <c r="DP174" s="24" t="s">
        <v>471</v>
      </c>
      <c r="DW174" s="24" t="s">
        <v>471</v>
      </c>
    </row>
    <row r="175" spans="8:130" x14ac:dyDescent="0.25">
      <c r="H175" s="64"/>
      <c r="R175" s="24" t="s">
        <v>112</v>
      </c>
      <c r="AR175" s="64"/>
      <c r="BC175" s="64"/>
      <c r="BN175" s="64"/>
      <c r="BW175" s="64"/>
      <c r="CH175" s="64"/>
      <c r="CQ175" s="64"/>
      <c r="DM175" s="64"/>
      <c r="DR175" s="62" t="s">
        <v>3</v>
      </c>
      <c r="DS175" s="62" t="s">
        <v>4</v>
      </c>
      <c r="DY175" s="62" t="s">
        <v>3</v>
      </c>
      <c r="DZ175" s="62" t="s">
        <v>4</v>
      </c>
    </row>
    <row r="176" spans="8:130" x14ac:dyDescent="0.25">
      <c r="H176" s="64"/>
      <c r="T176" s="62" t="s">
        <v>3</v>
      </c>
      <c r="U176" s="62" t="s">
        <v>4</v>
      </c>
      <c r="V176" s="62" t="s">
        <v>5</v>
      </c>
      <c r="AR176" s="64"/>
      <c r="BC176" s="64"/>
      <c r="BN176" s="64"/>
      <c r="BW176" s="64"/>
      <c r="CH176" s="64"/>
      <c r="CQ176" s="64"/>
      <c r="DM176" s="64"/>
      <c r="DP176" s="62" t="s">
        <v>6</v>
      </c>
      <c r="DQ176" s="62" t="s">
        <v>454</v>
      </c>
      <c r="DR176" s="62">
        <v>2</v>
      </c>
      <c r="DS176" s="62">
        <v>0.3</v>
      </c>
      <c r="DW176" s="62" t="s">
        <v>6</v>
      </c>
      <c r="DX176" s="62" t="s">
        <v>454</v>
      </c>
      <c r="DY176" s="62">
        <v>10556</v>
      </c>
      <c r="DZ176" s="62">
        <v>0.3</v>
      </c>
    </row>
    <row r="177" spans="8:130" x14ac:dyDescent="0.25">
      <c r="H177" s="64"/>
      <c r="R177" s="62" t="s">
        <v>6</v>
      </c>
      <c r="S177" s="62" t="s">
        <v>46</v>
      </c>
      <c r="T177" s="62">
        <v>7</v>
      </c>
      <c r="U177" s="62">
        <v>0.9</v>
      </c>
      <c r="V177" s="62">
        <v>0.9</v>
      </c>
      <c r="AR177" s="64"/>
      <c r="BC177" s="64"/>
      <c r="BN177" s="64"/>
      <c r="BW177" s="64"/>
      <c r="CH177" s="64"/>
      <c r="CQ177" s="64"/>
      <c r="DM177" s="64"/>
      <c r="DQ177" s="62" t="s">
        <v>455</v>
      </c>
      <c r="DR177" s="62">
        <v>3</v>
      </c>
      <c r="DS177" s="62">
        <v>0.4</v>
      </c>
      <c r="DX177" s="62" t="s">
        <v>455</v>
      </c>
      <c r="DY177" s="62">
        <v>15835</v>
      </c>
      <c r="DZ177" s="62">
        <v>0.4</v>
      </c>
    </row>
    <row r="178" spans="8:130" x14ac:dyDescent="0.25">
      <c r="H178" s="64"/>
      <c r="S178" s="62" t="s">
        <v>49</v>
      </c>
      <c r="T178" s="62">
        <v>767</v>
      </c>
      <c r="U178" s="62">
        <v>98.5</v>
      </c>
      <c r="V178" s="62">
        <v>99.1</v>
      </c>
      <c r="AR178" s="64"/>
      <c r="BC178" s="64"/>
      <c r="BN178" s="64"/>
      <c r="BW178" s="64"/>
      <c r="CH178" s="64"/>
      <c r="CQ178" s="64"/>
      <c r="DM178" s="64"/>
      <c r="DQ178" s="62" t="s">
        <v>456</v>
      </c>
      <c r="DR178" s="62">
        <v>1</v>
      </c>
      <c r="DS178" s="62">
        <v>0.1</v>
      </c>
      <c r="DX178" s="62" t="s">
        <v>456</v>
      </c>
      <c r="DY178" s="62">
        <v>5278</v>
      </c>
      <c r="DZ178" s="62">
        <v>0.1</v>
      </c>
    </row>
    <row r="179" spans="8:130" x14ac:dyDescent="0.25">
      <c r="H179" s="64"/>
      <c r="S179" s="62" t="s">
        <v>43</v>
      </c>
      <c r="T179" s="62">
        <v>774</v>
      </c>
      <c r="U179" s="62">
        <v>99.4</v>
      </c>
      <c r="V179" s="62">
        <v>100</v>
      </c>
      <c r="AR179" s="64"/>
      <c r="BC179" s="64"/>
      <c r="BN179" s="64"/>
      <c r="BW179" s="64"/>
      <c r="CH179" s="64"/>
      <c r="CQ179" s="64"/>
      <c r="DM179" s="64"/>
      <c r="DQ179" s="62" t="s">
        <v>458</v>
      </c>
      <c r="DR179" s="62">
        <v>1</v>
      </c>
      <c r="DS179" s="62">
        <v>0.1</v>
      </c>
      <c r="DX179" s="62" t="s">
        <v>458</v>
      </c>
      <c r="DY179" s="62">
        <v>5278</v>
      </c>
      <c r="DZ179" s="62">
        <v>0.1</v>
      </c>
    </row>
    <row r="180" spans="8:130" x14ac:dyDescent="0.25">
      <c r="H180" s="64"/>
      <c r="R180" s="62" t="s">
        <v>69</v>
      </c>
      <c r="S180" s="62" t="s">
        <v>70</v>
      </c>
      <c r="T180" s="62">
        <v>5</v>
      </c>
      <c r="U180" s="62">
        <v>0.6</v>
      </c>
      <c r="AR180" s="64"/>
      <c r="BC180" s="64"/>
      <c r="BN180" s="64"/>
      <c r="BW180" s="64"/>
      <c r="CH180" s="64"/>
      <c r="CQ180" s="64"/>
      <c r="DM180" s="64"/>
      <c r="DQ180" s="62" t="s">
        <v>43</v>
      </c>
      <c r="DR180" s="62">
        <v>7</v>
      </c>
      <c r="DS180" s="62">
        <v>0.9</v>
      </c>
      <c r="DX180" s="62" t="s">
        <v>43</v>
      </c>
      <c r="DY180" s="62">
        <v>36947</v>
      </c>
      <c r="DZ180" s="62">
        <v>0.9</v>
      </c>
    </row>
    <row r="181" spans="8:130" x14ac:dyDescent="0.25">
      <c r="H181" s="64"/>
      <c r="R181" s="62" t="s">
        <v>43</v>
      </c>
      <c r="T181" s="62">
        <v>779</v>
      </c>
      <c r="U181" s="62">
        <v>100</v>
      </c>
      <c r="AR181" s="64"/>
      <c r="BC181" s="64"/>
      <c r="BN181" s="64"/>
      <c r="BW181" s="64"/>
      <c r="CH181" s="64"/>
      <c r="CQ181" s="64"/>
      <c r="DM181" s="64"/>
      <c r="DP181" s="62" t="s">
        <v>69</v>
      </c>
      <c r="DQ181" s="62" t="s">
        <v>70</v>
      </c>
      <c r="DR181" s="62">
        <v>772</v>
      </c>
      <c r="DS181" s="62">
        <v>99.1</v>
      </c>
      <c r="DW181" s="62" t="s">
        <v>69</v>
      </c>
      <c r="DX181" s="62" t="s">
        <v>70</v>
      </c>
      <c r="DY181" s="62">
        <v>4074759</v>
      </c>
      <c r="DZ181" s="62">
        <v>99.1</v>
      </c>
    </row>
    <row r="182" spans="8:130" x14ac:dyDescent="0.25">
      <c r="H182" s="64"/>
      <c r="AR182" s="64"/>
      <c r="BC182" s="64"/>
      <c r="BN182" s="64"/>
      <c r="BW182" s="64"/>
      <c r="CH182" s="64"/>
      <c r="CQ182" s="64"/>
      <c r="DM182" s="64"/>
      <c r="DP182" s="62" t="s">
        <v>43</v>
      </c>
      <c r="DR182" s="62">
        <v>779</v>
      </c>
      <c r="DS182" s="62">
        <v>100</v>
      </c>
      <c r="DW182" s="62" t="s">
        <v>43</v>
      </c>
      <c r="DY182" s="62">
        <v>4111706</v>
      </c>
      <c r="DZ182" s="62">
        <v>100</v>
      </c>
    </row>
    <row r="183" spans="8:130" x14ac:dyDescent="0.25">
      <c r="H183" s="64"/>
      <c r="AR183" s="64"/>
      <c r="BC183" s="64"/>
      <c r="BN183" s="64"/>
      <c r="BW183" s="64"/>
      <c r="CH183" s="64"/>
      <c r="CQ183" s="64"/>
      <c r="DM183" s="64"/>
    </row>
    <row r="184" spans="8:130" x14ac:dyDescent="0.25">
      <c r="H184" s="64"/>
      <c r="AR184" s="64"/>
      <c r="BC184" s="64"/>
      <c r="BN184" s="64"/>
      <c r="BW184" s="64"/>
      <c r="CH184" s="64"/>
      <c r="CQ184" s="64"/>
      <c r="DM184" s="64"/>
    </row>
  </sheetData>
  <mergeCells count="3">
    <mergeCell ref="J5:N5"/>
    <mergeCell ref="R5:V5"/>
    <mergeCell ref="AA5:AB5"/>
  </mergeCells>
  <conditionalFormatting sqref="AB16">
    <cfRule type="cellIs" dxfId="3" priority="1" operator="greaterThanOrEqual">
      <formula>20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T66"/>
  <sheetViews>
    <sheetView topLeftCell="A2" zoomScale="50" zoomScaleNormal="50" workbookViewId="0">
      <pane xSplit="1" ySplit="1" topLeftCell="X3" activePane="bottomRight" state="frozen"/>
      <selection activeCell="A2" sqref="A2"/>
      <selection pane="topRight" activeCell="B2" sqref="B2"/>
      <selection pane="bottomLeft" activeCell="A3" sqref="A3"/>
      <selection pane="bottomRight" activeCell="AE51" sqref="AE51"/>
    </sheetView>
  </sheetViews>
  <sheetFormatPr defaultRowHeight="15.75" x14ac:dyDescent="0.25"/>
  <cols>
    <col min="1" max="1" width="20.75" customWidth="1"/>
    <col min="2" max="2" width="11.625" customWidth="1"/>
    <col min="3" max="3" width="12.25" customWidth="1"/>
    <col min="4" max="4" width="17.375" customWidth="1"/>
    <col min="5" max="5" width="15" customWidth="1"/>
    <col min="19" max="19" width="13.25" style="32" customWidth="1"/>
    <col min="23" max="23" width="12.25" customWidth="1"/>
    <col min="25" max="25" width="13.75" customWidth="1"/>
    <col min="28" max="28" width="11.125" customWidth="1"/>
    <col min="34" max="34" width="10.25" customWidth="1"/>
    <col min="42" max="42" width="11.5" style="32" customWidth="1"/>
    <col min="46" max="46" width="14.625" customWidth="1"/>
  </cols>
  <sheetData>
    <row r="1" spans="1:46" x14ac:dyDescent="0.25">
      <c r="A1" s="16" t="s">
        <v>44</v>
      </c>
      <c r="X1" s="16" t="s">
        <v>115</v>
      </c>
    </row>
    <row r="2" spans="1:46" ht="141.75" x14ac:dyDescent="0.25">
      <c r="A2" s="14"/>
      <c r="B2" s="47" t="s">
        <v>45</v>
      </c>
      <c r="C2" s="47" t="s">
        <v>47</v>
      </c>
      <c r="D2" s="47" t="s">
        <v>48</v>
      </c>
      <c r="E2" s="46" t="s">
        <v>119</v>
      </c>
      <c r="F2" s="47" t="s">
        <v>50</v>
      </c>
      <c r="G2" s="47" t="s">
        <v>51</v>
      </c>
      <c r="H2" s="47" t="s">
        <v>52</v>
      </c>
      <c r="I2" s="47" t="s">
        <v>53</v>
      </c>
      <c r="J2" s="47" t="s">
        <v>54</v>
      </c>
      <c r="K2" s="40" t="s">
        <v>164</v>
      </c>
      <c r="L2" s="47" t="s">
        <v>55</v>
      </c>
      <c r="M2" s="47" t="s">
        <v>56</v>
      </c>
      <c r="N2" s="47" t="s">
        <v>57</v>
      </c>
      <c r="O2" s="47" t="s">
        <v>58</v>
      </c>
      <c r="P2" s="47" t="s">
        <v>59</v>
      </c>
      <c r="Q2" s="47" t="s">
        <v>60</v>
      </c>
      <c r="R2" s="47" t="s">
        <v>88</v>
      </c>
      <c r="S2" s="46" t="s">
        <v>259</v>
      </c>
      <c r="T2" s="47" t="s">
        <v>61</v>
      </c>
      <c r="U2" s="47" t="s">
        <v>62</v>
      </c>
      <c r="V2" s="47" t="s">
        <v>63</v>
      </c>
      <c r="W2" s="50" t="s">
        <v>188</v>
      </c>
      <c r="X2" s="32"/>
      <c r="Y2" s="33" t="s">
        <v>286</v>
      </c>
      <c r="Z2" s="33" t="s">
        <v>287</v>
      </c>
      <c r="AA2" s="33" t="s">
        <v>288</v>
      </c>
      <c r="AB2" s="37" t="s">
        <v>289</v>
      </c>
      <c r="AC2" s="33" t="s">
        <v>290</v>
      </c>
      <c r="AD2" s="33" t="s">
        <v>291</v>
      </c>
      <c r="AE2" s="33" t="s">
        <v>292</v>
      </c>
      <c r="AF2" s="33" t="s">
        <v>293</v>
      </c>
      <c r="AG2" s="33" t="s">
        <v>294</v>
      </c>
      <c r="AH2" s="37" t="s">
        <v>295</v>
      </c>
      <c r="AI2" s="33" t="s">
        <v>296</v>
      </c>
      <c r="AJ2" s="33" t="s">
        <v>297</v>
      </c>
      <c r="AK2" s="33" t="s">
        <v>298</v>
      </c>
      <c r="AL2" s="33" t="s">
        <v>299</v>
      </c>
      <c r="AM2" s="33" t="s">
        <v>300</v>
      </c>
      <c r="AN2" s="33" t="s">
        <v>301</v>
      </c>
      <c r="AO2" s="33" t="s">
        <v>302</v>
      </c>
      <c r="AP2" s="37" t="s">
        <v>303</v>
      </c>
      <c r="AQ2" s="33" t="s">
        <v>304</v>
      </c>
      <c r="AR2" s="33" t="s">
        <v>305</v>
      </c>
      <c r="AS2" s="33" t="s">
        <v>306</v>
      </c>
      <c r="AT2" s="49" t="s">
        <v>307</v>
      </c>
    </row>
    <row r="3" spans="1:46" x14ac:dyDescent="0.25">
      <c r="A3" s="14" t="s">
        <v>2</v>
      </c>
      <c r="B3" s="23">
        <v>0.4402987153605144</v>
      </c>
      <c r="C3" s="26">
        <v>0.16667127530140471</v>
      </c>
      <c r="D3" s="26">
        <v>0.39998009058782541</v>
      </c>
      <c r="E3" s="26">
        <v>0.21739036345340243</v>
      </c>
      <c r="F3" s="23">
        <v>0.21874756964427369</v>
      </c>
      <c r="G3" s="26">
        <v>0.83334024638101956</v>
      </c>
      <c r="H3" s="23">
        <v>0.24210500119194506</v>
      </c>
      <c r="I3" s="23">
        <v>0.11340137415782803</v>
      </c>
      <c r="J3" s="23">
        <v>0.10869547575573138</v>
      </c>
      <c r="K3" s="23">
        <v>0.14062566834522583</v>
      </c>
      <c r="L3" s="23">
        <v>0.17699099452271411</v>
      </c>
      <c r="M3" s="23">
        <v>0.24999740763399939</v>
      </c>
      <c r="N3" s="26">
        <v>0.22222375843380157</v>
      </c>
      <c r="O3" s="26">
        <v>0.66661136457901282</v>
      </c>
      <c r="P3" s="26">
        <v>0.49996889193056682</v>
      </c>
      <c r="Q3" s="23">
        <v>0.142862221800858</v>
      </c>
      <c r="R3" s="26">
        <v>0</v>
      </c>
      <c r="S3" s="23">
        <v>0.13636877828054297</v>
      </c>
      <c r="T3" s="26">
        <v>0.33330568228950641</v>
      </c>
      <c r="U3" s="26">
        <v>0.1999900452939127</v>
      </c>
      <c r="V3" s="28">
        <v>9.6777560129732501E-2</v>
      </c>
      <c r="W3" s="51">
        <v>0.35799999999999998</v>
      </c>
      <c r="X3" s="33" t="s">
        <v>2</v>
      </c>
      <c r="Y3" s="33">
        <v>3.2432966811943693E-2</v>
      </c>
      <c r="Z3" s="33">
        <v>2.4348565061410549E-2</v>
      </c>
      <c r="AA3" s="33">
        <v>3.2006400430707023E-2</v>
      </c>
      <c r="AB3" s="33">
        <v>1.8834036484049174E-2</v>
      </c>
      <c r="AC3" s="33">
        <v>2.7008603273805182E-2</v>
      </c>
      <c r="AD3" s="33">
        <v>2.4347891777226269E-2</v>
      </c>
      <c r="AE3" s="33">
        <v>2.7986024994552591E-2</v>
      </c>
      <c r="AF3" s="33">
        <v>2.0716076312110341E-2</v>
      </c>
      <c r="AG3" s="33">
        <v>2.0335441512727401E-2</v>
      </c>
      <c r="AH3" s="33">
        <v>2.2712153006575926E-2</v>
      </c>
      <c r="AI3" s="33">
        <v>2.4935190764887899E-2</v>
      </c>
      <c r="AJ3" s="33">
        <v>2.829006540500607E-2</v>
      </c>
      <c r="AK3" s="33">
        <v>2.7161728089382699E-2</v>
      </c>
      <c r="AL3" s="33">
        <v>3.0799705866320776E-2</v>
      </c>
      <c r="AM3" s="33">
        <v>3.266666660344282E-2</v>
      </c>
      <c r="AN3" s="33">
        <v>2.2862242927841087E-2</v>
      </c>
      <c r="AO3" s="33">
        <v>0</v>
      </c>
      <c r="AP3" s="126">
        <v>2.2421076408000954E-2</v>
      </c>
      <c r="AQ3" s="33">
        <v>3.0797789925547794E-2</v>
      </c>
      <c r="AR3" s="33">
        <v>2.6132845540089735E-2</v>
      </c>
      <c r="AS3" s="33">
        <v>1.9316102907074976E-2</v>
      </c>
      <c r="AT3" s="52">
        <v>3.1329244158029602E-2</v>
      </c>
    </row>
    <row r="4" spans="1:46" x14ac:dyDescent="0.25">
      <c r="A4" s="14" t="s">
        <v>7</v>
      </c>
      <c r="B4" s="23">
        <v>0.58888886549889796</v>
      </c>
      <c r="C4" s="26">
        <v>0.74999703970349674</v>
      </c>
      <c r="D4" s="26">
        <v>1</v>
      </c>
      <c r="E4" s="26">
        <v>0.79999810541472471</v>
      </c>
      <c r="F4" s="26">
        <v>0.90000378917055057</v>
      </c>
      <c r="G4" s="26">
        <v>0.60001515668220229</v>
      </c>
      <c r="H4" s="23">
        <v>0.63636468021586867</v>
      </c>
      <c r="I4" s="23">
        <v>0.15151567344126765</v>
      </c>
      <c r="J4" s="23">
        <v>0.21875111011118872</v>
      </c>
      <c r="K4" s="23">
        <v>0.21052673564300359</v>
      </c>
      <c r="L4" s="26">
        <v>0.28571621895933419</v>
      </c>
      <c r="M4" s="26">
        <v>0</v>
      </c>
      <c r="N4" s="26">
        <v>0</v>
      </c>
      <c r="O4" s="26">
        <v>0.66662456583517526</v>
      </c>
      <c r="P4" s="26">
        <v>0.66662456583517526</v>
      </c>
      <c r="Q4" s="26">
        <v>0.28570655262944217</v>
      </c>
      <c r="R4" s="26">
        <v>0.66662456583517526</v>
      </c>
      <c r="S4" s="15">
        <v>0.37501480165778567</v>
      </c>
      <c r="T4" s="26">
        <v>1</v>
      </c>
      <c r="U4" s="26">
        <v>0</v>
      </c>
      <c r="V4" s="29">
        <v>0.28570655262944217</v>
      </c>
      <c r="W4" s="51">
        <v>0.45300000000000001</v>
      </c>
      <c r="X4" s="33" t="s">
        <v>7</v>
      </c>
      <c r="Y4" s="33">
        <v>3.455283081236387E-2</v>
      </c>
      <c r="Z4" s="33">
        <v>3.0408128560414121E-2</v>
      </c>
      <c r="AA4" s="33">
        <v>0</v>
      </c>
      <c r="AB4" s="33">
        <v>1.9381584571173713E-2</v>
      </c>
      <c r="AC4" s="33">
        <v>2.106693150492224E-2</v>
      </c>
      <c r="AD4" s="33">
        <v>3.4402517184365496E-2</v>
      </c>
      <c r="AE4" s="33">
        <v>3.3781070338581694E-2</v>
      </c>
      <c r="AF4" s="33">
        <v>2.5178974321161562E-2</v>
      </c>
      <c r="AG4" s="33">
        <v>2.9030678216466144E-2</v>
      </c>
      <c r="AH4" s="33">
        <v>2.8629231104939624E-2</v>
      </c>
      <c r="AI4" s="33">
        <v>3.1724163835970751E-2</v>
      </c>
      <c r="AJ4" s="33">
        <v>0</v>
      </c>
      <c r="AK4" s="33">
        <v>0</v>
      </c>
      <c r="AL4" s="33">
        <v>3.3105091805690219E-2</v>
      </c>
      <c r="AM4" s="33">
        <v>3.3105091805690219E-2</v>
      </c>
      <c r="AN4" s="33">
        <v>3.1723841842241578E-2</v>
      </c>
      <c r="AO4" s="33">
        <v>0</v>
      </c>
      <c r="AP4" s="126">
        <v>3.3997455441112878E-2</v>
      </c>
      <c r="AQ4" s="33">
        <v>0</v>
      </c>
      <c r="AR4" s="33">
        <v>0</v>
      </c>
      <c r="AS4" s="33">
        <v>3.1723841842241578E-2</v>
      </c>
      <c r="AT4" s="52">
        <v>3.4955548228761478E-2</v>
      </c>
    </row>
    <row r="5" spans="1:46" x14ac:dyDescent="0.25">
      <c r="A5" s="14" t="s">
        <v>8</v>
      </c>
      <c r="B5" s="41">
        <v>0.25316411930842087</v>
      </c>
      <c r="C5" s="15">
        <v>0.11111532625189681</v>
      </c>
      <c r="D5" s="15">
        <v>0.16667140865507724</v>
      </c>
      <c r="E5" s="15">
        <v>0.13333788566811203</v>
      </c>
      <c r="F5" s="41">
        <v>7.3169005287921057E-2</v>
      </c>
      <c r="G5" s="15">
        <v>0.5</v>
      </c>
      <c r="H5" s="41">
        <v>0.15789478938509674</v>
      </c>
      <c r="I5" s="41">
        <v>2.9850423022191309E-2</v>
      </c>
      <c r="J5" s="41">
        <v>2.6666378352786933E-2</v>
      </c>
      <c r="K5" s="23">
        <v>3.8216719801321332E-2</v>
      </c>
      <c r="L5" s="41">
        <v>5.2940869306747754E-2</v>
      </c>
      <c r="M5" s="15">
        <v>0</v>
      </c>
      <c r="N5" s="15">
        <v>0.16667140865507724</v>
      </c>
      <c r="O5" s="15">
        <v>0.33335230182666592</v>
      </c>
      <c r="P5" s="15">
        <v>0.5</v>
      </c>
      <c r="Q5" s="15">
        <v>0</v>
      </c>
      <c r="R5" s="15">
        <v>0.5</v>
      </c>
      <c r="S5" s="15">
        <v>0</v>
      </c>
      <c r="T5" s="15">
        <v>0.5</v>
      </c>
      <c r="U5" s="15">
        <v>0</v>
      </c>
      <c r="V5" s="41">
        <v>2.1739856527338113E-2</v>
      </c>
      <c r="W5" s="51">
        <v>0.18099999999999999</v>
      </c>
      <c r="X5" s="33" t="s">
        <v>8</v>
      </c>
      <c r="Y5" s="33">
        <v>2.840851162766268E-2</v>
      </c>
      <c r="Z5" s="33">
        <v>2.0532626566525516E-2</v>
      </c>
      <c r="AA5" s="33">
        <v>2.4348572853856998E-2</v>
      </c>
      <c r="AB5" s="33">
        <v>1.7818396890180711E-2</v>
      </c>
      <c r="AC5" s="33">
        <v>1.7013695920346652E-2</v>
      </c>
      <c r="AD5" s="33">
        <v>3.2666666666666663E-2</v>
      </c>
      <c r="AE5" s="33">
        <v>2.382329853878112E-2</v>
      </c>
      <c r="AF5" s="33">
        <v>1.111807017766644E-2</v>
      </c>
      <c r="AG5" s="33">
        <v>1.0525620261828218E-2</v>
      </c>
      <c r="AH5" s="33">
        <v>1.252564596243195E-2</v>
      </c>
      <c r="AI5" s="33">
        <v>1.4629143450388092E-2</v>
      </c>
      <c r="AJ5" s="33">
        <v>0</v>
      </c>
      <c r="AK5" s="33">
        <v>2.4348572853856998E-2</v>
      </c>
      <c r="AL5" s="33">
        <v>3.0798866813473331E-2</v>
      </c>
      <c r="AM5" s="33">
        <v>3.2666666666666663E-2</v>
      </c>
      <c r="AN5" s="33">
        <v>0</v>
      </c>
      <c r="AO5" s="33">
        <v>0</v>
      </c>
      <c r="AP5" s="126">
        <v>0</v>
      </c>
      <c r="AQ5" s="33">
        <v>3.2666666666666663E-2</v>
      </c>
      <c r="AR5" s="33">
        <v>0</v>
      </c>
      <c r="AS5" s="33">
        <v>9.5277495659211071E-3</v>
      </c>
      <c r="AT5" s="52">
        <v>2.5153136130004125E-2</v>
      </c>
    </row>
    <row r="6" spans="1:46" x14ac:dyDescent="0.25">
      <c r="A6" s="14" t="s">
        <v>9</v>
      </c>
      <c r="B6" s="41">
        <v>0.52727276430132319</v>
      </c>
      <c r="C6" s="15">
        <v>0.11111525967964754</v>
      </c>
      <c r="D6" s="15">
        <v>0.42856799961595698</v>
      </c>
      <c r="E6" s="15">
        <v>0.20000134414022072</v>
      </c>
      <c r="F6" s="41">
        <v>0.5</v>
      </c>
      <c r="G6" s="15">
        <v>0.40001344131187205</v>
      </c>
      <c r="H6" s="41">
        <v>0.17435884180097277</v>
      </c>
      <c r="I6" s="41">
        <v>0.10052947681716515</v>
      </c>
      <c r="J6" s="41">
        <v>9.8445970239167888E-2</v>
      </c>
      <c r="K6" s="23">
        <v>0.10952410288741798</v>
      </c>
      <c r="L6" s="41">
        <v>0.15611785031430578</v>
      </c>
      <c r="M6" s="41">
        <v>0.14285485690511812</v>
      </c>
      <c r="N6" s="15">
        <v>0.60000336032796797</v>
      </c>
      <c r="O6" s="15">
        <v>0.33335200224026884</v>
      </c>
      <c r="P6" s="15">
        <v>0</v>
      </c>
      <c r="Q6" s="15">
        <v>0.12500525055655901</v>
      </c>
      <c r="R6" s="15">
        <v>0</v>
      </c>
      <c r="S6" s="15">
        <v>9.0913256655821839E-2</v>
      </c>
      <c r="T6" s="15">
        <v>0.33335200224026884</v>
      </c>
      <c r="U6" s="15">
        <v>0</v>
      </c>
      <c r="V6" s="41">
        <v>5.0002100222623601E-2</v>
      </c>
      <c r="W6" s="51">
        <v>0.27</v>
      </c>
      <c r="X6" s="33" t="s">
        <v>9</v>
      </c>
      <c r="Y6" s="33">
        <v>3.2618035294249295E-2</v>
      </c>
      <c r="Z6" s="33">
        <v>2.0532621184580248E-2</v>
      </c>
      <c r="AA6" s="33">
        <v>3.2331582738590117E-2</v>
      </c>
      <c r="AB6" s="33">
        <v>1.6845472461530168E-2</v>
      </c>
      <c r="AC6" s="33">
        <v>3.2666666666666663E-2</v>
      </c>
      <c r="AD6" s="33">
        <v>3.2006845214642581E-2</v>
      </c>
      <c r="AE6" s="33">
        <v>2.4788626942187194E-2</v>
      </c>
      <c r="AF6" s="33">
        <v>1.964603871682297E-2</v>
      </c>
      <c r="AG6" s="33">
        <v>1.9463891181135781E-2</v>
      </c>
      <c r="AH6" s="33">
        <v>2.040331588004143E-2</v>
      </c>
      <c r="AI6" s="33">
        <v>2.3713846163444959E-2</v>
      </c>
      <c r="AJ6" s="33">
        <v>2.2861751836432673E-2</v>
      </c>
      <c r="AK6" s="33">
        <v>3.2006621157876364E-2</v>
      </c>
      <c r="AL6" s="33">
        <v>3.0798859894259633E-2</v>
      </c>
      <c r="AM6" s="33">
        <v>0</v>
      </c>
      <c r="AN6" s="33">
        <v>2.1607358000810005E-2</v>
      </c>
      <c r="AO6" s="33">
        <v>0</v>
      </c>
      <c r="AP6" s="126">
        <v>1.8782400057006127E-2</v>
      </c>
      <c r="AQ6" s="33">
        <v>3.0798859894259633E-2</v>
      </c>
      <c r="AR6" s="33">
        <v>0</v>
      </c>
      <c r="AS6" s="33">
        <v>1.4239353191332607E-2</v>
      </c>
      <c r="AT6" s="52">
        <v>2.9018413691528935E-2</v>
      </c>
    </row>
    <row r="7" spans="1:46" x14ac:dyDescent="0.25">
      <c r="A7" s="14" t="s">
        <v>10</v>
      </c>
      <c r="B7" s="41">
        <v>0.37500023310414532</v>
      </c>
      <c r="C7" s="41">
        <v>0.33333333333333331</v>
      </c>
      <c r="D7" s="15">
        <v>0.28572007045818065</v>
      </c>
      <c r="E7" s="41">
        <v>0.32432535958477776</v>
      </c>
      <c r="F7" s="41">
        <v>0.51063707885158749</v>
      </c>
      <c r="G7" s="15">
        <v>0.20000566909492901</v>
      </c>
      <c r="H7" s="41">
        <v>8.3333005260968443E-2</v>
      </c>
      <c r="I7" s="41">
        <v>8.298989442782137E-3</v>
      </c>
      <c r="J7" s="41">
        <v>3.5843295307403499E-3</v>
      </c>
      <c r="K7" s="23">
        <v>9.3456169599525282E-3</v>
      </c>
      <c r="L7" s="41">
        <v>9.5238630867349808E-2</v>
      </c>
      <c r="M7" s="15">
        <v>0.28572007045818065</v>
      </c>
      <c r="N7" s="15">
        <v>0</v>
      </c>
      <c r="O7" s="41">
        <v>0.18181701051682209</v>
      </c>
      <c r="P7" s="15">
        <v>0</v>
      </c>
      <c r="Q7" s="41">
        <v>0</v>
      </c>
      <c r="R7" s="41">
        <v>0</v>
      </c>
      <c r="S7" s="23">
        <v>0</v>
      </c>
      <c r="T7" s="15">
        <v>0</v>
      </c>
      <c r="U7" s="15">
        <v>0</v>
      </c>
      <c r="V7" s="41">
        <v>0</v>
      </c>
      <c r="W7" s="51">
        <v>0.2</v>
      </c>
      <c r="X7" s="33" t="s">
        <v>10</v>
      </c>
      <c r="Y7" s="33">
        <v>3.178871083863391E-2</v>
      </c>
      <c r="Z7" s="33">
        <v>3.0953585485703438E-2</v>
      </c>
      <c r="AA7" s="33">
        <v>2.9663460725533348E-2</v>
      </c>
      <c r="AB7" s="33">
        <v>2.1704514266055682E-2</v>
      </c>
      <c r="AC7" s="33">
        <v>3.2823804916765141E-2</v>
      </c>
      <c r="AD7" s="33">
        <v>2.6265267419736751E-2</v>
      </c>
      <c r="AE7" s="33">
        <v>1.8148115672256042E-2</v>
      </c>
      <c r="AF7" s="33">
        <v>5.9568985425380964E-3</v>
      </c>
      <c r="AG7" s="33">
        <v>3.9241125847183983E-3</v>
      </c>
      <c r="AH7" s="33">
        <v>6.3180388275397154E-3</v>
      </c>
      <c r="AI7" s="33">
        <v>1.9274841506557214E-2</v>
      </c>
      <c r="AJ7" s="33">
        <v>2.9663460725533348E-2</v>
      </c>
      <c r="AK7" s="33">
        <v>0</v>
      </c>
      <c r="AL7" s="33">
        <v>2.5325597403783574E-2</v>
      </c>
      <c r="AM7" s="33">
        <v>0</v>
      </c>
      <c r="AN7" s="33">
        <v>0</v>
      </c>
      <c r="AO7" s="33">
        <v>0</v>
      </c>
      <c r="AP7" s="126">
        <v>0</v>
      </c>
      <c r="AQ7" s="33">
        <v>0</v>
      </c>
      <c r="AR7" s="33">
        <v>0</v>
      </c>
      <c r="AS7" s="33">
        <v>0</v>
      </c>
      <c r="AT7" s="52">
        <v>2.6264988238774076E-2</v>
      </c>
    </row>
    <row r="8" spans="1:46" x14ac:dyDescent="0.25">
      <c r="A8" s="14" t="s">
        <v>11</v>
      </c>
      <c r="B8" s="41">
        <v>0.49038503055829236</v>
      </c>
      <c r="C8" s="15">
        <v>0</v>
      </c>
      <c r="D8" s="15">
        <v>0.10001632919660353</v>
      </c>
      <c r="E8" s="41">
        <v>4.1673045193992279E-2</v>
      </c>
      <c r="F8" s="41">
        <v>0.18181143419123788</v>
      </c>
      <c r="G8" s="15">
        <v>0</v>
      </c>
      <c r="H8" s="41">
        <v>0.41935526350443786</v>
      </c>
      <c r="I8" s="41">
        <v>4.2016720239585872E-2</v>
      </c>
      <c r="J8" s="41">
        <v>4.3859554887110346E-2</v>
      </c>
      <c r="K8" s="23">
        <v>6.2498582541446489E-2</v>
      </c>
      <c r="L8" s="41">
        <v>0.27731103968055215</v>
      </c>
      <c r="M8" s="15">
        <v>0</v>
      </c>
      <c r="N8" s="15">
        <v>0.50010206164523374</v>
      </c>
      <c r="O8" s="41">
        <v>0.14285991990980132</v>
      </c>
      <c r="P8" s="15">
        <v>0.33331065451081782</v>
      </c>
      <c r="Q8" s="41">
        <v>0.1111111111111111</v>
      </c>
      <c r="R8" s="15">
        <v>0.33331065451081782</v>
      </c>
      <c r="S8" s="23">
        <v>0.1</v>
      </c>
      <c r="T8" s="15">
        <v>1</v>
      </c>
      <c r="U8" s="15">
        <v>0</v>
      </c>
      <c r="V8" s="41">
        <v>0.14583563671001268</v>
      </c>
      <c r="W8" s="51">
        <v>0.34899999999999998</v>
      </c>
      <c r="X8" s="33" t="s">
        <v>11</v>
      </c>
      <c r="Y8" s="33">
        <v>3.2660626195879935E-2</v>
      </c>
      <c r="Z8" s="33">
        <v>0</v>
      </c>
      <c r="AA8" s="33">
        <v>1.9601422373814362E-2</v>
      </c>
      <c r="AB8" s="33">
        <v>1.0069321624305429E-2</v>
      </c>
      <c r="AC8" s="33">
        <v>2.5198350699083983E-2</v>
      </c>
      <c r="AD8" s="33">
        <v>0</v>
      </c>
      <c r="AE8" s="33">
        <v>3.2238966621647241E-2</v>
      </c>
      <c r="AF8" s="33">
        <v>1.3107650584920486E-2</v>
      </c>
      <c r="AG8" s="33">
        <v>1.3379126846889224E-2</v>
      </c>
      <c r="AH8" s="33">
        <v>1.5814514618156594E-2</v>
      </c>
      <c r="AI8" s="33">
        <v>2.9247860755545516E-2</v>
      </c>
      <c r="AJ8" s="33">
        <v>0</v>
      </c>
      <c r="AK8" s="33">
        <v>3.2666665986116804E-2</v>
      </c>
      <c r="AL8" s="33">
        <v>2.2862089439916522E-2</v>
      </c>
      <c r="AM8" s="33">
        <v>3.0797904797510184E-2</v>
      </c>
      <c r="AN8" s="33">
        <v>2.0532285794453823E-2</v>
      </c>
      <c r="AO8" s="33">
        <v>0</v>
      </c>
      <c r="AP8" s="126">
        <v>1.9599999999999999E-2</v>
      </c>
      <c r="AQ8" s="33">
        <v>0</v>
      </c>
      <c r="AR8" s="33">
        <v>0</v>
      </c>
      <c r="AS8" s="33">
        <v>2.3058835536359026E-2</v>
      </c>
      <c r="AT8" s="52">
        <v>3.1140831374731601E-2</v>
      </c>
    </row>
    <row r="9" spans="1:46" x14ac:dyDescent="0.25">
      <c r="A9" s="14" t="s">
        <v>12</v>
      </c>
      <c r="B9" s="41">
        <v>0.57794660020050215</v>
      </c>
      <c r="C9" s="41">
        <v>0.30555630212952761</v>
      </c>
      <c r="D9" s="15">
        <v>0.29411876304306583</v>
      </c>
      <c r="E9" s="41">
        <v>0.3018876535772313</v>
      </c>
      <c r="F9" s="41">
        <v>0.31372545919641814</v>
      </c>
      <c r="G9" s="15">
        <v>0.16666218722283441</v>
      </c>
      <c r="H9" s="41">
        <v>0.19642852000633523</v>
      </c>
      <c r="I9" s="41">
        <v>5.3459285343372714E-2</v>
      </c>
      <c r="J9" s="41">
        <v>2.0202047624425543E-2</v>
      </c>
      <c r="K9" s="23">
        <v>6.9908993368725622E-2</v>
      </c>
      <c r="L9" s="41">
        <v>8.8785032643883266E-2</v>
      </c>
      <c r="M9" s="41">
        <v>0.42307883148297465</v>
      </c>
      <c r="N9" s="41">
        <v>0.36363569726956202</v>
      </c>
      <c r="O9" s="41">
        <v>6.3828254201349091E-2</v>
      </c>
      <c r="P9" s="15">
        <v>0.28571922226317731</v>
      </c>
      <c r="Q9" s="41">
        <v>4.9998790546914688E-2</v>
      </c>
      <c r="R9" s="15">
        <v>0.28571922226317731</v>
      </c>
      <c r="S9" s="23">
        <v>7.3168717158050414E-2</v>
      </c>
      <c r="T9" s="15">
        <v>0</v>
      </c>
      <c r="U9" s="15">
        <v>0</v>
      </c>
      <c r="V9" s="41">
        <v>0.15000040315102844</v>
      </c>
      <c r="W9" s="51">
        <v>0.36799999999999999</v>
      </c>
      <c r="X9" s="33" t="s">
        <v>12</v>
      </c>
      <c r="Y9" s="33">
        <v>3.2357287809738414E-2</v>
      </c>
      <c r="Z9" s="33">
        <v>3.0179267668733405E-2</v>
      </c>
      <c r="AA9" s="33">
        <v>2.9851883504378805E-2</v>
      </c>
      <c r="AB9" s="33">
        <v>2.1533936182692903E-2</v>
      </c>
      <c r="AC9" s="33">
        <v>3.0399635718830174E-2</v>
      </c>
      <c r="AD9" s="33">
        <v>2.4415950536190171E-2</v>
      </c>
      <c r="AE9" s="33">
        <v>2.6029095882730242E-2</v>
      </c>
      <c r="AF9" s="33">
        <v>1.4737566501493101E-2</v>
      </c>
      <c r="AG9" s="33">
        <v>9.2174441058781968E-3</v>
      </c>
      <c r="AH9" s="33">
        <v>1.6706050911240829E-2</v>
      </c>
      <c r="AI9" s="33">
        <v>1.8634805123765984E-2</v>
      </c>
      <c r="AJ9" s="33">
        <v>3.2367819161129741E-2</v>
      </c>
      <c r="AK9" s="33">
        <v>3.1515972559389233E-2</v>
      </c>
      <c r="AL9" s="33">
        <v>1.6015068536130696E-2</v>
      </c>
      <c r="AM9" s="33">
        <v>2.9597073074382974E-2</v>
      </c>
      <c r="AN9" s="33">
        <v>1.4278624817706025E-2</v>
      </c>
      <c r="AO9" s="33">
        <v>1.883415491998456E-2</v>
      </c>
      <c r="AP9" s="126">
        <v>1.7061123080311071E-2</v>
      </c>
      <c r="AQ9" s="33">
        <v>0</v>
      </c>
      <c r="AR9" s="33">
        <v>0</v>
      </c>
      <c r="AS9" s="33">
        <v>2.3393765203882401E-2</v>
      </c>
      <c r="AT9" s="52">
        <v>3.1594870322913006E-2</v>
      </c>
    </row>
    <row r="10" spans="1:46" x14ac:dyDescent="0.25">
      <c r="A10" s="14" t="s">
        <v>13</v>
      </c>
      <c r="B10" s="41">
        <v>0.55499970854630076</v>
      </c>
      <c r="C10" s="15">
        <v>0.35714774593903997</v>
      </c>
      <c r="D10" s="15">
        <v>0.12500499061763884</v>
      </c>
      <c r="E10" s="41">
        <v>0.27273189215871313</v>
      </c>
      <c r="F10" s="41">
        <v>0.14706103392234779</v>
      </c>
      <c r="G10" s="15">
        <v>0.3999957413282797</v>
      </c>
      <c r="H10" s="41">
        <v>0.34210518942726342</v>
      </c>
      <c r="I10" s="41">
        <v>0.12380908924986311</v>
      </c>
      <c r="J10" s="41">
        <v>0.11235920781348412</v>
      </c>
      <c r="K10" s="23">
        <v>0.19642897882825333</v>
      </c>
      <c r="L10" s="41">
        <v>0.31034197918387574</v>
      </c>
      <c r="M10" s="15">
        <v>0.71428408468698668</v>
      </c>
      <c r="N10" s="15">
        <v>0.1666755389938781</v>
      </c>
      <c r="O10" s="41">
        <v>0.333331361716726</v>
      </c>
      <c r="P10" s="15">
        <v>0.29999840298960345</v>
      </c>
      <c r="Q10" s="15">
        <v>9.0913050421754085E-2</v>
      </c>
      <c r="R10" s="15">
        <v>0.29999840298960345</v>
      </c>
      <c r="S10" s="15">
        <v>8.3336660411759231E-2</v>
      </c>
      <c r="T10" s="41">
        <v>0.64285795765650666</v>
      </c>
      <c r="U10" s="15">
        <v>0.1666755389938781</v>
      </c>
      <c r="V10" s="15">
        <v>0.3333244610061219</v>
      </c>
      <c r="W10" s="51">
        <v>0.52400000000000002</v>
      </c>
      <c r="X10" s="33" t="s">
        <v>13</v>
      </c>
      <c r="Y10" s="33">
        <v>3.2468433955339382E-2</v>
      </c>
      <c r="Z10" s="33">
        <v>3.130504691030709E-2</v>
      </c>
      <c r="AA10" s="33">
        <v>2.1607338744866318E-2</v>
      </c>
      <c r="AB10" s="33">
        <v>2.117038741523623E-2</v>
      </c>
      <c r="AC10" s="33">
        <v>2.3138894279696249E-2</v>
      </c>
      <c r="AD10" s="33">
        <v>3.2006609176989109E-2</v>
      </c>
      <c r="AE10" s="33">
        <v>3.0995088308665892E-2</v>
      </c>
      <c r="AF10" s="33">
        <v>2.1518423618604988E-2</v>
      </c>
      <c r="AG10" s="33">
        <v>2.0632781406746691E-2</v>
      </c>
      <c r="AH10" s="33">
        <v>2.595671504251261E-2</v>
      </c>
      <c r="AI10" s="33">
        <v>3.0225394302625157E-2</v>
      </c>
      <c r="AJ10" s="33">
        <v>2.9514641996457421E-2</v>
      </c>
      <c r="AK10" s="33">
        <v>2.4348814205090809E-2</v>
      </c>
      <c r="AL10" s="33">
        <v>3.0798383149357574E-2</v>
      </c>
      <c r="AM10" s="33">
        <v>2.9939449003319765E-2</v>
      </c>
      <c r="AN10" s="33">
        <v>1.8782380883802179E-2</v>
      </c>
      <c r="AO10" s="33">
        <v>0</v>
      </c>
      <c r="AP10" s="126">
        <v>1.8057507106159432E-2</v>
      </c>
      <c r="AQ10" s="33">
        <v>3.130493581376706E-2</v>
      </c>
      <c r="AR10" s="33">
        <v>2.4348814205090809E-2</v>
      </c>
      <c r="AS10" s="33">
        <v>3.0798223745241229E-2</v>
      </c>
      <c r="AT10" s="52">
        <v>3.26304762302407E-2</v>
      </c>
    </row>
    <row r="11" spans="1:46" x14ac:dyDescent="0.25">
      <c r="A11" s="14" t="s">
        <v>14</v>
      </c>
      <c r="B11" s="41">
        <v>0.65789637660840572</v>
      </c>
      <c r="C11" s="15">
        <v>0.37500184985127194</v>
      </c>
      <c r="D11" s="15">
        <v>0</v>
      </c>
      <c r="E11" s="15">
        <v>0.30000236781663631</v>
      </c>
      <c r="F11" s="41">
        <v>0.59375485589551957</v>
      </c>
      <c r="G11" s="15">
        <v>0.24998520097081631</v>
      </c>
      <c r="H11" s="41">
        <v>0.25641082721983305</v>
      </c>
      <c r="I11" s="41">
        <v>0.11711740538326657</v>
      </c>
      <c r="J11" s="41">
        <v>0.13274256546082408</v>
      </c>
      <c r="K11" s="23">
        <v>0.16541273068446033</v>
      </c>
      <c r="L11" s="41">
        <v>0.25</v>
      </c>
      <c r="M11" s="15">
        <v>0.46154126368322312</v>
      </c>
      <c r="N11" s="15">
        <v>0.41665351223362274</v>
      </c>
      <c r="O11" s="15">
        <v>0.5</v>
      </c>
      <c r="P11" s="15">
        <v>0.24998520097081631</v>
      </c>
      <c r="Q11" s="41">
        <v>0.106380513363057</v>
      </c>
      <c r="R11" s="15">
        <v>0.24998520097081631</v>
      </c>
      <c r="S11" s="23">
        <v>0.1250012332402648</v>
      </c>
      <c r="T11" s="15">
        <v>0.40002841447243798</v>
      </c>
      <c r="U11" s="15">
        <v>0</v>
      </c>
      <c r="V11" s="41">
        <v>8.3333497765368636E-2</v>
      </c>
      <c r="W11" s="51">
        <v>0.4</v>
      </c>
      <c r="X11" s="33" t="s">
        <v>14</v>
      </c>
      <c r="Y11" s="33">
        <v>3.1238976376396506E-2</v>
      </c>
      <c r="Z11" s="33">
        <v>3.1878309399025105E-2</v>
      </c>
      <c r="AA11" s="33">
        <v>0</v>
      </c>
      <c r="AB11" s="33">
        <v>2.2250930410217463E-2</v>
      </c>
      <c r="AC11" s="33">
        <v>3.2339767182696419E-2</v>
      </c>
      <c r="AD11" s="33">
        <v>2.8512235961597011E-2</v>
      </c>
      <c r="AE11" s="33">
        <v>2.8752387910181271E-2</v>
      </c>
      <c r="AF11" s="33">
        <v>2.1173926890008823E-2</v>
      </c>
      <c r="AG11" s="33">
        <v>2.2341808735784771E-2</v>
      </c>
      <c r="AH11" s="33">
        <v>2.4465807474561035E-2</v>
      </c>
      <c r="AI11" s="33">
        <v>2.8512798599451997E-2</v>
      </c>
      <c r="AJ11" s="33">
        <v>3.2826206080361159E-2</v>
      </c>
      <c r="AK11" s="33">
        <v>3.2463102847928943E-2</v>
      </c>
      <c r="AL11" s="33">
        <v>3.2923743893486387E-2</v>
      </c>
      <c r="AM11" s="33">
        <v>2.8512235961597011E-2</v>
      </c>
      <c r="AN11" s="33">
        <v>2.0302361973806859E-2</v>
      </c>
      <c r="AO11" s="33">
        <v>2.4539135038384657E-2</v>
      </c>
      <c r="AP11" s="126">
        <v>2.1777101721182444E-2</v>
      </c>
      <c r="AQ11" s="33">
        <v>3.2258931048615824E-2</v>
      </c>
      <c r="AR11" s="33">
        <v>0</v>
      </c>
      <c r="AS11" s="33">
        <v>1.8199300521038915E-2</v>
      </c>
      <c r="AT11" s="52">
        <v>3.2258551205144842E-2</v>
      </c>
    </row>
    <row r="12" spans="1:46" ht="15.6" customHeight="1" x14ac:dyDescent="0.25">
      <c r="A12" s="14" t="s">
        <v>15</v>
      </c>
      <c r="B12" s="41">
        <v>0.5410957976210905</v>
      </c>
      <c r="C12" s="15">
        <v>0.15384615384615385</v>
      </c>
      <c r="D12" s="15">
        <v>0</v>
      </c>
      <c r="E12" s="15">
        <v>0.10526315789473684</v>
      </c>
      <c r="F12" s="41">
        <v>0.30769182004187212</v>
      </c>
      <c r="G12" s="15">
        <v>0.25</v>
      </c>
      <c r="H12" s="41">
        <v>0.22761213536134675</v>
      </c>
      <c r="I12" s="41">
        <v>0.14942500426273611</v>
      </c>
      <c r="J12" s="41">
        <v>7.8014002003626168E-2</v>
      </c>
      <c r="K12" s="23">
        <v>0.1527091116211961</v>
      </c>
      <c r="L12" s="41">
        <v>0.16874965232064382</v>
      </c>
      <c r="M12" s="41">
        <v>0.23684210526315788</v>
      </c>
      <c r="N12" s="15">
        <v>0.26666666666666666</v>
      </c>
      <c r="O12" s="15">
        <v>8.3333333333333329E-2</v>
      </c>
      <c r="P12" s="15">
        <v>0</v>
      </c>
      <c r="Q12" s="41">
        <v>8.6956521739130432E-2</v>
      </c>
      <c r="R12" s="15">
        <v>0</v>
      </c>
      <c r="S12" s="23">
        <v>8.3333333333333329E-2</v>
      </c>
      <c r="T12" s="15">
        <v>0.16666666666666666</v>
      </c>
      <c r="U12" s="15">
        <v>0.2</v>
      </c>
      <c r="V12" s="41">
        <v>5.4794396828120623E-2</v>
      </c>
      <c r="W12" s="51">
        <v>0.33500000000000002</v>
      </c>
      <c r="X12" s="33" t="s">
        <v>15</v>
      </c>
      <c r="Y12" s="33">
        <v>3.2556140533978671E-2</v>
      </c>
      <c r="Z12" s="33">
        <v>2.3572345869881852E-2</v>
      </c>
      <c r="AA12" s="33">
        <v>0</v>
      </c>
      <c r="AB12" s="33">
        <v>1.6668165613068164E-2</v>
      </c>
      <c r="AC12" s="33">
        <v>3.0153832878897877E-2</v>
      </c>
      <c r="AD12" s="33">
        <v>2.8290163190291664E-2</v>
      </c>
      <c r="AE12" s="33">
        <v>2.7393671539258029E-2</v>
      </c>
      <c r="AF12" s="33">
        <v>2.3291784373055971E-2</v>
      </c>
      <c r="AG12" s="33">
        <v>1.7521983135123872E-2</v>
      </c>
      <c r="AH12" s="33">
        <v>2.3500849432462681E-2</v>
      </c>
      <c r="AI12" s="33">
        <v>2.4469335745302693E-2</v>
      </c>
      <c r="AJ12" s="33">
        <v>2.7776113215746388E-2</v>
      </c>
      <c r="AK12" s="33">
        <v>2.8891487062651482E-2</v>
      </c>
      <c r="AL12" s="33">
        <v>1.8057179414157177E-2</v>
      </c>
      <c r="AM12" s="33">
        <v>0</v>
      </c>
      <c r="AN12" s="33">
        <v>1.8409060534607835E-2</v>
      </c>
      <c r="AO12" s="33">
        <v>0</v>
      </c>
      <c r="AP12" s="126">
        <v>1.8057179414157177E-2</v>
      </c>
      <c r="AQ12" s="33">
        <v>2.4348295754997709E-2</v>
      </c>
      <c r="AR12" s="33">
        <v>2.6133333333333335E-2</v>
      </c>
      <c r="AS12" s="33">
        <v>1.4868461604132313E-2</v>
      </c>
      <c r="AT12" s="52">
        <v>3.0828967003276048E-2</v>
      </c>
    </row>
    <row r="13" spans="1:46" x14ac:dyDescent="0.25">
      <c r="A13" s="14" t="s">
        <v>16</v>
      </c>
      <c r="B13" s="41">
        <v>0.24637657455155509</v>
      </c>
      <c r="C13" s="15">
        <v>0.15789563003818413</v>
      </c>
      <c r="D13" s="15">
        <v>0.50004030632809349</v>
      </c>
      <c r="E13" s="15">
        <v>0.21739800925276881</v>
      </c>
      <c r="F13" s="41">
        <v>0.26436828470088541</v>
      </c>
      <c r="G13" s="15">
        <v>0.19998710176705792</v>
      </c>
      <c r="H13" s="41">
        <v>0.13281238191683922</v>
      </c>
      <c r="I13" s="41">
        <v>1.9608070415396466E-2</v>
      </c>
      <c r="J13" s="41">
        <v>1.6483711173631732E-2</v>
      </c>
      <c r="K13" s="23">
        <v>2.5510237655752863E-2</v>
      </c>
      <c r="L13" s="41">
        <v>0.12984063537252777</v>
      </c>
      <c r="M13" s="41">
        <v>7.4078939511554309E-2</v>
      </c>
      <c r="N13" s="15">
        <v>0.22222023180409509</v>
      </c>
      <c r="O13" s="15">
        <v>0</v>
      </c>
      <c r="P13" s="15">
        <v>0.20001289781704445</v>
      </c>
      <c r="Q13" s="41">
        <v>8.6954997897097999E-2</v>
      </c>
      <c r="R13" s="15">
        <v>0.20001289781704445</v>
      </c>
      <c r="S13" s="23">
        <v>0.10637962143508894</v>
      </c>
      <c r="T13" s="15">
        <v>0.25002015316404674</v>
      </c>
      <c r="U13" s="15">
        <v>0</v>
      </c>
      <c r="V13" s="41">
        <v>2.9703317998537822E-2</v>
      </c>
      <c r="W13" s="51">
        <v>0.187</v>
      </c>
      <c r="X13" s="33" t="s">
        <v>16</v>
      </c>
      <c r="Y13" s="33">
        <v>2.8152159720148624E-2</v>
      </c>
      <c r="Z13" s="33">
        <v>2.3823350066775436E-2</v>
      </c>
      <c r="AA13" s="33">
        <v>3.2666666560526122E-2</v>
      </c>
      <c r="AB13" s="33">
        <v>1.8833822147036189E-2</v>
      </c>
      <c r="AC13" s="33">
        <v>2.8811755165270628E-2</v>
      </c>
      <c r="AD13" s="33">
        <v>2.6132701298689866E-2</v>
      </c>
      <c r="AE13" s="33">
        <v>2.2172294253325234E-2</v>
      </c>
      <c r="AF13" s="33">
        <v>9.0584128283486502E-3</v>
      </c>
      <c r="AG13" s="33">
        <v>8.3186546191526822E-3</v>
      </c>
      <c r="AH13" s="33">
        <v>1.0301031361406289E-2</v>
      </c>
      <c r="AI13" s="33">
        <v>2.1960363871236947E-2</v>
      </c>
      <c r="AJ13" s="33">
        <v>1.7110755126293432E-2</v>
      </c>
      <c r="AK13" s="33">
        <v>2.7161574142399576E-2</v>
      </c>
      <c r="AL13" s="33">
        <v>0</v>
      </c>
      <c r="AM13" s="33">
        <v>2.6133965305141602E-2</v>
      </c>
      <c r="AN13" s="33">
        <v>1.8408914593967332E-2</v>
      </c>
      <c r="AO13" s="33">
        <v>2.9939586480953684E-2</v>
      </c>
      <c r="AP13" s="126">
        <v>2.0143761413545035E-2</v>
      </c>
      <c r="AQ13" s="33">
        <v>2.8290923331172162E-2</v>
      </c>
      <c r="AR13" s="33">
        <v>0</v>
      </c>
      <c r="AS13" s="33">
        <v>1.1091481831635644E-2</v>
      </c>
      <c r="AT13" s="52">
        <v>2.548510722495631E-2</v>
      </c>
    </row>
    <row r="14" spans="1:46" x14ac:dyDescent="0.25">
      <c r="A14" s="14" t="s">
        <v>17</v>
      </c>
      <c r="B14" s="41">
        <v>0.33881565913621309</v>
      </c>
      <c r="C14" s="41">
        <v>0.3586966354187992</v>
      </c>
      <c r="D14" s="41">
        <v>0.48611144908139675</v>
      </c>
      <c r="E14" s="41">
        <v>0.41463486289497653</v>
      </c>
      <c r="F14" s="41">
        <v>0.3409080728090827</v>
      </c>
      <c r="G14" s="41">
        <v>0.35999929918617996</v>
      </c>
      <c r="H14" s="41">
        <v>0.32908699650987289</v>
      </c>
      <c r="I14" s="41">
        <v>0.1469388046986807</v>
      </c>
      <c r="J14" s="41">
        <v>0.11787037414844194</v>
      </c>
      <c r="K14" s="23">
        <v>0.17445475639634009</v>
      </c>
      <c r="L14" s="41">
        <v>0.22222184928949323</v>
      </c>
      <c r="M14" s="41">
        <v>0.32835723321424254</v>
      </c>
      <c r="N14" s="41">
        <v>0.25</v>
      </c>
      <c r="O14" s="41">
        <v>0.12120890351866845</v>
      </c>
      <c r="P14" s="41">
        <v>0.22916600128665485</v>
      </c>
      <c r="Q14" s="41">
        <v>0.15454574413863403</v>
      </c>
      <c r="R14" s="41">
        <v>0.22916600128665485</v>
      </c>
      <c r="S14" s="23">
        <v>0.16799938328275785</v>
      </c>
      <c r="T14" s="41">
        <v>0.19999561989443945</v>
      </c>
      <c r="U14" s="41">
        <v>0.40000219005278026</v>
      </c>
      <c r="V14" s="41">
        <v>0.30508537490720117</v>
      </c>
      <c r="W14" s="51">
        <v>0.376</v>
      </c>
      <c r="X14" s="33" t="s">
        <v>17</v>
      </c>
      <c r="Y14" s="33">
        <v>3.092273035042873E-2</v>
      </c>
      <c r="Z14" s="33">
        <v>3.1335038119252326E-2</v>
      </c>
      <c r="AA14" s="33">
        <v>3.2654061967541392E-2</v>
      </c>
      <c r="AB14" s="33">
        <v>2.3000199258465307E-2</v>
      </c>
      <c r="AC14" s="33">
        <v>3.0968948194248003E-2</v>
      </c>
      <c r="AD14" s="33">
        <v>3.1359986645567051E-2</v>
      </c>
      <c r="AE14" s="33">
        <v>3.0698933092323126E-2</v>
      </c>
      <c r="AF14" s="33">
        <v>2.3130933573363658E-2</v>
      </c>
      <c r="AG14" s="33">
        <v>2.1067031839061286E-2</v>
      </c>
      <c r="AH14" s="33">
        <v>2.4794003819032913E-2</v>
      </c>
      <c r="AI14" s="33">
        <v>2.7161644750389562E-2</v>
      </c>
      <c r="AJ14" s="33">
        <v>3.0681548975092066E-2</v>
      </c>
      <c r="AK14" s="33">
        <v>2.8290163190291664E-2</v>
      </c>
      <c r="AL14" s="33">
        <v>2.1322832826130806E-2</v>
      </c>
      <c r="AM14" s="33">
        <v>2.7459355573352696E-2</v>
      </c>
      <c r="AN14" s="33">
        <v>2.3616111954513127E-2</v>
      </c>
      <c r="AO14" s="33">
        <v>2.951456379270084E-2</v>
      </c>
      <c r="AP14" s="126">
        <v>2.442589492190575E-2</v>
      </c>
      <c r="AQ14" s="33">
        <v>2.6133118705712718E-2</v>
      </c>
      <c r="AR14" s="33">
        <v>3.2006695178820294E-2</v>
      </c>
      <c r="AS14" s="33">
        <v>3.0082313791292815E-2</v>
      </c>
      <c r="AT14" s="52">
        <v>3.1644094064652802E-2</v>
      </c>
    </row>
    <row r="15" spans="1:46" x14ac:dyDescent="0.25">
      <c r="A15" s="14" t="s">
        <v>18</v>
      </c>
      <c r="B15" s="41">
        <v>0.42346850482443704</v>
      </c>
      <c r="C15" s="41">
        <v>6.6668566868088017E-2</v>
      </c>
      <c r="D15" s="15">
        <v>0.14283969216987663</v>
      </c>
      <c r="E15" s="41">
        <v>8.1079415457857962E-2</v>
      </c>
      <c r="F15" s="41">
        <v>6.4095419589299645E-3</v>
      </c>
      <c r="G15" s="15">
        <v>0</v>
      </c>
      <c r="H15" s="41">
        <v>0.15483859894740842</v>
      </c>
      <c r="I15" s="41">
        <v>5.3061115273466769E-2</v>
      </c>
      <c r="J15" s="41">
        <v>1.8100119429318738E-2</v>
      </c>
      <c r="K15" s="23">
        <v>5.474467361351671E-2</v>
      </c>
      <c r="L15" s="41">
        <v>0.12459032632780062</v>
      </c>
      <c r="M15" s="41">
        <v>7.8945986693569559E-2</v>
      </c>
      <c r="N15" s="41">
        <v>7.4076029009680452E-2</v>
      </c>
      <c r="O15" s="15">
        <v>0.18749777318559163</v>
      </c>
      <c r="P15" s="15">
        <v>0</v>
      </c>
      <c r="Q15" s="41">
        <v>0</v>
      </c>
      <c r="R15" s="15">
        <v>0</v>
      </c>
      <c r="S15" s="23">
        <v>0</v>
      </c>
      <c r="T15" s="15">
        <v>0</v>
      </c>
      <c r="U15" s="15">
        <v>0</v>
      </c>
      <c r="V15" s="41">
        <v>3.5715376393342498E-2</v>
      </c>
      <c r="W15" s="51">
        <v>0.26200000000000001</v>
      </c>
      <c r="X15" s="33" t="s">
        <v>18</v>
      </c>
      <c r="Y15" s="33">
        <v>3.2281736853207711E-2</v>
      </c>
      <c r="Z15" s="33">
        <v>1.6297212283096968E-2</v>
      </c>
      <c r="AA15" s="33">
        <v>2.2860740586435575E-2</v>
      </c>
      <c r="AB15" s="33">
        <v>1.3465591042093803E-2</v>
      </c>
      <c r="AC15" s="33">
        <v>5.2137718167973111E-3</v>
      </c>
      <c r="AD15" s="33">
        <v>0</v>
      </c>
      <c r="AE15" s="33">
        <v>2.363438252277247E-2</v>
      </c>
      <c r="AF15" s="33">
        <v>1.4644818005007672E-2</v>
      </c>
      <c r="AG15" s="33">
        <v>8.7098192107189498E-3</v>
      </c>
      <c r="AH15" s="33">
        <v>1.4862104775302764E-2</v>
      </c>
      <c r="AI15" s="33">
        <v>2.1576582045002689E-2</v>
      </c>
      <c r="AJ15" s="33">
        <v>1.7617423518344028E-2</v>
      </c>
      <c r="AK15" s="33">
        <v>1.7110445881167093E-2</v>
      </c>
      <c r="AL15" s="33">
        <v>2.5500292011390254E-2</v>
      </c>
      <c r="AM15" s="33">
        <v>0</v>
      </c>
      <c r="AN15" s="33">
        <v>0</v>
      </c>
      <c r="AO15" s="33">
        <v>0</v>
      </c>
      <c r="AP15" s="126">
        <v>0</v>
      </c>
      <c r="AQ15" s="33">
        <v>0</v>
      </c>
      <c r="AR15" s="33">
        <v>0</v>
      </c>
      <c r="AS15" s="33">
        <v>1.2124533927617883E-2</v>
      </c>
      <c r="AT15" s="52">
        <v>2.8725178939455077E-2</v>
      </c>
    </row>
    <row r="16" spans="1:46" x14ac:dyDescent="0.25">
      <c r="A16" s="14" t="s">
        <v>19</v>
      </c>
      <c r="B16" s="41">
        <v>0.44262264020945297</v>
      </c>
      <c r="C16" s="41">
        <v>9.090561748383337E-2</v>
      </c>
      <c r="D16" s="15">
        <v>0.2000168116672971</v>
      </c>
      <c r="E16" s="41">
        <v>0.1111111111111111</v>
      </c>
      <c r="F16" s="41">
        <v>0.29268192674751159</v>
      </c>
      <c r="G16" s="15">
        <v>9.0914300997210873E-2</v>
      </c>
      <c r="H16" s="41">
        <v>0.13297840234106909</v>
      </c>
      <c r="I16" s="41">
        <v>2.8881233419084374E-2</v>
      </c>
      <c r="J16" s="41">
        <v>3.7036844863459713E-2</v>
      </c>
      <c r="K16" s="23">
        <v>5.6856389438646994E-2</v>
      </c>
      <c r="L16" s="41">
        <v>0.10121439923225875</v>
      </c>
      <c r="M16" s="41">
        <v>0.14999894929287411</v>
      </c>
      <c r="N16" s="15">
        <v>0.35713427996757829</v>
      </c>
      <c r="O16" s="41">
        <v>9.090561748383337E-2</v>
      </c>
      <c r="P16" s="15">
        <v>0.14285070997568372</v>
      </c>
      <c r="Q16" s="41">
        <v>8.3329685051090549E-2</v>
      </c>
      <c r="R16" s="15">
        <v>0.14285070997568372</v>
      </c>
      <c r="S16" s="23">
        <v>7.6919968317087764E-2</v>
      </c>
      <c r="T16" s="15">
        <v>0.22221443915195666</v>
      </c>
      <c r="U16" s="15">
        <v>0.33335668254413003</v>
      </c>
      <c r="V16" s="41">
        <v>0.15217450890817724</v>
      </c>
      <c r="W16" s="51">
        <v>0.217</v>
      </c>
      <c r="X16" s="33" t="s">
        <v>19</v>
      </c>
      <c r="Y16" s="33">
        <v>3.2523220288381817E-2</v>
      </c>
      <c r="Z16" s="33">
        <v>1.8823566567087086E-2</v>
      </c>
      <c r="AA16" s="33">
        <v>2.6192427279699306E-2</v>
      </c>
      <c r="AB16" s="33">
        <v>1.559314558200643E-2</v>
      </c>
      <c r="AC16" s="33">
        <v>2.979253078803612E-2</v>
      </c>
      <c r="AD16" s="33">
        <v>1.8824375676529753E-2</v>
      </c>
      <c r="AE16" s="33">
        <v>2.223348695385995E-2</v>
      </c>
      <c r="AF16" s="33">
        <v>1.096594613275567E-2</v>
      </c>
      <c r="AG16" s="33">
        <v>1.2365847689404862E-2</v>
      </c>
      <c r="AH16" s="33">
        <v>1.5162842314188751E-2</v>
      </c>
      <c r="AI16" s="33">
        <v>1.9749280146617657E-2</v>
      </c>
      <c r="AJ16" s="33">
        <v>2.3380613690844494E-2</v>
      </c>
      <c r="AK16" s="33">
        <v>3.1374583545361372E-2</v>
      </c>
      <c r="AL16" s="33">
        <v>1.8823566567087086E-2</v>
      </c>
      <c r="AM16" s="33">
        <v>2.2912448562366839E-2</v>
      </c>
      <c r="AN16" s="33">
        <v>1.8097080594549349E-2</v>
      </c>
      <c r="AO16" s="33">
        <v>0</v>
      </c>
      <c r="AP16" s="126">
        <v>1.7447824853465542E-2</v>
      </c>
      <c r="AQ16" s="33">
        <v>2.722188170599801E-2</v>
      </c>
      <c r="AR16" s="33">
        <v>3.0867639128285437E-2</v>
      </c>
      <c r="AS16" s="33">
        <v>2.351940095887042E-2</v>
      </c>
      <c r="AT16" s="52">
        <v>2.698148951121852E-2</v>
      </c>
    </row>
    <row r="17" spans="1:46" x14ac:dyDescent="0.25">
      <c r="A17" s="14" t="s">
        <v>20</v>
      </c>
      <c r="B17" s="41">
        <v>0.67123158736881738</v>
      </c>
      <c r="C17" s="41">
        <v>0.60606586389978134</v>
      </c>
      <c r="D17" s="15">
        <v>0.625</v>
      </c>
      <c r="E17" s="41">
        <v>0.60976035527749073</v>
      </c>
      <c r="F17" s="15">
        <v>0.33333333333333331</v>
      </c>
      <c r="G17" s="15">
        <v>1</v>
      </c>
      <c r="H17" s="41">
        <v>0.10526368658965345</v>
      </c>
      <c r="I17" s="41">
        <v>4.6511937575733367E-2</v>
      </c>
      <c r="J17" s="41">
        <v>8.4034017778740096E-3</v>
      </c>
      <c r="K17" s="23">
        <v>4.9645692473249271E-2</v>
      </c>
      <c r="L17" s="41">
        <v>0</v>
      </c>
      <c r="M17" s="15">
        <v>0.6</v>
      </c>
      <c r="N17" s="15">
        <v>0</v>
      </c>
      <c r="O17" s="15">
        <v>0.25</v>
      </c>
      <c r="P17" s="15">
        <v>0.25</v>
      </c>
      <c r="Q17" s="15">
        <v>0.1111111111111111</v>
      </c>
      <c r="R17" s="15">
        <v>0.25</v>
      </c>
      <c r="S17" s="15">
        <v>9.0909090909090912E-2</v>
      </c>
      <c r="T17" s="15">
        <v>0</v>
      </c>
      <c r="U17" s="15">
        <v>0</v>
      </c>
      <c r="V17" s="41">
        <v>0</v>
      </c>
      <c r="W17" s="51">
        <v>0.308</v>
      </c>
      <c r="X17" s="33" t="s">
        <v>20</v>
      </c>
      <c r="Y17" s="33">
        <v>3.0708419214550399E-2</v>
      </c>
      <c r="Z17" s="33">
        <v>3.1940958549302144E-2</v>
      </c>
      <c r="AA17" s="33">
        <v>3.1646950519708617E-2</v>
      </c>
      <c r="AB17" s="33">
        <v>2.2694242406172217E-2</v>
      </c>
      <c r="AC17" s="33">
        <v>3.0815553201589779E-2</v>
      </c>
      <c r="AD17" s="33">
        <v>0</v>
      </c>
      <c r="AE17" s="33">
        <v>2.0061483520818296E-2</v>
      </c>
      <c r="AF17" s="33">
        <v>1.3766263284039139E-2</v>
      </c>
      <c r="AG17" s="33">
        <v>5.9672097494637335E-3</v>
      </c>
      <c r="AH17" s="33">
        <v>1.4199066253198063E-2</v>
      </c>
      <c r="AI17" s="33">
        <v>0</v>
      </c>
      <c r="AJ17" s="33">
        <v>3.2024462285097158E-2</v>
      </c>
      <c r="AK17" s="33">
        <v>0</v>
      </c>
      <c r="AL17" s="33">
        <v>2.8305893057056306E-2</v>
      </c>
      <c r="AM17" s="33">
        <v>2.8305893057056306E-2</v>
      </c>
      <c r="AN17" s="33">
        <v>2.0543702134393181E-2</v>
      </c>
      <c r="AO17" s="33">
        <v>0</v>
      </c>
      <c r="AP17" s="126">
        <v>1.8792455924458915E-2</v>
      </c>
      <c r="AQ17" s="33">
        <v>0</v>
      </c>
      <c r="AR17" s="33">
        <v>0</v>
      </c>
      <c r="AS17" s="33">
        <v>0</v>
      </c>
      <c r="AT17" s="52">
        <v>3.018905239591501E-2</v>
      </c>
    </row>
    <row r="18" spans="1:46" x14ac:dyDescent="0.25">
      <c r="A18" s="14" t="s">
        <v>21</v>
      </c>
      <c r="B18" s="41">
        <v>0.30463589783446277</v>
      </c>
      <c r="C18" s="41">
        <v>0.16128870628319472</v>
      </c>
      <c r="D18" s="15">
        <v>0.24998921344436295</v>
      </c>
      <c r="E18" s="41">
        <v>0.17142589460500299</v>
      </c>
      <c r="F18" s="15">
        <v>0.11111537244599556</v>
      </c>
      <c r="G18" s="15">
        <v>9.9994822497972147E-2</v>
      </c>
      <c r="H18" s="41">
        <v>0.10563391408448136</v>
      </c>
      <c r="I18" s="41">
        <v>5.4794423390175921E-2</v>
      </c>
      <c r="J18" s="41">
        <v>8.3915957319700349E-2</v>
      </c>
      <c r="K18" s="23">
        <v>9.3023069135160785E-2</v>
      </c>
      <c r="L18" s="41">
        <v>0.11940275439800832</v>
      </c>
      <c r="M18" s="41">
        <v>0.14814791140656461</v>
      </c>
      <c r="N18" s="15">
        <v>0.22223287566157859</v>
      </c>
      <c r="O18" s="15">
        <v>0.22223287566157859</v>
      </c>
      <c r="P18" s="15">
        <v>0.3000017258340093</v>
      </c>
      <c r="Q18" s="41">
        <v>3.4484195115854877E-2</v>
      </c>
      <c r="R18" s="15">
        <v>0.3000017258340093</v>
      </c>
      <c r="S18" s="23">
        <v>8.4744969446646445E-2</v>
      </c>
      <c r="T18" s="15">
        <v>0.4285749506903353</v>
      </c>
      <c r="U18" s="15">
        <v>0</v>
      </c>
      <c r="V18" s="41">
        <v>4.4446234208527967E-2</v>
      </c>
      <c r="W18" s="51">
        <v>0.214</v>
      </c>
      <c r="X18" s="33" t="s">
        <v>21</v>
      </c>
      <c r="Y18" s="33">
        <v>3.006986575949679E-2</v>
      </c>
      <c r="Z18" s="33">
        <v>2.4029406335862181E-2</v>
      </c>
      <c r="AA18" s="33">
        <v>2.8289756307362544E-2</v>
      </c>
      <c r="AB18" s="33">
        <v>1.677394435238614E-2</v>
      </c>
      <c r="AC18" s="33">
        <v>2.0532630301024844E-2</v>
      </c>
      <c r="AD18" s="33">
        <v>1.9599548973937241E-2</v>
      </c>
      <c r="AE18" s="33">
        <v>2.008140818707678E-2</v>
      </c>
      <c r="AF18" s="33">
        <v>1.4868464999023299E-2</v>
      </c>
      <c r="AG18" s="33">
        <v>1.8114433321711733E-2</v>
      </c>
      <c r="AH18" s="33">
        <v>1.8977031092604787E-2</v>
      </c>
      <c r="AI18" s="33">
        <v>2.1185106452854634E-2</v>
      </c>
      <c r="AJ18" s="33">
        <v>2.3209440941655213E-2</v>
      </c>
      <c r="AK18" s="33">
        <v>2.7162126068083034E-2</v>
      </c>
      <c r="AL18" s="33">
        <v>2.7162126068083034E-2</v>
      </c>
      <c r="AM18" s="33">
        <v>2.9939543750218629E-2</v>
      </c>
      <c r="AN18" s="33">
        <v>1.1921325802686561E-2</v>
      </c>
      <c r="AO18" s="33">
        <v>2.6132995057948145E-2</v>
      </c>
      <c r="AP18" s="126">
        <v>1.8195451754028851E-2</v>
      </c>
      <c r="AQ18" s="33">
        <v>3.233164828755599E-2</v>
      </c>
      <c r="AR18" s="33">
        <v>0</v>
      </c>
      <c r="AS18" s="33">
        <v>1.3464178668001432E-2</v>
      </c>
      <c r="AT18" s="52">
        <v>2.6772483303602636E-2</v>
      </c>
    </row>
    <row r="19" spans="1:46" x14ac:dyDescent="0.25">
      <c r="A19" s="14" t="s">
        <v>22</v>
      </c>
      <c r="B19" s="41">
        <v>0.54128450919694093</v>
      </c>
      <c r="C19" s="41">
        <v>0.46874877561415196</v>
      </c>
      <c r="D19" s="15">
        <v>0.5</v>
      </c>
      <c r="E19" s="41">
        <v>0.47618958774888803</v>
      </c>
      <c r="F19" s="15">
        <v>0.53333472641598145</v>
      </c>
      <c r="G19" s="15">
        <v>0.5000195901735689</v>
      </c>
      <c r="H19" s="41">
        <v>0.12500097950867844</v>
      </c>
      <c r="I19" s="41">
        <v>6.2176052203555536E-2</v>
      </c>
      <c r="J19" s="41">
        <v>1.6667297904768372E-2</v>
      </c>
      <c r="K19" s="23">
        <v>6.2780499118004651E-2</v>
      </c>
      <c r="L19" s="41">
        <v>5.1281999762908904E-2</v>
      </c>
      <c r="M19" s="15">
        <v>0</v>
      </c>
      <c r="N19" s="15">
        <v>0</v>
      </c>
      <c r="O19" s="15">
        <v>0</v>
      </c>
      <c r="P19" s="15">
        <v>1</v>
      </c>
      <c r="Q19" s="41">
        <v>2.0408946545255664E-2</v>
      </c>
      <c r="R19" s="15">
        <v>1</v>
      </c>
      <c r="S19" s="23">
        <v>2.0000752261486093E-2</v>
      </c>
      <c r="T19" s="15">
        <v>0.79999373119358075</v>
      </c>
      <c r="U19" s="15">
        <v>1</v>
      </c>
      <c r="V19" s="15">
        <v>0</v>
      </c>
      <c r="W19" s="51">
        <v>0.26500000000000001</v>
      </c>
      <c r="X19" s="33" t="s">
        <v>22</v>
      </c>
      <c r="Y19" s="33">
        <v>3.2848416696630051E-2</v>
      </c>
      <c r="Z19" s="33">
        <v>3.2896521971587635E-2</v>
      </c>
      <c r="AA19" s="33">
        <v>3.296096690581931E-2</v>
      </c>
      <c r="AB19" s="33">
        <v>2.3296218875621146E-2</v>
      </c>
      <c r="AC19" s="33">
        <v>3.2887632610139141E-2</v>
      </c>
      <c r="AD19" s="33">
        <v>3.2960966880520123E-2</v>
      </c>
      <c r="AE19" s="33">
        <v>2.18017035677909E-2</v>
      </c>
      <c r="AF19" s="33">
        <v>1.5918501029784912E-2</v>
      </c>
      <c r="AG19" s="33">
        <v>8.4394234650995523E-3</v>
      </c>
      <c r="AH19" s="33">
        <v>1.5990534441301638E-2</v>
      </c>
      <c r="AI19" s="33">
        <v>1.4540555062195938E-2</v>
      </c>
      <c r="AJ19" s="33">
        <v>0</v>
      </c>
      <c r="AK19" s="33">
        <v>0</v>
      </c>
      <c r="AL19" s="33">
        <v>0</v>
      </c>
      <c r="AM19" s="33">
        <v>0</v>
      </c>
      <c r="AN19" s="33">
        <v>9.3210027903465591E-3</v>
      </c>
      <c r="AO19" s="33">
        <v>0</v>
      </c>
      <c r="AP19" s="126">
        <v>9.2292407566108309E-3</v>
      </c>
      <c r="AQ19" s="33">
        <v>2.6369083458477136E-2</v>
      </c>
      <c r="AR19" s="33">
        <v>0</v>
      </c>
      <c r="AS19" s="33">
        <v>0</v>
      </c>
      <c r="AT19" s="52">
        <v>2.9083201326880227E-2</v>
      </c>
    </row>
    <row r="20" spans="1:46" x14ac:dyDescent="0.25">
      <c r="A20" s="14" t="s">
        <v>23</v>
      </c>
      <c r="B20" s="41">
        <v>0.60465114767101291</v>
      </c>
      <c r="C20" s="41">
        <v>0.35849048641851317</v>
      </c>
      <c r="D20" s="15">
        <v>0.33333747499471938</v>
      </c>
      <c r="E20" s="41">
        <v>0.35483923331235107</v>
      </c>
      <c r="F20" s="41">
        <v>0.34883714882362576</v>
      </c>
      <c r="G20" s="15">
        <v>0</v>
      </c>
      <c r="H20" s="41">
        <v>0.16256135926576556</v>
      </c>
      <c r="I20" s="41">
        <v>8.2706909156337896E-2</v>
      </c>
      <c r="J20" s="41">
        <v>1.6304602154458576E-2</v>
      </c>
      <c r="K20" s="23">
        <v>8.0701681419088983E-2</v>
      </c>
      <c r="L20" s="41">
        <v>0.13071925520041924</v>
      </c>
      <c r="M20" s="41">
        <v>0.20000178920483264</v>
      </c>
      <c r="N20" s="15">
        <v>0.35714685091257636</v>
      </c>
      <c r="O20" s="41">
        <v>0.14634086470800012</v>
      </c>
      <c r="P20" s="15">
        <v>0</v>
      </c>
      <c r="Q20" s="41">
        <v>3.0302927616920845E-2</v>
      </c>
      <c r="R20" s="41">
        <v>0</v>
      </c>
      <c r="S20" s="23">
        <v>2.7026945343159848E-2</v>
      </c>
      <c r="T20" s="15">
        <v>0.16667598546267823</v>
      </c>
      <c r="U20" s="15">
        <v>0</v>
      </c>
      <c r="V20" s="41">
        <v>5.3572213058776075E-2</v>
      </c>
      <c r="W20" s="51">
        <v>0.35599999999999998</v>
      </c>
      <c r="X20" s="33" t="s">
        <v>23</v>
      </c>
      <c r="Y20" s="33">
        <v>3.2086055187008036E-2</v>
      </c>
      <c r="Z20" s="33">
        <v>3.1471251404433805E-2</v>
      </c>
      <c r="AA20" s="33">
        <v>3.0936326049809938E-2</v>
      </c>
      <c r="AB20" s="33">
        <v>2.2544729589705131E-2</v>
      </c>
      <c r="AC20" s="33">
        <v>3.1277340373282107E-2</v>
      </c>
      <c r="AD20" s="33">
        <v>0</v>
      </c>
      <c r="AE20" s="33">
        <v>2.4213568746861168E-2</v>
      </c>
      <c r="AF20" s="33">
        <v>1.8075844678960298E-2</v>
      </c>
      <c r="AG20" s="33">
        <v>8.3111107015312394E-3</v>
      </c>
      <c r="AH20" s="33">
        <v>1.7874881391538016E-2</v>
      </c>
      <c r="AI20" s="33">
        <v>2.2121952548055178E-2</v>
      </c>
      <c r="AJ20" s="33">
        <v>2.6250349646043645E-2</v>
      </c>
      <c r="AK20" s="33">
        <v>3.1445097422432067E-2</v>
      </c>
      <c r="AL20" s="33">
        <v>2.3195230825518352E-2</v>
      </c>
      <c r="AM20" s="33">
        <v>0</v>
      </c>
      <c r="AN20" s="33">
        <v>1.1249519700968328E-2</v>
      </c>
      <c r="AO20" s="33">
        <v>0</v>
      </c>
      <c r="AP20" s="126">
        <v>1.0641982304143956E-2</v>
      </c>
      <c r="AQ20" s="33">
        <v>2.445778419466426E-2</v>
      </c>
      <c r="AR20" s="33">
        <v>0</v>
      </c>
      <c r="AS20" s="33">
        <v>1.4777030821455593E-2</v>
      </c>
      <c r="AT20" s="52">
        <v>3.1431521427009793E-2</v>
      </c>
    </row>
    <row r="21" spans="1:46" x14ac:dyDescent="0.25">
      <c r="A21" s="14" t="s">
        <v>24</v>
      </c>
      <c r="B21" s="41">
        <v>0.50862071090210925</v>
      </c>
      <c r="C21" s="41">
        <v>0.29166753528320372</v>
      </c>
      <c r="D21" s="15">
        <v>0.46666666666666667</v>
      </c>
      <c r="E21" s="41">
        <v>0.35897501686068672</v>
      </c>
      <c r="F21" s="41">
        <v>0.30612334204158081</v>
      </c>
      <c r="G21" s="15">
        <v>0.5</v>
      </c>
      <c r="H21" s="41">
        <v>0.17204263887607982</v>
      </c>
      <c r="I21" s="41">
        <v>7.2289343379978471E-2</v>
      </c>
      <c r="J21" s="41">
        <v>3.3333412749655136E-2</v>
      </c>
      <c r="K21" s="23">
        <v>7.0312657048855171E-2</v>
      </c>
      <c r="L21" s="41">
        <v>0.12500027919796475</v>
      </c>
      <c r="M21" s="15">
        <v>0.53846153846153844</v>
      </c>
      <c r="N21" s="15">
        <v>0.50000198541119856</v>
      </c>
      <c r="O21" s="15">
        <v>0.7142857142857143</v>
      </c>
      <c r="P21" s="15">
        <v>0.2857142857142857</v>
      </c>
      <c r="Q21" s="41">
        <v>9.4339877090466762E-2</v>
      </c>
      <c r="R21" s="15">
        <v>0.2857142857142857</v>
      </c>
      <c r="S21" s="23">
        <v>0.11111140524571417</v>
      </c>
      <c r="T21" s="15">
        <v>0.66666666666666663</v>
      </c>
      <c r="U21" s="15">
        <v>0</v>
      </c>
      <c r="V21" s="41">
        <v>9.0909287809019676E-2</v>
      </c>
      <c r="W21" s="51">
        <v>0.30599999999999999</v>
      </c>
      <c r="X21" s="33" t="s">
        <v>24</v>
      </c>
      <c r="Y21" s="33">
        <v>3.2661810950890706E-2</v>
      </c>
      <c r="Z21" s="33">
        <v>2.9695964545363312E-2</v>
      </c>
      <c r="AA21" s="33">
        <v>3.2593993235897442E-2</v>
      </c>
      <c r="AB21" s="33">
        <v>2.213595617796018E-2</v>
      </c>
      <c r="AC21" s="33">
        <v>3.0110930652839065E-2</v>
      </c>
      <c r="AD21" s="33">
        <v>3.2666666666666663E-2</v>
      </c>
      <c r="AE21" s="33">
        <v>2.4657943331462453E-2</v>
      </c>
      <c r="AF21" s="33">
        <v>1.6919137866505386E-2</v>
      </c>
      <c r="AG21" s="33">
        <v>1.1727705735449094E-2</v>
      </c>
      <c r="AH21" s="33">
        <v>1.670398266950528E-2</v>
      </c>
      <c r="AI21" s="33">
        <v>2.1606989723617898E-2</v>
      </c>
      <c r="AJ21" s="33">
        <v>3.2569876330460018E-2</v>
      </c>
      <c r="AK21" s="33">
        <v>3.2666666666409133E-2</v>
      </c>
      <c r="AL21" s="33">
        <v>2.9514591494904874E-2</v>
      </c>
      <c r="AM21" s="33">
        <v>2.9514591494904874E-2</v>
      </c>
      <c r="AN21" s="33">
        <v>1.9096997558040243E-2</v>
      </c>
      <c r="AO21" s="33">
        <v>2.6133333333333335E-2</v>
      </c>
      <c r="AP21" s="126">
        <v>2.0532309574000509E-2</v>
      </c>
      <c r="AQ21" s="33">
        <v>3.079842869168074E-2</v>
      </c>
      <c r="AR21" s="33">
        <v>0</v>
      </c>
      <c r="AS21" s="33">
        <v>1.8782031075447628E-2</v>
      </c>
      <c r="AT21" s="52">
        <v>3.0119944084126753E-2</v>
      </c>
    </row>
    <row r="22" spans="1:46" x14ac:dyDescent="0.25">
      <c r="A22" s="14" t="s">
        <v>25</v>
      </c>
      <c r="B22" s="41">
        <v>0.46212136224025652</v>
      </c>
      <c r="C22" s="41">
        <v>0.31707380728677315</v>
      </c>
      <c r="D22" s="41">
        <v>0.19999904884648859</v>
      </c>
      <c r="E22" s="41">
        <v>0.27272727272727271</v>
      </c>
      <c r="F22" s="41">
        <v>0.24390159028430247</v>
      </c>
      <c r="G22" s="15">
        <v>0.39999762210491274</v>
      </c>
      <c r="H22" s="41">
        <v>0.17073227314379835</v>
      </c>
      <c r="I22" s="41">
        <v>6.2500107176357414E-2</v>
      </c>
      <c r="J22" s="41">
        <v>1.9608224062017721E-2</v>
      </c>
      <c r="K22" s="23">
        <v>6.8807599633936567E-2</v>
      </c>
      <c r="L22" s="41">
        <v>2.9412347520995915E-2</v>
      </c>
      <c r="M22" s="15">
        <v>0.39999841474917369</v>
      </c>
      <c r="N22" s="15">
        <v>0.39999841474917369</v>
      </c>
      <c r="O22" s="15">
        <v>0.11111331285709568</v>
      </c>
      <c r="P22" s="15">
        <v>0.20000475579017454</v>
      </c>
      <c r="Q22" s="41">
        <v>7.0174670120854876E-2</v>
      </c>
      <c r="R22" s="15">
        <v>0.20000475579017454</v>
      </c>
      <c r="S22" s="23">
        <v>6.6666006142871298E-2</v>
      </c>
      <c r="T22" s="15">
        <v>0.47368684529992616</v>
      </c>
      <c r="U22" s="15">
        <v>0</v>
      </c>
      <c r="V22" s="41">
        <v>0.28000057069210688</v>
      </c>
      <c r="W22" s="51">
        <v>0.26500000000000001</v>
      </c>
      <c r="X22" s="33" t="s">
        <v>25</v>
      </c>
      <c r="Y22" s="33">
        <v>3.2572792090804728E-2</v>
      </c>
      <c r="Z22" s="33">
        <v>3.0401981141722653E-2</v>
      </c>
      <c r="AA22" s="33">
        <v>2.6133286726695831E-2</v>
      </c>
      <c r="AB22" s="33">
        <v>2.1534911205178184E-2</v>
      </c>
      <c r="AC22" s="33">
        <v>2.8056358027787453E-2</v>
      </c>
      <c r="AD22" s="33">
        <v>3.200663426010171E-2</v>
      </c>
      <c r="AE22" s="33">
        <v>2.4583290313592385E-2</v>
      </c>
      <c r="AF22" s="33">
        <v>1.5814694652708412E-2</v>
      </c>
      <c r="AG22" s="33">
        <v>9.0584476088099563E-3</v>
      </c>
      <c r="AH22" s="33">
        <v>1.6537609468177138E-2</v>
      </c>
      <c r="AI22" s="33">
        <v>1.1038677413825302E-2</v>
      </c>
      <c r="AJ22" s="33">
        <v>3.2006644831111604E-2</v>
      </c>
      <c r="AK22" s="33">
        <v>3.2006644831111604E-2</v>
      </c>
      <c r="AL22" s="33">
        <v>2.0532463795259706E-2</v>
      </c>
      <c r="AM22" s="33">
        <v>2.6133566364165819E-2</v>
      </c>
      <c r="AN22" s="33">
        <v>1.6688822398616975E-2</v>
      </c>
      <c r="AO22" s="33">
        <v>0</v>
      </c>
      <c r="AP22" s="126">
        <v>1.6296921650289103E-2</v>
      </c>
      <c r="AQ22" s="33">
        <v>3.2621399671674059E-2</v>
      </c>
      <c r="AR22" s="33">
        <v>0</v>
      </c>
      <c r="AS22" s="33">
        <v>2.9334612181249865E-2</v>
      </c>
      <c r="AT22" s="52">
        <v>2.8826165653552806E-2</v>
      </c>
    </row>
    <row r="23" spans="1:46" x14ac:dyDescent="0.25">
      <c r="A23" s="14" t="s">
        <v>26</v>
      </c>
      <c r="B23" s="41">
        <v>0.64285656601548935</v>
      </c>
      <c r="C23" s="41">
        <v>0.61111132713013117</v>
      </c>
      <c r="D23" s="15">
        <v>0.58333187520778285</v>
      </c>
      <c r="E23" s="41">
        <v>0.60606050965545766</v>
      </c>
      <c r="F23" s="41">
        <v>0.65094397553250283</v>
      </c>
      <c r="G23" s="41">
        <v>0.70833406239610852</v>
      </c>
      <c r="H23" s="41">
        <v>0.43902532705470243</v>
      </c>
      <c r="I23" s="41">
        <v>8.799943559955789E-2</v>
      </c>
      <c r="J23" s="41">
        <v>2.439070189843922E-2</v>
      </c>
      <c r="K23" s="23">
        <v>8.9743486207908341E-2</v>
      </c>
      <c r="L23" s="41">
        <v>0.11904833323334733</v>
      </c>
      <c r="M23" s="15">
        <v>0.59999440081748068</v>
      </c>
      <c r="N23" s="15">
        <v>0.57894329697532299</v>
      </c>
      <c r="O23" s="41">
        <v>0.35999966404622724</v>
      </c>
      <c r="P23" s="15">
        <v>0.36363289302893792</v>
      </c>
      <c r="Q23" s="41">
        <v>0.22221790185862042</v>
      </c>
      <c r="R23" s="15">
        <v>0.36363289302893792</v>
      </c>
      <c r="S23" s="23">
        <v>0.20689280671903848</v>
      </c>
      <c r="T23" s="41">
        <v>0.54999370091966571</v>
      </c>
      <c r="U23" s="15">
        <v>0.33335666293393057</v>
      </c>
      <c r="V23" s="41">
        <v>0.26923045862372502</v>
      </c>
      <c r="W23" s="51">
        <v>0.51700000000000002</v>
      </c>
      <c r="X23" s="33" t="s">
        <v>26</v>
      </c>
      <c r="Y23" s="33">
        <v>3.1304962921061302E-2</v>
      </c>
      <c r="Z23" s="33">
        <v>3.1849867522713439E-2</v>
      </c>
      <c r="AA23" s="33">
        <v>3.2209783810431131E-2</v>
      </c>
      <c r="AB23" s="33">
        <v>2.22231953862084E-2</v>
      </c>
      <c r="AC23" s="33">
        <v>3.1142551523736108E-2</v>
      </c>
      <c r="AD23" s="33">
        <v>2.9695916702102039E-2</v>
      </c>
      <c r="AE23" s="33">
        <v>3.2422853293081144E-2</v>
      </c>
      <c r="AF23" s="33">
        <v>1.8508546464369967E-2</v>
      </c>
      <c r="AG23" s="33">
        <v>1.007824545029558E-2</v>
      </c>
      <c r="AH23" s="33">
        <v>1.8673175652394996E-2</v>
      </c>
      <c r="AI23" s="33">
        <v>2.1157897901806572E-2</v>
      </c>
      <c r="AJ23" s="33">
        <v>3.2006740641507853E-2</v>
      </c>
      <c r="AK23" s="33">
        <v>3.2256936880856728E-2</v>
      </c>
      <c r="AL23" s="33">
        <v>3.1359993598205883E-2</v>
      </c>
      <c r="AM23" s="33">
        <v>3.1428254326728487E-2</v>
      </c>
      <c r="AN23" s="33">
        <v>2.7161472432388648E-2</v>
      </c>
      <c r="AO23" s="33">
        <v>1.9600731605180666E-2</v>
      </c>
      <c r="AP23" s="126">
        <v>2.6465094964783543E-2</v>
      </c>
      <c r="AQ23" s="33">
        <v>3.2502964304168942E-2</v>
      </c>
      <c r="AR23" s="33">
        <v>3.0798967535531265E-2</v>
      </c>
      <c r="AS23" s="33">
        <v>2.8979249295512089E-2</v>
      </c>
      <c r="AT23" s="52">
        <v>3.264878993426986E-2</v>
      </c>
    </row>
    <row r="24" spans="1:46" x14ac:dyDescent="0.25">
      <c r="A24" s="14" t="s">
        <v>27</v>
      </c>
      <c r="B24" s="41">
        <v>0.37944686692241919</v>
      </c>
      <c r="C24" s="41">
        <v>0.1956530552489921</v>
      </c>
      <c r="D24" s="15">
        <v>0.11764705882352941</v>
      </c>
      <c r="E24" s="41">
        <v>0.17460374888582639</v>
      </c>
      <c r="F24" s="41">
        <v>0.20000092094175503</v>
      </c>
      <c r="G24" s="15">
        <v>0.11764705882352941</v>
      </c>
      <c r="H24" s="41">
        <v>0.29203517104165327</v>
      </c>
      <c r="I24" s="41">
        <v>3.1088249788224987E-2</v>
      </c>
      <c r="J24" s="41">
        <v>4.9107369990721718E-2</v>
      </c>
      <c r="K24" s="23">
        <v>6.2240984987876807E-2</v>
      </c>
      <c r="L24" s="41">
        <v>6.2240984987876807E-2</v>
      </c>
      <c r="M24" s="41">
        <v>0.22222350130946555</v>
      </c>
      <c r="N24" s="15">
        <v>0.22222222222222221</v>
      </c>
      <c r="O24" s="15">
        <v>0</v>
      </c>
      <c r="P24" s="15">
        <v>0.21428571428571427</v>
      </c>
      <c r="Q24" s="41">
        <v>6.4516560275391863E-2</v>
      </c>
      <c r="R24" s="15">
        <v>0.21428571428571427</v>
      </c>
      <c r="S24" s="23">
        <v>7.9365601441934511E-2</v>
      </c>
      <c r="T24" s="15">
        <v>0.23076923076923078</v>
      </c>
      <c r="U24" s="15">
        <v>0.16666666666666666</v>
      </c>
      <c r="V24" s="41">
        <v>9.61542293116983E-2</v>
      </c>
      <c r="W24" s="51">
        <v>0.32300000000000001</v>
      </c>
      <c r="X24" s="33" t="s">
        <v>27</v>
      </c>
      <c r="Y24" s="33">
        <v>3.1773644963648019E-2</v>
      </c>
      <c r="Z24" s="33">
        <v>2.5975689949140266E-2</v>
      </c>
      <c r="AA24" s="33">
        <v>2.1096663341681525E-2</v>
      </c>
      <c r="AB24" s="33">
        <v>1.7928458518642939E-2</v>
      </c>
      <c r="AC24" s="33">
        <v>2.6191646934070955E-2</v>
      </c>
      <c r="AD24" s="33">
        <v>2.1096663341681525E-2</v>
      </c>
      <c r="AE24" s="33">
        <v>2.9773198111157726E-2</v>
      </c>
      <c r="AF24" s="33">
        <v>1.1364290170349487E-2</v>
      </c>
      <c r="AG24" s="33">
        <v>1.4149501677505031E-2</v>
      </c>
      <c r="AH24" s="33">
        <v>1.5819251071888717E-2</v>
      </c>
      <c r="AI24" s="33">
        <v>1.5819251071888717E-2</v>
      </c>
      <c r="AJ24" s="33">
        <v>2.7222278182102762E-2</v>
      </c>
      <c r="AK24" s="33">
        <v>2.7222222222222221E-2</v>
      </c>
      <c r="AL24" s="33">
        <v>0</v>
      </c>
      <c r="AM24" s="33">
        <v>2.6867731575255845E-2</v>
      </c>
      <c r="AN24" s="33">
        <v>1.6086283593441063E-2</v>
      </c>
      <c r="AO24" s="33">
        <v>1.8097440733736665E-2</v>
      </c>
      <c r="AP24" s="126">
        <v>1.769953355428654E-2</v>
      </c>
      <c r="AQ24" s="33">
        <v>2.7587944369891225E-2</v>
      </c>
      <c r="AR24" s="33">
        <v>2.4402584107243872E-2</v>
      </c>
      <c r="AS24" s="33">
        <v>1.9303382983796476E-2</v>
      </c>
      <c r="AT24" s="52">
        <v>3.0622277062108839E-2</v>
      </c>
    </row>
    <row r="25" spans="1:46" x14ac:dyDescent="0.25">
      <c r="A25" s="14" t="s">
        <v>28</v>
      </c>
      <c r="B25" s="41">
        <v>0.29411764705882354</v>
      </c>
      <c r="C25" s="15">
        <v>0.28570238293617728</v>
      </c>
      <c r="D25" s="15">
        <v>0</v>
      </c>
      <c r="E25" s="15">
        <v>0.1999941675658336</v>
      </c>
      <c r="F25" s="41">
        <v>3.8459812916395615E-2</v>
      </c>
      <c r="G25" s="15">
        <v>0.33333333333333331</v>
      </c>
      <c r="H25" s="41">
        <v>5.6426340885489035E-2</v>
      </c>
      <c r="I25" s="41">
        <v>1.1560128513298025E-2</v>
      </c>
      <c r="J25" s="41">
        <v>9.8517355459754839E-3</v>
      </c>
      <c r="K25" s="23">
        <v>1.3952807041101576E-2</v>
      </c>
      <c r="L25" s="41">
        <v>3.4682071181263756E-2</v>
      </c>
      <c r="M25" s="41">
        <v>3.3331713244228435E-2</v>
      </c>
      <c r="N25" s="15">
        <v>0.3749977217635373</v>
      </c>
      <c r="O25" s="15">
        <v>0</v>
      </c>
      <c r="P25" s="15">
        <v>0.24998177444047531</v>
      </c>
      <c r="Q25" s="41">
        <v>0</v>
      </c>
      <c r="R25" s="15">
        <v>0.24998177444047531</v>
      </c>
      <c r="S25" s="23">
        <v>0</v>
      </c>
      <c r="T25" s="15">
        <v>0</v>
      </c>
      <c r="U25" s="15">
        <v>0</v>
      </c>
      <c r="V25" s="41">
        <v>4.7617063822696218E-2</v>
      </c>
      <c r="W25" s="51">
        <v>0.13</v>
      </c>
      <c r="X25" s="33" t="s">
        <v>28</v>
      </c>
      <c r="Y25" s="33">
        <v>2.9768813170849163E-2</v>
      </c>
      <c r="Z25" s="33">
        <v>2.9514222611439746E-2</v>
      </c>
      <c r="AA25" s="33">
        <v>0</v>
      </c>
      <c r="AB25" s="33">
        <v>2.0003923159880619E-2</v>
      </c>
      <c r="AC25" s="33">
        <v>1.2563831995205025E-2</v>
      </c>
      <c r="AD25" s="33">
        <v>3.079842869168074E-2</v>
      </c>
      <c r="AE25" s="33">
        <v>1.507522021888149E-2</v>
      </c>
      <c r="AF25" s="33">
        <v>6.9837916671067627E-3</v>
      </c>
      <c r="AG25" s="33">
        <v>6.4526974790532106E-3</v>
      </c>
      <c r="AH25" s="33">
        <v>7.6632758932430626E-3</v>
      </c>
      <c r="AI25" s="33">
        <v>1.1954254994230815E-2</v>
      </c>
      <c r="AJ25" s="33">
        <v>1.1727417071883819E-2</v>
      </c>
      <c r="AK25" s="33">
        <v>3.1629325562096147E-2</v>
      </c>
      <c r="AL25" s="33">
        <v>0</v>
      </c>
      <c r="AM25" s="33">
        <v>2.8289475684807767E-2</v>
      </c>
      <c r="AN25" s="33">
        <v>0</v>
      </c>
      <c r="AO25" s="33">
        <v>0</v>
      </c>
      <c r="AP25" s="126">
        <v>0</v>
      </c>
      <c r="AQ25" s="33">
        <v>0</v>
      </c>
      <c r="AR25" s="33">
        <v>0</v>
      </c>
      <c r="AS25" s="33">
        <v>1.3913036534927261E-2</v>
      </c>
      <c r="AT25" s="52">
        <v>2.1982738823439648E-2</v>
      </c>
    </row>
    <row r="26" spans="1:46" x14ac:dyDescent="0.25">
      <c r="A26" s="14" t="s">
        <v>29</v>
      </c>
      <c r="B26" s="41">
        <v>0.32258062992311964</v>
      </c>
      <c r="C26" s="15">
        <v>0.10000292877225866</v>
      </c>
      <c r="D26" s="15">
        <v>0.39999707122774131</v>
      </c>
      <c r="E26" s="15">
        <v>0.20000097625741955</v>
      </c>
      <c r="F26" s="41">
        <v>0.24285718768533657</v>
      </c>
      <c r="G26" s="41">
        <v>0.21739185799238517</v>
      </c>
      <c r="H26" s="41">
        <v>0.28465353622603196</v>
      </c>
      <c r="I26" s="41">
        <v>8.1218177891971999E-2</v>
      </c>
      <c r="J26" s="41">
        <v>7.2625881138312282E-2</v>
      </c>
      <c r="K26" s="23">
        <v>9.7561114992335177E-2</v>
      </c>
      <c r="L26" s="41">
        <v>0.111111389247511</v>
      </c>
      <c r="M26" s="41">
        <v>0.29268288327222791</v>
      </c>
      <c r="N26" s="41">
        <v>0.20588209958695661</v>
      </c>
      <c r="O26" s="15">
        <v>0</v>
      </c>
      <c r="P26" s="15">
        <v>0.23077009726892295</v>
      </c>
      <c r="Q26" s="15">
        <v>0.14286162568120248</v>
      </c>
      <c r="R26" s="15">
        <v>0.23077009726892295</v>
      </c>
      <c r="S26" s="15">
        <v>0.12500343214870813</v>
      </c>
      <c r="T26" s="15">
        <v>0</v>
      </c>
      <c r="U26" s="15">
        <v>0</v>
      </c>
      <c r="V26" s="41">
        <v>1.5625482647568599E-2</v>
      </c>
      <c r="W26" s="51">
        <v>0.35099999999999998</v>
      </c>
      <c r="X26" s="33" t="s">
        <v>29</v>
      </c>
      <c r="Y26" s="33">
        <v>3.0781314242114992E-2</v>
      </c>
      <c r="Z26" s="33">
        <v>1.9754503469871003E-2</v>
      </c>
      <c r="AA26" s="33">
        <v>3.2258509818035616E-2</v>
      </c>
      <c r="AB26" s="33">
        <v>2.0161634246214109E-2</v>
      </c>
      <c r="AC26" s="33">
        <v>2.8236027299521446E-2</v>
      </c>
      <c r="AD26" s="33">
        <v>2.716020405740158E-2</v>
      </c>
      <c r="AE26" s="33">
        <v>2.9713630566436187E-2</v>
      </c>
      <c r="AF26" s="33">
        <v>1.7987550594107903E-2</v>
      </c>
      <c r="AG26" s="33">
        <v>1.7088832910803452E-2</v>
      </c>
      <c r="AH26" s="33">
        <v>1.9538287151680746E-2</v>
      </c>
      <c r="AI26" s="33">
        <v>2.069389161346075E-2</v>
      </c>
      <c r="AJ26" s="33">
        <v>2.996021714596259E-2</v>
      </c>
      <c r="AK26" s="33">
        <v>2.6625084668598264E-2</v>
      </c>
      <c r="AL26" s="33">
        <v>0</v>
      </c>
      <c r="AM26" s="33">
        <v>2.7743232164374038E-2</v>
      </c>
      <c r="AN26" s="33">
        <v>2.3042122111756873E-2</v>
      </c>
      <c r="AO26" s="33">
        <v>0</v>
      </c>
      <c r="AP26" s="126">
        <v>2.1777265898220825E-2</v>
      </c>
      <c r="AQ26" s="33">
        <v>0</v>
      </c>
      <c r="AR26" s="33">
        <v>0</v>
      </c>
      <c r="AS26" s="33">
        <v>8.1665027404846414E-3</v>
      </c>
      <c r="AT26" s="52">
        <v>3.1424678123885046E-2</v>
      </c>
    </row>
    <row r="27" spans="1:46" x14ac:dyDescent="0.25">
      <c r="A27" s="14" t="s">
        <v>30</v>
      </c>
      <c r="B27" s="41">
        <v>0.46913586995638668</v>
      </c>
      <c r="C27" s="41">
        <v>0.14000118075952356</v>
      </c>
      <c r="D27" s="15">
        <v>0.12499423458327567</v>
      </c>
      <c r="E27" s="41">
        <v>0.13793125385687111</v>
      </c>
      <c r="F27" s="41">
        <v>0.21311653903386202</v>
      </c>
      <c r="G27" s="15">
        <v>0.3125086481250865</v>
      </c>
      <c r="H27" s="41">
        <v>0.26020313073599594</v>
      </c>
      <c r="I27" s="41">
        <v>7.7252838268201104E-2</v>
      </c>
      <c r="J27" s="41">
        <v>2.3042117201754132E-2</v>
      </c>
      <c r="K27" s="23">
        <v>8.5501986217189005E-2</v>
      </c>
      <c r="L27" s="41">
        <v>0.1090050294140278</v>
      </c>
      <c r="M27" s="41">
        <v>0.3404251978394674</v>
      </c>
      <c r="N27" s="41">
        <v>0.18367270098496943</v>
      </c>
      <c r="O27" s="41">
        <v>0.11537970282275804</v>
      </c>
      <c r="P27" s="41">
        <v>0.15385379560904305</v>
      </c>
      <c r="Q27" s="41">
        <v>5.5557149944036967E-2</v>
      </c>
      <c r="R27" s="41">
        <v>0.15385379560904305</v>
      </c>
      <c r="S27" s="23">
        <v>7.3684660260543308E-2</v>
      </c>
      <c r="T27" s="15">
        <v>0.33334358280548554</v>
      </c>
      <c r="U27" s="15">
        <v>0</v>
      </c>
      <c r="V27" s="41">
        <v>0.16037706293316811</v>
      </c>
      <c r="W27" s="51">
        <v>0.45500000000000002</v>
      </c>
      <c r="X27" s="33" t="s">
        <v>30</v>
      </c>
      <c r="Y27" s="33">
        <v>3.2604371092080794E-2</v>
      </c>
      <c r="Z27" s="33">
        <v>2.2669899424342152E-2</v>
      </c>
      <c r="AA27" s="33">
        <v>2.1606541924808043E-2</v>
      </c>
      <c r="AB27" s="33">
        <v>1.6800776077468736E-2</v>
      </c>
      <c r="AC27" s="33">
        <v>2.6754608640012858E-2</v>
      </c>
      <c r="AD27" s="33">
        <v>3.0283039040978517E-2</v>
      </c>
      <c r="AE27" s="33">
        <v>2.8664694662104719E-2</v>
      </c>
      <c r="AF27" s="33">
        <v>1.7443490692034859E-2</v>
      </c>
      <c r="AG27" s="33">
        <v>9.8024340257044339E-3</v>
      </c>
      <c r="AH27" s="33">
        <v>1.8268980056177615E-2</v>
      </c>
      <c r="AI27" s="33">
        <v>2.036084093773103E-2</v>
      </c>
      <c r="AJ27" s="33">
        <v>3.095834201473658E-2</v>
      </c>
      <c r="AK27" s="33">
        <v>2.529818026990175E-2</v>
      </c>
      <c r="AL27" s="33">
        <v>2.0872668445720343E-2</v>
      </c>
      <c r="AM27" s="33">
        <v>2.3572824853148999E-2</v>
      </c>
      <c r="AN27" s="33">
        <v>1.496554845622009E-2</v>
      </c>
      <c r="AO27" s="33">
        <v>1.212404793390362E-2</v>
      </c>
      <c r="AP27" s="126">
        <v>1.7068792048799273E-2</v>
      </c>
      <c r="AQ27" s="33">
        <v>3.0798665434219028E-2</v>
      </c>
      <c r="AR27" s="33">
        <v>0</v>
      </c>
      <c r="AS27" s="33">
        <v>2.3974419024138768E-2</v>
      </c>
      <c r="AT27" s="52">
        <v>3.253140070423139E-2</v>
      </c>
    </row>
    <row r="28" spans="1:46" x14ac:dyDescent="0.25">
      <c r="A28" s="14" t="s">
        <v>31</v>
      </c>
      <c r="B28" s="41">
        <v>0.26877487871828493</v>
      </c>
      <c r="C28" s="41">
        <v>0.1276595744680851</v>
      </c>
      <c r="D28" s="41">
        <v>7.1428571428571425E-2</v>
      </c>
      <c r="E28" s="41">
        <v>0.10112359550561797</v>
      </c>
      <c r="F28" s="41">
        <v>0.16363648627481547</v>
      </c>
      <c r="G28" s="41">
        <v>0</v>
      </c>
      <c r="H28" s="41">
        <v>8.9068885367283149E-2</v>
      </c>
      <c r="I28" s="41">
        <v>3.3222627759217291E-2</v>
      </c>
      <c r="J28" s="41">
        <v>2.7624334556425609E-3</v>
      </c>
      <c r="K28" s="23">
        <v>2.4630561877332084E-2</v>
      </c>
      <c r="L28" s="41">
        <v>3.3613468664723666E-2</v>
      </c>
      <c r="M28" s="41">
        <v>7.2727272727272724E-2</v>
      </c>
      <c r="N28" s="41">
        <v>8.4745762711864403E-2</v>
      </c>
      <c r="O28" s="41">
        <v>4.4247852173507025E-2</v>
      </c>
      <c r="P28" s="41">
        <v>3.7037037037037035E-2</v>
      </c>
      <c r="Q28" s="41">
        <v>3.1055932425568172E-2</v>
      </c>
      <c r="R28" s="41">
        <v>3.7037037037037035E-2</v>
      </c>
      <c r="S28" s="23">
        <v>2.9069795308379481E-2</v>
      </c>
      <c r="T28" s="41">
        <v>0</v>
      </c>
      <c r="U28" s="15">
        <v>0</v>
      </c>
      <c r="V28" s="41">
        <v>7.1942531380703506E-3</v>
      </c>
      <c r="W28" s="51">
        <v>0.20399999999999999</v>
      </c>
      <c r="X28" s="33" t="s">
        <v>31</v>
      </c>
      <c r="Y28" s="33">
        <v>2.9274400227290918E-2</v>
      </c>
      <c r="Z28" s="33">
        <v>2.2036256189868465E-2</v>
      </c>
      <c r="AA28" s="33">
        <v>1.7006375248474939E-2</v>
      </c>
      <c r="AB28" s="33">
        <v>1.5099125660845437E-2</v>
      </c>
      <c r="AC28" s="33">
        <v>2.4429002227816111E-2</v>
      </c>
      <c r="AD28" s="33">
        <v>0</v>
      </c>
      <c r="AE28" s="33">
        <v>1.8809354606645196E-2</v>
      </c>
      <c r="AF28" s="33">
        <v>1.1834457266166684E-2</v>
      </c>
      <c r="AG28" s="33">
        <v>3.4658785864591121E-3</v>
      </c>
      <c r="AH28" s="33">
        <v>1.0235047168312198E-2</v>
      </c>
      <c r="AI28" s="33">
        <v>1.1901459328263331E-2</v>
      </c>
      <c r="AJ28" s="33">
        <v>1.714827783775438E-2</v>
      </c>
      <c r="AK28" s="33">
        <v>1.8390688465224642E-2</v>
      </c>
      <c r="AL28" s="33">
        <v>1.3579596190809947E-2</v>
      </c>
      <c r="AM28" s="33">
        <v>1.2470705604621896E-2</v>
      </c>
      <c r="AN28" s="33">
        <v>1.1454859262991605E-2</v>
      </c>
      <c r="AO28" s="33">
        <v>0</v>
      </c>
      <c r="AP28" s="126">
        <v>1.1093870957437926E-2</v>
      </c>
      <c r="AQ28" s="33">
        <v>0</v>
      </c>
      <c r="AR28" s="33">
        <v>0</v>
      </c>
      <c r="AS28" s="33">
        <v>5.5807570403369972E-3</v>
      </c>
      <c r="AT28" s="52">
        <v>2.6586645406442035E-2</v>
      </c>
    </row>
    <row r="29" spans="1:46" x14ac:dyDescent="0.25">
      <c r="A29" s="14" t="s">
        <v>32</v>
      </c>
      <c r="B29" s="41">
        <v>0.33333369280608743</v>
      </c>
      <c r="C29" s="15">
        <v>0.13333491500492295</v>
      </c>
      <c r="D29" s="15">
        <v>0.14286077429522864</v>
      </c>
      <c r="E29" s="15">
        <v>0.13636584221679418</v>
      </c>
      <c r="F29" s="41">
        <v>5.7972060973817158E-2</v>
      </c>
      <c r="G29" s="15">
        <v>0.11111330789458075</v>
      </c>
      <c r="H29" s="41">
        <v>0.30568713584680035</v>
      </c>
      <c r="I29" s="41">
        <v>1.1428768977196352E-2</v>
      </c>
      <c r="J29" s="41">
        <v>1.1173384282905319E-2</v>
      </c>
      <c r="K29" s="23">
        <v>2.0618916021026158E-2</v>
      </c>
      <c r="L29" s="41">
        <v>0.10091761091403581</v>
      </c>
      <c r="M29" s="41">
        <v>0.35999800708906887</v>
      </c>
      <c r="N29" s="41">
        <v>0.28261029340657218</v>
      </c>
      <c r="O29" s="15">
        <v>0.14285895855310821</v>
      </c>
      <c r="P29" s="15">
        <v>0.13333491500492295</v>
      </c>
      <c r="Q29" s="41">
        <v>0</v>
      </c>
      <c r="R29" s="41">
        <v>0.13333491500492295</v>
      </c>
      <c r="S29" s="23">
        <v>0</v>
      </c>
      <c r="T29" s="15">
        <v>0.2222266157891615</v>
      </c>
      <c r="U29" s="15">
        <v>0</v>
      </c>
      <c r="V29" s="41">
        <v>4.9586181339043071E-2</v>
      </c>
      <c r="W29" s="51">
        <v>0.33400000000000002</v>
      </c>
      <c r="X29" s="33" t="s">
        <v>32</v>
      </c>
      <c r="Y29" s="33">
        <v>3.090161462744364E-2</v>
      </c>
      <c r="Z29" s="33">
        <v>2.228357703402576E-2</v>
      </c>
      <c r="AA29" s="33">
        <v>2.2938736729527735E-2</v>
      </c>
      <c r="AB29" s="33">
        <v>1.8541046255809449E-2</v>
      </c>
      <c r="AC29" s="33">
        <v>1.5318935015334417E-2</v>
      </c>
      <c r="AD29" s="33">
        <v>2.0601249058747741E-2</v>
      </c>
      <c r="AE29" s="33">
        <v>3.0199760536254255E-2</v>
      </c>
      <c r="AF29" s="33">
        <v>6.9677253369875248E-3</v>
      </c>
      <c r="AG29" s="33">
        <v>6.8903257381417327E-3</v>
      </c>
      <c r="AH29" s="33">
        <v>9.3152836288606204E-3</v>
      </c>
      <c r="AI29" s="33">
        <v>1.9745609219542277E-2</v>
      </c>
      <c r="AJ29" s="33">
        <v>3.1465020817201768E-2</v>
      </c>
      <c r="AK29" s="33">
        <v>2.9516093023280232E-2</v>
      </c>
      <c r="AL29" s="33">
        <v>2.2938615251116928E-2</v>
      </c>
      <c r="AM29" s="33">
        <v>2.228357703402576E-2</v>
      </c>
      <c r="AN29" s="33">
        <v>0</v>
      </c>
      <c r="AO29" s="33">
        <v>0</v>
      </c>
      <c r="AP29" s="126">
        <v>0</v>
      </c>
      <c r="AQ29" s="33">
        <v>2.72528475553344E-2</v>
      </c>
      <c r="AR29" s="33">
        <v>0</v>
      </c>
      <c r="AS29" s="33">
        <v>1.4230626335323644E-2</v>
      </c>
      <c r="AT29" s="52">
        <v>3.0928009142856375E-2</v>
      </c>
    </row>
    <row r="30" spans="1:46" x14ac:dyDescent="0.25">
      <c r="A30" s="14" t="s">
        <v>33</v>
      </c>
      <c r="B30" s="41">
        <v>0.64999981881235125</v>
      </c>
      <c r="C30" s="15">
        <v>0.2631567905508177</v>
      </c>
      <c r="D30" s="15">
        <v>0.59999202774345284</v>
      </c>
      <c r="E30" s="41">
        <v>0.37930655303941446</v>
      </c>
      <c r="F30" s="41">
        <v>0.1967219006637555</v>
      </c>
      <c r="G30" s="15">
        <v>0.37499688582176938</v>
      </c>
      <c r="H30" s="41">
        <v>0.18012407751161641</v>
      </c>
      <c r="I30" s="41">
        <v>4.97512635139222E-2</v>
      </c>
      <c r="J30" s="41">
        <v>4.1493789659715195E-2</v>
      </c>
      <c r="K30" s="23">
        <v>7.3359358587525889E-2</v>
      </c>
      <c r="L30" s="41">
        <v>0.15639797444154038</v>
      </c>
      <c r="M30" s="41">
        <v>0.24324513585141452</v>
      </c>
      <c r="N30" s="41">
        <v>0.16393464048016571</v>
      </c>
      <c r="O30" s="41">
        <v>2.3807603057926931E-2</v>
      </c>
      <c r="P30" s="15">
        <v>0.22222468277343491</v>
      </c>
      <c r="Q30" s="41">
        <v>6.1223576690135978E-2</v>
      </c>
      <c r="R30" s="15">
        <v>0.22222468277343491</v>
      </c>
      <c r="S30" s="23">
        <v>7.8433058342158843E-2</v>
      </c>
      <c r="T30" s="15">
        <v>0.33331118788200903</v>
      </c>
      <c r="U30" s="15">
        <v>0.33331118788200903</v>
      </c>
      <c r="V30" s="41">
        <v>0.20754582170711713</v>
      </c>
      <c r="W30" s="51">
        <v>0.42099999999999999</v>
      </c>
      <c r="X30" s="33" t="s">
        <v>33</v>
      </c>
      <c r="Y30" s="33">
        <v>3.1162017635701877E-2</v>
      </c>
      <c r="Z30" s="33">
        <v>2.8769323515002995E-2</v>
      </c>
      <c r="AA30" s="33">
        <v>3.2006772286849089E-2</v>
      </c>
      <c r="AB30" s="33">
        <v>2.2861940427602222E-2</v>
      </c>
      <c r="AC30" s="33">
        <v>2.5971326722818371E-2</v>
      </c>
      <c r="AD30" s="33">
        <v>3.1629311460274936E-2</v>
      </c>
      <c r="AE30" s="33">
        <v>2.5106996829250806E-2</v>
      </c>
      <c r="AF30" s="33">
        <v>1.4205467290385836E-2</v>
      </c>
      <c r="AG30" s="33">
        <v>1.3029382469931676E-2</v>
      </c>
      <c r="AH30" s="33">
        <v>1.7034063086335715E-2</v>
      </c>
      <c r="AI30" s="33">
        <v>2.3731171921247053E-2</v>
      </c>
      <c r="AJ30" s="33">
        <v>2.8030736536285322E-2</v>
      </c>
      <c r="AK30" s="33">
        <v>2.4187461875500211E-2</v>
      </c>
      <c r="AL30" s="33">
        <v>9.960023509838033E-3</v>
      </c>
      <c r="AM30" s="33">
        <v>2.7161768438855354E-2</v>
      </c>
      <c r="AN30" s="33">
        <v>1.5663010982516292E-2</v>
      </c>
      <c r="AO30" s="33">
        <v>2.613255201975025E-2</v>
      </c>
      <c r="AP30" s="126">
        <v>1.7564987102337001E-2</v>
      </c>
      <c r="AQ30" s="33">
        <v>3.0797917119620016E-2</v>
      </c>
      <c r="AR30" s="33">
        <v>3.0797917119620016E-2</v>
      </c>
      <c r="AS30" s="33">
        <v>2.6495913284589792E-2</v>
      </c>
      <c r="AT30" s="52">
        <v>3.2252081030894587E-2</v>
      </c>
    </row>
    <row r="31" spans="1:46" x14ac:dyDescent="0.25">
      <c r="A31" s="14" t="s">
        <v>34</v>
      </c>
      <c r="B31" s="41">
        <v>0.30348211078169351</v>
      </c>
      <c r="C31" s="15">
        <v>0</v>
      </c>
      <c r="D31" s="15">
        <v>0</v>
      </c>
      <c r="E31" s="15">
        <v>0</v>
      </c>
      <c r="F31" s="41">
        <v>4.9505242193668517E-2</v>
      </c>
      <c r="G31" s="41">
        <v>0.13636486596153327</v>
      </c>
      <c r="H31" s="41">
        <v>0.10173169653016621</v>
      </c>
      <c r="I31" s="41">
        <v>1.557640099545593E-2</v>
      </c>
      <c r="J31" s="41">
        <v>2.191791542841242E-2</v>
      </c>
      <c r="K31" s="23">
        <v>3.2995089983405029E-2</v>
      </c>
      <c r="L31" s="41">
        <v>2.1212223222776737E-2</v>
      </c>
      <c r="M31" s="41">
        <v>0.14035136564857867</v>
      </c>
      <c r="N31" s="41">
        <v>0.30232697613050258</v>
      </c>
      <c r="O31" s="15">
        <v>0.14285714285714285</v>
      </c>
      <c r="P31" s="15">
        <v>6.25E-2</v>
      </c>
      <c r="Q31" s="41">
        <v>8.1632983547091587E-2</v>
      </c>
      <c r="R31" s="41">
        <v>6.25E-2</v>
      </c>
      <c r="S31" s="23">
        <v>6.1538837158910224E-2</v>
      </c>
      <c r="T31" s="15">
        <v>8.3333333333333329E-2</v>
      </c>
      <c r="U31" s="15">
        <v>0.125</v>
      </c>
      <c r="V31" s="41">
        <v>5.5046172101640499E-2</v>
      </c>
      <c r="W31" s="51">
        <v>0.17199999999999999</v>
      </c>
      <c r="X31" s="33" t="s">
        <v>34</v>
      </c>
      <c r="Y31" s="33">
        <v>3.0037757183339255E-2</v>
      </c>
      <c r="Z31" s="33">
        <v>0</v>
      </c>
      <c r="AA31" s="33">
        <v>0</v>
      </c>
      <c r="AB31" s="33">
        <v>0</v>
      </c>
      <c r="AC31" s="33">
        <v>1.4172134795785355E-2</v>
      </c>
      <c r="AD31" s="33">
        <v>2.2420805567530889E-2</v>
      </c>
      <c r="AE31" s="33">
        <v>1.9749949879721545E-2</v>
      </c>
      <c r="AF31" s="33">
        <v>8.0902023512878542E-3</v>
      </c>
      <c r="AG31" s="33">
        <v>9.5658175240761738E-3</v>
      </c>
      <c r="AH31" s="33">
        <v>1.1670079505619775E-2</v>
      </c>
      <c r="AI31" s="33">
        <v>9.4139563349784888E-3</v>
      </c>
      <c r="AJ31" s="33">
        <v>2.2693612078264081E-2</v>
      </c>
      <c r="AK31" s="33">
        <v>3.0005386979983093E-2</v>
      </c>
      <c r="AL31" s="33">
        <v>2.286190426597633E-2</v>
      </c>
      <c r="AM31" s="33">
        <v>1.5814681997013618E-2</v>
      </c>
      <c r="AN31" s="33">
        <v>1.7888576811702164E-2</v>
      </c>
      <c r="AO31" s="33">
        <v>0</v>
      </c>
      <c r="AP31" s="126">
        <v>1.5700649251446017E-2</v>
      </c>
      <c r="AQ31" s="33">
        <v>1.8057179414157177E-2</v>
      </c>
      <c r="AR31" s="33">
        <v>2.1606969040360822E-2</v>
      </c>
      <c r="AS31" s="33">
        <v>1.4900597129491693E-2</v>
      </c>
      <c r="AT31" s="52">
        <v>2.4636323025026524E-2</v>
      </c>
    </row>
    <row r="32" spans="1:46" x14ac:dyDescent="0.25">
      <c r="A32" s="14" t="s">
        <v>35</v>
      </c>
      <c r="B32" s="41">
        <v>0.60897485434033294</v>
      </c>
      <c r="C32" s="15">
        <v>0.33333001780439042</v>
      </c>
      <c r="D32" s="15">
        <v>0.37499440507273407</v>
      </c>
      <c r="E32" s="15">
        <v>0.34999582244184241</v>
      </c>
      <c r="F32" s="15">
        <v>0.30768948262406465</v>
      </c>
      <c r="G32" s="15">
        <v>0.37499440507273407</v>
      </c>
      <c r="H32" s="41">
        <v>0.29545474068652028</v>
      </c>
      <c r="I32" s="41">
        <v>6.2146728832052307E-2</v>
      </c>
      <c r="J32" s="41">
        <v>6.8571222007831292E-2</v>
      </c>
      <c r="K32" s="23">
        <v>9.5744674096953503E-2</v>
      </c>
      <c r="L32" s="41">
        <v>7.1428449634080626E-2</v>
      </c>
      <c r="M32" s="41">
        <v>0.45000059679402249</v>
      </c>
      <c r="N32" s="15">
        <v>0.28570941395126775</v>
      </c>
      <c r="O32" s="15">
        <v>0</v>
      </c>
      <c r="P32" s="15">
        <v>0.59998567711441597</v>
      </c>
      <c r="Q32" s="15">
        <v>5.8822703401016654E-2</v>
      </c>
      <c r="R32" s="15">
        <v>0.59998567711441597</v>
      </c>
      <c r="S32" s="15">
        <v>5.5554818773788844E-2</v>
      </c>
      <c r="T32" s="41">
        <v>0.57142775946345348</v>
      </c>
      <c r="U32" s="15">
        <v>0.5</v>
      </c>
      <c r="V32" s="41">
        <v>2.5316111447699022E-2</v>
      </c>
      <c r="W32" s="51">
        <v>0.40100000000000002</v>
      </c>
      <c r="X32" s="33" t="s">
        <v>35</v>
      </c>
      <c r="Y32" s="33">
        <v>3.1881360048299327E-2</v>
      </c>
      <c r="Z32" s="33">
        <v>3.0798352106012467E-2</v>
      </c>
      <c r="AA32" s="33">
        <v>3.1629269610978998E-2</v>
      </c>
      <c r="AB32" s="33">
        <v>2.1777821100042932E-2</v>
      </c>
      <c r="AC32" s="33">
        <v>3.0153769248547704E-2</v>
      </c>
      <c r="AD32" s="33">
        <v>3.1629269610978998E-2</v>
      </c>
      <c r="AE32" s="33">
        <v>2.9808131024302232E-2</v>
      </c>
      <c r="AF32" s="33">
        <v>1.5772894642476248E-2</v>
      </c>
      <c r="AG32" s="33">
        <v>1.6511274104304842E-2</v>
      </c>
      <c r="AH32" s="33">
        <v>1.9223730389801779E-2</v>
      </c>
      <c r="AI32" s="33">
        <v>1.6825892710510312E-2</v>
      </c>
      <c r="AJ32" s="33">
        <v>3.250292686415629E-2</v>
      </c>
      <c r="AK32" s="33">
        <v>2.951444051530238E-2</v>
      </c>
      <c r="AL32" s="33">
        <v>0</v>
      </c>
      <c r="AM32" s="33">
        <v>3.2006856969707224E-2</v>
      </c>
      <c r="AN32" s="33">
        <v>1.5372447832863458E-2</v>
      </c>
      <c r="AO32" s="33">
        <v>0</v>
      </c>
      <c r="AP32" s="126">
        <v>1.4965252946113722E-2</v>
      </c>
      <c r="AQ32" s="33">
        <v>3.2331622731449843E-2</v>
      </c>
      <c r="AR32" s="33">
        <v>3.2666666666666663E-2</v>
      </c>
      <c r="AS32" s="33">
        <v>1.0262784502656313E-2</v>
      </c>
      <c r="AT32" s="52">
        <v>3.2018233597206132E-2</v>
      </c>
    </row>
    <row r="33" spans="1:46" x14ac:dyDescent="0.25">
      <c r="A33" s="14" t="s">
        <v>36</v>
      </c>
      <c r="B33" s="41">
        <v>0.41121462608989329</v>
      </c>
      <c r="C33" s="41">
        <v>0.21428796272979098</v>
      </c>
      <c r="D33" s="15">
        <v>8.3327212633125231E-2</v>
      </c>
      <c r="E33" s="41">
        <v>0.17499944913293525</v>
      </c>
      <c r="F33" s="41">
        <v>8.6955688668648196E-2</v>
      </c>
      <c r="G33" s="15">
        <v>0.49994491572105321</v>
      </c>
      <c r="H33" s="41">
        <v>0.26436813632127082</v>
      </c>
      <c r="I33" s="41">
        <v>3.6734980209248633E-2</v>
      </c>
      <c r="J33" s="41">
        <v>4.5451540725101307E-3</v>
      </c>
      <c r="K33" s="23">
        <v>3.5573411694416163E-2</v>
      </c>
      <c r="L33" s="41">
        <v>3.5294376878618708E-2</v>
      </c>
      <c r="M33" s="15">
        <v>0.35294422625759875</v>
      </c>
      <c r="N33" s="15">
        <v>0.12499311408582603</v>
      </c>
      <c r="O33" s="41">
        <v>0.30000220346825907</v>
      </c>
      <c r="P33" s="15">
        <v>9.0903627731816275E-2</v>
      </c>
      <c r="Q33" s="41">
        <v>0</v>
      </c>
      <c r="R33" s="15">
        <v>9.0903627731816275E-2</v>
      </c>
      <c r="S33" s="23">
        <v>1.7240265784264932E-2</v>
      </c>
      <c r="T33" s="15">
        <v>0.11110295017750031</v>
      </c>
      <c r="U33" s="15">
        <v>0</v>
      </c>
      <c r="V33" s="41">
        <v>2.8170281702817029E-2</v>
      </c>
      <c r="W33" s="51">
        <v>0.28599999999999998</v>
      </c>
      <c r="X33" s="33" t="s">
        <v>36</v>
      </c>
      <c r="Y33" s="33">
        <v>3.2183308345610395E-2</v>
      </c>
      <c r="Z33" s="33">
        <v>2.6837897774912113E-2</v>
      </c>
      <c r="AA33" s="33">
        <v>1.8076672912199658E-2</v>
      </c>
      <c r="AB33" s="33">
        <v>1.9790850774408574E-2</v>
      </c>
      <c r="AC33" s="33">
        <v>1.8429469327421458E-2</v>
      </c>
      <c r="AD33" s="33">
        <v>3.2703023370573882E-2</v>
      </c>
      <c r="AE33" s="33">
        <v>2.8843816495159515E-2</v>
      </c>
      <c r="AF33" s="33">
        <v>1.2303557489653083E-2</v>
      </c>
      <c r="AG33" s="33">
        <v>4.3994966402437601E-3</v>
      </c>
      <c r="AH33" s="33">
        <v>1.2114772129070249E-2</v>
      </c>
      <c r="AI33" s="33">
        <v>1.2068910520637044E-2</v>
      </c>
      <c r="AJ33" s="33">
        <v>3.1256604844817383E-2</v>
      </c>
      <c r="AK33" s="33">
        <v>2.163050617676741E-2</v>
      </c>
      <c r="AL33" s="33">
        <v>2.9972879090581779E-2</v>
      </c>
      <c r="AM33" s="33">
        <v>1.8802408026184249E-2</v>
      </c>
      <c r="AN33" s="33">
        <v>0</v>
      </c>
      <c r="AO33" s="33">
        <v>1.8802408026184249E-2</v>
      </c>
      <c r="AP33" s="126">
        <v>8.5136062133611325E-3</v>
      </c>
      <c r="AQ33" s="33">
        <v>2.0554477008962593E-2</v>
      </c>
      <c r="AR33" s="33">
        <v>0</v>
      </c>
      <c r="AS33" s="33">
        <v>1.0822026318357939E-2</v>
      </c>
      <c r="AT33" s="52">
        <v>2.9547442389898565E-2</v>
      </c>
    </row>
    <row r="34" spans="1:46" x14ac:dyDescent="0.25">
      <c r="A34" s="14" t="s">
        <v>37</v>
      </c>
      <c r="B34" s="41">
        <v>0.58677674585880812</v>
      </c>
      <c r="C34" s="15">
        <v>0.2307669587476617</v>
      </c>
      <c r="D34" s="15">
        <v>0</v>
      </c>
      <c r="E34" s="15">
        <v>0.15789367320543221</v>
      </c>
      <c r="F34" s="15">
        <v>0.64286040792444898</v>
      </c>
      <c r="G34" s="15">
        <v>0.8</v>
      </c>
      <c r="H34" s="41">
        <v>0.3484850541633861</v>
      </c>
      <c r="I34" s="41">
        <v>0.10303027952418445</v>
      </c>
      <c r="J34" s="41">
        <v>0.12121195666929112</v>
      </c>
      <c r="K34" s="23">
        <v>0.15217413987032583</v>
      </c>
      <c r="L34" s="41">
        <v>0.18749995454872703</v>
      </c>
      <c r="M34" s="41">
        <v>0.51851834294842924</v>
      </c>
      <c r="N34" s="15">
        <v>0.5714285714285714</v>
      </c>
      <c r="O34" s="15">
        <v>0.375</v>
      </c>
      <c r="P34" s="15">
        <v>0.2857142857142857</v>
      </c>
      <c r="Q34" s="41">
        <v>0.15151397620922233</v>
      </c>
      <c r="R34" s="15">
        <v>0.2857142857142857</v>
      </c>
      <c r="S34" s="23">
        <v>0.15151397620922233</v>
      </c>
      <c r="T34" s="15">
        <v>0.83333333333333337</v>
      </c>
      <c r="U34" s="15">
        <v>0.5</v>
      </c>
      <c r="V34" s="41">
        <v>0.17856979603777554</v>
      </c>
      <c r="W34" s="51">
        <v>0.4</v>
      </c>
      <c r="X34" s="33" t="s">
        <v>37</v>
      </c>
      <c r="Y34" s="33">
        <v>3.2188819485207985E-2</v>
      </c>
      <c r="Z34" s="33">
        <v>2.754177994381252E-2</v>
      </c>
      <c r="AA34" s="33">
        <v>0</v>
      </c>
      <c r="AB34" s="33">
        <v>1.9474979364217486E-2</v>
      </c>
      <c r="AC34" s="33">
        <v>3.1322294196074109E-2</v>
      </c>
      <c r="AD34" s="33">
        <v>2.6147863961830747E-2</v>
      </c>
      <c r="AE34" s="33">
        <v>3.114802362005132E-2</v>
      </c>
      <c r="AF34" s="33">
        <v>1.9872273505713137E-2</v>
      </c>
      <c r="AG34" s="33">
        <v>2.1334920363315104E-2</v>
      </c>
      <c r="AH34" s="33">
        <v>2.3480102200449181E-2</v>
      </c>
      <c r="AI34" s="33">
        <v>2.5514584824942659E-2</v>
      </c>
      <c r="AJ34" s="33">
        <v>3.2662405105746702E-2</v>
      </c>
      <c r="AK34" s="33">
        <v>3.2349592065207204E-2</v>
      </c>
      <c r="AL34" s="33">
        <v>3.1646950519708617E-2</v>
      </c>
      <c r="AM34" s="33">
        <v>2.9531002167006864E-2</v>
      </c>
      <c r="AN34" s="33">
        <v>2.3438235835664848E-2</v>
      </c>
      <c r="AO34" s="33">
        <v>0</v>
      </c>
      <c r="AP34" s="126">
        <v>2.3438235835664848E-2</v>
      </c>
      <c r="AQ34" s="33">
        <v>2.4361833868779381E-2</v>
      </c>
      <c r="AR34" s="33">
        <v>3.2684829952288434E-2</v>
      </c>
      <c r="AS34" s="33">
        <v>2.503603561455512E-2</v>
      </c>
      <c r="AT34" s="52">
        <v>3.2031002470574034E-2</v>
      </c>
    </row>
    <row r="35" spans="1:46" x14ac:dyDescent="0.25">
      <c r="A35" s="14" t="s">
        <v>38</v>
      </c>
      <c r="B35" s="41">
        <v>0.625</v>
      </c>
      <c r="C35" s="41">
        <v>0.30000279436283872</v>
      </c>
      <c r="D35" s="15">
        <v>0.33333333333333331</v>
      </c>
      <c r="E35" s="41">
        <v>0.30435029118035362</v>
      </c>
      <c r="F35" s="41">
        <v>0.47058973937501142</v>
      </c>
      <c r="G35" s="15">
        <v>0.90001676633320293</v>
      </c>
      <c r="H35" s="41">
        <v>0.32653053465587445</v>
      </c>
      <c r="I35" s="41">
        <v>0.16431908047505056</v>
      </c>
      <c r="J35" s="41">
        <v>7.3445970907047159E-2</v>
      </c>
      <c r="K35" s="23">
        <v>0.1625000873239065</v>
      </c>
      <c r="L35" s="41">
        <v>0.22033791272114148</v>
      </c>
      <c r="M35" s="15">
        <v>0.33333333333333331</v>
      </c>
      <c r="N35" s="15">
        <v>0</v>
      </c>
      <c r="O35" s="15">
        <v>1</v>
      </c>
      <c r="P35" s="15">
        <v>0.5</v>
      </c>
      <c r="Q35" s="41">
        <v>7.1429046659081993E-2</v>
      </c>
      <c r="R35" s="15">
        <v>0.5</v>
      </c>
      <c r="S35" s="23">
        <v>7.1429046659081993E-2</v>
      </c>
      <c r="T35" s="41">
        <v>0.83333203964884228</v>
      </c>
      <c r="U35" s="15">
        <v>1</v>
      </c>
      <c r="V35" s="41">
        <v>0.18518646289716079</v>
      </c>
      <c r="W35" s="51">
        <v>0.38300000000000001</v>
      </c>
      <c r="X35" s="33" t="s">
        <v>38</v>
      </c>
      <c r="Y35" s="33">
        <v>3.1629363994027236E-2</v>
      </c>
      <c r="Z35" s="33">
        <v>2.9939574217630702E-2</v>
      </c>
      <c r="AA35" s="33">
        <v>3.079842869168074E-2</v>
      </c>
      <c r="AB35" s="33">
        <v>2.1170475955124592E-2</v>
      </c>
      <c r="AC35" s="33">
        <v>3.2610106757929407E-2</v>
      </c>
      <c r="AD35" s="33">
        <v>1.9598539381052018E-2</v>
      </c>
      <c r="AE35" s="33">
        <v>3.0637665573047798E-2</v>
      </c>
      <c r="AF35" s="33">
        <v>2.4210237943143514E-2</v>
      </c>
      <c r="AG35" s="33">
        <v>1.7043319253934004E-2</v>
      </c>
      <c r="AH35" s="33">
        <v>2.4102051006267455E-2</v>
      </c>
      <c r="AI35" s="33">
        <v>2.7079001122891792E-2</v>
      </c>
      <c r="AJ35" s="33">
        <v>3.079842869168074E-2</v>
      </c>
      <c r="AK35" s="33">
        <v>0</v>
      </c>
      <c r="AL35" s="33">
        <v>0</v>
      </c>
      <c r="AM35" s="33">
        <v>3.2666666666666663E-2</v>
      </c>
      <c r="AN35" s="33">
        <v>1.6825957619706972E-2</v>
      </c>
      <c r="AO35" s="33">
        <v>0</v>
      </c>
      <c r="AP35" s="126">
        <v>1.6825957619706972E-2</v>
      </c>
      <c r="AQ35" s="33">
        <v>2.4348371352363896E-2</v>
      </c>
      <c r="AR35" s="33">
        <v>0</v>
      </c>
      <c r="AS35" s="33">
        <v>2.5378652127528149E-2</v>
      </c>
      <c r="AT35" s="52">
        <v>3.1752903185984477E-2</v>
      </c>
    </row>
    <row r="36" spans="1:46" x14ac:dyDescent="0.25">
      <c r="A36" s="14" t="s">
        <v>39</v>
      </c>
      <c r="B36" s="41">
        <v>0.53666718378218292</v>
      </c>
      <c r="C36" s="41">
        <v>0.32258378989646902</v>
      </c>
      <c r="D36" s="15">
        <v>0.5</v>
      </c>
      <c r="E36" s="41">
        <v>0.35897714064316155</v>
      </c>
      <c r="F36" s="41">
        <v>0.65000226658003291</v>
      </c>
      <c r="G36" s="41">
        <v>0.25806703191717523</v>
      </c>
      <c r="H36" s="41">
        <v>0.23809866451761455</v>
      </c>
      <c r="I36" s="41">
        <v>0.15686460413493958</v>
      </c>
      <c r="J36" s="41">
        <v>0.13158104024176873</v>
      </c>
      <c r="K36" s="23">
        <v>0.16666437719503094</v>
      </c>
      <c r="L36" s="41">
        <v>0.20000241767806198</v>
      </c>
      <c r="M36" s="41">
        <v>0.8260846713793919</v>
      </c>
      <c r="N36" s="15">
        <v>0.54546953129292819</v>
      </c>
      <c r="O36" s="41">
        <v>0.19480432828732794</v>
      </c>
      <c r="P36" s="15">
        <v>0.42857142857142855</v>
      </c>
      <c r="Q36" s="41">
        <v>5.7143843955341798E-2</v>
      </c>
      <c r="R36" s="15">
        <v>0.42857142857142855</v>
      </c>
      <c r="S36" s="23">
        <v>6.8182754783850982E-2</v>
      </c>
      <c r="T36" s="41">
        <v>0.18918742317132436</v>
      </c>
      <c r="U36" s="15">
        <v>0</v>
      </c>
      <c r="V36" s="15">
        <v>0.31579449658024494</v>
      </c>
      <c r="W36" s="51">
        <v>0.51</v>
      </c>
      <c r="X36" s="33" t="s">
        <v>39</v>
      </c>
      <c r="Y36" s="33">
        <v>3.2633142705423612E-2</v>
      </c>
      <c r="Z36" s="33">
        <v>3.0592073371820933E-2</v>
      </c>
      <c r="AA36" s="33">
        <v>3.2721247601414712E-2</v>
      </c>
      <c r="AB36" s="33">
        <v>2.197854808336662E-2</v>
      </c>
      <c r="AC36" s="33">
        <v>3.1214034158040117E-2</v>
      </c>
      <c r="AD36" s="33">
        <v>2.8635742473916578E-2</v>
      </c>
      <c r="AE36" s="33">
        <v>2.7873255577680296E-2</v>
      </c>
      <c r="AF36" s="33">
        <v>2.3799672982435155E-2</v>
      </c>
      <c r="AG36" s="33">
        <v>2.2121835364382419E-2</v>
      </c>
      <c r="AH36" s="33">
        <v>2.4388843970064061E-2</v>
      </c>
      <c r="AI36" s="33">
        <v>2.6177116744548388E-2</v>
      </c>
      <c r="AJ36" s="33">
        <v>2.480510458511704E-2</v>
      </c>
      <c r="AK36" s="33">
        <v>3.2585665769815447E-2</v>
      </c>
      <c r="AL36" s="33">
        <v>2.5918500181114978E-2</v>
      </c>
      <c r="AM36" s="33">
        <v>3.2385636190109451E-2</v>
      </c>
      <c r="AN36" s="33">
        <v>1.5190333049505587E-2</v>
      </c>
      <c r="AO36" s="33">
        <v>1.5398362478740707E-2</v>
      </c>
      <c r="AP36" s="126">
        <v>1.6495386417766895E-2</v>
      </c>
      <c r="AQ36" s="33">
        <v>2.5631039451421058E-2</v>
      </c>
      <c r="AR36" s="33">
        <v>0</v>
      </c>
      <c r="AS36" s="33">
        <v>3.0419733850698086E-2</v>
      </c>
      <c r="AT36" s="52">
        <v>3.271463656674304E-2</v>
      </c>
    </row>
    <row r="37" spans="1:46" x14ac:dyDescent="0.25">
      <c r="A37" s="14" t="s">
        <v>40</v>
      </c>
      <c r="B37" s="41">
        <v>0.30107523599949948</v>
      </c>
      <c r="C37" s="15">
        <v>0.35715589076090259</v>
      </c>
      <c r="D37" s="15">
        <v>0.14285135025545373</v>
      </c>
      <c r="E37" s="15">
        <v>0.28572007839426911</v>
      </c>
      <c r="F37" s="15">
        <v>6.666414365999962E-2</v>
      </c>
      <c r="G37" s="15">
        <v>0.25</v>
      </c>
      <c r="H37" s="41">
        <v>0.17647124300136913</v>
      </c>
      <c r="I37" s="41">
        <v>2.6489269514971173E-2</v>
      </c>
      <c r="J37" s="41">
        <v>1.941688712522046E-2</v>
      </c>
      <c r="K37" s="23">
        <v>2.9762739469589326E-2</v>
      </c>
      <c r="L37" s="41">
        <v>0</v>
      </c>
      <c r="M37" s="15">
        <v>0.37498669505055882</v>
      </c>
      <c r="N37" s="15">
        <v>0.66666666666666663</v>
      </c>
      <c r="O37" s="15">
        <v>0.45455952933890698</v>
      </c>
      <c r="P37" s="15">
        <v>0</v>
      </c>
      <c r="Q37" s="41">
        <v>0</v>
      </c>
      <c r="R37" s="15">
        <v>0</v>
      </c>
      <c r="S37" s="23">
        <v>0</v>
      </c>
      <c r="T37" s="15">
        <v>0</v>
      </c>
      <c r="U37" s="15">
        <v>0</v>
      </c>
      <c r="V37" s="15">
        <v>0</v>
      </c>
      <c r="W37" s="51">
        <v>0.19400000000000001</v>
      </c>
      <c r="X37" s="33" t="s">
        <v>40</v>
      </c>
      <c r="Y37" s="33">
        <v>3.0003411262028004E-2</v>
      </c>
      <c r="Z37" s="33">
        <v>3.134004719138634E-2</v>
      </c>
      <c r="AA37" s="33">
        <v>2.2886962107061041E-2</v>
      </c>
      <c r="AB37" s="33">
        <v>2.1802118847926887E-2</v>
      </c>
      <c r="AC37" s="33">
        <v>1.631484795199593E-2</v>
      </c>
      <c r="AD37" s="33">
        <v>2.8321649191344677E-2</v>
      </c>
      <c r="AE37" s="33">
        <v>2.4934132321761629E-2</v>
      </c>
      <c r="AF37" s="33">
        <v>1.0503239425237903E-2</v>
      </c>
      <c r="AG37" s="33">
        <v>9.0250561149107823E-3</v>
      </c>
      <c r="AH37" s="33">
        <v>1.1114586981061084E-2</v>
      </c>
      <c r="AI37" s="33">
        <v>0</v>
      </c>
      <c r="AJ37" s="33">
        <v>3.1664341709709588E-2</v>
      </c>
      <c r="AK37" s="33">
        <v>3.0832706307956568E-2</v>
      </c>
      <c r="AL37" s="33">
        <v>3.2567690764339206E-2</v>
      </c>
      <c r="AM37" s="33">
        <v>0</v>
      </c>
      <c r="AN37" s="33">
        <v>0</v>
      </c>
      <c r="AO37" s="33">
        <v>0</v>
      </c>
      <c r="AP37" s="126">
        <v>0</v>
      </c>
      <c r="AQ37" s="33">
        <v>0</v>
      </c>
      <c r="AR37" s="33">
        <v>0</v>
      </c>
      <c r="AS37" s="33">
        <v>0</v>
      </c>
      <c r="AT37" s="52">
        <v>2.5861715924456224E-2</v>
      </c>
    </row>
    <row r="38" spans="1:46" x14ac:dyDescent="0.25">
      <c r="A38" s="14" t="s">
        <v>41</v>
      </c>
      <c r="B38" s="41">
        <v>0.53900729578965545</v>
      </c>
      <c r="C38" s="41">
        <v>0.57758588570100444</v>
      </c>
      <c r="D38" s="41">
        <v>0.57812565320435927</v>
      </c>
      <c r="E38" s="41">
        <v>0.57777780318639282</v>
      </c>
      <c r="F38" s="41">
        <v>0.34042574930885799</v>
      </c>
      <c r="G38" s="41">
        <v>0.13888714204860536</v>
      </c>
      <c r="H38" s="41">
        <v>0.28888832989935903</v>
      </c>
      <c r="I38" s="41">
        <v>0.13569958807952767</v>
      </c>
      <c r="J38" s="41">
        <v>0.12587409232564209</v>
      </c>
      <c r="K38" s="23">
        <v>0.15909100653875013</v>
      </c>
      <c r="L38" s="41">
        <v>0.17105231089194173</v>
      </c>
      <c r="M38" s="41">
        <v>0.27586280312546574</v>
      </c>
      <c r="N38" s="41">
        <v>9.8037949653352274E-2</v>
      </c>
      <c r="O38" s="41">
        <v>0.38888901593196384</v>
      </c>
      <c r="P38" s="41">
        <v>0.21738819192154196</v>
      </c>
      <c r="Q38" s="41">
        <v>0.22043005398634796</v>
      </c>
      <c r="R38" s="41">
        <v>0.21738819192154196</v>
      </c>
      <c r="S38" s="23">
        <v>0.22631615434443045</v>
      </c>
      <c r="T38" s="41">
        <v>8.3335715388265424E-2</v>
      </c>
      <c r="U38" s="15">
        <v>6.666849608276279E-2</v>
      </c>
      <c r="V38" s="41">
        <v>0.16541375489765223</v>
      </c>
      <c r="W38" s="51">
        <v>0.504</v>
      </c>
      <c r="X38" s="33" t="s">
        <v>41</v>
      </c>
      <c r="Y38" s="33">
        <v>3.2639719244768738E-2</v>
      </c>
      <c r="Z38" s="33">
        <v>3.2342945058895144E-2</v>
      </c>
      <c r="AA38" s="33">
        <v>3.2337373720821766E-2</v>
      </c>
      <c r="AB38" s="33">
        <v>2.2936525146130655E-2</v>
      </c>
      <c r="AC38" s="33">
        <v>3.1027380664324464E-2</v>
      </c>
      <c r="AD38" s="33">
        <v>2.2644520256291125E-2</v>
      </c>
      <c r="AE38" s="33">
        <v>2.9678091440136889E-2</v>
      </c>
      <c r="AF38" s="33">
        <v>2.2424547650671502E-2</v>
      </c>
      <c r="AG38" s="33">
        <v>2.1719870851925366E-2</v>
      </c>
      <c r="AH38" s="33">
        <v>2.3949661520257563E-2</v>
      </c>
      <c r="AI38" s="33">
        <v>2.4656424699216483E-2</v>
      </c>
      <c r="AJ38" s="33">
        <v>2.9265710166333871E-2</v>
      </c>
      <c r="AK38" s="33">
        <v>1.947122651434156E-2</v>
      </c>
      <c r="AL38" s="33">
        <v>3.1920886928127758E-2</v>
      </c>
      <c r="AM38" s="33">
        <v>2.7008050678357071E-2</v>
      </c>
      <c r="AN38" s="33">
        <v>2.7143447950903322E-2</v>
      </c>
      <c r="AO38" s="33">
        <v>3.0771693630753542E-2</v>
      </c>
      <c r="AP38" s="126">
        <v>2.739943506514372E-2</v>
      </c>
      <c r="AQ38" s="33">
        <v>1.8097675872071277E-2</v>
      </c>
      <c r="AR38" s="33">
        <v>1.6333541427649395E-2</v>
      </c>
      <c r="AS38" s="33">
        <v>2.4328956845133871E-2</v>
      </c>
      <c r="AT38" s="52">
        <v>3.2738619696787832E-2</v>
      </c>
    </row>
    <row r="39" spans="1:46" x14ac:dyDescent="0.25">
      <c r="A39" s="14" t="s">
        <v>42</v>
      </c>
      <c r="B39" s="41">
        <v>0.36363574385306674</v>
      </c>
      <c r="C39" s="41">
        <v>0.20634819232576923</v>
      </c>
      <c r="D39" s="41">
        <v>0.20833682697490566</v>
      </c>
      <c r="E39" s="41">
        <v>0.20689677960837183</v>
      </c>
      <c r="F39" s="41">
        <v>0.20588309898453552</v>
      </c>
      <c r="G39" s="15">
        <v>0.11110933657009614</v>
      </c>
      <c r="H39" s="41">
        <v>0.19155809306202298</v>
      </c>
      <c r="I39" s="41">
        <v>2.3809686777948025E-2</v>
      </c>
      <c r="J39" s="41">
        <v>5.2631297888606952E-2</v>
      </c>
      <c r="K39" s="23">
        <v>6.3953415492457505E-2</v>
      </c>
      <c r="L39" s="41">
        <v>9.1428937520739356E-2</v>
      </c>
      <c r="M39" s="41">
        <v>0.12371265399992294</v>
      </c>
      <c r="N39" s="41">
        <v>0.14285494278718064</v>
      </c>
      <c r="O39" s="41">
        <v>3.3897892162117388E-2</v>
      </c>
      <c r="P39" s="41">
        <v>0.13043858662367042</v>
      </c>
      <c r="Q39" s="41">
        <v>3.1745597163567167E-2</v>
      </c>
      <c r="R39" s="41">
        <v>0.13043858662367042</v>
      </c>
      <c r="S39" s="23">
        <v>3.597177354307389E-2</v>
      </c>
      <c r="T39" s="41">
        <v>3.5719052557007774E-2</v>
      </c>
      <c r="U39" s="15">
        <v>0.16666267398126633</v>
      </c>
      <c r="V39" s="41">
        <v>6.5116701966069793E-2</v>
      </c>
      <c r="W39" s="51">
        <v>0.28499999999999998</v>
      </c>
      <c r="X39" s="33" t="s">
        <v>42</v>
      </c>
      <c r="Y39" s="33">
        <v>3.1428307125585725E-2</v>
      </c>
      <c r="Z39" s="33">
        <v>2.6439312368097302E-2</v>
      </c>
      <c r="AA39" s="33">
        <v>2.6533104085969195E-2</v>
      </c>
      <c r="AB39" s="33">
        <v>1.9257126252554338E-2</v>
      </c>
      <c r="AC39" s="33">
        <v>2.6417236519194722E-2</v>
      </c>
      <c r="AD39" s="33">
        <v>2.0532142329303647E-2</v>
      </c>
      <c r="AE39" s="33">
        <v>2.5710438163750061E-2</v>
      </c>
      <c r="AF39" s="33">
        <v>9.9604487368752763E-3</v>
      </c>
      <c r="AG39" s="33">
        <v>1.4588692591496932E-2</v>
      </c>
      <c r="AH39" s="33">
        <v>1.5985102292682126E-2</v>
      </c>
      <c r="AI39" s="33">
        <v>1.8830250756948063E-2</v>
      </c>
      <c r="AJ39" s="33">
        <v>2.1511225291193189E-2</v>
      </c>
      <c r="AK39" s="33">
        <v>2.2861757563169625E-2</v>
      </c>
      <c r="AL39" s="33">
        <v>1.1823135811966706E-2</v>
      </c>
      <c r="AM39" s="33">
        <v>2.2003308540939966E-2</v>
      </c>
      <c r="AN39" s="33">
        <v>1.1454372630574767E-2</v>
      </c>
      <c r="AO39" s="33">
        <v>1.1199357729432584E-2</v>
      </c>
      <c r="AP39" s="126">
        <v>1.2166358712305484E-2</v>
      </c>
      <c r="AQ39" s="33">
        <v>1.2125134784775076E-2</v>
      </c>
      <c r="AR39" s="33">
        <v>2.4348062436278517E-2</v>
      </c>
      <c r="AS39" s="33">
        <v>1.6119802454582652E-2</v>
      </c>
      <c r="AT39" s="52">
        <v>2.9479670146131759E-2</v>
      </c>
    </row>
    <row r="40" spans="1:46" x14ac:dyDescent="0.25">
      <c r="A40" s="74" t="s">
        <v>120</v>
      </c>
      <c r="B40" s="41">
        <v>0.4636029800014988</v>
      </c>
      <c r="C40" s="41">
        <v>0.3145452263411691</v>
      </c>
      <c r="D40" s="41">
        <v>0.33041787413096407</v>
      </c>
      <c r="E40" s="41">
        <v>0.33720187253121386</v>
      </c>
      <c r="F40" s="41">
        <v>0.27268793526705104</v>
      </c>
      <c r="G40" s="41">
        <v>0.26481777328727685</v>
      </c>
      <c r="H40" s="41">
        <v>0.22435422164453778</v>
      </c>
      <c r="I40" s="41">
        <v>7.0136527242600152E-2</v>
      </c>
      <c r="J40" s="41">
        <v>5.0069729986300791E-2</v>
      </c>
      <c r="K40" s="23">
        <v>8.2623335966029221E-2</v>
      </c>
      <c r="L40" s="41">
        <v>0.11694161191872102</v>
      </c>
      <c r="M40" s="41">
        <v>0.28533999859497072</v>
      </c>
      <c r="N40" s="41">
        <v>0.25457267048150523</v>
      </c>
      <c r="O40" s="41">
        <v>0.19291913224158527</v>
      </c>
      <c r="P40" s="41">
        <v>0.20858742293958196</v>
      </c>
      <c r="Q40" s="23">
        <v>7.8862295762369611E-2</v>
      </c>
      <c r="R40" s="41">
        <v>8.8901423056172532E-2</v>
      </c>
      <c r="S40" s="41">
        <v>8.1821435191737416E-2</v>
      </c>
      <c r="T40" s="41">
        <v>0.30681236094856507</v>
      </c>
      <c r="U40" s="41">
        <v>0.16441678188154343</v>
      </c>
      <c r="V40" s="41">
        <v>8.9827356531953367E-2</v>
      </c>
      <c r="W40" s="75">
        <v>0.32300000000000001</v>
      </c>
      <c r="Y40" s="62">
        <v>1.2952606259008096E-2</v>
      </c>
      <c r="Z40" s="62">
        <v>2.9114478355111054E-2</v>
      </c>
      <c r="AA40" s="62">
        <v>4.5618035825541206E-2</v>
      </c>
      <c r="AC40" s="62">
        <v>1.9990396264896192E-2</v>
      </c>
      <c r="AD40" s="62">
        <v>4.4770349884626283E-2</v>
      </c>
      <c r="AE40" s="62">
        <v>1.0702187469848424E-2</v>
      </c>
      <c r="AF40" s="62">
        <v>6.3079649037391652E-3</v>
      </c>
      <c r="AG40" s="62">
        <v>5.4448261124753188E-3</v>
      </c>
      <c r="AH40" s="62"/>
      <c r="AI40" s="62">
        <v>8.5277489971810963E-3</v>
      </c>
      <c r="AJ40" s="62">
        <v>3.1176905981463787E-2</v>
      </c>
      <c r="AK40" s="62">
        <v>3.507903592198866E-2</v>
      </c>
      <c r="AL40" s="62">
        <v>2.8597078830285359E-2</v>
      </c>
      <c r="AM40" s="62">
        <v>4.4394078173812183E-2</v>
      </c>
      <c r="AN40" s="62">
        <v>1.3103229448413195E-2</v>
      </c>
      <c r="AO40" s="62">
        <v>2.383518861158088E-2</v>
      </c>
      <c r="AP40" s="126"/>
      <c r="AQ40" s="62">
        <v>4.4619849955819156E-2</v>
      </c>
      <c r="AR40" s="62">
        <v>5.7644808905285179E-2</v>
      </c>
      <c r="AS40" s="62">
        <v>1.1518729548142979E-2</v>
      </c>
      <c r="AT40" s="52">
        <v>5.0416824340320616E-3</v>
      </c>
    </row>
    <row r="43" spans="1:46" x14ac:dyDescent="0.25">
      <c r="B43" s="54" t="s">
        <v>396</v>
      </c>
      <c r="C43" s="32"/>
      <c r="D43" s="32"/>
      <c r="E43" s="32"/>
      <c r="F43" s="32"/>
      <c r="G43" s="32"/>
      <c r="L43" s="14"/>
      <c r="Q43" s="33"/>
      <c r="R43" s="33"/>
    </row>
    <row r="44" spans="1:46" x14ac:dyDescent="0.25">
      <c r="C44" s="32"/>
      <c r="D44" s="32"/>
      <c r="E44" s="32"/>
      <c r="F44" s="32"/>
      <c r="G44" s="32"/>
      <c r="L44" s="14"/>
      <c r="Q44" s="33"/>
      <c r="R44" s="33"/>
    </row>
    <row r="45" spans="1:46" x14ac:dyDescent="0.25">
      <c r="C45" s="32"/>
      <c r="D45" s="32"/>
      <c r="E45" s="32"/>
      <c r="F45" s="32"/>
      <c r="G45" s="32"/>
      <c r="L45" s="14"/>
      <c r="Q45" s="33"/>
      <c r="R45" s="33"/>
    </row>
    <row r="46" spans="1:46" x14ac:dyDescent="0.25">
      <c r="C46" s="32"/>
      <c r="D46" s="32"/>
      <c r="E46" s="32"/>
      <c r="F46" s="32"/>
      <c r="G46" s="32"/>
      <c r="L46" s="14"/>
      <c r="Q46" s="33"/>
      <c r="R46" s="33"/>
      <c r="Z46" s="61"/>
      <c r="AA46" s="61"/>
      <c r="AB46" s="61"/>
      <c r="AC46" s="61"/>
      <c r="AD46" s="61"/>
    </row>
    <row r="47" spans="1:46" x14ac:dyDescent="0.25">
      <c r="C47" s="32"/>
      <c r="D47" s="32"/>
      <c r="E47" s="32"/>
      <c r="F47" s="32"/>
      <c r="G47" s="32"/>
      <c r="L47" s="14"/>
      <c r="Q47" s="33"/>
      <c r="R47" s="33"/>
      <c r="Y47" s="32"/>
      <c r="Z47" s="61"/>
      <c r="AA47" s="61"/>
      <c r="AB47" s="61"/>
      <c r="AC47" s="61"/>
      <c r="AD47" s="61"/>
    </row>
    <row r="48" spans="1:46" x14ac:dyDescent="0.25">
      <c r="C48" s="32"/>
      <c r="D48" s="32"/>
      <c r="E48" s="32"/>
      <c r="F48" s="32"/>
      <c r="G48" s="32"/>
      <c r="L48" s="14"/>
      <c r="Q48" s="33"/>
      <c r="R48" s="33"/>
      <c r="Y48" s="32"/>
      <c r="Z48" s="61"/>
      <c r="AA48" s="61"/>
      <c r="AB48" s="61"/>
      <c r="AC48" s="61"/>
      <c r="AD48" s="61"/>
    </row>
    <row r="49" spans="3:30" x14ac:dyDescent="0.25">
      <c r="C49" s="32"/>
      <c r="D49" s="32"/>
      <c r="E49" s="32"/>
      <c r="F49" s="32"/>
      <c r="G49" s="32"/>
      <c r="L49" s="14"/>
      <c r="Q49" s="33"/>
      <c r="R49" s="33"/>
      <c r="Y49" s="71"/>
      <c r="Z49" s="61"/>
      <c r="AA49" s="61"/>
      <c r="AB49" s="61"/>
      <c r="AC49" s="61"/>
      <c r="AD49" s="61"/>
    </row>
    <row r="50" spans="3:30" x14ac:dyDescent="0.25">
      <c r="C50" s="32"/>
      <c r="D50" s="32"/>
      <c r="E50" s="32"/>
      <c r="F50" s="32"/>
      <c r="G50" s="32"/>
      <c r="L50" s="14"/>
      <c r="Q50" s="33"/>
      <c r="R50" s="33"/>
      <c r="Y50" s="71"/>
      <c r="Z50" s="61"/>
      <c r="AA50" s="61"/>
      <c r="AB50" s="32"/>
      <c r="AC50" s="61"/>
      <c r="AD50" s="61"/>
    </row>
    <row r="51" spans="3:30" x14ac:dyDescent="0.25">
      <c r="C51" s="32"/>
      <c r="D51" s="32"/>
      <c r="E51" s="32"/>
      <c r="F51" s="32"/>
      <c r="G51" s="32"/>
      <c r="L51" s="14"/>
      <c r="Q51" s="33"/>
      <c r="R51" s="33"/>
      <c r="Y51" s="71"/>
      <c r="Z51" s="61"/>
      <c r="AA51" s="61"/>
      <c r="AB51" s="61"/>
      <c r="AC51" s="61"/>
      <c r="AD51" s="61"/>
    </row>
    <row r="52" spans="3:30" x14ac:dyDescent="0.25">
      <c r="C52" s="32"/>
      <c r="D52" s="32"/>
      <c r="E52" s="32"/>
      <c r="F52" s="32"/>
      <c r="G52" s="32"/>
      <c r="L52" s="14"/>
      <c r="Q52" s="33"/>
      <c r="R52" s="33"/>
      <c r="Y52" s="71"/>
      <c r="Z52" s="61"/>
      <c r="AA52" s="61"/>
      <c r="AB52" s="61"/>
      <c r="AC52" s="61"/>
      <c r="AD52" s="61"/>
    </row>
    <row r="53" spans="3:30" x14ac:dyDescent="0.25">
      <c r="C53" s="32"/>
      <c r="L53" s="14"/>
      <c r="Q53" s="33"/>
      <c r="R53" s="33"/>
      <c r="Y53" s="71"/>
      <c r="Z53" s="61"/>
      <c r="AA53" s="61"/>
      <c r="AB53" s="61"/>
      <c r="AC53" s="61"/>
      <c r="AD53" s="61"/>
    </row>
    <row r="54" spans="3:30" x14ac:dyDescent="0.25">
      <c r="C54" s="32"/>
      <c r="L54" s="14"/>
      <c r="Q54" s="33"/>
      <c r="R54" s="33"/>
      <c r="Y54" s="71"/>
      <c r="Z54" s="61"/>
      <c r="AA54" s="61"/>
      <c r="AB54" s="61"/>
      <c r="AC54" s="61"/>
      <c r="AD54" s="61"/>
    </row>
    <row r="55" spans="3:30" x14ac:dyDescent="0.25">
      <c r="C55" s="32"/>
      <c r="L55" s="14"/>
      <c r="Q55" s="33"/>
      <c r="R55" s="33"/>
      <c r="Y55" s="71"/>
      <c r="Z55" s="73"/>
      <c r="AB55" s="32"/>
    </row>
    <row r="56" spans="3:30" x14ac:dyDescent="0.25">
      <c r="C56" s="32"/>
      <c r="L56" s="14"/>
      <c r="Q56" s="33"/>
      <c r="R56" s="33"/>
      <c r="Y56" s="71"/>
      <c r="Z56" s="73"/>
    </row>
    <row r="57" spans="3:30" x14ac:dyDescent="0.25">
      <c r="C57" s="32"/>
      <c r="L57" s="14"/>
      <c r="Q57" s="33"/>
      <c r="R57" s="33"/>
      <c r="Y57" s="71"/>
      <c r="Z57" s="73"/>
    </row>
    <row r="58" spans="3:30" x14ac:dyDescent="0.25">
      <c r="C58" s="32"/>
      <c r="Q58" s="33"/>
      <c r="R58" s="33"/>
      <c r="Y58" s="71"/>
      <c r="Z58" s="73"/>
    </row>
    <row r="59" spans="3:30" x14ac:dyDescent="0.25">
      <c r="C59" s="32"/>
      <c r="Q59" s="33"/>
      <c r="R59" s="33"/>
      <c r="Y59" s="71"/>
      <c r="Z59" s="73"/>
    </row>
    <row r="60" spans="3:30" x14ac:dyDescent="0.25">
      <c r="C60" s="32"/>
      <c r="Q60" s="33"/>
      <c r="R60" s="33"/>
      <c r="Y60" s="71"/>
      <c r="Z60" s="73"/>
    </row>
    <row r="61" spans="3:30" x14ac:dyDescent="0.25">
      <c r="C61" s="32"/>
      <c r="Q61" s="33"/>
      <c r="R61" s="33"/>
      <c r="Y61" s="71"/>
      <c r="Z61" s="73"/>
    </row>
    <row r="62" spans="3:30" x14ac:dyDescent="0.25">
      <c r="C62" s="32"/>
      <c r="Y62" s="71"/>
      <c r="Z62" s="73"/>
    </row>
    <row r="63" spans="3:30" x14ac:dyDescent="0.25">
      <c r="C63" s="32"/>
      <c r="Y63" s="71"/>
      <c r="Z63" s="73"/>
    </row>
    <row r="64" spans="3:30" x14ac:dyDescent="0.25">
      <c r="Y64" s="71"/>
      <c r="Z64" s="73"/>
    </row>
    <row r="65" spans="25:27" x14ac:dyDescent="0.25">
      <c r="Y65" s="71"/>
      <c r="Z65" s="73"/>
      <c r="AA65" s="72"/>
    </row>
    <row r="66" spans="25:27" x14ac:dyDescent="0.25">
      <c r="Y66" s="71"/>
      <c r="Z66" s="73"/>
      <c r="AA66" s="72"/>
    </row>
  </sheetData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112B1D1F-3FB9-4D0D-9376-58C76D7352BB}">
            <xm:f>Sample_data_SDGindicator_by_PO!E2&gt;19</xm:f>
            <x14:dxf>
              <fill>
                <patternFill>
                  <bgColor rgb="FF92D050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93"/>
  <sheetViews>
    <sheetView zoomScale="50" zoomScaleNormal="5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30" sqref="L30"/>
    </sheetView>
  </sheetViews>
  <sheetFormatPr defaultColWidth="8.75" defaultRowHeight="15.75" x14ac:dyDescent="0.25"/>
  <cols>
    <col min="1" max="1" width="8.75" style="1"/>
    <col min="2" max="2" width="11.125" style="1" customWidth="1"/>
    <col min="3" max="3" width="13" style="1" customWidth="1"/>
    <col min="4" max="4" width="13.75" style="1" customWidth="1"/>
    <col min="5" max="5" width="8.875" style="1" bestFit="1" customWidth="1"/>
    <col min="6" max="20" width="8.875" style="1" customWidth="1"/>
    <col min="21" max="21" width="9.75" style="1" customWidth="1"/>
    <col min="22" max="22" width="12" style="33" customWidth="1"/>
    <col min="23" max="34" width="8.75" style="1"/>
    <col min="35" max="35" width="8.75" style="33"/>
    <col min="36" max="42" width="8.75" style="1"/>
    <col min="43" max="43" width="8.75" style="33"/>
    <col min="44" max="46" width="8.75" style="1"/>
    <col min="47" max="48" width="8.75" style="25"/>
    <col min="49" max="16384" width="8.75" style="1"/>
  </cols>
  <sheetData>
    <row r="1" spans="1:46" ht="142.9" customHeight="1" x14ac:dyDescent="0.25">
      <c r="A1" s="1" t="s">
        <v>158</v>
      </c>
      <c r="B1" s="1" t="s">
        <v>159</v>
      </c>
      <c r="C1" s="1" t="s">
        <v>121</v>
      </c>
      <c r="D1" s="1" t="s">
        <v>1</v>
      </c>
      <c r="E1" s="17" t="s">
        <v>140</v>
      </c>
      <c r="F1" s="17" t="s">
        <v>141</v>
      </c>
      <c r="G1" s="17" t="s">
        <v>142</v>
      </c>
      <c r="H1" s="20" t="s">
        <v>160</v>
      </c>
      <c r="I1" s="17" t="s">
        <v>143</v>
      </c>
      <c r="J1" s="17" t="s">
        <v>144</v>
      </c>
      <c r="K1" s="17" t="s">
        <v>145</v>
      </c>
      <c r="L1" s="17" t="s">
        <v>146</v>
      </c>
      <c r="M1" s="17" t="s">
        <v>147</v>
      </c>
      <c r="N1" s="20" t="s">
        <v>163</v>
      </c>
      <c r="O1" s="17" t="s">
        <v>148</v>
      </c>
      <c r="P1" s="17" t="s">
        <v>149</v>
      </c>
      <c r="Q1" s="17" t="s">
        <v>150</v>
      </c>
      <c r="R1" s="17" t="s">
        <v>151</v>
      </c>
      <c r="S1" s="17" t="s">
        <v>152</v>
      </c>
      <c r="T1" s="17" t="s">
        <v>153</v>
      </c>
      <c r="U1" s="17" t="s">
        <v>154</v>
      </c>
      <c r="V1" s="20" t="s">
        <v>223</v>
      </c>
      <c r="W1" s="17" t="s">
        <v>155</v>
      </c>
      <c r="X1" s="17" t="s">
        <v>156</v>
      </c>
      <c r="Y1" s="19" t="s">
        <v>157</v>
      </c>
      <c r="Z1" s="18" t="s">
        <v>122</v>
      </c>
      <c r="AA1" s="18" t="s">
        <v>123</v>
      </c>
      <c r="AB1" s="18" t="s">
        <v>124</v>
      </c>
      <c r="AC1" s="21" t="s">
        <v>161</v>
      </c>
      <c r="AD1" s="18" t="s">
        <v>125</v>
      </c>
      <c r="AE1" s="18" t="s">
        <v>126</v>
      </c>
      <c r="AF1" s="18" t="s">
        <v>127</v>
      </c>
      <c r="AG1" s="18" t="s">
        <v>128</v>
      </c>
      <c r="AH1" s="18" t="s">
        <v>129</v>
      </c>
      <c r="AI1" s="21" t="s">
        <v>283</v>
      </c>
      <c r="AJ1" s="18" t="s">
        <v>130</v>
      </c>
      <c r="AK1" s="18" t="s">
        <v>131</v>
      </c>
      <c r="AL1" s="18" t="s">
        <v>132</v>
      </c>
      <c r="AM1" s="18" t="s">
        <v>133</v>
      </c>
      <c r="AN1" s="18" t="s">
        <v>134</v>
      </c>
      <c r="AO1" s="18" t="s">
        <v>135</v>
      </c>
      <c r="AP1" s="18" t="s">
        <v>136</v>
      </c>
      <c r="AQ1" s="21" t="s">
        <v>257</v>
      </c>
      <c r="AR1" s="18" t="s">
        <v>137</v>
      </c>
      <c r="AS1" s="18" t="s">
        <v>138</v>
      </c>
      <c r="AT1" s="18" t="s">
        <v>139</v>
      </c>
    </row>
    <row r="2" spans="1:46" x14ac:dyDescent="0.25">
      <c r="A2" s="1">
        <v>1</v>
      </c>
      <c r="B2" s="1" t="s">
        <v>2</v>
      </c>
      <c r="C2" s="1">
        <v>900</v>
      </c>
      <c r="D2" s="1">
        <v>3616382</v>
      </c>
      <c r="E2" s="11">
        <v>134</v>
      </c>
      <c r="F2" s="25">
        <v>18</v>
      </c>
      <c r="G2" s="33">
        <v>5</v>
      </c>
      <c r="H2" s="25">
        <v>19</v>
      </c>
      <c r="I2" s="33">
        <v>32</v>
      </c>
      <c r="J2" s="33">
        <v>6</v>
      </c>
      <c r="K2" s="33">
        <v>190</v>
      </c>
      <c r="L2" s="33">
        <v>97</v>
      </c>
      <c r="M2" s="33">
        <v>92</v>
      </c>
      <c r="N2" s="33">
        <v>128</v>
      </c>
      <c r="O2" s="33">
        <v>113</v>
      </c>
      <c r="P2" s="33">
        <v>24</v>
      </c>
      <c r="Q2" s="33">
        <v>18</v>
      </c>
      <c r="R2" s="33">
        <v>3</v>
      </c>
      <c r="S2" s="33">
        <v>4</v>
      </c>
      <c r="T2" s="33">
        <v>21</v>
      </c>
      <c r="U2" s="33">
        <v>3</v>
      </c>
      <c r="V2" s="33">
        <v>22</v>
      </c>
      <c r="W2" s="33">
        <v>3</v>
      </c>
      <c r="X2" s="33">
        <v>5</v>
      </c>
      <c r="Y2" s="12">
        <v>31</v>
      </c>
      <c r="Z2" s="33">
        <v>59</v>
      </c>
      <c r="AA2" s="33">
        <v>3</v>
      </c>
      <c r="AB2" s="1">
        <f>VLOOKUP(B2,SDG_State_sample!$B$89:$E$132,3, FALSE)</f>
        <v>2</v>
      </c>
      <c r="AC2" s="22">
        <f>VLOOKUP(B2,SDG_State_sample!$B$134:$D$176,3, FALSE)</f>
        <v>4</v>
      </c>
      <c r="AD2" s="1">
        <f>VLOOKUP(B2,SDG_State_sample!$B$179:$D$220,2, FALSE)</f>
        <v>8</v>
      </c>
      <c r="AE2" s="1">
        <f>VLOOKUP(B2,SDG_State_sample!$B$224:$D$265,2, FALSE)</f>
        <v>5</v>
      </c>
      <c r="AF2" s="33">
        <f>VLOOKUP(B2,SDG_State_sample!$B$266:$D$310,2, FALSE)</f>
        <v>51</v>
      </c>
      <c r="AG2" s="1">
        <f>VLOOKUP(B2,SDG_State_sample!$B$314:$D$356,2, FALSE)</f>
        <v>11</v>
      </c>
      <c r="AH2" s="1">
        <f>VLOOKUP(B2,SDG_State_sample!$B$359:$D$402,2, FALSE)</f>
        <v>10</v>
      </c>
      <c r="AI2" s="33">
        <f>VLOOKUP(B2,SDG_State_sample!$B$404:$D$446,2, FALSE)</f>
        <v>18</v>
      </c>
      <c r="AJ2" s="43">
        <f>VLOOKUP(B2,SDG_State_sample!$B$449:$D$490,2, FALSE)</f>
        <v>21</v>
      </c>
      <c r="AK2" s="1">
        <f>VLOOKUP(B2,SDG_State_sample!B494:D535,2, FALSE)</f>
        <v>6</v>
      </c>
      <c r="AL2" s="1">
        <f>VLOOKUP(B2,SDG_State_sample!$B$539:$D$580,2, FALSE)</f>
        <v>4</v>
      </c>
      <c r="AM2" s="33">
        <f>VLOOKUP(B2,SDG_State_sample!$B$588:$C$624,2, FALSE)</f>
        <v>2</v>
      </c>
      <c r="AN2" s="33">
        <f>VLOOKUP(B2,SDG_State_sample!$B$629:$D$669,2, FALSE)</f>
        <v>2</v>
      </c>
      <c r="AO2" s="1">
        <f>VLOOKUP(B2,SDG_State_sample!$B$677:$D$714,2, FALSE)</f>
        <v>3</v>
      </c>
      <c r="AP2" s="62">
        <f>VLOOKUP(B2,SDG_State_sample!$B$723:$D$759,2, FALSE)</f>
        <v>0</v>
      </c>
      <c r="AQ2" s="62">
        <f>VLOOKUP(B2,SDG_State_sample!$B$768:$D$804,2, FALSE)</f>
        <v>3</v>
      </c>
      <c r="AR2" s="62">
        <f>VLOOKUP(B2,SDG_State_sample!$B$813:$D$849,2, FALSE)</f>
        <v>1</v>
      </c>
      <c r="AS2" s="62">
        <f>VLOOKUP(B2,SDG_State_sample!$B$858:$D$894,2, FALSE)</f>
        <v>1</v>
      </c>
      <c r="AT2" s="62">
        <f>VLOOKUP(B2,SDG_State_sample!$B$903:$D$939,2, FALSE)</f>
        <v>3</v>
      </c>
    </row>
    <row r="3" spans="1:46" x14ac:dyDescent="0.25">
      <c r="A3" s="1">
        <v>2</v>
      </c>
      <c r="B3" s="1" t="s">
        <v>7</v>
      </c>
      <c r="C3" s="1">
        <v>779</v>
      </c>
      <c r="D3" s="1">
        <v>4111706</v>
      </c>
      <c r="E3" s="11">
        <v>90</v>
      </c>
      <c r="F3" s="25">
        <v>16</v>
      </c>
      <c r="G3" s="33">
        <v>4</v>
      </c>
      <c r="H3" s="25">
        <v>16</v>
      </c>
      <c r="I3" s="33">
        <v>10</v>
      </c>
      <c r="J3" s="33">
        <v>5</v>
      </c>
      <c r="K3" s="33">
        <v>33</v>
      </c>
      <c r="L3" s="33">
        <v>66</v>
      </c>
      <c r="M3" s="33">
        <v>64</v>
      </c>
      <c r="N3" s="33">
        <v>95</v>
      </c>
      <c r="O3" s="33">
        <v>14</v>
      </c>
      <c r="P3" s="33">
        <v>2</v>
      </c>
      <c r="Q3" s="33">
        <v>0</v>
      </c>
      <c r="R3" s="33">
        <v>3</v>
      </c>
      <c r="S3" s="33">
        <v>3</v>
      </c>
      <c r="T3" s="33">
        <v>7</v>
      </c>
      <c r="U3" s="33">
        <v>1</v>
      </c>
      <c r="V3" s="33">
        <v>8</v>
      </c>
      <c r="W3" s="33">
        <v>3</v>
      </c>
      <c r="X3" s="33">
        <v>3</v>
      </c>
      <c r="Y3" s="12">
        <v>7</v>
      </c>
      <c r="Z3" s="33">
        <v>53</v>
      </c>
      <c r="AA3" s="33">
        <v>12</v>
      </c>
      <c r="AB3" s="33">
        <f>VLOOKUP(B3,SDG_State_sample!$B$89:$E$132,3, FALSE)</f>
        <v>4</v>
      </c>
      <c r="AC3" s="22">
        <f>VLOOKUP(B3,SDG_State_sample!$B$134:$D$176,3, FALSE)</f>
        <v>13</v>
      </c>
      <c r="AD3" s="33">
        <f>VLOOKUP(B3,SDG_State_sample!$B$179:$D$220,2, FALSE)</f>
        <v>9</v>
      </c>
      <c r="AE3" s="33">
        <f>VLOOKUP(B3,SDG_State_sample!$B$224:$D$265,2, FALSE)</f>
        <v>3</v>
      </c>
      <c r="AF3" s="33">
        <f>VLOOKUP(B3,SDG_State_sample!$B$266:$D$310,2, FALSE)</f>
        <v>21</v>
      </c>
      <c r="AG3" s="33">
        <f>VLOOKUP(B3,SDG_State_sample!$B$314:$D$356,2, FALSE)</f>
        <v>10</v>
      </c>
      <c r="AH3" s="33">
        <f>VLOOKUP(B3,SDG_State_sample!$B$359:$D$402,2, FALSE)</f>
        <v>14</v>
      </c>
      <c r="AI3" s="33">
        <f>VLOOKUP(B3,SDG_State_sample!$B$404:$D$446,2, FALSE)</f>
        <v>20</v>
      </c>
      <c r="AJ3" s="43">
        <f>VLOOKUP(B3,SDG_State_sample!$B$449:$D$490,2, FALSE)</f>
        <v>4</v>
      </c>
      <c r="AK3" s="33">
        <f>VLOOKUP(B3,SDG_State_sample!B495:D536,2, FALSE)</f>
        <v>0</v>
      </c>
      <c r="AL3" s="33">
        <f>VLOOKUP(B3,SDG_State_sample!$B$539:$D$580,2, FALSE)</f>
        <v>0</v>
      </c>
      <c r="AM3" s="33">
        <f>VLOOKUP(B3,SDG_State_sample!$B$588:$C$624,2, FALSE)</f>
        <v>3</v>
      </c>
      <c r="AN3" s="33">
        <f>VLOOKUP(B3,SDG_State_sample!$B$629:$D$669,2, FALSE)</f>
        <v>2</v>
      </c>
      <c r="AO3" s="33">
        <f>VLOOKUP(B3,SDG_State_sample!$B$677:$D$714,2, FALSE)</f>
        <v>2</v>
      </c>
      <c r="AP3" s="62">
        <f>VLOOKUP(B3,SDG_State_sample!$B$723:$D$759,2, FALSE)</f>
        <v>1</v>
      </c>
      <c r="AQ3" s="62">
        <f>VLOOKUP(B3,SDG_State_sample!$B$768:$D$804,2, FALSE)</f>
        <v>3</v>
      </c>
      <c r="AR3" s="62">
        <f>VLOOKUP(B3,SDG_State_sample!$B$813:$D$849,2, FALSE)</f>
        <v>3</v>
      </c>
      <c r="AS3" s="62">
        <f>VLOOKUP(B3,SDG_State_sample!$B$858:$D$894,2, FALSE)</f>
        <v>0</v>
      </c>
      <c r="AT3" s="62">
        <f>VLOOKUP(B3,SDG_State_sample!$B$903:$D$939,2, FALSE)</f>
        <v>3</v>
      </c>
    </row>
    <row r="4" spans="1:46" x14ac:dyDescent="0.25">
      <c r="A4" s="1">
        <v>3</v>
      </c>
      <c r="B4" s="1" t="s">
        <v>8</v>
      </c>
      <c r="C4" s="1">
        <v>900</v>
      </c>
      <c r="D4" s="1">
        <v>5272029</v>
      </c>
      <c r="E4" s="11">
        <v>158</v>
      </c>
      <c r="F4" s="25">
        <v>9</v>
      </c>
      <c r="G4" s="33">
        <v>6</v>
      </c>
      <c r="H4" s="25">
        <v>11</v>
      </c>
      <c r="I4" s="33">
        <v>41</v>
      </c>
      <c r="J4" s="33">
        <v>2</v>
      </c>
      <c r="K4" s="33">
        <v>171</v>
      </c>
      <c r="L4" s="33">
        <v>134</v>
      </c>
      <c r="M4" s="33">
        <v>150</v>
      </c>
      <c r="N4" s="33">
        <v>157</v>
      </c>
      <c r="O4" s="33">
        <v>170</v>
      </c>
      <c r="P4" s="33">
        <v>5</v>
      </c>
      <c r="Q4" s="33">
        <v>6</v>
      </c>
      <c r="R4" s="33">
        <v>3</v>
      </c>
      <c r="S4" s="33">
        <v>2</v>
      </c>
      <c r="T4" s="33">
        <v>5</v>
      </c>
      <c r="U4" s="33">
        <v>0</v>
      </c>
      <c r="V4" s="33">
        <v>5</v>
      </c>
      <c r="W4" s="33">
        <v>2</v>
      </c>
      <c r="X4" s="33">
        <v>1</v>
      </c>
      <c r="Y4" s="12">
        <v>46</v>
      </c>
      <c r="Z4" s="33">
        <v>40</v>
      </c>
      <c r="AA4" s="33">
        <v>1</v>
      </c>
      <c r="AB4" s="33">
        <f>VLOOKUP(B4,SDG_State_sample!$B$89:$E$132,3, FALSE)</f>
        <v>1</v>
      </c>
      <c r="AC4" s="22">
        <f>VLOOKUP(B4,SDG_State_sample!$B$134:$D$176,3, FALSE)</f>
        <v>2</v>
      </c>
      <c r="AD4" s="33">
        <f>VLOOKUP(B4,SDG_State_sample!$B$179:$D$220,2, FALSE)</f>
        <v>3</v>
      </c>
      <c r="AE4" s="33">
        <f>VLOOKUP(B4,SDG_State_sample!$B$224:$D$265,2, FALSE)</f>
        <v>1</v>
      </c>
      <c r="AF4" s="33">
        <f>VLOOKUP(B4,SDG_State_sample!$B$266:$D$310,2, FALSE)</f>
        <v>27</v>
      </c>
      <c r="AG4" s="33">
        <f>VLOOKUP(B4,SDG_State_sample!$B$314:$D$356,2, FALSE)</f>
        <v>4</v>
      </c>
      <c r="AH4" s="33">
        <f>VLOOKUP(B4,SDG_State_sample!$B$359:$D$402,2, FALSE)</f>
        <v>4</v>
      </c>
      <c r="AI4" s="33">
        <f>VLOOKUP(B4,SDG_State_sample!$B$404:$D$446,2, FALSE)</f>
        <v>6</v>
      </c>
      <c r="AJ4" s="43">
        <f>VLOOKUP(B4,SDG_State_sample!$B$449:$D$490,2, FALSE)</f>
        <v>9</v>
      </c>
      <c r="AK4" s="33">
        <f>VLOOKUP(B4,SDG_State_sample!B496:D537,2, FALSE)</f>
        <v>0</v>
      </c>
      <c r="AL4" s="33">
        <f>VLOOKUP(B4,SDG_State_sample!$B$539:$D$580,2, FALSE)</f>
        <v>1</v>
      </c>
      <c r="AM4" s="33">
        <f>VLOOKUP(B4,SDG_State_sample!$B$588:$C$624,2, FALSE)</f>
        <v>1</v>
      </c>
      <c r="AN4" s="33">
        <f>VLOOKUP(B4,SDG_State_sample!$B$629:$D$669,2, FALSE)</f>
        <v>1</v>
      </c>
      <c r="AO4" s="33">
        <f>VLOOKUP(B4,SDG_State_sample!$B$677:$D$714,2, FALSE)</f>
        <v>0</v>
      </c>
      <c r="AP4" s="62">
        <f>VLOOKUP(B4,SDG_State_sample!$B$723:$D$759,2, FALSE)</f>
        <v>0</v>
      </c>
      <c r="AQ4" s="62">
        <f>VLOOKUP(B4,SDG_State_sample!$B$768:$D$804,2, FALSE)</f>
        <v>0</v>
      </c>
      <c r="AR4" s="62">
        <f>VLOOKUP(B4,SDG_State_sample!$B$813:$D$849,2, FALSE)</f>
        <v>1</v>
      </c>
      <c r="AS4" s="62">
        <f>VLOOKUP(B4,SDG_State_sample!$B$858:$D$894,2, FALSE)</f>
        <v>1</v>
      </c>
      <c r="AT4" s="62">
        <f>VLOOKUP(B4,SDG_State_sample!$B$903:$D$939,2, FALSE)</f>
        <v>3</v>
      </c>
    </row>
    <row r="5" spans="1:46" x14ac:dyDescent="0.25">
      <c r="A5" s="1">
        <v>4</v>
      </c>
      <c r="B5" s="1" t="s">
        <v>9</v>
      </c>
      <c r="C5" s="1">
        <v>900</v>
      </c>
      <c r="D5" s="1">
        <v>5356592</v>
      </c>
      <c r="E5" s="11">
        <v>165</v>
      </c>
      <c r="F5" s="25">
        <v>18</v>
      </c>
      <c r="G5" s="33">
        <v>7</v>
      </c>
      <c r="H5" s="25">
        <v>19</v>
      </c>
      <c r="I5" s="33">
        <v>36</v>
      </c>
      <c r="J5" s="33">
        <v>5</v>
      </c>
      <c r="K5" s="33">
        <v>195</v>
      </c>
      <c r="L5" s="33">
        <v>189</v>
      </c>
      <c r="M5" s="33">
        <v>193</v>
      </c>
      <c r="N5" s="33">
        <v>210</v>
      </c>
      <c r="O5" s="33">
        <v>237</v>
      </c>
      <c r="P5" s="33">
        <v>21</v>
      </c>
      <c r="Q5" s="33">
        <v>10</v>
      </c>
      <c r="R5" s="33">
        <v>3</v>
      </c>
      <c r="S5" s="33">
        <v>8</v>
      </c>
      <c r="T5" s="33">
        <v>8</v>
      </c>
      <c r="U5" s="33">
        <v>5</v>
      </c>
      <c r="V5" s="33">
        <v>11</v>
      </c>
      <c r="W5" s="33">
        <v>3</v>
      </c>
      <c r="X5" s="33">
        <v>1</v>
      </c>
      <c r="Y5" s="12">
        <v>20</v>
      </c>
      <c r="Z5" s="33">
        <v>87</v>
      </c>
      <c r="AA5" s="33">
        <v>2</v>
      </c>
      <c r="AB5" s="33">
        <f>VLOOKUP(B5,SDG_State_sample!$B$89:$E$132,3, FALSE)</f>
        <v>3</v>
      </c>
      <c r="AC5" s="22">
        <f>VLOOKUP(B5,SDG_State_sample!$B$134:$D$176,3, FALSE)</f>
        <v>3</v>
      </c>
      <c r="AD5" s="33">
        <f>VLOOKUP(B5,SDG_State_sample!$B$179:$D$220,2, FALSE)</f>
        <v>18</v>
      </c>
      <c r="AE5" s="33">
        <f>VLOOKUP(B5,SDG_State_sample!$B$224:$D$265,2, FALSE)</f>
        <v>2</v>
      </c>
      <c r="AF5" s="33">
        <f>VLOOKUP(B5,SDG_State_sample!$B$266:$D$310,2, FALSE)</f>
        <v>34</v>
      </c>
      <c r="AG5" s="33">
        <f>VLOOKUP(B5,SDG_State_sample!$B$314:$D$356,2, FALSE)</f>
        <v>20</v>
      </c>
      <c r="AH5" s="33">
        <f>VLOOKUP(B5,SDG_State_sample!$B$359:$D$402,2, FALSE)</f>
        <v>19</v>
      </c>
      <c r="AI5" s="33">
        <f>VLOOKUP(B5,SDG_State_sample!$B$404:$D$446,2, FALSE)</f>
        <v>23</v>
      </c>
      <c r="AJ5" s="43">
        <f>VLOOKUP(B5,SDG_State_sample!$B$449:$D$490,2, FALSE)</f>
        <v>38</v>
      </c>
      <c r="AK5" s="33">
        <f>VLOOKUP(B5,SDG_State_sample!B497:D538,2, FALSE)</f>
        <v>3</v>
      </c>
      <c r="AL5" s="33">
        <f>VLOOKUP(B5,SDG_State_sample!$B$539:$D$580,2, FALSE)</f>
        <v>6</v>
      </c>
      <c r="AM5" s="33">
        <f>VLOOKUP(B5,SDG_State_sample!$B$588:$C$624,2, FALSE)</f>
        <v>1</v>
      </c>
      <c r="AN5" s="33">
        <f>VLOOKUP(B5,SDG_State_sample!$B$629:$D$669,2, FALSE)</f>
        <v>0</v>
      </c>
      <c r="AO5" s="33">
        <f>VLOOKUP(B5,SDG_State_sample!$B$677:$D$714,2, FALSE)</f>
        <v>1</v>
      </c>
      <c r="AP5" s="62">
        <f>VLOOKUP(B5,SDG_State_sample!$B$723:$D$759,2, FALSE)</f>
        <v>0</v>
      </c>
      <c r="AQ5" s="62">
        <f>VLOOKUP(B5,SDG_State_sample!$B$768:$D$804,2, FALSE)</f>
        <v>1</v>
      </c>
      <c r="AR5" s="62">
        <f>VLOOKUP(B5,SDG_State_sample!$B$813:$D$849,2, FALSE)</f>
        <v>1</v>
      </c>
      <c r="AS5" s="62">
        <f>VLOOKUP(B5,SDG_State_sample!$B$858:$D$894,2, FALSE)</f>
        <v>0</v>
      </c>
      <c r="AT5" s="62">
        <f>VLOOKUP(B5,SDG_State_sample!$B$903:$D$939,2, FALSE)</f>
        <v>3</v>
      </c>
    </row>
    <row r="6" spans="1:46" x14ac:dyDescent="0.25">
      <c r="A6" s="1">
        <v>5</v>
      </c>
      <c r="B6" s="1" t="s">
        <v>10</v>
      </c>
      <c r="C6" s="1">
        <v>891</v>
      </c>
      <c r="D6" s="1">
        <v>6286719</v>
      </c>
      <c r="E6" s="11">
        <v>152</v>
      </c>
      <c r="F6" s="11">
        <v>30</v>
      </c>
      <c r="G6" s="33">
        <v>7</v>
      </c>
      <c r="H6" s="25">
        <v>31</v>
      </c>
      <c r="I6" s="33">
        <v>47</v>
      </c>
      <c r="J6" s="33">
        <v>5</v>
      </c>
      <c r="K6" s="33">
        <v>108</v>
      </c>
      <c r="L6" s="33">
        <v>241</v>
      </c>
      <c r="M6" s="33">
        <v>279</v>
      </c>
      <c r="N6" s="33">
        <v>321</v>
      </c>
      <c r="O6" s="33">
        <v>63</v>
      </c>
      <c r="P6" s="33">
        <v>7</v>
      </c>
      <c r="Q6" s="33">
        <v>8</v>
      </c>
      <c r="R6" s="33">
        <v>44</v>
      </c>
      <c r="S6" s="33">
        <v>2</v>
      </c>
      <c r="T6" s="33">
        <v>75</v>
      </c>
      <c r="U6" s="33">
        <v>64</v>
      </c>
      <c r="V6" s="33">
        <v>82</v>
      </c>
      <c r="W6" s="33">
        <v>5</v>
      </c>
      <c r="X6" s="33">
        <v>1</v>
      </c>
      <c r="Y6" s="12">
        <v>89</v>
      </c>
      <c r="Z6" s="33">
        <v>57</v>
      </c>
      <c r="AA6" s="33">
        <v>10</v>
      </c>
      <c r="AB6" s="33">
        <f>VLOOKUP(B6,SDG_State_sample!$B$89:$E$132,3, FALSE)</f>
        <v>2</v>
      </c>
      <c r="AC6" s="22">
        <f>VLOOKUP(B6,SDG_State_sample!$B$134:$D$176,3, FALSE)</f>
        <v>10</v>
      </c>
      <c r="AD6" s="33">
        <f>VLOOKUP(B6,SDG_State_sample!$B$179:$D$220,2, FALSE)</f>
        <v>24</v>
      </c>
      <c r="AE6" s="33">
        <f>VLOOKUP(B6,SDG_State_sample!$B$224:$D$265,2, FALSE)</f>
        <v>1</v>
      </c>
      <c r="AF6" s="33">
        <f>VLOOKUP(B6,SDG_State_sample!$B$266:$D$310,2, FALSE)</f>
        <v>10</v>
      </c>
      <c r="AG6" s="33">
        <f>VLOOKUP(B6,SDG_State_sample!$B$314:$D$356,2, FALSE)</f>
        <v>2</v>
      </c>
      <c r="AH6" s="33">
        <f>VLOOKUP(B6,SDG_State_sample!$B$359:$D$402,2, FALSE)</f>
        <v>1</v>
      </c>
      <c r="AI6" s="33">
        <f>VLOOKUP(B6,SDG_State_sample!$B$404:$D$446,2, FALSE)</f>
        <v>3</v>
      </c>
      <c r="AJ6" s="43">
        <f>VLOOKUP(B6,SDG_State_sample!$B$449:$D$490,2, FALSE)</f>
        <v>6</v>
      </c>
      <c r="AK6" s="33">
        <f>VLOOKUP(B6,SDG_State_sample!B498:D539,2, FALSE)</f>
        <v>2</v>
      </c>
      <c r="AL6" s="33">
        <f>VLOOKUP(B6,SDG_State_sample!$B$539:$D$580,2, FALSE)</f>
        <v>0</v>
      </c>
      <c r="AM6" s="33">
        <f>VLOOKUP(B6,SDG_State_sample!$B$588:$C$624,2, FALSE)</f>
        <v>9</v>
      </c>
      <c r="AN6" s="33">
        <f>VLOOKUP(B6,SDG_State_sample!$B$629:$D$669,2, FALSE)</f>
        <v>0</v>
      </c>
      <c r="AO6" s="33">
        <f>VLOOKUP(B6,SDG_State_sample!$B$677:$D$714,2, FALSE)</f>
        <v>0</v>
      </c>
      <c r="AP6" s="62">
        <f>VLOOKUP(B6,SDG_State_sample!$B$723:$D$759,2, FALSE)</f>
        <v>0</v>
      </c>
      <c r="AQ6" s="62">
        <f>VLOOKUP(B6,SDG_State_sample!$B$768:$D$804,2, FALSE)</f>
        <v>0</v>
      </c>
      <c r="AR6" s="62">
        <f>VLOOKUP(B6,SDG_State_sample!$B$813:$D$849,2, FALSE)</f>
        <v>0</v>
      </c>
      <c r="AS6" s="62">
        <f>VLOOKUP(B6,SDG_State_sample!$B$858:$D$894,2, FALSE)</f>
        <v>0</v>
      </c>
      <c r="AT6" s="62">
        <f>VLOOKUP(B6,SDG_State_sample!$B$903:$D$939,2, FALSE)</f>
        <v>0</v>
      </c>
    </row>
    <row r="7" spans="1:46" x14ac:dyDescent="0.25">
      <c r="A7" s="1">
        <v>6</v>
      </c>
      <c r="B7" s="1" t="s">
        <v>11</v>
      </c>
      <c r="C7" s="1">
        <v>900</v>
      </c>
      <c r="D7" s="1">
        <v>2204648</v>
      </c>
      <c r="E7" s="11">
        <v>104</v>
      </c>
      <c r="F7" s="25">
        <v>14</v>
      </c>
      <c r="G7" s="33">
        <v>10</v>
      </c>
      <c r="H7" s="25">
        <v>20</v>
      </c>
      <c r="I7" s="33">
        <v>22</v>
      </c>
      <c r="J7" s="33">
        <v>1</v>
      </c>
      <c r="K7" s="33">
        <v>62</v>
      </c>
      <c r="L7" s="33">
        <v>119</v>
      </c>
      <c r="M7" s="33">
        <v>114</v>
      </c>
      <c r="N7" s="33">
        <v>144</v>
      </c>
      <c r="O7" s="33">
        <v>119</v>
      </c>
      <c r="P7" s="33">
        <v>8</v>
      </c>
      <c r="Q7" s="33">
        <v>2</v>
      </c>
      <c r="R7" s="33">
        <v>21</v>
      </c>
      <c r="S7" s="33">
        <v>6</v>
      </c>
      <c r="T7" s="33">
        <v>45</v>
      </c>
      <c r="U7" s="33">
        <v>14</v>
      </c>
      <c r="V7" s="33">
        <v>50</v>
      </c>
      <c r="W7" s="33">
        <v>1</v>
      </c>
      <c r="X7" s="33">
        <v>3</v>
      </c>
      <c r="Y7" s="12">
        <v>96</v>
      </c>
      <c r="Z7" s="33">
        <v>51</v>
      </c>
      <c r="AA7" s="1">
        <v>0</v>
      </c>
      <c r="AB7" s="33">
        <f>VLOOKUP(B7,SDG_State_sample!$B$89:$E$132,3, FALSE)</f>
        <v>1</v>
      </c>
      <c r="AC7" s="22">
        <f>VLOOKUP(B7,SDG_State_sample!$B$134:$D$176,3, FALSE)</f>
        <v>1</v>
      </c>
      <c r="AD7" s="33">
        <f>VLOOKUP(B7,SDG_State_sample!$B$179:$D$220,2, FALSE)</f>
        <v>4</v>
      </c>
      <c r="AE7" s="33">
        <f>VLOOKUP(B7,SDG_State_sample!$B$224:$D$265,2, FALSE)</f>
        <v>0</v>
      </c>
      <c r="AF7" s="33">
        <f>VLOOKUP(B7,SDG_State_sample!$B$266:$D$310,2, FALSE)</f>
        <v>26</v>
      </c>
      <c r="AG7" s="33">
        <f>VLOOKUP(B7,SDG_State_sample!$B$314:$D$356,2, FALSE)</f>
        <v>5</v>
      </c>
      <c r="AH7" s="33">
        <f>VLOOKUP(B7,SDG_State_sample!$B$359:$D$402,2, FALSE)</f>
        <v>5</v>
      </c>
      <c r="AI7" s="33">
        <f>VLOOKUP(B7,SDG_State_sample!$B$404:$D$446,2, FALSE)</f>
        <v>9</v>
      </c>
      <c r="AJ7" s="43">
        <f>VLOOKUP(B7,SDG_State_sample!$B$449:$D$490,2, FALSE)</f>
        <v>33</v>
      </c>
      <c r="AK7" s="33">
        <f>VLOOKUP(B7,SDG_State_sample!B499:D540,2, FALSE)</f>
        <v>0</v>
      </c>
      <c r="AL7" s="33">
        <f>VLOOKUP(B7,SDG_State_sample!$B$539:$D$580,2, FALSE)</f>
        <v>1</v>
      </c>
      <c r="AM7" s="33">
        <f>VLOOKUP(B7,SDG_State_sample!$B$588:$C$624,2, FALSE)</f>
        <v>3</v>
      </c>
      <c r="AN7" s="33">
        <f>VLOOKUP(B7,SDG_State_sample!$B$629:$D$669,2, FALSE)</f>
        <v>2</v>
      </c>
      <c r="AO7" s="33">
        <f>VLOOKUP(B7,SDG_State_sample!$B$677:$D$714,2, FALSE)</f>
        <v>5</v>
      </c>
      <c r="AP7" s="62">
        <f>VLOOKUP(B7,SDG_State_sample!$B$723:$D$759,2, FALSE)</f>
        <v>0</v>
      </c>
      <c r="AQ7" s="62">
        <f>VLOOKUP(B7,SDG_State_sample!$B$768:$D$804,2, FALSE)</f>
        <v>5</v>
      </c>
      <c r="AR7" s="62">
        <f>VLOOKUP(B7,SDG_State_sample!$B$813:$D$849,2, FALSE)</f>
        <v>1</v>
      </c>
      <c r="AS7" s="62">
        <f>VLOOKUP(B7,SDG_State_sample!$B$858:$D$894,2, FALSE)</f>
        <v>0</v>
      </c>
      <c r="AT7" s="62">
        <f>VLOOKUP(B7,SDG_State_sample!$B$903:$D$939,2, FALSE)</f>
        <v>15</v>
      </c>
    </row>
    <row r="8" spans="1:46" x14ac:dyDescent="0.25">
      <c r="A8" s="1">
        <v>7</v>
      </c>
      <c r="B8" s="1" t="s">
        <v>12</v>
      </c>
      <c r="C8" s="1">
        <v>895</v>
      </c>
      <c r="D8" s="1">
        <v>5550037</v>
      </c>
      <c r="E8" s="11">
        <v>263</v>
      </c>
      <c r="F8" s="11">
        <v>36</v>
      </c>
      <c r="G8" s="33">
        <v>17</v>
      </c>
      <c r="H8" s="25">
        <v>38</v>
      </c>
      <c r="I8" s="33">
        <v>102</v>
      </c>
      <c r="J8" s="33">
        <v>6</v>
      </c>
      <c r="K8" s="33">
        <v>224</v>
      </c>
      <c r="L8" s="33">
        <v>318</v>
      </c>
      <c r="M8" s="33">
        <v>297</v>
      </c>
      <c r="N8" s="33">
        <v>329</v>
      </c>
      <c r="O8" s="33">
        <v>214</v>
      </c>
      <c r="P8" s="33">
        <v>26</v>
      </c>
      <c r="Q8" s="33">
        <v>22</v>
      </c>
      <c r="R8" s="33">
        <v>47</v>
      </c>
      <c r="S8" s="33">
        <v>14</v>
      </c>
      <c r="T8" s="33">
        <v>40</v>
      </c>
      <c r="U8" s="33">
        <v>11</v>
      </c>
      <c r="V8" s="33">
        <v>41</v>
      </c>
      <c r="W8" s="33">
        <v>2</v>
      </c>
      <c r="X8" s="33">
        <v>2</v>
      </c>
      <c r="Y8" s="12">
        <v>40</v>
      </c>
      <c r="Z8" s="33">
        <v>152</v>
      </c>
      <c r="AA8" s="33">
        <v>11</v>
      </c>
      <c r="AB8" s="33">
        <f>VLOOKUP(B8,SDG_State_sample!$B$89:$E$132,3, FALSE)</f>
        <v>5</v>
      </c>
      <c r="AC8" s="22">
        <f>VLOOKUP(B8,SDG_State_sample!$B$134:$D$176,3, FALSE)</f>
        <v>12</v>
      </c>
      <c r="AD8" s="33">
        <f>VLOOKUP(B8,SDG_State_sample!$B$179:$D$220,2, FALSE)</f>
        <v>33</v>
      </c>
      <c r="AE8" s="33">
        <f>VLOOKUP(B8,SDG_State_sample!$B$224:$D$265,2, FALSE)</f>
        <v>1</v>
      </c>
      <c r="AF8" s="33">
        <f>VLOOKUP(B8,SDG_State_sample!$B$266:$D$310,2, FALSE)</f>
        <v>44</v>
      </c>
      <c r="AG8" s="33">
        <f>VLOOKUP(B8,SDG_State_sample!$B$314:$D$356,2, FALSE)</f>
        <v>18</v>
      </c>
      <c r="AH8" s="33">
        <f>VLOOKUP(B8,SDG_State_sample!$B$359:$D$402,2, FALSE)</f>
        <v>6</v>
      </c>
      <c r="AI8" s="33">
        <f>VLOOKUP(B8,SDG_State_sample!$B$404:$D$446,2, FALSE)</f>
        <v>23</v>
      </c>
      <c r="AJ8" s="43">
        <f>VLOOKUP(B8,SDG_State_sample!$B$449:$D$490,2, FALSE)</f>
        <v>21</v>
      </c>
      <c r="AK8" s="33">
        <f>VLOOKUP(B8,SDG_State_sample!B500:D541,2, FALSE)</f>
        <v>11</v>
      </c>
      <c r="AL8" s="33">
        <f>VLOOKUP(B8,SDG_State_sample!$B$539:$D$580,2, FALSE)</f>
        <v>8</v>
      </c>
      <c r="AM8" s="33">
        <f>VLOOKUP(B8,SDG_State_sample!$B$588:$C$624,2, FALSE)</f>
        <v>3</v>
      </c>
      <c r="AN8" s="33">
        <f>VLOOKUP(B8,SDG_State_sample!$B$629:$D$669,2, FALSE)</f>
        <v>4</v>
      </c>
      <c r="AO8" s="33">
        <f>VLOOKUP(B8,SDG_State_sample!$B$677:$D$714,2, FALSE)</f>
        <v>2</v>
      </c>
      <c r="AP8" s="62">
        <f>VLOOKUP(B8,SDG_State_sample!$B$723:$D$759,2, FALSE)</f>
        <v>1</v>
      </c>
      <c r="AQ8" s="62">
        <f>VLOOKUP(B8,SDG_State_sample!$B$768:$D$804,2, FALSE)</f>
        <v>3</v>
      </c>
      <c r="AR8" s="62">
        <f>VLOOKUP(B8,SDG_State_sample!$B$813:$D$849,2, FALSE)</f>
        <v>0</v>
      </c>
      <c r="AS8" s="62">
        <f>VLOOKUP(B8,SDG_State_sample!$B$858:$D$894,2, FALSE)</f>
        <v>0</v>
      </c>
      <c r="AT8" s="62">
        <f>VLOOKUP(B8,SDG_State_sample!$B$903:$D$939,2, FALSE)</f>
        <v>6</v>
      </c>
    </row>
    <row r="9" spans="1:46" x14ac:dyDescent="0.25">
      <c r="A9" s="1">
        <v>8</v>
      </c>
      <c r="B9" s="1" t="s">
        <v>13</v>
      </c>
      <c r="C9" s="1">
        <v>900</v>
      </c>
      <c r="D9" s="1">
        <v>5635544</v>
      </c>
      <c r="E9" s="11">
        <v>200</v>
      </c>
      <c r="F9" s="25">
        <v>14</v>
      </c>
      <c r="G9" s="33">
        <v>8</v>
      </c>
      <c r="H9" s="25">
        <v>20</v>
      </c>
      <c r="I9" s="33">
        <v>34</v>
      </c>
      <c r="J9" s="33">
        <v>15</v>
      </c>
      <c r="K9" s="33">
        <v>114</v>
      </c>
      <c r="L9" s="33">
        <v>105</v>
      </c>
      <c r="M9" s="33">
        <v>89</v>
      </c>
      <c r="N9" s="33">
        <v>112</v>
      </c>
      <c r="O9" s="33">
        <v>29</v>
      </c>
      <c r="P9" s="33">
        <v>14</v>
      </c>
      <c r="Q9" s="33">
        <v>6</v>
      </c>
      <c r="R9" s="33">
        <v>27</v>
      </c>
      <c r="S9" s="33">
        <v>10</v>
      </c>
      <c r="T9" s="33">
        <v>11</v>
      </c>
      <c r="U9" s="33">
        <v>4</v>
      </c>
      <c r="V9" s="33">
        <v>12</v>
      </c>
      <c r="W9" s="33">
        <v>28</v>
      </c>
      <c r="X9" s="33">
        <v>6</v>
      </c>
      <c r="Y9" s="12">
        <v>6</v>
      </c>
      <c r="Z9" s="33">
        <v>111</v>
      </c>
      <c r="AA9" s="33">
        <v>5</v>
      </c>
      <c r="AB9" s="33">
        <f>VLOOKUP(B9,SDG_State_sample!$B$89:$E$132,3, FALSE)</f>
        <v>1</v>
      </c>
      <c r="AC9" s="22">
        <f>VLOOKUP(B9,SDG_State_sample!$B$134:$D$176,3, FALSE)</f>
        <v>6</v>
      </c>
      <c r="AD9" s="33">
        <f>VLOOKUP(B9,SDG_State_sample!$B$179:$D$220,2, FALSE)</f>
        <v>5</v>
      </c>
      <c r="AE9" s="33">
        <f>VLOOKUP(B9,SDG_State_sample!$B$224:$D$265,2, FALSE)</f>
        <v>7</v>
      </c>
      <c r="AF9" s="33">
        <f>VLOOKUP(B9,SDG_State_sample!$B$266:$D$310,2, FALSE)</f>
        <v>39</v>
      </c>
      <c r="AG9" s="33">
        <f>VLOOKUP(B9,SDG_State_sample!$B$314:$D$356,2, FALSE)</f>
        <v>15</v>
      </c>
      <c r="AH9" s="33">
        <f>VLOOKUP(B9,SDG_State_sample!$B$359:$D$402,2, FALSE)</f>
        <v>10</v>
      </c>
      <c r="AI9" s="33">
        <f>VLOOKUP(B9,SDG_State_sample!$B$404:$D$446,2, FALSE)</f>
        <v>22</v>
      </c>
      <c r="AJ9" s="43">
        <f>VLOOKUP(B9,SDG_State_sample!$B$449:$D$490,2, FALSE)</f>
        <v>9</v>
      </c>
      <c r="AK9" s="33">
        <f>VLOOKUP(B9,SDG_State_sample!B501:D542,2, FALSE)</f>
        <v>10</v>
      </c>
      <c r="AL9" s="33">
        <f>VLOOKUP(B9,SDG_State_sample!$B$539:$D$580,2, FALSE)</f>
        <v>1</v>
      </c>
      <c r="AM9" s="33">
        <f>VLOOKUP(B9,SDG_State_sample!$B$588:$C$624,2, FALSE)</f>
        <v>10</v>
      </c>
      <c r="AN9" s="33">
        <f>VLOOKUP(B9,SDG_State_sample!$B$629:$D$669,2, FALSE)</f>
        <v>3</v>
      </c>
      <c r="AO9" s="33">
        <f>VLOOKUP(B9,SDG_State_sample!$B$677:$D$714,2, FALSE)</f>
        <v>1</v>
      </c>
      <c r="AP9" s="62">
        <f>VLOOKUP(B9,SDG_State_sample!$B$723:$D$759,2, FALSE)</f>
        <v>0</v>
      </c>
      <c r="AQ9" s="62">
        <f>VLOOKUP(B9,SDG_State_sample!$B$768:$D$804,2, FALSE)</f>
        <v>1</v>
      </c>
      <c r="AR9" s="62">
        <f>VLOOKUP(B9,SDG_State_sample!$B$813:$D$849,2, FALSE)</f>
        <v>18</v>
      </c>
      <c r="AS9" s="62">
        <f>VLOOKUP(B9,SDG_State_sample!$B$858:$D$894,2, FALSE)</f>
        <v>1</v>
      </c>
      <c r="AT9" s="62">
        <f>VLOOKUP(B9,SDG_State_sample!$B$903:$D$939,2, FALSE)</f>
        <v>2</v>
      </c>
    </row>
    <row r="10" spans="1:46" x14ac:dyDescent="0.25">
      <c r="A10" s="1">
        <v>9</v>
      </c>
      <c r="B10" s="1" t="s">
        <v>14</v>
      </c>
      <c r="C10" s="1">
        <v>886</v>
      </c>
      <c r="D10" s="1">
        <v>3741838</v>
      </c>
      <c r="E10" s="11">
        <v>76</v>
      </c>
      <c r="F10" s="25">
        <v>16</v>
      </c>
      <c r="G10" s="33">
        <v>4</v>
      </c>
      <c r="H10" s="25">
        <v>17</v>
      </c>
      <c r="I10" s="33">
        <v>32</v>
      </c>
      <c r="J10" s="33">
        <v>4</v>
      </c>
      <c r="K10" s="33">
        <v>117</v>
      </c>
      <c r="L10" s="33">
        <v>111</v>
      </c>
      <c r="M10" s="33">
        <v>113</v>
      </c>
      <c r="N10" s="33">
        <v>133</v>
      </c>
      <c r="O10" s="33">
        <v>164</v>
      </c>
      <c r="P10" s="33">
        <v>13</v>
      </c>
      <c r="Q10" s="33">
        <v>12</v>
      </c>
      <c r="R10" s="33">
        <v>6</v>
      </c>
      <c r="S10" s="33">
        <v>4</v>
      </c>
      <c r="T10" s="33">
        <v>47</v>
      </c>
      <c r="U10" s="33">
        <v>6</v>
      </c>
      <c r="V10" s="33">
        <v>48</v>
      </c>
      <c r="W10" s="33">
        <v>5</v>
      </c>
      <c r="X10" s="33">
        <v>0</v>
      </c>
      <c r="Y10" s="12">
        <v>120</v>
      </c>
      <c r="Z10" s="33">
        <v>50</v>
      </c>
      <c r="AA10" s="33">
        <v>6</v>
      </c>
      <c r="AB10" s="33">
        <f>VLOOKUP(B10,SDG_State_sample!$B$89:$E$132,3, FALSE)</f>
        <v>0</v>
      </c>
      <c r="AC10" s="22">
        <f>VLOOKUP(B10,SDG_State_sample!$B$134:$D$176,3, FALSE)</f>
        <v>6</v>
      </c>
      <c r="AD10" s="33">
        <f>VLOOKUP(B10,SDG_State_sample!$B$179:$D$220,2, FALSE)</f>
        <v>19</v>
      </c>
      <c r="AE10" s="33">
        <f>VLOOKUP(B10,SDG_State_sample!$B$224:$D$265,2, FALSE)</f>
        <v>1</v>
      </c>
      <c r="AF10" s="33">
        <f>VLOOKUP(B10,SDG_State_sample!$B$266:$D$310,2, FALSE)</f>
        <v>31</v>
      </c>
      <c r="AG10" s="33">
        <f>VLOOKUP(B10,SDG_State_sample!$B$314:$D$356,2, FALSE)</f>
        <v>13</v>
      </c>
      <c r="AH10" s="33">
        <f>VLOOKUP(B10,SDG_State_sample!$B$359:$D$402,2, FALSE)</f>
        <v>15</v>
      </c>
      <c r="AI10" s="33">
        <f>VLOOKUP(B10,SDG_State_sample!$B$404:$D$446,2, FALSE)</f>
        <v>22</v>
      </c>
      <c r="AJ10" s="43">
        <f>VLOOKUP(B10,SDG_State_sample!$B$449:$D$490,2, FALSE)</f>
        <v>42</v>
      </c>
      <c r="AK10" s="33">
        <f>VLOOKUP(B10,SDG_State_sample!B502:D543,2, FALSE)</f>
        <v>6</v>
      </c>
      <c r="AL10" s="33">
        <f>VLOOKUP(B10,SDG_State_sample!$B$539:$D$580,2, FALSE)</f>
        <v>5</v>
      </c>
      <c r="AM10" s="33">
        <f>VLOOKUP(B10,SDG_State_sample!$B$588:$C$624,2, FALSE)</f>
        <v>3</v>
      </c>
      <c r="AN10" s="33">
        <f>VLOOKUP(B10,SDG_State_sample!$B$629:$D$669,2, FALSE)</f>
        <v>1</v>
      </c>
      <c r="AO10" s="33">
        <f>VLOOKUP(B10,SDG_State_sample!$B$677:$D$714,2, FALSE)</f>
        <v>5</v>
      </c>
      <c r="AP10" s="62">
        <f>VLOOKUP(B10,SDG_State_sample!$B$723:$D$759,2, FALSE)</f>
        <v>1</v>
      </c>
      <c r="AQ10" s="62">
        <f>VLOOKUP(B10,SDG_State_sample!$B$768:$D$804,2, FALSE)</f>
        <v>6</v>
      </c>
      <c r="AR10" s="62">
        <f>VLOOKUP(B10,SDG_State_sample!$B$813:$D$849,2, FALSE)</f>
        <v>2</v>
      </c>
      <c r="AS10" s="62">
        <f>VLOOKUP(B10,SDG_State_sample!$B$858:$D$894,2, FALSE)</f>
        <v>0</v>
      </c>
      <c r="AT10" s="62">
        <f>VLOOKUP(B10,SDG_State_sample!$B$903:$D$939,2, FALSE)</f>
        <v>10</v>
      </c>
    </row>
    <row r="11" spans="1:46" x14ac:dyDescent="0.25">
      <c r="A11" s="1">
        <v>10</v>
      </c>
      <c r="B11" s="1" t="s">
        <v>15</v>
      </c>
      <c r="C11" s="1">
        <v>900</v>
      </c>
      <c r="D11" s="1">
        <v>5460311</v>
      </c>
      <c r="E11" s="11">
        <v>146</v>
      </c>
      <c r="F11" s="25">
        <v>13</v>
      </c>
      <c r="G11" s="33">
        <v>6</v>
      </c>
      <c r="H11" s="25">
        <v>13</v>
      </c>
      <c r="I11" s="33">
        <v>104</v>
      </c>
      <c r="J11" s="33">
        <v>8</v>
      </c>
      <c r="K11" s="33">
        <v>268</v>
      </c>
      <c r="L11" s="33">
        <v>174</v>
      </c>
      <c r="M11" s="33">
        <v>141</v>
      </c>
      <c r="N11" s="33">
        <v>203</v>
      </c>
      <c r="O11" s="33">
        <v>160</v>
      </c>
      <c r="P11" s="33">
        <v>38</v>
      </c>
      <c r="Q11" s="33">
        <v>15</v>
      </c>
      <c r="R11" s="33">
        <v>12</v>
      </c>
      <c r="S11" s="33">
        <v>1</v>
      </c>
      <c r="T11" s="33">
        <v>23</v>
      </c>
      <c r="U11" s="33">
        <v>7</v>
      </c>
      <c r="V11" s="33">
        <v>24</v>
      </c>
      <c r="W11" s="33">
        <v>6</v>
      </c>
      <c r="X11" s="33">
        <v>5</v>
      </c>
      <c r="Y11" s="12">
        <v>73</v>
      </c>
      <c r="Z11" s="33">
        <v>79</v>
      </c>
      <c r="AA11" s="33">
        <v>2</v>
      </c>
      <c r="AB11" s="33">
        <f>VLOOKUP(B11,SDG_State_sample!$B$89:$E$132,3, FALSE)</f>
        <v>0</v>
      </c>
      <c r="AC11" s="22">
        <f>VLOOKUP(B11,SDG_State_sample!$B$134:$D$176,3, FALSE)</f>
        <v>2</v>
      </c>
      <c r="AD11" s="33">
        <f>VLOOKUP(B11,SDG_State_sample!$B$179:$D$220,2, FALSE)</f>
        <v>32</v>
      </c>
      <c r="AE11" s="33">
        <f>VLOOKUP(B11,SDG_State_sample!$B$224:$D$265,2, FALSE)</f>
        <v>2</v>
      </c>
      <c r="AF11" s="33">
        <f>VLOOKUP(B11,SDG_State_sample!$B$266:$D$310,2, FALSE)</f>
        <v>63</v>
      </c>
      <c r="AG11" s="33">
        <f>VLOOKUP(B11,SDG_State_sample!$B$314:$D$356,2, FALSE)</f>
        <v>27</v>
      </c>
      <c r="AH11" s="33">
        <f>VLOOKUP(B11,SDG_State_sample!$B$359:$D$402,2, FALSE)</f>
        <v>11</v>
      </c>
      <c r="AI11" s="33">
        <f>VLOOKUP(B11,SDG_State_sample!$B$404:$D$446,2, FALSE)</f>
        <v>31</v>
      </c>
      <c r="AJ11" s="43">
        <f>VLOOKUP(B11,SDG_State_sample!$B$449:$D$490,2, FALSE)</f>
        <v>29</v>
      </c>
      <c r="AK11" s="33">
        <f>VLOOKUP(B11,SDG_State_sample!B503:D545,2, FALSE)</f>
        <v>10</v>
      </c>
      <c r="AL11" s="33">
        <f>VLOOKUP(B11,SDG_State_sample!$B$539:$D$580,2, FALSE)</f>
        <v>4</v>
      </c>
      <c r="AM11" s="33">
        <f>VLOOKUP(B11,SDG_State_sample!$B$588:$C$624,2, FALSE)</f>
        <v>1</v>
      </c>
      <c r="AN11" s="33">
        <f>VLOOKUP(B11,SDG_State_sample!$B$629:$D$669,2, FALSE)</f>
        <v>0</v>
      </c>
      <c r="AO11" s="33">
        <f>VLOOKUP(B11,SDG_State_sample!$B$677:$D$714,2, FALSE)</f>
        <v>2</v>
      </c>
      <c r="AP11" s="62">
        <f>VLOOKUP(B11,SDG_State_sample!$B$723:$D$759,2, FALSE)</f>
        <v>0</v>
      </c>
      <c r="AQ11" s="62">
        <f>VLOOKUP(B11,SDG_State_sample!$B$768:$D$804,2, FALSE)</f>
        <v>2</v>
      </c>
      <c r="AR11" s="62">
        <f>VLOOKUP(B11,SDG_State_sample!$B$813:$D$849,2, FALSE)</f>
        <v>1</v>
      </c>
      <c r="AS11" s="62">
        <f>VLOOKUP(B11,SDG_State_sample!$B$858:$D$894,2, FALSE)</f>
        <v>1</v>
      </c>
      <c r="AT11" s="62">
        <f>VLOOKUP(B11,SDG_State_sample!$B$903:$D$939,2, FALSE)</f>
        <v>4</v>
      </c>
    </row>
    <row r="12" spans="1:46" x14ac:dyDescent="0.25">
      <c r="A12" s="1">
        <v>11</v>
      </c>
      <c r="B12" s="1" t="s">
        <v>16</v>
      </c>
      <c r="C12" s="1">
        <v>900</v>
      </c>
      <c r="D12" s="1">
        <v>2791167</v>
      </c>
      <c r="E12" s="11">
        <v>138</v>
      </c>
      <c r="F12" s="25">
        <v>19</v>
      </c>
      <c r="G12" s="33">
        <v>4</v>
      </c>
      <c r="H12" s="25">
        <v>19</v>
      </c>
      <c r="I12" s="33">
        <v>87</v>
      </c>
      <c r="J12" s="33">
        <v>5</v>
      </c>
      <c r="K12" s="33">
        <v>256</v>
      </c>
      <c r="L12" s="33">
        <v>306</v>
      </c>
      <c r="M12" s="33">
        <v>364</v>
      </c>
      <c r="N12" s="33">
        <v>392</v>
      </c>
      <c r="O12" s="33">
        <v>439</v>
      </c>
      <c r="P12" s="33">
        <v>27</v>
      </c>
      <c r="Q12" s="33">
        <v>18</v>
      </c>
      <c r="R12" s="33">
        <v>9</v>
      </c>
      <c r="S12" s="33">
        <v>10</v>
      </c>
      <c r="T12" s="33">
        <v>46</v>
      </c>
      <c r="U12" s="33">
        <v>10</v>
      </c>
      <c r="V12" s="33">
        <v>47</v>
      </c>
      <c r="W12" s="33">
        <v>8</v>
      </c>
      <c r="X12" s="33">
        <v>4</v>
      </c>
      <c r="Y12" s="12">
        <v>202</v>
      </c>
      <c r="Z12" s="33">
        <v>34</v>
      </c>
      <c r="AA12" s="33">
        <v>3</v>
      </c>
      <c r="AB12" s="33">
        <f>VLOOKUP(B12,SDG_State_sample!$B$89:$E$132,3, FALSE)</f>
        <v>2</v>
      </c>
      <c r="AC12" s="22">
        <f>VLOOKUP(B12,SDG_State_sample!$B$134:$D$176,3, FALSE)</f>
        <v>4</v>
      </c>
      <c r="AD12" s="33">
        <f>VLOOKUP(B12,SDG_State_sample!$B$179:$D$220,2, FALSE)</f>
        <v>23</v>
      </c>
      <c r="AE12" s="33">
        <f>VLOOKUP(B12,SDG_State_sample!$B$224:$D$265,2, FALSE)</f>
        <v>1</v>
      </c>
      <c r="AF12" s="33">
        <f>VLOOKUP(B12,SDG_State_sample!$B$266:$D$310,2, FALSE)</f>
        <v>34</v>
      </c>
      <c r="AG12" s="33">
        <f>VLOOKUP(B12,SDG_State_sample!$B$314:$D$356,2, FALSE)</f>
        <v>6</v>
      </c>
      <c r="AH12" s="33">
        <f>VLOOKUP(B12,SDG_State_sample!$B$359:$D$402,2, FALSE)</f>
        <v>6</v>
      </c>
      <c r="AI12" s="33">
        <f>VLOOKUP(B12,SDG_State_sample!$B$404:$D$446,2, FALSE)</f>
        <v>10</v>
      </c>
      <c r="AJ12" s="43">
        <f>VLOOKUP(B12,SDG_State_sample!$B$449:$D$490,2, FALSE)</f>
        <v>58</v>
      </c>
      <c r="AK12" s="33">
        <f>VLOOKUP(B12,SDG_State_sample!B504:D546,2, FALSE)</f>
        <v>2</v>
      </c>
      <c r="AL12" s="33">
        <f>VLOOKUP(B12,SDG_State_sample!$B$539:$D$580,2, FALSE)</f>
        <v>4</v>
      </c>
      <c r="AM12" s="33">
        <f>VLOOKUP(B12,SDG_State_sample!$B$588:$C$624,2, FALSE)</f>
        <v>0</v>
      </c>
      <c r="AN12" s="33">
        <f>VLOOKUP(B12,SDG_State_sample!$B$629:$D$669,2, FALSE)</f>
        <v>2</v>
      </c>
      <c r="AO12" s="33">
        <f>VLOOKUP(B12,SDG_State_sample!$B$677:$D$714,2, FALSE)</f>
        <v>5</v>
      </c>
      <c r="AP12" s="62">
        <f>VLOOKUP(B12,SDG_State_sample!$B$723:$D$759,2, FALSE)</f>
        <v>3</v>
      </c>
      <c r="AQ12" s="62">
        <f>VLOOKUP(B12,SDG_State_sample!$B$768:$D$804,2, FALSE)</f>
        <v>5</v>
      </c>
      <c r="AR12" s="62">
        <f>VLOOKUP(B12,SDG_State_sample!$B$813:$D$849,2, FALSE)</f>
        <v>2</v>
      </c>
      <c r="AS12" s="62">
        <f>VLOOKUP(B12,SDG_State_sample!$B$858:$D$894,2, FALSE)</f>
        <v>0</v>
      </c>
      <c r="AT12" s="62">
        <f>VLOOKUP(B12,SDG_State_sample!$B$903:$D$939,2, FALSE)</f>
        <v>6</v>
      </c>
    </row>
    <row r="13" spans="1:46" x14ac:dyDescent="0.25">
      <c r="A13" s="1">
        <v>12</v>
      </c>
      <c r="B13" s="1" t="s">
        <v>17</v>
      </c>
      <c r="C13" s="1">
        <v>900</v>
      </c>
      <c r="D13" s="1">
        <v>4109499</v>
      </c>
      <c r="E13" s="11">
        <v>304</v>
      </c>
      <c r="F13" s="11">
        <v>92</v>
      </c>
      <c r="G13" s="33">
        <v>72</v>
      </c>
      <c r="H13" s="25">
        <v>130</v>
      </c>
      <c r="I13" s="33">
        <v>88</v>
      </c>
      <c r="J13" s="33">
        <v>25</v>
      </c>
      <c r="K13" s="33">
        <v>471</v>
      </c>
      <c r="L13" s="33">
        <v>245</v>
      </c>
      <c r="M13" s="33">
        <v>263</v>
      </c>
      <c r="N13" s="33">
        <v>321</v>
      </c>
      <c r="O13" s="33">
        <v>261</v>
      </c>
      <c r="P13" s="33">
        <v>67</v>
      </c>
      <c r="Q13" s="33">
        <v>40</v>
      </c>
      <c r="R13" s="33">
        <v>33</v>
      </c>
      <c r="S13" s="33">
        <v>48</v>
      </c>
      <c r="T13" s="33">
        <v>110</v>
      </c>
      <c r="U13" s="33">
        <v>35</v>
      </c>
      <c r="V13" s="33">
        <v>125</v>
      </c>
      <c r="W13" s="33">
        <v>20</v>
      </c>
      <c r="X13" s="33">
        <v>20</v>
      </c>
      <c r="Y13" s="12">
        <v>59</v>
      </c>
      <c r="Z13" s="33">
        <v>103</v>
      </c>
      <c r="AA13" s="33">
        <v>33</v>
      </c>
      <c r="AB13" s="33">
        <f>VLOOKUP(B13,SDG_State_sample!$B$89:$E$132,3, FALSE)</f>
        <v>35</v>
      </c>
      <c r="AC13" s="22">
        <f>VLOOKUP(B13,SDG_State_sample!$B$134:$D$176,3, FALSE)</f>
        <v>59</v>
      </c>
      <c r="AD13" s="33">
        <f>VLOOKUP(B13,SDG_State_sample!$B$179:$D$220,2, FALSE)</f>
        <v>30</v>
      </c>
      <c r="AE13" s="33">
        <f>VLOOKUP(B13,SDG_State_sample!$B$224:$D$265,2, FALSE)</f>
        <v>10</v>
      </c>
      <c r="AF13" s="33">
        <f>VLOOKUP(B13,SDG_State_sample!$B$266:$D$310,2, FALSE)</f>
        <v>162</v>
      </c>
      <c r="AG13" s="33">
        <f>VLOOKUP(B13,SDG_State_sample!$B$314:$D$356,2, FALSE)</f>
        <v>36</v>
      </c>
      <c r="AH13" s="33">
        <f>VLOOKUP(B13,SDG_State_sample!$B$359:$D$402,2, FALSE)</f>
        <v>32</v>
      </c>
      <c r="AI13" s="33">
        <f>VLOOKUP(B13,SDG_State_sample!$B$404:$D$446,2, FALSE)</f>
        <v>56</v>
      </c>
      <c r="AJ13" s="43">
        <f>VLOOKUP(B13,SDG_State_sample!$B$449:$D$490,2, FALSE)</f>
        <v>58</v>
      </c>
      <c r="AK13" s="33">
        <f>VLOOKUP(B13,SDG_State_sample!B505:D548,2, FALSE)</f>
        <v>22</v>
      </c>
      <c r="AL13" s="33">
        <f>VLOOKUP(B13,SDG_State_sample!$B$539:$D$580,2, FALSE)</f>
        <v>10</v>
      </c>
      <c r="AM13" s="33">
        <f>VLOOKUP(B13,SDG_State_sample!$B$588:$C$624,2, FALSE)</f>
        <v>4</v>
      </c>
      <c r="AN13" s="33">
        <f>VLOOKUP(B13,SDG_State_sample!$B$629:$D$669,2, FALSE)</f>
        <v>12</v>
      </c>
      <c r="AO13" s="33">
        <f>VLOOKUP(B13,SDG_State_sample!$B$677:$D$714,2, FALSE)</f>
        <v>17</v>
      </c>
      <c r="AP13" s="62">
        <f>VLOOKUP(B13,SDG_State_sample!$B$723:$D$759,2, FALSE)</f>
        <v>10</v>
      </c>
      <c r="AQ13" s="62">
        <f>VLOOKUP(B13,SDG_State_sample!$B$768:$D$804,2, FALSE)</f>
        <v>21</v>
      </c>
      <c r="AR13" s="62">
        <f>VLOOKUP(B13,SDG_State_sample!$B$813:$D$849,2, FALSE)</f>
        <v>4</v>
      </c>
      <c r="AS13" s="62">
        <f>VLOOKUP(B13,SDG_State_sample!$B$858:$D$894,2, FALSE)</f>
        <v>8</v>
      </c>
      <c r="AT13" s="62">
        <f>VLOOKUP(B13,SDG_State_sample!$B$903:$D$939,2, FALSE)</f>
        <v>19</v>
      </c>
    </row>
    <row r="14" spans="1:46" x14ac:dyDescent="0.25">
      <c r="A14" s="1">
        <v>13</v>
      </c>
      <c r="B14" s="1" t="s">
        <v>18</v>
      </c>
      <c r="C14" s="1">
        <v>900</v>
      </c>
      <c r="D14" s="1">
        <v>3157552</v>
      </c>
      <c r="E14" s="11">
        <v>196</v>
      </c>
      <c r="F14" s="25">
        <v>30</v>
      </c>
      <c r="G14" s="33">
        <v>7</v>
      </c>
      <c r="H14" s="25">
        <v>32</v>
      </c>
      <c r="I14" s="33">
        <v>156</v>
      </c>
      <c r="J14" s="33">
        <v>13</v>
      </c>
      <c r="K14" s="33">
        <v>465</v>
      </c>
      <c r="L14" s="33">
        <v>245</v>
      </c>
      <c r="M14" s="33">
        <v>221</v>
      </c>
      <c r="N14" s="33">
        <v>274</v>
      </c>
      <c r="O14" s="33">
        <v>305</v>
      </c>
      <c r="P14" s="33">
        <v>38</v>
      </c>
      <c r="Q14" s="33">
        <v>27</v>
      </c>
      <c r="R14" s="33">
        <v>16</v>
      </c>
      <c r="S14" s="33">
        <v>6</v>
      </c>
      <c r="T14" s="33">
        <v>35</v>
      </c>
      <c r="U14" s="33">
        <v>4</v>
      </c>
      <c r="V14" s="33">
        <v>36</v>
      </c>
      <c r="W14" s="33">
        <v>4</v>
      </c>
      <c r="X14" s="33">
        <v>3</v>
      </c>
      <c r="Y14" s="12">
        <v>56</v>
      </c>
      <c r="Z14" s="33">
        <v>83</v>
      </c>
      <c r="AA14" s="33">
        <v>2</v>
      </c>
      <c r="AB14" s="33">
        <f>VLOOKUP(B14,SDG_State_sample!$B$89:$E$132,3, FALSE)</f>
        <v>1</v>
      </c>
      <c r="AC14" s="22">
        <f>VLOOKUP(B14,SDG_State_sample!$B$134:$D$176,3, FALSE)</f>
        <v>3</v>
      </c>
      <c r="AD14" s="33">
        <f>VLOOKUP(B14,SDG_State_sample!$B$179:$D$220,2, FALSE)</f>
        <v>1</v>
      </c>
      <c r="AE14" s="33">
        <f>VLOOKUP(B14,SDG_State_sample!$B$224:$D$265,2, FALSE)</f>
        <v>0</v>
      </c>
      <c r="AF14" s="33">
        <f>VLOOKUP(B14,SDG_State_sample!$B$266:$D$310,2, FALSE)</f>
        <v>73</v>
      </c>
      <c r="AG14" s="33">
        <f>VLOOKUP(B14,SDG_State_sample!$B$314:$D$356,2, FALSE)</f>
        <v>13</v>
      </c>
      <c r="AH14" s="33">
        <f>VLOOKUP(B14,SDG_State_sample!$B$359:$D$402,2, FALSE)</f>
        <v>4</v>
      </c>
      <c r="AI14" s="33">
        <f>VLOOKUP(B14,SDG_State_sample!$B$404:$D$446,2, FALSE)</f>
        <v>15</v>
      </c>
      <c r="AJ14" s="43">
        <f>VLOOKUP(B14,SDG_State_sample!$B$449:$D$490,2, FALSE)</f>
        <v>40</v>
      </c>
      <c r="AK14" s="33">
        <f>VLOOKUP(B14,SDG_State_sample!B506:D549,2, FALSE)</f>
        <v>3</v>
      </c>
      <c r="AL14" s="33">
        <f>VLOOKUP(B14,SDG_State_sample!$B$539:$D$580,2, FALSE)</f>
        <v>2</v>
      </c>
      <c r="AM14" s="33">
        <f>VLOOKUP(B14,SDG_State_sample!$B$588:$C$624,2, FALSE)</f>
        <v>3</v>
      </c>
      <c r="AN14" s="33">
        <f>VLOOKUP(B14,SDG_State_sample!$B$629:$D$669,2, FALSE)</f>
        <v>0</v>
      </c>
      <c r="AO14" s="33">
        <f>VLOOKUP(B14,SDG_State_sample!$B$677:$D$714,2, FALSE)</f>
        <v>0</v>
      </c>
      <c r="AP14" s="62">
        <f>VLOOKUP(B14,SDG_State_sample!$B$723:$D$759,2, FALSE)</f>
        <v>0</v>
      </c>
      <c r="AQ14" s="62">
        <f>VLOOKUP(B14,SDG_State_sample!$B$768:$D$804,2, FALSE)</f>
        <v>0</v>
      </c>
      <c r="AR14" s="62">
        <f>VLOOKUP(B14,SDG_State_sample!$B$813:$D$849,2, FALSE)</f>
        <v>1</v>
      </c>
      <c r="AS14" s="62">
        <f>VLOOKUP(B14,SDG_State_sample!$B$858:$D$894,2, FALSE)</f>
        <v>0</v>
      </c>
      <c r="AT14" s="62">
        <f>VLOOKUP(B14,SDG_State_sample!$B$903:$D$939,2, FALSE)</f>
        <v>2</v>
      </c>
    </row>
    <row r="15" spans="1:46" x14ac:dyDescent="0.25">
      <c r="A15" s="1">
        <v>14</v>
      </c>
      <c r="B15" s="1" t="s">
        <v>19</v>
      </c>
      <c r="C15" s="1">
        <v>896</v>
      </c>
      <c r="D15" s="1">
        <v>4263786</v>
      </c>
      <c r="E15" s="11">
        <v>122</v>
      </c>
      <c r="F15" s="25">
        <v>22</v>
      </c>
      <c r="G15" s="33">
        <v>5</v>
      </c>
      <c r="H15" s="25">
        <v>23</v>
      </c>
      <c r="I15" s="33">
        <v>41</v>
      </c>
      <c r="J15" s="33">
        <v>11</v>
      </c>
      <c r="K15" s="33">
        <v>188</v>
      </c>
      <c r="L15" s="33">
        <v>277</v>
      </c>
      <c r="M15" s="33">
        <v>243</v>
      </c>
      <c r="N15" s="33">
        <v>299</v>
      </c>
      <c r="O15" s="33">
        <v>247</v>
      </c>
      <c r="P15" s="33">
        <v>40</v>
      </c>
      <c r="Q15" s="33">
        <v>14</v>
      </c>
      <c r="R15" s="33">
        <v>22</v>
      </c>
      <c r="S15" s="33">
        <v>14</v>
      </c>
      <c r="T15" s="33">
        <v>24</v>
      </c>
      <c r="U15" s="33">
        <v>5</v>
      </c>
      <c r="V15" s="33">
        <v>26</v>
      </c>
      <c r="W15" s="33">
        <v>9</v>
      </c>
      <c r="X15" s="33">
        <v>3</v>
      </c>
      <c r="Y15" s="12">
        <v>46</v>
      </c>
      <c r="Z15" s="33">
        <v>54</v>
      </c>
      <c r="AA15" s="33">
        <v>2</v>
      </c>
      <c r="AB15" s="33">
        <f>VLOOKUP(B15,SDG_State_sample!$B$89:$E$132,3, FALSE)</f>
        <v>1</v>
      </c>
      <c r="AC15" s="22">
        <f>VLOOKUP(B15,SDG_State_sample!$B$134:$D$176,3, FALSE)</f>
        <v>3</v>
      </c>
      <c r="AD15" s="33">
        <f>VLOOKUP(B15,SDG_State_sample!$B$179:$D$220,2, FALSE)</f>
        <v>13</v>
      </c>
      <c r="AE15" s="33">
        <f>VLOOKUP(B15,SDG_State_sample!$B$224:$D$265,2, FALSE)</f>
        <v>1</v>
      </c>
      <c r="AF15" s="33">
        <f>VLOOKUP(B15,SDG_State_sample!$B$266:$D$310,2, FALSE)</f>
        <v>25</v>
      </c>
      <c r="AG15" s="33">
        <f>VLOOKUP(B15,SDG_State_sample!$B$314:$D$356,2, FALSE)</f>
        <v>10</v>
      </c>
      <c r="AH15" s="33">
        <f>VLOOKUP(B15,SDG_State_sample!$B$359:$D$402,2, FALSE)</f>
        <v>9</v>
      </c>
      <c r="AI15" s="33">
        <f>VLOOKUP(B15,SDG_State_sample!$B$404:$D$446,2, FALSE)</f>
        <v>17</v>
      </c>
      <c r="AJ15" s="43">
        <f>VLOOKUP(B15,SDG_State_sample!$B$449:$D$490,2, FALSE)</f>
        <v>25</v>
      </c>
      <c r="AK15" s="33">
        <f>VLOOKUP(B15,SDG_State_sample!B507:D550,2, FALSE)</f>
        <v>6</v>
      </c>
      <c r="AL15" s="33">
        <f>VLOOKUP(B15,SDG_State_sample!$B$539:$D$580,2, FALSE)</f>
        <v>5</v>
      </c>
      <c r="AM15" s="33">
        <f>VLOOKUP(B15,SDG_State_sample!$B$588:$C$624,2, FALSE)</f>
        <v>2</v>
      </c>
      <c r="AN15" s="33">
        <f>VLOOKUP(B15,SDG_State_sample!$B$629:$D$669,2, FALSE)</f>
        <v>3</v>
      </c>
      <c r="AO15" s="33">
        <f>VLOOKUP(B15,SDG_State_sample!$B$677:$D$714,2, FALSE)</f>
        <v>2</v>
      </c>
      <c r="AP15" s="62">
        <f>VLOOKUP(B15,SDG_State_sample!$B$723:$D$759,2, FALSE)</f>
        <v>0</v>
      </c>
      <c r="AQ15" s="62">
        <f>VLOOKUP(B15,SDG_State_sample!$B$768:$D$804,2, FALSE)</f>
        <v>2</v>
      </c>
      <c r="AR15" s="62">
        <f>VLOOKUP(B15,SDG_State_sample!$B$813:$D$849,2, FALSE)</f>
        <v>2</v>
      </c>
      <c r="AS15" s="62">
        <f>VLOOKUP(B15,SDG_State_sample!$B$858:$D$894,2, FALSE)</f>
        <v>1</v>
      </c>
      <c r="AT15" s="62">
        <f>VLOOKUP(B15,SDG_State_sample!$B$903:$D$939,2, FALSE)</f>
        <v>9</v>
      </c>
    </row>
    <row r="16" spans="1:46" x14ac:dyDescent="0.25">
      <c r="A16" s="1">
        <v>15</v>
      </c>
      <c r="B16" s="1" t="s">
        <v>20</v>
      </c>
      <c r="C16" s="1">
        <v>899</v>
      </c>
      <c r="D16" s="1">
        <v>3140189</v>
      </c>
      <c r="E16" s="11">
        <v>73</v>
      </c>
      <c r="F16" s="25">
        <v>33</v>
      </c>
      <c r="G16" s="33">
        <v>8</v>
      </c>
      <c r="H16" s="25">
        <v>37</v>
      </c>
      <c r="I16" s="33">
        <v>12</v>
      </c>
      <c r="J16" s="33">
        <v>1</v>
      </c>
      <c r="K16" s="33">
        <v>57</v>
      </c>
      <c r="L16" s="33">
        <v>129</v>
      </c>
      <c r="M16" s="33">
        <v>119</v>
      </c>
      <c r="N16" s="33">
        <v>141</v>
      </c>
      <c r="O16" s="33">
        <v>33</v>
      </c>
      <c r="P16" s="33">
        <v>5</v>
      </c>
      <c r="Q16" s="33">
        <v>2</v>
      </c>
      <c r="R16" s="33">
        <v>16</v>
      </c>
      <c r="S16" s="33">
        <v>4</v>
      </c>
      <c r="T16" s="33">
        <v>9</v>
      </c>
      <c r="U16" s="33">
        <v>3</v>
      </c>
      <c r="V16" s="33">
        <v>11</v>
      </c>
      <c r="W16" s="33">
        <v>3</v>
      </c>
      <c r="X16" s="33">
        <v>0</v>
      </c>
      <c r="Y16" s="12">
        <v>25</v>
      </c>
      <c r="Z16" s="33">
        <v>49</v>
      </c>
      <c r="AA16" s="33">
        <v>20</v>
      </c>
      <c r="AB16" s="33">
        <f>VLOOKUP(B16,SDG_State_sample!$B$89:$E$132,3, FALSE)</f>
        <v>5</v>
      </c>
      <c r="AC16" s="22">
        <f>VLOOKUP(B16,SDG_State_sample!$B$134:$D$176,3, FALSE)</f>
        <v>22</v>
      </c>
      <c r="AD16" s="33">
        <f>VLOOKUP(B16,SDG_State_sample!$B$179:$D$220,2, FALSE)</f>
        <v>4</v>
      </c>
      <c r="AE16" s="33">
        <f>VLOOKUP(B16,SDG_State_sample!$B$224:$D$265,2, FALSE)</f>
        <v>1</v>
      </c>
      <c r="AF16" s="33">
        <f>VLOOKUP(B16,SDG_State_sample!$B$266:$D$310,2, FALSE)</f>
        <v>7</v>
      </c>
      <c r="AG16" s="33">
        <f>VLOOKUP(B16,SDG_State_sample!$B$314:$D$356,2, FALSE)</f>
        <v>6</v>
      </c>
      <c r="AH16" s="33">
        <f>VLOOKUP(B16,SDG_State_sample!$B$359:$D$402,2, FALSE)</f>
        <v>1</v>
      </c>
      <c r="AI16" s="33">
        <f>VLOOKUP(B16,SDG_State_sample!$B$404:$D$446,2, FALSE)</f>
        <v>7</v>
      </c>
      <c r="AJ16" s="43">
        <f>VLOOKUP(B16,SDG_State_sample!$B$449:$D$490,2, FALSE)</f>
        <v>0</v>
      </c>
      <c r="AK16" s="33">
        <f>VLOOKUP(B16,SDG_State_sample!B508:D551,2, FALSE)</f>
        <v>3</v>
      </c>
      <c r="AL16" s="33">
        <f>VLOOKUP(B16,SDG_State_sample!$B$539:$D$580,2, FALSE)</f>
        <v>0</v>
      </c>
      <c r="AM16" s="33">
        <f>VLOOKUP(B16,SDG_State_sample!$B$588:$C$624,2, FALSE)</f>
        <v>4</v>
      </c>
      <c r="AN16" s="33">
        <f>VLOOKUP(B16,SDG_State_sample!$B$629:$D$669,2, FALSE)</f>
        <v>1</v>
      </c>
      <c r="AO16" s="33">
        <f>VLOOKUP(B16,SDG_State_sample!$B$677:$D$714,2, FALSE)</f>
        <v>1</v>
      </c>
      <c r="AP16" s="62">
        <f>VLOOKUP(B16,SDG_State_sample!$B$723:$D$759,2, FALSE)</f>
        <v>0</v>
      </c>
      <c r="AQ16" s="62">
        <f>VLOOKUP(B16,SDG_State_sample!$B$768:$D$804,2, FALSE)</f>
        <v>1</v>
      </c>
      <c r="AR16" s="62">
        <f>VLOOKUP(B16,SDG_State_sample!$B$813:$D$849,2, FALSE)</f>
        <v>0</v>
      </c>
      <c r="AS16" s="62">
        <f>VLOOKUP(B16,SDG_State_sample!$B$858:$D$894,2, FALSE)</f>
        <v>0</v>
      </c>
      <c r="AT16" s="62">
        <f>VLOOKUP(B16,SDG_State_sample!$B$903:$D$939,2, FALSE)</f>
        <v>2</v>
      </c>
    </row>
    <row r="17" spans="1:46" x14ac:dyDescent="0.25">
      <c r="A17" s="1">
        <v>16</v>
      </c>
      <c r="B17" s="1" t="s">
        <v>21</v>
      </c>
      <c r="C17" s="1">
        <v>900</v>
      </c>
      <c r="D17" s="1">
        <v>5214833</v>
      </c>
      <c r="E17" s="11">
        <v>151</v>
      </c>
      <c r="F17" s="25">
        <v>31</v>
      </c>
      <c r="G17" s="33">
        <v>4</v>
      </c>
      <c r="H17" s="25">
        <v>32</v>
      </c>
      <c r="I17" s="33">
        <v>18</v>
      </c>
      <c r="J17" s="33">
        <v>10</v>
      </c>
      <c r="K17" s="33">
        <v>142</v>
      </c>
      <c r="L17" s="33">
        <v>146</v>
      </c>
      <c r="M17" s="33">
        <v>143</v>
      </c>
      <c r="N17" s="33">
        <v>172</v>
      </c>
      <c r="O17" s="33">
        <v>134</v>
      </c>
      <c r="P17" s="33">
        <v>27</v>
      </c>
      <c r="Q17" s="33">
        <v>9</v>
      </c>
      <c r="R17" s="33">
        <v>9</v>
      </c>
      <c r="S17" s="33">
        <v>10</v>
      </c>
      <c r="T17" s="33">
        <v>58</v>
      </c>
      <c r="U17" s="33">
        <v>5</v>
      </c>
      <c r="V17" s="33">
        <v>59</v>
      </c>
      <c r="W17" s="33">
        <v>7</v>
      </c>
      <c r="X17" s="33">
        <v>4</v>
      </c>
      <c r="Y17" s="12">
        <v>45</v>
      </c>
      <c r="Z17" s="33">
        <v>46</v>
      </c>
      <c r="AA17" s="33">
        <v>5</v>
      </c>
      <c r="AB17" s="33">
        <f>VLOOKUP(B17,SDG_State_sample!$B$89:$E$132,3, FALSE)</f>
        <v>1</v>
      </c>
      <c r="AC17" s="22">
        <f>VLOOKUP(B17,SDG_State_sample!$B$134:$D$176,3, FALSE)</f>
        <v>5</v>
      </c>
      <c r="AD17" s="33">
        <f>VLOOKUP(B17,SDG_State_sample!$B$179:$D$220,2, FALSE)</f>
        <v>2</v>
      </c>
      <c r="AE17" s="33">
        <f>VLOOKUP(B17,SDG_State_sample!$B$224:$D$265,2, FALSE)</f>
        <v>1</v>
      </c>
      <c r="AF17" s="33">
        <f>VLOOKUP(B17,SDG_State_sample!$B$266:$D$310,2, FALSE)</f>
        <v>15</v>
      </c>
      <c r="AG17" s="33">
        <f>VLOOKUP(B17,SDG_State_sample!$B$314:$D$356,2, FALSE)</f>
        <v>10</v>
      </c>
      <c r="AH17" s="33">
        <f>VLOOKUP(B17,SDG_State_sample!$B$359:$D$402,2, FALSE)</f>
        <v>12</v>
      </c>
      <c r="AI17" s="33">
        <f>VLOOKUP(B17,SDG_State_sample!$B$404:$D$446,2, FALSE)</f>
        <v>16</v>
      </c>
      <c r="AJ17" s="43">
        <f>VLOOKUP(B17,SDG_State_sample!$B$449:$D$490,2, FALSE)</f>
        <v>17</v>
      </c>
      <c r="AK17" s="33">
        <f>VLOOKUP(B17,SDG_State_sample!B509:D552,2, FALSE)</f>
        <v>4</v>
      </c>
      <c r="AL17" s="33">
        <f>VLOOKUP(B17,SDG_State_sample!$B$539:$D$580,2, FALSE)</f>
        <v>2</v>
      </c>
      <c r="AM17" s="33">
        <f>VLOOKUP(B17,SDG_State_sample!$B$588:$C$624,2, FALSE)</f>
        <v>2</v>
      </c>
      <c r="AN17" s="33">
        <f>VLOOKUP(B17,SDG_State_sample!$B$629:$D$669,2, FALSE)</f>
        <v>3</v>
      </c>
      <c r="AO17" s="33">
        <f>VLOOKUP(B17,SDG_State_sample!$B$677:$D$714,2, FALSE)</f>
        <v>4</v>
      </c>
      <c r="AP17" s="62">
        <f>VLOOKUP(B17,SDG_State_sample!$B$723:$D$759,2, FALSE)</f>
        <v>1</v>
      </c>
      <c r="AQ17" s="62">
        <f>VLOOKUP(B17,SDG_State_sample!$B$768:$D$804,2, FALSE)</f>
        <v>5</v>
      </c>
      <c r="AR17" s="62">
        <f>VLOOKUP(B17,SDG_State_sample!$B$813:$D$849,2, FALSE)</f>
        <v>3</v>
      </c>
      <c r="AS17" s="62">
        <f>VLOOKUP(B17,SDG_State_sample!$B$858:$D$894,2, FALSE)</f>
        <v>0</v>
      </c>
      <c r="AT17" s="62">
        <f>VLOOKUP(B17,SDG_State_sample!$B$903:$D$939,2, FALSE)</f>
        <v>3</v>
      </c>
    </row>
    <row r="18" spans="1:46" x14ac:dyDescent="0.25">
      <c r="A18" s="1">
        <v>17</v>
      </c>
      <c r="B18" s="1" t="s">
        <v>22</v>
      </c>
      <c r="C18" s="1">
        <v>884</v>
      </c>
      <c r="D18" s="1">
        <v>5640592</v>
      </c>
      <c r="E18" s="11">
        <v>109</v>
      </c>
      <c r="F18" s="25">
        <v>32</v>
      </c>
      <c r="G18" s="33">
        <v>10</v>
      </c>
      <c r="H18" s="25">
        <v>33</v>
      </c>
      <c r="I18" s="33">
        <v>15</v>
      </c>
      <c r="J18" s="33">
        <v>4</v>
      </c>
      <c r="K18" s="33">
        <v>40</v>
      </c>
      <c r="L18" s="33">
        <v>193</v>
      </c>
      <c r="M18" s="33">
        <v>120</v>
      </c>
      <c r="N18" s="33">
        <v>223</v>
      </c>
      <c r="O18" s="33">
        <v>78</v>
      </c>
      <c r="P18" s="33">
        <v>2</v>
      </c>
      <c r="Q18" s="33">
        <v>2</v>
      </c>
      <c r="R18" s="33">
        <v>1</v>
      </c>
      <c r="S18" s="33">
        <v>1</v>
      </c>
      <c r="T18" s="33">
        <v>49</v>
      </c>
      <c r="U18" s="33">
        <v>4</v>
      </c>
      <c r="V18" s="33">
        <v>50</v>
      </c>
      <c r="W18" s="33">
        <v>5</v>
      </c>
      <c r="X18" s="33">
        <v>1</v>
      </c>
      <c r="Y18" s="12">
        <v>11</v>
      </c>
      <c r="Z18" s="33">
        <v>59</v>
      </c>
      <c r="AA18" s="33">
        <v>15</v>
      </c>
      <c r="AB18" s="33">
        <f>VLOOKUP(B18,SDG_State_sample!$B$89:$E$132,3, FALSE)</f>
        <v>5</v>
      </c>
      <c r="AC18" s="22">
        <f>VLOOKUP(B18,SDG_State_sample!$B$134:$D$176,3, FALSE)</f>
        <v>16</v>
      </c>
      <c r="AD18" s="33">
        <f>VLOOKUP(B18,SDG_State_sample!$B$179:$D$220,2, FALSE)</f>
        <v>8</v>
      </c>
      <c r="AE18" s="33">
        <f>VLOOKUP(B18,SDG_State_sample!$B$224:$D$265,2, FALSE)</f>
        <v>2</v>
      </c>
      <c r="AF18" s="33">
        <f>VLOOKUP(B18,SDG_State_sample!$B$266:$D$310,2, FALSE)</f>
        <v>5</v>
      </c>
      <c r="AG18" s="33">
        <f>VLOOKUP(B18,SDG_State_sample!$B$314:$D$356,2, FALSE)</f>
        <v>12</v>
      </c>
      <c r="AH18" s="33">
        <f>VLOOKUP(B18,SDG_State_sample!$B$359:$D$402,2, FALSE)</f>
        <v>2</v>
      </c>
      <c r="AI18" s="33">
        <f>VLOOKUP(B18,SDG_State_sample!$B$404:$D$446,2, FALSE)</f>
        <v>14</v>
      </c>
      <c r="AJ18" s="43">
        <f>VLOOKUP(B18,SDG_State_sample!$B$449:$D$490,2, FALSE)</f>
        <v>4</v>
      </c>
      <c r="AK18" s="33">
        <f>VLOOKUP(B18,SDG_State_sample!B510:D553,2, FALSE)</f>
        <v>0</v>
      </c>
      <c r="AL18" s="33">
        <f>VLOOKUP(B18,SDG_State_sample!$B$539:$D$580,2, FALSE)</f>
        <v>0</v>
      </c>
      <c r="AM18" s="33">
        <f>VLOOKUP(B18,SDG_State_sample!$B$588:$C$624,2, FALSE)</f>
        <v>0</v>
      </c>
      <c r="AN18" s="33">
        <f>VLOOKUP(B18,SDG_State_sample!$B$629:$D$669,2, FALSE)</f>
        <v>1</v>
      </c>
      <c r="AO18" s="33">
        <f>VLOOKUP(B18,SDG_State_sample!$B$677:$D$714,2, FALSE)</f>
        <v>1</v>
      </c>
      <c r="AP18" s="62">
        <f>VLOOKUP(B18,SDG_State_sample!$B$723:$D$759,2, FALSE)</f>
        <v>0</v>
      </c>
      <c r="AQ18" s="62">
        <f>VLOOKUP(B18,SDG_State_sample!$B$768:$D$804,2, FALSE)</f>
        <v>1</v>
      </c>
      <c r="AR18" s="62">
        <f>VLOOKUP(B18,SDG_State_sample!$B$813:$D$849,2, FALSE)</f>
        <v>4</v>
      </c>
      <c r="AS18" s="62">
        <f>VLOOKUP(B18,SDG_State_sample!$B$858:$D$894,2, FALSE)</f>
        <v>1</v>
      </c>
      <c r="AT18" s="62">
        <f>VLOOKUP(B18,SDG_State_sample!$B$903:$D$939,2, FALSE)</f>
        <v>0</v>
      </c>
    </row>
    <row r="19" spans="1:46" x14ac:dyDescent="0.25">
      <c r="A19" s="1">
        <v>18</v>
      </c>
      <c r="B19" s="1" t="s">
        <v>23</v>
      </c>
      <c r="C19" s="1">
        <v>892</v>
      </c>
      <c r="D19" s="1">
        <v>7976735</v>
      </c>
      <c r="E19" s="11">
        <v>172</v>
      </c>
      <c r="F19" s="25">
        <v>53</v>
      </c>
      <c r="G19" s="33">
        <v>9</v>
      </c>
      <c r="H19" s="25">
        <v>55</v>
      </c>
      <c r="I19" s="33">
        <v>43</v>
      </c>
      <c r="J19" s="33">
        <v>3</v>
      </c>
      <c r="K19" s="33">
        <v>203</v>
      </c>
      <c r="L19" s="33">
        <v>266</v>
      </c>
      <c r="M19" s="33">
        <v>184</v>
      </c>
      <c r="N19" s="33">
        <v>285</v>
      </c>
      <c r="O19" s="33">
        <v>153</v>
      </c>
      <c r="P19" s="33">
        <v>25</v>
      </c>
      <c r="Q19" s="33">
        <v>14</v>
      </c>
      <c r="R19" s="33">
        <v>41</v>
      </c>
      <c r="S19" s="33">
        <v>11</v>
      </c>
      <c r="T19" s="33">
        <v>66</v>
      </c>
      <c r="U19" s="33">
        <v>20</v>
      </c>
      <c r="V19" s="33">
        <v>74</v>
      </c>
      <c r="W19" s="33">
        <v>6</v>
      </c>
      <c r="X19" s="33">
        <v>4</v>
      </c>
      <c r="Y19" s="12">
        <v>56</v>
      </c>
      <c r="Z19" s="33">
        <v>104</v>
      </c>
      <c r="AA19" s="33">
        <v>19</v>
      </c>
      <c r="AB19" s="33">
        <f>VLOOKUP(B19,SDG_State_sample!$B$89:$E$132,3, FALSE)</f>
        <v>3</v>
      </c>
      <c r="AC19" s="22">
        <f>VLOOKUP(B19,SDG_State_sample!$B$134:$D$176,3, FALSE)</f>
        <v>21</v>
      </c>
      <c r="AD19" s="33">
        <f>VLOOKUP(B19,SDG_State_sample!$B$179:$D$220,2, FALSE)</f>
        <v>15</v>
      </c>
      <c r="AE19" s="33">
        <f>VLOOKUP(B19,SDG_State_sample!$B$224:$D$265,2, FALSE)</f>
        <v>0</v>
      </c>
      <c r="AF19" s="33">
        <f>VLOOKUP(B19,SDG_State_sample!$B$266:$D$310,2, FALSE)</f>
        <v>33</v>
      </c>
      <c r="AG19" s="33">
        <f>VLOOKUP(B19,SDG_State_sample!$B$314:$D$356,2, FALSE)</f>
        <v>22</v>
      </c>
      <c r="AH19" s="33">
        <f>VLOOKUP(B19,SDG_State_sample!$B$359:$D$402,2, FALSE)</f>
        <v>3</v>
      </c>
      <c r="AI19" s="33">
        <f>VLOOKUP(B19,SDG_State_sample!$B$404:$D$446,2, FALSE)</f>
        <v>23</v>
      </c>
      <c r="AJ19" s="43">
        <f>VLOOKUP(B19,SDG_State_sample!$B$449:$D$490,2, FALSE)</f>
        <v>20</v>
      </c>
      <c r="AK19" s="33">
        <f>VLOOKUP(B19,SDG_State_sample!B511:D554,2, FALSE)</f>
        <v>5</v>
      </c>
      <c r="AL19" s="33">
        <f>VLOOKUP(B19,SDG_State_sample!$B$539:$D$580,2, FALSE)</f>
        <v>5</v>
      </c>
      <c r="AM19" s="33">
        <f>VLOOKUP(B19,SDG_State_sample!$B$588:$C$624,2, FALSE)</f>
        <v>6</v>
      </c>
      <c r="AN19" s="33">
        <f>VLOOKUP(B19,SDG_State_sample!$B$629:$D$669,2, FALSE)</f>
        <v>0</v>
      </c>
      <c r="AO19" s="33">
        <f>VLOOKUP(B19,SDG_State_sample!$B$677:$D$714,2, FALSE)</f>
        <v>2</v>
      </c>
      <c r="AP19" s="62">
        <f>VLOOKUP(B19,SDG_State_sample!$B$723:$D$759,2, FALSE)</f>
        <v>0</v>
      </c>
      <c r="AQ19" s="62">
        <f>VLOOKUP(B19,SDG_State_sample!$B$768:$D$804,2, FALSE)</f>
        <v>2</v>
      </c>
      <c r="AR19" s="62">
        <f>VLOOKUP(B19,SDG_State_sample!$B$813:$D$849,2, FALSE)</f>
        <v>1</v>
      </c>
      <c r="AS19" s="62">
        <f>VLOOKUP(B19,SDG_State_sample!$B$858:$D$894,2, FALSE)</f>
        <v>0</v>
      </c>
      <c r="AT19" s="62">
        <f>VLOOKUP(B19,SDG_State_sample!$B$903:$D$939,2, FALSE)</f>
        <v>5</v>
      </c>
    </row>
    <row r="20" spans="1:46" x14ac:dyDescent="0.25">
      <c r="A20" s="1">
        <v>19</v>
      </c>
      <c r="B20" s="1" t="s">
        <v>24</v>
      </c>
      <c r="C20" s="1">
        <v>900</v>
      </c>
      <c r="D20" s="1">
        <v>12591871</v>
      </c>
      <c r="E20" s="11">
        <v>116</v>
      </c>
      <c r="F20" s="25">
        <v>24</v>
      </c>
      <c r="G20" s="33">
        <v>15</v>
      </c>
      <c r="H20" s="25">
        <v>28</v>
      </c>
      <c r="I20" s="33">
        <v>49</v>
      </c>
      <c r="J20" s="33">
        <v>4</v>
      </c>
      <c r="K20" s="33">
        <v>93</v>
      </c>
      <c r="L20" s="33">
        <v>83</v>
      </c>
      <c r="M20" s="33">
        <v>90</v>
      </c>
      <c r="N20" s="33">
        <v>128</v>
      </c>
      <c r="O20" s="33">
        <v>64</v>
      </c>
      <c r="P20" s="33">
        <v>13</v>
      </c>
      <c r="Q20" s="33">
        <v>18</v>
      </c>
      <c r="R20" s="33">
        <v>14</v>
      </c>
      <c r="S20" s="33">
        <v>7</v>
      </c>
      <c r="T20" s="33">
        <v>53</v>
      </c>
      <c r="U20" s="33">
        <v>5</v>
      </c>
      <c r="V20" s="33">
        <v>54</v>
      </c>
      <c r="W20" s="33">
        <v>6</v>
      </c>
      <c r="X20" s="33">
        <v>1</v>
      </c>
      <c r="Y20" s="12">
        <v>66</v>
      </c>
      <c r="Z20" s="33">
        <v>59</v>
      </c>
      <c r="AA20" s="33">
        <v>7</v>
      </c>
      <c r="AB20" s="33">
        <f>VLOOKUP(B20,SDG_State_sample!$B$89:$E$132,3, FALSE)</f>
        <v>7</v>
      </c>
      <c r="AC20" s="22">
        <f>VLOOKUP(B20,SDG_State_sample!$B$134:$D$176,3, FALSE)</f>
        <v>10</v>
      </c>
      <c r="AD20" s="33">
        <f>VLOOKUP(B20,SDG_State_sample!$B$179:$D$220,2, FALSE)</f>
        <v>16</v>
      </c>
      <c r="AE20" s="33">
        <f>VLOOKUP(B20,SDG_State_sample!$B$224:$D$265,2, FALSE)</f>
        <v>2</v>
      </c>
      <c r="AF20" s="33">
        <f>VLOOKUP(B20,SDG_State_sample!$B$266:$D$310,2, FALSE)</f>
        <v>16</v>
      </c>
      <c r="AG20" s="33">
        <f>VLOOKUP(B20,SDG_State_sample!$B$314:$D$356,2, FALSE)</f>
        <v>6</v>
      </c>
      <c r="AH20" s="33">
        <f>VLOOKUP(B20,SDG_State_sample!$B$359:$D$402,2, FALSE)</f>
        <v>3</v>
      </c>
      <c r="AI20" s="33">
        <f>VLOOKUP(B20,SDG_State_sample!$B$404:$D$446,2, FALSE)</f>
        <v>9</v>
      </c>
      <c r="AJ20" s="43">
        <f>VLOOKUP(B20,SDG_State_sample!$B$449:$D$490,2, FALSE)</f>
        <v>8</v>
      </c>
      <c r="AK20" s="33">
        <f>VLOOKUP(B20,SDG_State_sample!B512:D555,2, FALSE)</f>
        <v>7</v>
      </c>
      <c r="AL20" s="33">
        <f>VLOOKUP(B20,SDG_State_sample!$B$539:$D$580,2, FALSE)</f>
        <v>9</v>
      </c>
      <c r="AM20" s="33">
        <f>VLOOKUP(B20,SDG_State_sample!$B$588:$C$624,2, FALSE)</f>
        <v>10</v>
      </c>
      <c r="AN20" s="33">
        <f>VLOOKUP(B20,SDG_State_sample!$B$629:$D$669,2, FALSE)</f>
        <v>2</v>
      </c>
      <c r="AO20" s="33">
        <f>VLOOKUP(B20,SDG_State_sample!$B$677:$D$714,2, FALSE)</f>
        <v>5</v>
      </c>
      <c r="AP20" s="62">
        <f>VLOOKUP(B20,SDG_State_sample!$B$723:$D$759,2, FALSE)</f>
        <v>1</v>
      </c>
      <c r="AQ20" s="62">
        <f>VLOOKUP(B20,SDG_State_sample!$B$768:$D$804,2, FALSE)</f>
        <v>6</v>
      </c>
      <c r="AR20" s="62">
        <f>VLOOKUP(B20,SDG_State_sample!$B$813:$D$849,2, FALSE)</f>
        <v>4</v>
      </c>
      <c r="AS20" s="62">
        <f>VLOOKUP(B20,SDG_State_sample!$B$858:$D$894,2, FALSE)</f>
        <v>0</v>
      </c>
      <c r="AT20" s="62">
        <f>VLOOKUP(B20,SDG_State_sample!$B$903:$D$939,2, FALSE)</f>
        <v>6</v>
      </c>
    </row>
    <row r="21" spans="1:46" x14ac:dyDescent="0.25">
      <c r="A21" s="1">
        <v>20</v>
      </c>
      <c r="B21" s="1" t="s">
        <v>25</v>
      </c>
      <c r="C21" s="1">
        <v>900</v>
      </c>
      <c r="D21" s="1">
        <v>7569751</v>
      </c>
      <c r="E21" s="11">
        <v>132</v>
      </c>
      <c r="F21" s="25">
        <v>41</v>
      </c>
      <c r="G21" s="33">
        <v>25</v>
      </c>
      <c r="H21" s="25">
        <v>47</v>
      </c>
      <c r="I21" s="33">
        <v>41</v>
      </c>
      <c r="J21" s="33">
        <v>10</v>
      </c>
      <c r="K21" s="33">
        <v>82</v>
      </c>
      <c r="L21" s="33">
        <v>208</v>
      </c>
      <c r="M21" s="33">
        <v>153</v>
      </c>
      <c r="N21" s="33">
        <v>218</v>
      </c>
      <c r="O21" s="33">
        <v>102</v>
      </c>
      <c r="P21" s="33">
        <v>15</v>
      </c>
      <c r="Q21" s="33">
        <v>15</v>
      </c>
      <c r="R21" s="33">
        <v>18</v>
      </c>
      <c r="S21" s="33">
        <v>5</v>
      </c>
      <c r="T21" s="33">
        <v>57</v>
      </c>
      <c r="U21" s="33">
        <v>8</v>
      </c>
      <c r="V21" s="33">
        <v>60</v>
      </c>
      <c r="W21" s="33">
        <v>19</v>
      </c>
      <c r="X21" s="33">
        <v>2</v>
      </c>
      <c r="Y21" s="12">
        <v>25</v>
      </c>
      <c r="Z21" s="33">
        <v>61</v>
      </c>
      <c r="AA21" s="33">
        <v>13</v>
      </c>
      <c r="AB21" s="33">
        <f>VLOOKUP(B21,SDG_State_sample!$B$89:$E$132,3, FALSE)</f>
        <v>5</v>
      </c>
      <c r="AC21" s="22">
        <f>VLOOKUP(B21,SDG_State_sample!$B$134:$D$176,3, FALSE)</f>
        <v>15</v>
      </c>
      <c r="AD21" s="33">
        <f>VLOOKUP(B21,SDG_State_sample!$B$179:$D$220,2, FALSE)</f>
        <v>10</v>
      </c>
      <c r="AE21" s="33">
        <f>VLOOKUP(B21,SDG_State_sample!$B$224:$D$265,2, FALSE)</f>
        <v>4</v>
      </c>
      <c r="AF21" s="33">
        <f>VLOOKUP(B21,SDG_State_sample!$B$266:$D$310,2, FALSE)</f>
        <v>14</v>
      </c>
      <c r="AG21" s="33">
        <f>VLOOKUP(B21,SDG_State_sample!$B$314:$D$356,2, FALSE)</f>
        <v>13</v>
      </c>
      <c r="AH21" s="33">
        <f>VLOOKUP(B21,SDG_State_sample!$B$359:$D$402,2, FALSE)</f>
        <v>3</v>
      </c>
      <c r="AI21" s="33">
        <f>VLOOKUP(B21,SDG_State_sample!$B$404:$D$446,2, FALSE)</f>
        <v>15</v>
      </c>
      <c r="AJ21" s="43">
        <f>VLOOKUP(B21,SDG_State_sample!$B$449:$D$490,2, FALSE)</f>
        <v>3</v>
      </c>
      <c r="AK21" s="33">
        <f>VLOOKUP(B21,SDG_State_sample!B513:D556,2, FALSE)</f>
        <v>6</v>
      </c>
      <c r="AL21" s="33">
        <f>VLOOKUP(B21,SDG_State_sample!$B$539:$D$580,2, FALSE)</f>
        <v>6</v>
      </c>
      <c r="AM21" s="33">
        <f>VLOOKUP(B21,SDG_State_sample!$B$588:$C$624,2, FALSE)</f>
        <v>2</v>
      </c>
      <c r="AN21" s="33">
        <f>VLOOKUP(B21,SDG_State_sample!$B$629:$D$669,2, FALSE)</f>
        <v>1</v>
      </c>
      <c r="AO21" s="33">
        <f>VLOOKUP(B21,SDG_State_sample!$B$677:$D$714,2, FALSE)</f>
        <v>4</v>
      </c>
      <c r="AP21" s="62">
        <f>VLOOKUP(B21,SDG_State_sample!$B$723:$D$759,2, FALSE)</f>
        <v>0</v>
      </c>
      <c r="AQ21" s="62">
        <f>VLOOKUP(B21,SDG_State_sample!$B$768:$D$804,2, FALSE)</f>
        <v>4</v>
      </c>
      <c r="AR21" s="62">
        <f>VLOOKUP(B21,SDG_State_sample!$B$813:$D$849,2, FALSE)</f>
        <v>9</v>
      </c>
      <c r="AS21" s="62">
        <f>VLOOKUP(B21,SDG_State_sample!$B$858:$D$894,2, FALSE)</f>
        <v>0</v>
      </c>
      <c r="AT21" s="62">
        <f>VLOOKUP(B21,SDG_State_sample!$B$903:$D$939,2, FALSE)</f>
        <v>7</v>
      </c>
    </row>
    <row r="22" spans="1:46" x14ac:dyDescent="0.25">
      <c r="A22" s="1">
        <v>21</v>
      </c>
      <c r="B22" s="1" t="s">
        <v>26</v>
      </c>
      <c r="C22" s="1">
        <v>900</v>
      </c>
      <c r="D22" s="1">
        <v>4286319</v>
      </c>
      <c r="E22" s="11">
        <v>182</v>
      </c>
      <c r="F22" s="25">
        <v>54</v>
      </c>
      <c r="G22" s="33">
        <v>12</v>
      </c>
      <c r="H22" s="25">
        <v>55</v>
      </c>
      <c r="I22" s="33">
        <v>106</v>
      </c>
      <c r="J22" s="33">
        <v>24</v>
      </c>
      <c r="K22" s="33">
        <v>82</v>
      </c>
      <c r="L22" s="33">
        <v>125</v>
      </c>
      <c r="M22" s="33">
        <v>123</v>
      </c>
      <c r="N22" s="33">
        <v>156</v>
      </c>
      <c r="O22" s="33">
        <v>84</v>
      </c>
      <c r="P22" s="33">
        <v>15</v>
      </c>
      <c r="Q22" s="33">
        <v>19</v>
      </c>
      <c r="R22" s="33">
        <v>25</v>
      </c>
      <c r="S22" s="33">
        <v>11</v>
      </c>
      <c r="T22" s="33">
        <v>27</v>
      </c>
      <c r="U22" s="33">
        <v>10</v>
      </c>
      <c r="V22" s="33">
        <v>29</v>
      </c>
      <c r="W22" s="33">
        <v>20</v>
      </c>
      <c r="X22" s="33">
        <v>3</v>
      </c>
      <c r="Y22" s="12">
        <v>26</v>
      </c>
      <c r="Z22" s="33">
        <v>117</v>
      </c>
      <c r="AA22" s="33">
        <v>33</v>
      </c>
      <c r="AB22" s="33">
        <f>VLOOKUP(B22,SDG_State_sample!$B$89:$E$132,3, FALSE)</f>
        <v>7</v>
      </c>
      <c r="AC22" s="22">
        <f>VLOOKUP(B22,SDG_State_sample!$B$134:$D$176,3, FALSE)</f>
        <v>35</v>
      </c>
      <c r="AD22" s="33">
        <f>VLOOKUP(B22,SDG_State_sample!$B$179:$D$220,2, FALSE)</f>
        <v>69</v>
      </c>
      <c r="AE22" s="33">
        <f>VLOOKUP(B22,SDG_State_sample!$B$224:$D$265,2, FALSE)</f>
        <v>17</v>
      </c>
      <c r="AF22" s="33">
        <f>VLOOKUP(B22,SDG_State_sample!$B$266:$D$310,2, FALSE)</f>
        <v>36</v>
      </c>
      <c r="AG22" s="33">
        <f>VLOOKUP(B22,SDG_State_sample!$B$314:$D$356,2, FALSE)</f>
        <v>11</v>
      </c>
      <c r="AH22" s="33">
        <f>VLOOKUP(B22,SDG_State_sample!$B$359:$D$402,2, FALSE)</f>
        <v>3</v>
      </c>
      <c r="AI22" s="33">
        <f>VLOOKUP(B22,SDG_State_sample!$B$404:$D$446,2, FALSE)</f>
        <v>14</v>
      </c>
      <c r="AJ22" s="43">
        <f>VLOOKUP(B22,SDG_State_sample!$B$449:$D$490,2, FALSE)</f>
        <v>10</v>
      </c>
      <c r="AK22" s="33">
        <f>VLOOKUP(B22,SDG_State_sample!B515:D558,2, FALSE)</f>
        <v>9</v>
      </c>
      <c r="AL22" s="33">
        <f>VLOOKUP(B22,SDG_State_sample!$B$539:$D$580,2, FALSE)</f>
        <v>11</v>
      </c>
      <c r="AM22" s="33">
        <f>VLOOKUP(B22,SDG_State_sample!$B$588:$C$624,2, FALSE)</f>
        <v>9</v>
      </c>
      <c r="AN22" s="33">
        <f>VLOOKUP(B22,SDG_State_sample!$B$629:$D$669,2, FALSE)</f>
        <v>4</v>
      </c>
      <c r="AO22" s="33">
        <f>VLOOKUP(B22,SDG_State_sample!$B$677:$D$714,2, FALSE)</f>
        <v>6</v>
      </c>
      <c r="AP22" s="62">
        <f>VLOOKUP(B22,SDG_State_sample!$B$723:$D$759,2, FALSE)</f>
        <v>1</v>
      </c>
      <c r="AQ22" s="62">
        <f>VLOOKUP(B22,SDG_State_sample!$B$768:$D$804,2, FALSE)</f>
        <v>6</v>
      </c>
      <c r="AR22" s="62">
        <f>VLOOKUP(B22,SDG_State_sample!$B$813:$D$849,2, FALSE)</f>
        <v>11</v>
      </c>
      <c r="AS22" s="62">
        <f>VLOOKUP(B22,SDG_State_sample!$B$858:$D$894,2, FALSE)</f>
        <v>1</v>
      </c>
      <c r="AT22" s="62">
        <f>VLOOKUP(B22,SDG_State_sample!$B$903:$D$939,2, FALSE)</f>
        <v>7</v>
      </c>
    </row>
    <row r="23" spans="1:46" x14ac:dyDescent="0.25">
      <c r="A23" s="1">
        <v>22</v>
      </c>
      <c r="B23" s="1" t="s">
        <v>27</v>
      </c>
      <c r="C23" s="1">
        <v>896</v>
      </c>
      <c r="D23" s="1">
        <v>4324074</v>
      </c>
      <c r="E23" s="11">
        <v>253</v>
      </c>
      <c r="F23" s="25">
        <v>46</v>
      </c>
      <c r="G23" s="33">
        <v>17</v>
      </c>
      <c r="H23" s="25">
        <v>49</v>
      </c>
      <c r="I23" s="33">
        <v>45</v>
      </c>
      <c r="J23" s="33">
        <v>17</v>
      </c>
      <c r="K23" s="33">
        <v>113</v>
      </c>
      <c r="L23" s="33">
        <v>193</v>
      </c>
      <c r="M23" s="33">
        <v>224</v>
      </c>
      <c r="N23" s="33">
        <v>241</v>
      </c>
      <c r="O23" s="33">
        <v>241</v>
      </c>
      <c r="P23" s="33">
        <v>36</v>
      </c>
      <c r="Q23" s="33">
        <v>18</v>
      </c>
      <c r="R23" s="33">
        <v>12</v>
      </c>
      <c r="S23" s="33">
        <v>14</v>
      </c>
      <c r="T23" s="33">
        <v>62</v>
      </c>
      <c r="U23" s="33">
        <v>12</v>
      </c>
      <c r="V23" s="33">
        <v>63</v>
      </c>
      <c r="W23" s="33">
        <v>13</v>
      </c>
      <c r="X23" s="33">
        <v>6</v>
      </c>
      <c r="Y23" s="12">
        <v>52</v>
      </c>
      <c r="Z23" s="33">
        <v>96</v>
      </c>
      <c r="AA23" s="33">
        <v>9</v>
      </c>
      <c r="AB23" s="33">
        <f>VLOOKUP(B23,SDG_State_sample!$B$89:$E$132,3, FALSE)</f>
        <v>2</v>
      </c>
      <c r="AC23" s="22">
        <f>VLOOKUP(B23,SDG_State_sample!$B$134:$D$176,3, FALSE)</f>
        <v>9</v>
      </c>
      <c r="AD23" s="33">
        <f>VLOOKUP(B23,SDG_State_sample!$B$179:$D$220,2, FALSE)</f>
        <v>9</v>
      </c>
      <c r="AE23" s="33">
        <f>VLOOKUP(B23,SDG_State_sample!$B$224:$D$265,2, FALSE)</f>
        <v>2</v>
      </c>
      <c r="AF23" s="33">
        <f>VLOOKUP(B23,SDG_State_sample!$B$266:$D$310,2, FALSE)</f>
        <v>33</v>
      </c>
      <c r="AG23" s="33">
        <f>VLOOKUP(B23,SDG_State_sample!$B$314:$D$356,2, FALSE)</f>
        <v>6</v>
      </c>
      <c r="AH23" s="33">
        <f>VLOOKUP(B23,SDG_State_sample!$B$359:$D$402,2, FALSE)</f>
        <v>11</v>
      </c>
      <c r="AI23" s="33">
        <f>VLOOKUP(B23,SDG_State_sample!$B$404:$D$446,2, FALSE)</f>
        <v>15</v>
      </c>
      <c r="AJ23" s="43">
        <f>VLOOKUP(B23,SDG_State_sample!$B$449:$D$490,2, FALSE)</f>
        <v>15</v>
      </c>
      <c r="AK23" s="33">
        <f>VLOOKUP(B23,SDG_State_sample!B516:D560,2, FALSE)</f>
        <v>8</v>
      </c>
      <c r="AL23" s="33">
        <f>VLOOKUP(B23,SDG_State_sample!$B$539:$D$580,2, FALSE)</f>
        <v>4</v>
      </c>
      <c r="AM23" s="33">
        <f>VLOOKUP(B23,SDG_State_sample!$B$588:$C$624,2, FALSE)</f>
        <v>0</v>
      </c>
      <c r="AN23" s="33">
        <f>VLOOKUP(B23,SDG_State_sample!$B$629:$D$669,2, FALSE)</f>
        <v>3</v>
      </c>
      <c r="AO23" s="33">
        <f>VLOOKUP(B23,SDG_State_sample!$B$677:$D$714,2, FALSE)</f>
        <v>5</v>
      </c>
      <c r="AP23" s="62">
        <f>VLOOKUP(B23,SDG_State_sample!$B$723:$D$759,2, FALSE)</f>
        <v>1</v>
      </c>
      <c r="AQ23" s="62">
        <f>VLOOKUP(B23,SDG_State_sample!$B$768:$D$804,2, FALSE)</f>
        <v>5</v>
      </c>
      <c r="AR23" s="62">
        <f>VLOOKUP(B23,SDG_State_sample!$B$813:$D$849,2, FALSE)</f>
        <v>3</v>
      </c>
      <c r="AS23" s="62">
        <f>VLOOKUP(B23,SDG_State_sample!$B$858:$D$894,2, FALSE)</f>
        <v>1</v>
      </c>
      <c r="AT23" s="62">
        <f>VLOOKUP(B23,SDG_State_sample!$B$903:$D$939,2, FALSE)</f>
        <v>6</v>
      </c>
    </row>
    <row r="24" spans="1:46" x14ac:dyDescent="0.25">
      <c r="A24" s="1">
        <v>23</v>
      </c>
      <c r="B24" s="1" t="s">
        <v>28</v>
      </c>
      <c r="C24" s="1">
        <v>900</v>
      </c>
      <c r="D24" s="1">
        <v>3086249</v>
      </c>
      <c r="E24" s="11">
        <v>102</v>
      </c>
      <c r="F24" s="25">
        <v>7</v>
      </c>
      <c r="G24" s="33">
        <v>3</v>
      </c>
      <c r="H24" s="25">
        <v>8</v>
      </c>
      <c r="I24" s="33">
        <v>26</v>
      </c>
      <c r="J24" s="33">
        <v>3</v>
      </c>
      <c r="K24" s="33">
        <v>319</v>
      </c>
      <c r="L24" s="33">
        <v>173</v>
      </c>
      <c r="M24" s="33">
        <v>203</v>
      </c>
      <c r="N24" s="33">
        <v>215</v>
      </c>
      <c r="O24" s="33">
        <v>173</v>
      </c>
      <c r="P24" s="33">
        <v>30</v>
      </c>
      <c r="Q24" s="33">
        <v>16</v>
      </c>
      <c r="R24" s="33">
        <v>8</v>
      </c>
      <c r="S24" s="33">
        <v>4</v>
      </c>
      <c r="T24" s="33">
        <v>26</v>
      </c>
      <c r="U24" s="33">
        <v>1</v>
      </c>
      <c r="V24" s="33">
        <v>26</v>
      </c>
      <c r="W24" s="33">
        <v>3</v>
      </c>
      <c r="X24" s="33">
        <v>1</v>
      </c>
      <c r="Y24" s="12">
        <v>21</v>
      </c>
      <c r="Z24" s="33">
        <v>30</v>
      </c>
      <c r="AA24" s="33">
        <v>2</v>
      </c>
      <c r="AB24" s="33">
        <f>VLOOKUP(B24,SDG_State_sample!$B$89:$E$132,3, FALSE)</f>
        <v>0</v>
      </c>
      <c r="AC24" s="22">
        <f>VLOOKUP(B24,SDG_State_sample!$B$134:$D$176,3, FALSE)</f>
        <v>2</v>
      </c>
      <c r="AD24" s="33">
        <f>VLOOKUP(B24,SDG_State_sample!$B$179:$D$220,2, FALSE)</f>
        <v>1</v>
      </c>
      <c r="AE24" s="33">
        <f>VLOOKUP(B24,SDG_State_sample!$B$224:$D$265,2, FALSE)</f>
        <v>1</v>
      </c>
      <c r="AF24" s="33">
        <f>VLOOKUP(B24,SDG_State_sample!$B$266:$D$310,2, FALSE)</f>
        <v>18</v>
      </c>
      <c r="AG24" s="33">
        <f>VLOOKUP(B24,SDG_State_sample!$B$314:$D$356,2, FALSE)</f>
        <v>3</v>
      </c>
      <c r="AH24" s="33">
        <f>VLOOKUP(B24,SDG_State_sample!$B$359:$D$402,2, FALSE)</f>
        <v>2</v>
      </c>
      <c r="AI24" s="33">
        <f>VLOOKUP(B24,SDG_State_sample!$B$404:$D$446,2, FALSE)</f>
        <v>3</v>
      </c>
      <c r="AJ24" s="43">
        <f>VLOOKUP(B24,SDG_State_sample!$B$449:$D$490,2, FALSE)</f>
        <v>6</v>
      </c>
      <c r="AK24" s="33">
        <f>VLOOKUP(B24,SDG_State_sample!B517:D561,2, FALSE)</f>
        <v>1</v>
      </c>
      <c r="AL24" s="33">
        <f>VLOOKUP(B24,SDG_State_sample!$B$539:$D$580,2, FALSE)</f>
        <v>6</v>
      </c>
      <c r="AM24" s="33">
        <f>VLOOKUP(B24,SDG_State_sample!$B$588:$C$624,2, FALSE)</f>
        <v>0</v>
      </c>
      <c r="AN24" s="33">
        <f>VLOOKUP(B24,SDG_State_sample!$B$629:$D$669,2, FALSE)</f>
        <v>1</v>
      </c>
      <c r="AO24" s="33">
        <f>VLOOKUP(B24,SDG_State_sample!$B$677:$D$714,2, FALSE)</f>
        <v>0</v>
      </c>
      <c r="AP24" s="62">
        <f>VLOOKUP(B24,SDG_State_sample!$B$723:$D$759,2, FALSE)</f>
        <v>0</v>
      </c>
      <c r="AQ24" s="62">
        <f>VLOOKUP(B24,SDG_State_sample!$B$768:$D$804,2, FALSE)</f>
        <v>0</v>
      </c>
      <c r="AR24" s="62">
        <f>VLOOKUP(B24,SDG_State_sample!$B$813:$D$849,2, FALSE)</f>
        <v>0</v>
      </c>
      <c r="AS24" s="62">
        <f>VLOOKUP(B24,SDG_State_sample!$B$858:$D$894,2, FALSE)</f>
        <v>0</v>
      </c>
      <c r="AT24" s="62">
        <f>VLOOKUP(B24,SDG_State_sample!$B$903:$D$939,2, FALSE)</f>
        <v>1</v>
      </c>
    </row>
    <row r="25" spans="1:46" x14ac:dyDescent="0.25">
      <c r="A25" s="1">
        <v>24</v>
      </c>
      <c r="B25" s="1" t="s">
        <v>29</v>
      </c>
      <c r="C25" s="1">
        <v>886</v>
      </c>
      <c r="D25" s="1">
        <v>12100616</v>
      </c>
      <c r="E25" s="11">
        <v>155</v>
      </c>
      <c r="F25" s="25">
        <v>10</v>
      </c>
      <c r="G25" s="33">
        <v>5</v>
      </c>
      <c r="H25" s="25">
        <v>12</v>
      </c>
      <c r="I25" s="33">
        <v>70</v>
      </c>
      <c r="J25" s="33">
        <v>23</v>
      </c>
      <c r="K25" s="33">
        <v>404</v>
      </c>
      <c r="L25" s="33">
        <v>197</v>
      </c>
      <c r="M25" s="33">
        <v>179</v>
      </c>
      <c r="N25" s="33">
        <v>205</v>
      </c>
      <c r="O25" s="33">
        <v>117</v>
      </c>
      <c r="P25" s="33">
        <v>41</v>
      </c>
      <c r="Q25" s="33">
        <v>34</v>
      </c>
      <c r="R25" s="33">
        <v>5</v>
      </c>
      <c r="S25" s="33">
        <v>13</v>
      </c>
      <c r="T25" s="33">
        <v>7</v>
      </c>
      <c r="U25" s="33">
        <v>1</v>
      </c>
      <c r="V25" s="33">
        <v>8</v>
      </c>
      <c r="W25" s="33">
        <v>4</v>
      </c>
      <c r="X25" s="33">
        <v>4</v>
      </c>
      <c r="Y25" s="12">
        <v>64</v>
      </c>
      <c r="Z25" s="33">
        <v>50</v>
      </c>
      <c r="AA25" s="33">
        <v>1</v>
      </c>
      <c r="AB25" s="33">
        <f>VLOOKUP(B25,SDG_State_sample!$B$89:$E$132,3, FALSE)</f>
        <v>2</v>
      </c>
      <c r="AC25" s="22">
        <f>VLOOKUP(B25,SDG_State_sample!$B$134:$D$176,3, FALSE)</f>
        <v>3</v>
      </c>
      <c r="AD25" s="33">
        <f>VLOOKUP(B25,SDG_State_sample!$B$179:$D$220,2, FALSE)</f>
        <v>18</v>
      </c>
      <c r="AE25" s="33">
        <f>VLOOKUP(B25,SDG_State_sample!$B$224:$D$265,2, FALSE)</f>
        <v>5</v>
      </c>
      <c r="AF25" s="33">
        <f>VLOOKUP(B25,SDG_State_sample!$B$266:$D$310,2, FALSE)</f>
        <v>118</v>
      </c>
      <c r="AG25" s="33">
        <f>VLOOKUP(B25,SDG_State_sample!$B$314:$D$356,2, FALSE)</f>
        <v>16</v>
      </c>
      <c r="AH25" s="33">
        <f>VLOOKUP(B25,SDG_State_sample!$B$359:$D$402,2, FALSE)</f>
        <v>13</v>
      </c>
      <c r="AI25" s="33">
        <f>VLOOKUP(B25,SDG_State_sample!$B$404:$D$446,2, FALSE)</f>
        <v>20</v>
      </c>
      <c r="AJ25" s="43">
        <f>VLOOKUP(B25,SDG_State_sample!$B$449:$D$490,2, FALSE)</f>
        <v>13</v>
      </c>
      <c r="AK25" s="33">
        <f>VLOOKUP(B25,SDG_State_sample!B518:D562,2, FALSE)</f>
        <v>12</v>
      </c>
      <c r="AL25" s="33">
        <f>VLOOKUP(B25,SDG_State_sample!$B$539:$D$580,2, FALSE)</f>
        <v>7</v>
      </c>
      <c r="AM25" s="33">
        <f>VLOOKUP(B25,SDG_State_sample!$B$588:$C$624,2, FALSE)</f>
        <v>0</v>
      </c>
      <c r="AN25" s="33">
        <f>VLOOKUP(B25,SDG_State_sample!$B$629:$D$669,2, FALSE)</f>
        <v>3</v>
      </c>
      <c r="AO25" s="33">
        <f>VLOOKUP(B25,SDG_State_sample!$B$677:$D$714,2, FALSE)</f>
        <v>1</v>
      </c>
      <c r="AP25" s="62">
        <f>VLOOKUP(B25,SDG_State_sample!$B$723:$D$759,2, FALSE)</f>
        <v>0</v>
      </c>
      <c r="AQ25" s="62">
        <f>VLOOKUP(B25,SDG_State_sample!$B$768:$D$804,2, FALSE)</f>
        <v>1</v>
      </c>
      <c r="AR25" s="62">
        <f>VLOOKUP(B25,SDG_State_sample!$B$813:$D$849,2, FALSE)</f>
        <v>0</v>
      </c>
      <c r="AS25" s="62">
        <f>VLOOKUP(B25,SDG_State_sample!$B$858:$D$894,2, FALSE)</f>
        <v>0</v>
      </c>
      <c r="AT25" s="62">
        <f>VLOOKUP(B25,SDG_State_sample!$B$903:$D$939,2, FALSE)</f>
        <v>1</v>
      </c>
    </row>
    <row r="26" spans="1:46" x14ac:dyDescent="0.25">
      <c r="A26" s="1">
        <v>25</v>
      </c>
      <c r="B26" s="1" t="s">
        <v>30</v>
      </c>
      <c r="C26" s="1">
        <v>900</v>
      </c>
      <c r="D26" s="1">
        <v>2439113</v>
      </c>
      <c r="E26" s="11">
        <v>405</v>
      </c>
      <c r="F26" s="25">
        <v>50</v>
      </c>
      <c r="G26" s="33">
        <v>8</v>
      </c>
      <c r="H26" s="25">
        <v>51</v>
      </c>
      <c r="I26" s="33">
        <v>61</v>
      </c>
      <c r="J26" s="33">
        <v>16</v>
      </c>
      <c r="K26" s="33">
        <v>196</v>
      </c>
      <c r="L26" s="33">
        <v>233</v>
      </c>
      <c r="M26" s="33">
        <v>217</v>
      </c>
      <c r="N26" s="33">
        <v>269</v>
      </c>
      <c r="O26" s="33">
        <v>211</v>
      </c>
      <c r="P26" s="33">
        <v>47</v>
      </c>
      <c r="Q26" s="33">
        <v>49</v>
      </c>
      <c r="R26" s="33">
        <v>26</v>
      </c>
      <c r="S26" s="33">
        <v>26</v>
      </c>
      <c r="T26" s="33">
        <v>90</v>
      </c>
      <c r="U26" s="33">
        <v>28</v>
      </c>
      <c r="V26" s="33">
        <v>95</v>
      </c>
      <c r="W26" s="33">
        <v>12</v>
      </c>
      <c r="X26" s="33">
        <v>4</v>
      </c>
      <c r="Y26" s="12">
        <v>106</v>
      </c>
      <c r="Z26" s="33">
        <v>190</v>
      </c>
      <c r="AA26" s="33">
        <v>7</v>
      </c>
      <c r="AB26" s="33">
        <f>VLOOKUP(B26,SDG_State_sample!$B$89:$E$132,3, FALSE)</f>
        <v>1</v>
      </c>
      <c r="AC26" s="22">
        <f>VLOOKUP(B26,SDG_State_sample!$B$134:$D$176,3, FALSE)</f>
        <v>8</v>
      </c>
      <c r="AD26" s="33">
        <f>VLOOKUP(B26,SDG_State_sample!$B$179:$D$220,2, FALSE)</f>
        <v>14</v>
      </c>
      <c r="AE26" s="33">
        <f>VLOOKUP(B26,SDG_State_sample!$B$224:$D$265,2, FALSE)</f>
        <v>5</v>
      </c>
      <c r="AF26" s="33">
        <f>VLOOKUP(B26,SDG_State_sample!$B$266:$D$310,2, FALSE)</f>
        <v>51</v>
      </c>
      <c r="AG26" s="33">
        <f>VLOOKUP(B26,SDG_State_sample!$B$314:$D$356,2, FALSE)</f>
        <v>18</v>
      </c>
      <c r="AH26" s="33">
        <f>VLOOKUP(B26,SDG_State_sample!$B$359:$D$402,2, FALSE)</f>
        <v>6</v>
      </c>
      <c r="AI26" s="33">
        <f>VLOOKUP(B26,SDG_State_sample!$B$404:$D$446,2, FALSE)</f>
        <v>23</v>
      </c>
      <c r="AJ26" s="43">
        <f>VLOOKUP(B26,SDG_State_sample!$B$449:$D$490,2, FALSE)</f>
        <v>26</v>
      </c>
      <c r="AK26" s="33">
        <f>VLOOKUP(B26,SDG_State_sample!B519:D563,2, FALSE)</f>
        <v>16</v>
      </c>
      <c r="AL26" s="33">
        <f>VLOOKUP(B26,SDG_State_sample!$B$539:$D$580,2, FALSE)</f>
        <v>9</v>
      </c>
      <c r="AM26" s="33">
        <f>VLOOKUP(B26,SDG_State_sample!$B$588:$C$624,2, FALSE)</f>
        <v>3</v>
      </c>
      <c r="AN26" s="33">
        <f>VLOOKUP(B26,SDG_State_sample!$B$629:$D$669,2, FALSE)</f>
        <v>4</v>
      </c>
      <c r="AO26" s="33">
        <f>VLOOKUP(B26,SDG_State_sample!$B$677:$D$714,2, FALSE)</f>
        <v>6</v>
      </c>
      <c r="AP26" s="62">
        <f>VLOOKUP(B26,SDG_State_sample!$B$723:$D$759,2, FALSE)</f>
        <v>1</v>
      </c>
      <c r="AQ26" s="62">
        <f>VLOOKUP(B26,SDG_State_sample!$B$768:$D$804,2, FALSE)</f>
        <v>7</v>
      </c>
      <c r="AR26" s="62">
        <f>VLOOKUP(B26,SDG_State_sample!$B$813:$D$849,2, FALSE)</f>
        <v>4</v>
      </c>
      <c r="AS26" s="62">
        <f>VLOOKUP(B26,SDG_State_sample!$B$858:$D$894,2, FALSE)</f>
        <v>0</v>
      </c>
      <c r="AT26" s="62">
        <f>VLOOKUP(B26,SDG_State_sample!$B$903:$D$939,2, FALSE)</f>
        <v>22</v>
      </c>
    </row>
    <row r="27" spans="1:46" x14ac:dyDescent="0.25">
      <c r="A27" s="1">
        <v>26</v>
      </c>
      <c r="B27" s="1" t="s">
        <v>31</v>
      </c>
      <c r="C27" s="1">
        <v>881</v>
      </c>
      <c r="D27" s="1">
        <v>5343260</v>
      </c>
      <c r="E27" s="11">
        <v>253</v>
      </c>
      <c r="F27" s="25">
        <v>47</v>
      </c>
      <c r="G27" s="33">
        <v>42</v>
      </c>
      <c r="H27" s="25">
        <v>59</v>
      </c>
      <c r="I27" s="33">
        <v>220</v>
      </c>
      <c r="J27" s="33">
        <v>52</v>
      </c>
      <c r="K27" s="33">
        <v>247</v>
      </c>
      <c r="L27" s="33">
        <v>301</v>
      </c>
      <c r="M27" s="33">
        <v>362</v>
      </c>
      <c r="N27" s="33">
        <v>406</v>
      </c>
      <c r="O27" s="33">
        <v>238</v>
      </c>
      <c r="P27" s="33">
        <v>55</v>
      </c>
      <c r="Q27" s="33">
        <v>59</v>
      </c>
      <c r="R27" s="33">
        <v>113</v>
      </c>
      <c r="S27" s="33">
        <v>27</v>
      </c>
      <c r="T27" s="33">
        <v>161</v>
      </c>
      <c r="U27" s="33">
        <v>40</v>
      </c>
      <c r="V27" s="33">
        <v>172</v>
      </c>
      <c r="W27" s="33">
        <v>67</v>
      </c>
      <c r="X27" s="33">
        <v>3</v>
      </c>
      <c r="Y27" s="12">
        <v>139</v>
      </c>
      <c r="Z27" s="33">
        <v>68</v>
      </c>
      <c r="AA27" s="33">
        <v>6</v>
      </c>
      <c r="AB27" s="33">
        <f>VLOOKUP(B27,SDG_State_sample!$B$89:$E$132,3, FALSE)</f>
        <v>3</v>
      </c>
      <c r="AC27" s="22">
        <f>VLOOKUP(B27,SDG_State_sample!$B$134:$D$176,3, FALSE)</f>
        <v>7</v>
      </c>
      <c r="AD27" s="33">
        <f>VLOOKUP(B27,SDG_State_sample!$B$179:$D$220,2, FALSE)</f>
        <v>36</v>
      </c>
      <c r="AE27" s="33">
        <f>VLOOKUP(B27,SDG_State_sample!$B$224:$D$265,2, FALSE)</f>
        <v>0</v>
      </c>
      <c r="AF27" s="33">
        <f>VLOOKUP(B27,SDG_State_sample!$B$266:$D$310,2, FALSE)</f>
        <v>22</v>
      </c>
      <c r="AG27" s="33">
        <f>VLOOKUP(B27,SDG_State_sample!$B$314:$D$356,2, FALSE)</f>
        <v>10</v>
      </c>
      <c r="AH27" s="33">
        <f>VLOOKUP(B27,SDG_State_sample!$B$359:$D$402,2, FALSE)</f>
        <v>1</v>
      </c>
      <c r="AI27" s="33">
        <f>VLOOKUP(B27,SDG_State_sample!$B$404:$D$446,2, FALSE)</f>
        <v>10</v>
      </c>
      <c r="AJ27" s="43">
        <f>VLOOKUP(B27,SDG_State_sample!$B$449:$D$490,2, FALSE)</f>
        <v>8</v>
      </c>
      <c r="AK27" s="33">
        <f>VLOOKUP(B27,SDG_State_sample!B520:D564,2, FALSE)</f>
        <v>4</v>
      </c>
      <c r="AL27" s="33">
        <f>VLOOKUP(B27,SDG_State_sample!$B$539:$D$580,2, FALSE)</f>
        <v>5</v>
      </c>
      <c r="AM27" s="33">
        <f>VLOOKUP(B27,SDG_State_sample!$B$588:$C$624,2, FALSE)</f>
        <v>5</v>
      </c>
      <c r="AN27" s="33">
        <f>VLOOKUP(B27,SDG_State_sample!$B$629:$D$669,2, FALSE)</f>
        <v>1</v>
      </c>
      <c r="AO27" s="33">
        <f>VLOOKUP(B27,SDG_State_sample!$B$677:$D$714,2, FALSE)</f>
        <v>5</v>
      </c>
      <c r="AP27" s="62">
        <f>VLOOKUP(B27,SDG_State_sample!$B$723:$D$759,2, FALSE)</f>
        <v>0</v>
      </c>
      <c r="AQ27" s="62">
        <f>VLOOKUP(B27,SDG_State_sample!$B$768:$D$804,2, FALSE)</f>
        <v>5</v>
      </c>
      <c r="AR27" s="62">
        <f>VLOOKUP(B27,SDG_State_sample!$B$813:$D$849,2, FALSE)</f>
        <v>0</v>
      </c>
      <c r="AS27" s="62">
        <f>VLOOKUP(B27,SDG_State_sample!$B$858:$D$894,2, FALSE)</f>
        <v>0</v>
      </c>
      <c r="AT27" s="62">
        <f>VLOOKUP(B27,SDG_State_sample!$B$903:$D$939,2, FALSE)</f>
        <v>1</v>
      </c>
    </row>
    <row r="28" spans="1:46" x14ac:dyDescent="0.25">
      <c r="A28" s="1">
        <v>27</v>
      </c>
      <c r="B28" s="1" t="s">
        <v>32</v>
      </c>
      <c r="C28" s="1">
        <v>894</v>
      </c>
      <c r="D28" s="1">
        <v>5024191</v>
      </c>
      <c r="E28" s="11">
        <v>165</v>
      </c>
      <c r="F28" s="25">
        <v>15</v>
      </c>
      <c r="G28" s="33">
        <v>7</v>
      </c>
      <c r="H28" s="25">
        <v>15</v>
      </c>
      <c r="I28" s="33">
        <v>69</v>
      </c>
      <c r="J28" s="33">
        <v>18</v>
      </c>
      <c r="K28" s="33">
        <v>422</v>
      </c>
      <c r="L28" s="33">
        <v>175</v>
      </c>
      <c r="M28" s="33">
        <v>179</v>
      </c>
      <c r="N28" s="33">
        <v>194</v>
      </c>
      <c r="O28" s="33">
        <v>218</v>
      </c>
      <c r="P28" s="33">
        <v>25</v>
      </c>
      <c r="Q28" s="33">
        <v>46</v>
      </c>
      <c r="R28" s="33">
        <v>14</v>
      </c>
      <c r="S28" s="33">
        <v>15</v>
      </c>
      <c r="T28" s="33">
        <v>50</v>
      </c>
      <c r="U28" s="33">
        <v>22</v>
      </c>
      <c r="V28" s="33">
        <v>52</v>
      </c>
      <c r="W28" s="33">
        <v>9</v>
      </c>
      <c r="X28" s="33">
        <v>7</v>
      </c>
      <c r="Y28" s="12">
        <v>121</v>
      </c>
      <c r="Z28" s="33">
        <v>55</v>
      </c>
      <c r="AA28" s="33">
        <v>2</v>
      </c>
      <c r="AB28" s="33">
        <f>VLOOKUP(B28,SDG_State_sample!$B$89:$E$132,3, FALSE)</f>
        <v>1</v>
      </c>
      <c r="AC28" s="22">
        <f>VLOOKUP(B28,SDG_State_sample!$B$134:$D$176,3, FALSE)</f>
        <v>3</v>
      </c>
      <c r="AD28" s="33">
        <f>VLOOKUP(B28,SDG_State_sample!$B$179:$D$220,2, FALSE)</f>
        <v>4</v>
      </c>
      <c r="AE28" s="33">
        <f>VLOOKUP(B28,SDG_State_sample!$B$224:$D$265,2, FALSE)</f>
        <v>2</v>
      </c>
      <c r="AF28" s="33">
        <f>VLOOKUP(B28,SDG_State_sample!$B$266:$D$310,2, FALSE)</f>
        <v>134</v>
      </c>
      <c r="AG28" s="33">
        <f>VLOOKUP(B28,SDG_State_sample!$B$314:$D$356,2, FALSE)</f>
        <v>2</v>
      </c>
      <c r="AH28" s="33">
        <f>VLOOKUP(B28,SDG_State_sample!$B$359:$D$402,2, FALSE)</f>
        <v>3</v>
      </c>
      <c r="AI28" s="33">
        <f>VLOOKUP(B28,SDG_State_sample!$B$404:$D$446,2, FALSE)</f>
        <v>4</v>
      </c>
      <c r="AJ28" s="43">
        <f>VLOOKUP(B28,SDG_State_sample!$B$449:$D$490,2, FALSE)</f>
        <v>25</v>
      </c>
      <c r="AK28" s="33">
        <f>VLOOKUP(B28,SDG_State_sample!B521:D565,2, FALSE)</f>
        <v>11</v>
      </c>
      <c r="AL28" s="33">
        <f>VLOOKUP(B28,SDG_State_sample!$B$539:$D$580,2, FALSE)</f>
        <v>14</v>
      </c>
      <c r="AM28" s="33">
        <f>VLOOKUP(B28,SDG_State_sample!$B$588:$C$624,2, FALSE)</f>
        <v>2</v>
      </c>
      <c r="AN28" s="33">
        <f>VLOOKUP(B28,SDG_State_sample!$B$629:$D$669,2, FALSE)</f>
        <v>2</v>
      </c>
      <c r="AO28" s="33">
        <f>VLOOKUP(B28,SDG_State_sample!$B$677:$D$714,2, FALSE)</f>
        <v>0</v>
      </c>
      <c r="AP28" s="62">
        <f>VLOOKUP(B28,SDG_State_sample!$B$723:$D$759,2, FALSE)</f>
        <v>0</v>
      </c>
      <c r="AQ28" s="62">
        <f>VLOOKUP(B28,SDG_State_sample!$B$768:$D$804,2, FALSE)</f>
        <v>0</v>
      </c>
      <c r="AR28" s="62">
        <f>VLOOKUP(B28,SDG_State_sample!$B$813:$D$849,2, FALSE)</f>
        <v>2</v>
      </c>
      <c r="AS28" s="62">
        <f>VLOOKUP(B28,SDG_State_sample!$B$858:$D$894,2, FALSE)</f>
        <v>0</v>
      </c>
      <c r="AT28" s="62">
        <f>VLOOKUP(B28,SDG_State_sample!$B$903:$D$939,2, FALSE)</f>
        <v>6</v>
      </c>
    </row>
    <row r="29" spans="1:46" x14ac:dyDescent="0.25">
      <c r="A29" s="1">
        <v>28</v>
      </c>
      <c r="B29" s="1" t="s">
        <v>33</v>
      </c>
      <c r="C29" s="1">
        <v>900</v>
      </c>
      <c r="D29" s="1">
        <v>4515660</v>
      </c>
      <c r="E29" s="11">
        <v>220</v>
      </c>
      <c r="F29" s="25">
        <v>19</v>
      </c>
      <c r="G29" s="33">
        <v>10</v>
      </c>
      <c r="H29" s="25">
        <v>21</v>
      </c>
      <c r="I29" s="33">
        <v>122</v>
      </c>
      <c r="J29" s="33">
        <v>8</v>
      </c>
      <c r="K29" s="33">
        <v>322</v>
      </c>
      <c r="L29" s="33">
        <v>201</v>
      </c>
      <c r="M29" s="33">
        <v>241</v>
      </c>
      <c r="N29" s="33">
        <v>259</v>
      </c>
      <c r="O29" s="33">
        <v>211</v>
      </c>
      <c r="P29" s="33">
        <v>37</v>
      </c>
      <c r="Q29" s="33">
        <v>61</v>
      </c>
      <c r="R29" s="33">
        <v>42</v>
      </c>
      <c r="S29" s="33">
        <v>9</v>
      </c>
      <c r="T29" s="33">
        <v>49</v>
      </c>
      <c r="U29" s="33">
        <v>5</v>
      </c>
      <c r="V29" s="33">
        <v>51</v>
      </c>
      <c r="W29" s="33">
        <v>3</v>
      </c>
      <c r="X29" s="33">
        <v>3</v>
      </c>
      <c r="Y29" s="12">
        <v>53</v>
      </c>
      <c r="Z29" s="33">
        <v>143</v>
      </c>
      <c r="AA29" s="33">
        <v>5</v>
      </c>
      <c r="AB29" s="33">
        <f>VLOOKUP(B29,SDG_State_sample!$B$89:$E$132,3, FALSE)</f>
        <v>6</v>
      </c>
      <c r="AC29" s="22">
        <f>VLOOKUP(B29,SDG_State_sample!$B$134:$D$176,3, FALSE)</f>
        <v>9</v>
      </c>
      <c r="AD29" s="33">
        <f>VLOOKUP(B29,SDG_State_sample!$B$179:$D$220,2, FALSE)</f>
        <v>26</v>
      </c>
      <c r="AE29" s="33">
        <f>VLOOKUP(B29,SDG_State_sample!$B$224:$D$265,2, FALSE)</f>
        <v>3</v>
      </c>
      <c r="AF29" s="33">
        <f>VLOOKUP(B29,SDG_State_sample!$B$266:$D$310,2, FALSE)</f>
        <v>59</v>
      </c>
      <c r="AG29" s="33">
        <f>VLOOKUP(B29,SDG_State_sample!$B$314:$D$356,2, FALSE)</f>
        <v>11</v>
      </c>
      <c r="AH29" s="33">
        <f>VLOOKUP(B29,SDG_State_sample!$B$359:$D$402,2, FALSE)</f>
        <v>10</v>
      </c>
      <c r="AI29" s="33">
        <f>VLOOKUP(B29,SDG_State_sample!$B$404:$D$446,2, FALSE)</f>
        <v>19</v>
      </c>
      <c r="AJ29" s="43">
        <f>VLOOKUP(B29,SDG_State_sample!$B$449:$D$490,2, FALSE)</f>
        <v>34</v>
      </c>
      <c r="AK29" s="33">
        <f>VLOOKUP(B29,SDG_State_sample!B522:D566,2, FALSE)</f>
        <v>9</v>
      </c>
      <c r="AL29" s="33">
        <f>VLOOKUP(B29,SDG_State_sample!$B$539:$D$580,2, FALSE)</f>
        <v>10</v>
      </c>
      <c r="AM29" s="33">
        <f>VLOOKUP(B29,SDG_State_sample!$B$588:$C$624,2, FALSE)</f>
        <v>1</v>
      </c>
      <c r="AN29" s="33">
        <f>VLOOKUP(B29,SDG_State_sample!$B$629:$D$669,2, FALSE)</f>
        <v>2</v>
      </c>
      <c r="AO29" s="33">
        <f>VLOOKUP(B29,SDG_State_sample!$B$677:$D$714,2, FALSE)</f>
        <v>3</v>
      </c>
      <c r="AP29" s="62">
        <f>VLOOKUP(B29,SDG_State_sample!$B$723:$D$759,2, FALSE)</f>
        <v>1</v>
      </c>
      <c r="AQ29" s="62">
        <f>VLOOKUP(B29,SDG_State_sample!$B$768:$D$804,2, FALSE)</f>
        <v>4</v>
      </c>
      <c r="AR29" s="62">
        <f>VLOOKUP(B29,SDG_State_sample!$B$813:$D$849,2, FALSE)</f>
        <v>1</v>
      </c>
      <c r="AS29" s="62">
        <f>VLOOKUP(B29,SDG_State_sample!$B$858:$D$894,2, FALSE)</f>
        <v>2</v>
      </c>
      <c r="AT29" s="62">
        <f>VLOOKUP(B29,SDG_State_sample!$B$903:$D$939,2, FALSE)</f>
        <v>11</v>
      </c>
    </row>
    <row r="30" spans="1:46" x14ac:dyDescent="0.25">
      <c r="A30" s="1">
        <v>29</v>
      </c>
      <c r="B30" s="1" t="s">
        <v>34</v>
      </c>
      <c r="C30" s="1">
        <v>900</v>
      </c>
      <c r="D30" s="1">
        <v>4536877</v>
      </c>
      <c r="E30" s="11">
        <v>201</v>
      </c>
      <c r="F30" s="25">
        <v>13</v>
      </c>
      <c r="G30" s="33">
        <v>8</v>
      </c>
      <c r="H30" s="25">
        <v>14</v>
      </c>
      <c r="I30" s="33">
        <v>101</v>
      </c>
      <c r="J30" s="33">
        <v>22</v>
      </c>
      <c r="K30" s="33">
        <v>462</v>
      </c>
      <c r="L30" s="33">
        <v>321</v>
      </c>
      <c r="M30" s="33">
        <v>365</v>
      </c>
      <c r="N30" s="33">
        <v>394</v>
      </c>
      <c r="O30" s="33">
        <v>330</v>
      </c>
      <c r="P30" s="33">
        <v>57</v>
      </c>
      <c r="Q30" s="33">
        <v>43</v>
      </c>
      <c r="R30" s="33">
        <v>14</v>
      </c>
      <c r="S30" s="33">
        <v>16</v>
      </c>
      <c r="T30" s="33">
        <v>49</v>
      </c>
      <c r="U30" s="33">
        <v>25</v>
      </c>
      <c r="V30" s="33">
        <v>65</v>
      </c>
      <c r="W30" s="33">
        <v>12</v>
      </c>
      <c r="X30" s="33">
        <v>16</v>
      </c>
      <c r="Y30" s="12">
        <v>109</v>
      </c>
      <c r="Z30" s="33">
        <v>61</v>
      </c>
      <c r="AA30" s="1">
        <v>0</v>
      </c>
      <c r="AB30" s="33">
        <f>VLOOKUP(B30,SDG_State_sample!$B$89:$E$132,3, FALSE)</f>
        <v>0</v>
      </c>
      <c r="AC30" s="22">
        <f>VLOOKUP(B30,SDG_State_sample!$B$134:$D$176,3, FALSE)</f>
        <v>0</v>
      </c>
      <c r="AD30" s="33">
        <f>VLOOKUP(B30,SDG_State_sample!$B$179:$D$220,2, FALSE)</f>
        <v>5</v>
      </c>
      <c r="AE30" s="33">
        <f>VLOOKUP(B30,SDG_State_sample!$B$224:$D$265,2, FALSE)</f>
        <v>3</v>
      </c>
      <c r="AF30" s="33">
        <f>VLOOKUP(B30,SDG_State_sample!$B$266:$D$310,2, FALSE)</f>
        <v>48</v>
      </c>
      <c r="AG30" s="33">
        <f>VLOOKUP(B30,SDG_State_sample!$B$314:$D$356,2, FALSE)</f>
        <v>6</v>
      </c>
      <c r="AH30" s="33">
        <f>VLOOKUP(B30,SDG_State_sample!$B$359:$D$402,2, FALSE)</f>
        <v>9</v>
      </c>
      <c r="AI30" s="33">
        <f>VLOOKUP(B30,SDG_State_sample!$B$404:$D$446,2, FALSE)</f>
        <v>13</v>
      </c>
      <c r="AJ30" s="43">
        <f>VLOOKUP(B30,SDG_State_sample!$B$449:$D$490,2, FALSE)</f>
        <v>7</v>
      </c>
      <c r="AK30" s="33">
        <f>VLOOKUP(B30,SDG_State_sample!B523:D567,2, FALSE)</f>
        <v>8</v>
      </c>
      <c r="AL30" s="33">
        <f>VLOOKUP(B30,SDG_State_sample!$B$539:$D$580,2, FALSE)</f>
        <v>13</v>
      </c>
      <c r="AM30" s="33">
        <f>VLOOKUP(B30,SDG_State_sample!$B$588:$C$624,2, FALSE)</f>
        <v>2</v>
      </c>
      <c r="AN30" s="33">
        <f>VLOOKUP(B30,SDG_State_sample!$B$629:$D$669,2, FALSE)</f>
        <v>1</v>
      </c>
      <c r="AO30" s="33">
        <f>VLOOKUP(B30,SDG_State_sample!$B$677:$D$714,2, FALSE)</f>
        <v>4</v>
      </c>
      <c r="AP30" s="62">
        <f>VLOOKUP(B30,SDG_State_sample!$B$723:$D$759,2, FALSE)</f>
        <v>0</v>
      </c>
      <c r="AQ30" s="62">
        <f>VLOOKUP(B30,SDG_State_sample!$B$768:$D$804,2, FALSE)</f>
        <v>4</v>
      </c>
      <c r="AR30" s="62">
        <f>VLOOKUP(B30,SDG_State_sample!$B$813:$D$849,2, FALSE)</f>
        <v>1</v>
      </c>
      <c r="AS30" s="62">
        <f>VLOOKUP(B30,SDG_State_sample!$B$858:$D$894,2, FALSE)</f>
        <v>2</v>
      </c>
      <c r="AT30" s="62">
        <f>VLOOKUP(B30,SDG_State_sample!$B$903:$D$939,2, FALSE)</f>
        <v>8</v>
      </c>
    </row>
    <row r="31" spans="1:46" x14ac:dyDescent="0.25">
      <c r="A31" s="1">
        <v>30</v>
      </c>
      <c r="B31" s="1" t="s">
        <v>35</v>
      </c>
      <c r="C31" s="1">
        <v>900</v>
      </c>
      <c r="D31" s="1">
        <v>7540300</v>
      </c>
      <c r="E31" s="11">
        <v>156</v>
      </c>
      <c r="F31" s="25">
        <v>12</v>
      </c>
      <c r="G31" s="33">
        <v>8</v>
      </c>
      <c r="H31" s="25">
        <v>15</v>
      </c>
      <c r="I31" s="33">
        <v>13</v>
      </c>
      <c r="J31" s="33">
        <v>8</v>
      </c>
      <c r="K31" s="33">
        <v>264</v>
      </c>
      <c r="L31" s="33">
        <v>177</v>
      </c>
      <c r="M31" s="33">
        <v>175</v>
      </c>
      <c r="N31" s="33">
        <v>188</v>
      </c>
      <c r="O31" s="33">
        <v>140</v>
      </c>
      <c r="P31" s="33">
        <v>20</v>
      </c>
      <c r="Q31" s="33">
        <v>14</v>
      </c>
      <c r="R31" s="33">
        <v>5</v>
      </c>
      <c r="S31" s="33">
        <v>5</v>
      </c>
      <c r="T31" s="33">
        <v>17</v>
      </c>
      <c r="U31" s="33">
        <v>7</v>
      </c>
      <c r="V31" s="33">
        <v>18</v>
      </c>
      <c r="W31" s="33">
        <v>21</v>
      </c>
      <c r="X31" s="33">
        <v>2</v>
      </c>
      <c r="Y31" s="12">
        <v>79</v>
      </c>
      <c r="Z31" s="33">
        <v>95</v>
      </c>
      <c r="AA31" s="33">
        <v>4</v>
      </c>
      <c r="AB31" s="33">
        <f>VLOOKUP(B31,SDG_State_sample!$B$89:$E$132,3, FALSE)</f>
        <v>3</v>
      </c>
      <c r="AC31" s="22">
        <f>VLOOKUP(B31,SDG_State_sample!$B$134:$D$176,3, FALSE)</f>
        <v>5</v>
      </c>
      <c r="AD31" s="33">
        <f>VLOOKUP(B31,SDG_State_sample!$B$179:$D$220,2, FALSE)</f>
        <v>4</v>
      </c>
      <c r="AE31" s="33">
        <f>VLOOKUP(B31,SDG_State_sample!$B$224:$D$265,2, FALSE)</f>
        <v>3</v>
      </c>
      <c r="AF31" s="33">
        <f>VLOOKUP(B31,SDG_State_sample!$B$266:$D$310,2, FALSE)</f>
        <v>81</v>
      </c>
      <c r="AG31" s="33">
        <f>VLOOKUP(B31,SDG_State_sample!$B$314:$D$356,2, FALSE)</f>
        <v>11</v>
      </c>
      <c r="AH31" s="33">
        <f>VLOOKUP(B31,SDG_State_sample!$B$359:$D$402,2, FALSE)</f>
        <v>12</v>
      </c>
      <c r="AI31" s="33">
        <f>VLOOKUP(B31,SDG_State_sample!$B$404:$D$446,2, FALSE)</f>
        <v>18</v>
      </c>
      <c r="AJ31" s="43">
        <f>VLOOKUP(B31,SDG_State_sample!$B$449:$D$490,2, FALSE)</f>
        <v>10</v>
      </c>
      <c r="AK31" s="33">
        <f>VLOOKUP(B31,SDG_State_sample!B524:D568,2, FALSE)</f>
        <v>9</v>
      </c>
      <c r="AL31" s="33">
        <f>VLOOKUP(B31,SDG_State_sample!$B$539:$D$580,2, FALSE)</f>
        <v>4</v>
      </c>
      <c r="AM31" s="33">
        <f>VLOOKUP(B31,SDG_State_sample!$B$588:$C$624,2, FALSE)</f>
        <v>0</v>
      </c>
      <c r="AN31" s="33">
        <f>VLOOKUP(B31,SDG_State_sample!$B$629:$D$669,2, FALSE)</f>
        <v>3</v>
      </c>
      <c r="AO31" s="33">
        <f>VLOOKUP(B31,SDG_State_sample!$B$677:$D$714,2, FALSE)</f>
        <v>1</v>
      </c>
      <c r="AP31" s="62">
        <f>VLOOKUP(B31,SDG_State_sample!$B$723:$D$759,2, FALSE)</f>
        <v>0</v>
      </c>
      <c r="AQ31" s="62">
        <f>VLOOKUP(B31,SDG_State_sample!$B$768:$D$804,2, FALSE)</f>
        <v>1</v>
      </c>
      <c r="AR31" s="62">
        <f>VLOOKUP(B31,SDG_State_sample!$B$813:$D$849,2, FALSE)</f>
        <v>12</v>
      </c>
      <c r="AS31" s="62">
        <f>VLOOKUP(B31,SDG_State_sample!$B$858:$D$894,2, FALSE)</f>
        <v>1</v>
      </c>
      <c r="AT31" s="62">
        <f>VLOOKUP(B31,SDG_State_sample!$B$903:$D$939,2, FALSE)</f>
        <v>2</v>
      </c>
    </row>
    <row r="32" spans="1:46" x14ac:dyDescent="0.25">
      <c r="A32" s="1">
        <v>31</v>
      </c>
      <c r="B32" s="1" t="s">
        <v>36</v>
      </c>
      <c r="C32" s="1">
        <v>898</v>
      </c>
      <c r="D32" s="1">
        <v>4075392</v>
      </c>
      <c r="E32" s="11">
        <v>214</v>
      </c>
      <c r="F32" s="25">
        <v>28</v>
      </c>
      <c r="G32" s="33">
        <v>12</v>
      </c>
      <c r="H32" s="25">
        <v>29</v>
      </c>
      <c r="I32" s="33">
        <v>92</v>
      </c>
      <c r="J32" s="33">
        <v>2</v>
      </c>
      <c r="K32" s="33">
        <v>87</v>
      </c>
      <c r="L32" s="33">
        <v>245</v>
      </c>
      <c r="M32" s="33">
        <v>220</v>
      </c>
      <c r="N32" s="33">
        <v>253</v>
      </c>
      <c r="O32" s="33">
        <v>170</v>
      </c>
      <c r="P32" s="33">
        <v>17</v>
      </c>
      <c r="Q32" s="33">
        <v>8</v>
      </c>
      <c r="R32" s="33">
        <v>30</v>
      </c>
      <c r="S32" s="33">
        <v>11</v>
      </c>
      <c r="T32" s="33">
        <v>55</v>
      </c>
      <c r="U32" s="33">
        <v>11</v>
      </c>
      <c r="V32" s="33">
        <v>58</v>
      </c>
      <c r="W32" s="33">
        <v>9</v>
      </c>
      <c r="X32" s="33">
        <v>3</v>
      </c>
      <c r="Y32" s="12">
        <v>71</v>
      </c>
      <c r="Z32" s="33">
        <v>88</v>
      </c>
      <c r="AA32" s="33">
        <v>6</v>
      </c>
      <c r="AB32" s="33">
        <f>VLOOKUP(B32,SDG_State_sample!$B$89:$E$132,3, FALSE)</f>
        <v>1</v>
      </c>
      <c r="AC32" s="22">
        <f>VLOOKUP(B32,SDG_State_sample!$B$134:$D$176,3, FALSE)</f>
        <v>7</v>
      </c>
      <c r="AD32" s="33">
        <f>VLOOKUP(B32,SDG_State_sample!$B$179:$D$220,2, FALSE)</f>
        <v>9</v>
      </c>
      <c r="AE32" s="33">
        <f>VLOOKUP(B32,SDG_State_sample!$B$224:$D$265,2, FALSE)</f>
        <v>1</v>
      </c>
      <c r="AF32" s="33">
        <f>VLOOKUP(B32,SDG_State_sample!$B$266:$D$310,2, FALSE)</f>
        <v>23</v>
      </c>
      <c r="AG32" s="33">
        <f>VLOOKUP(B32,SDG_State_sample!$B$314:$D$356,2, FALSE)</f>
        <v>9</v>
      </c>
      <c r="AH32" s="33">
        <f>VLOOKUP(B32,SDG_State_sample!$B$359:$D$402,2, FALSE)</f>
        <v>1</v>
      </c>
      <c r="AI32" s="33">
        <f>VLOOKUP(B32,SDG_State_sample!$B$404:$D$446,2, FALSE)</f>
        <v>9</v>
      </c>
      <c r="AJ32" s="43">
        <f>VLOOKUP(B32,SDG_State_sample!$B$449:$D$490,2, FALSE)</f>
        <v>7</v>
      </c>
      <c r="AK32" s="33">
        <f>VLOOKUP(B32,SDG_State_sample!B525:D569,2, FALSE)</f>
        <v>6</v>
      </c>
      <c r="AL32" s="33">
        <f>VLOOKUP(B32,SDG_State_sample!$B$539:$D$580,2, FALSE)</f>
        <v>1</v>
      </c>
      <c r="AM32" s="33">
        <f>VLOOKUP(B32,SDG_State_sample!$B$588:$C$624,2, FALSE)</f>
        <v>9</v>
      </c>
      <c r="AN32" s="33">
        <f>VLOOKUP(B32,SDG_State_sample!$B$629:$D$669,2, FALSE)</f>
        <v>1</v>
      </c>
      <c r="AO32" s="33">
        <f>VLOOKUP(B32,SDG_State_sample!$B$677:$D$714,2, FALSE)</f>
        <v>0</v>
      </c>
      <c r="AP32" s="62">
        <f>VLOOKUP(B32,SDG_State_sample!$B$723:$D$759,2, FALSE)</f>
        <v>1</v>
      </c>
      <c r="AQ32" s="62">
        <f>VLOOKUP(B32,SDG_State_sample!$B$768:$D$804,2, FALSE)</f>
        <v>1</v>
      </c>
      <c r="AR32" s="62">
        <f>VLOOKUP(B32,SDG_State_sample!$B$813:$D$849,2, FALSE)</f>
        <v>1</v>
      </c>
      <c r="AS32" s="62">
        <f>VLOOKUP(B32,SDG_State_sample!$B$858:$D$894,2, FALSE)</f>
        <v>0</v>
      </c>
      <c r="AT32" s="62">
        <f>VLOOKUP(B32,SDG_State_sample!$B$903:$D$939,2, FALSE)</f>
        <v>3</v>
      </c>
    </row>
    <row r="33" spans="1:46" x14ac:dyDescent="0.25">
      <c r="A33" s="1">
        <v>32</v>
      </c>
      <c r="B33" s="1" t="s">
        <v>37</v>
      </c>
      <c r="C33" s="1">
        <v>899</v>
      </c>
      <c r="D33" s="1">
        <v>7023942</v>
      </c>
      <c r="E33" s="11">
        <v>121</v>
      </c>
      <c r="F33" s="25">
        <v>13</v>
      </c>
      <c r="G33" s="33">
        <v>6</v>
      </c>
      <c r="H33" s="25">
        <v>13</v>
      </c>
      <c r="I33" s="33">
        <v>14</v>
      </c>
      <c r="J33" s="33">
        <v>5</v>
      </c>
      <c r="K33" s="33">
        <v>132</v>
      </c>
      <c r="L33" s="33">
        <v>165</v>
      </c>
      <c r="M33" s="33">
        <v>165</v>
      </c>
      <c r="N33" s="33">
        <v>184</v>
      </c>
      <c r="O33" s="33">
        <v>176</v>
      </c>
      <c r="P33" s="33">
        <v>27</v>
      </c>
      <c r="Q33" s="33">
        <v>7</v>
      </c>
      <c r="R33" s="33">
        <v>8</v>
      </c>
      <c r="S33" s="33">
        <v>7</v>
      </c>
      <c r="T33" s="33">
        <v>33</v>
      </c>
      <c r="U33" s="33">
        <v>4</v>
      </c>
      <c r="V33" s="33">
        <v>33</v>
      </c>
      <c r="W33" s="33">
        <v>6</v>
      </c>
      <c r="X33" s="33">
        <v>2</v>
      </c>
      <c r="Y33" s="12">
        <v>28</v>
      </c>
      <c r="Z33" s="33">
        <v>71</v>
      </c>
      <c r="AA33" s="33">
        <v>3</v>
      </c>
      <c r="AB33" s="33">
        <f>VLOOKUP(B33,SDG_State_sample!$B$89:$E$132,3, FALSE)</f>
        <v>0</v>
      </c>
      <c r="AC33" s="22">
        <f>VLOOKUP(B33,SDG_State_sample!$B$134:$D$176,3, FALSE)</f>
        <v>3</v>
      </c>
      <c r="AD33" s="33">
        <f>VLOOKUP(B33,SDG_State_sample!$B$179:$D$220,2, FALSE)</f>
        <v>10</v>
      </c>
      <c r="AE33" s="33">
        <f>VLOOKUP(B33,SDG_State_sample!$B$224:$D$265,2, FALSE)</f>
        <v>4</v>
      </c>
      <c r="AF33" s="33">
        <f>VLOOKUP(B33,SDG_State_sample!$B$266:$D$310,2, FALSE)</f>
        <v>46</v>
      </c>
      <c r="AG33" s="33">
        <f>VLOOKUP(B33,SDG_State_sample!$B$314:$D$356,2, FALSE)</f>
        <v>17</v>
      </c>
      <c r="AH33" s="33">
        <f>VLOOKUP(B33,SDG_State_sample!$B$359:$D$402,2, FALSE)</f>
        <v>20</v>
      </c>
      <c r="AI33" s="33">
        <f>VLOOKUP(B33,SDG_State_sample!$B$404:$D$446,2, FALSE)</f>
        <v>28</v>
      </c>
      <c r="AJ33" s="43">
        <f>VLOOKUP(B33,SDG_State_sample!$B$449:$D$490,2, FALSE)</f>
        <v>34</v>
      </c>
      <c r="AK33" s="33">
        <f>VLOOKUP(B33,SDG_State_sample!B526:D570,2, FALSE)</f>
        <v>14</v>
      </c>
      <c r="AL33" s="33">
        <f>VLOOKUP(B33,SDG_State_sample!$B$539:$D$580,2, FALSE)</f>
        <v>4</v>
      </c>
      <c r="AM33" s="33">
        <f>VLOOKUP(B33,SDG_State_sample!$B$588:$C$624,2, FALSE)</f>
        <v>3</v>
      </c>
      <c r="AN33" s="33">
        <f>VLOOKUP(B33,SDG_State_sample!$B$629:$D$669,2, FALSE)</f>
        <v>2</v>
      </c>
      <c r="AO33" s="33">
        <f>VLOOKUP(B33,SDG_State_sample!$B$677:$D$714,2, FALSE)</f>
        <v>5</v>
      </c>
      <c r="AP33" s="62">
        <f>VLOOKUP(B33,SDG_State_sample!$B$723:$D$759,2, FALSE)</f>
        <v>0</v>
      </c>
      <c r="AQ33" s="62">
        <f>VLOOKUP(B33,SDG_State_sample!$B$768:$D$804,2, FALSE)</f>
        <v>5</v>
      </c>
      <c r="AR33" s="62">
        <f>VLOOKUP(B33,SDG_State_sample!$B$813:$D$849,2, FALSE)</f>
        <v>5</v>
      </c>
      <c r="AS33" s="62">
        <f>VLOOKUP(B33,SDG_State_sample!$B$858:$D$894,2, FALSE)</f>
        <v>1</v>
      </c>
      <c r="AT33" s="62">
        <f>VLOOKUP(B33,SDG_State_sample!$B$903:$D$939,2, FALSE)</f>
        <v>5</v>
      </c>
    </row>
    <row r="34" spans="1:46" x14ac:dyDescent="0.25">
      <c r="A34" s="1">
        <v>33</v>
      </c>
      <c r="B34" s="1" t="s">
        <v>38</v>
      </c>
      <c r="C34" s="1">
        <v>900</v>
      </c>
      <c r="D34" s="1">
        <v>4831152</v>
      </c>
      <c r="E34" s="11">
        <v>144</v>
      </c>
      <c r="F34" s="25">
        <v>20</v>
      </c>
      <c r="G34" s="33">
        <v>3</v>
      </c>
      <c r="H34" s="25">
        <v>20</v>
      </c>
      <c r="I34" s="33">
        <v>51</v>
      </c>
      <c r="J34" s="33">
        <v>10</v>
      </c>
      <c r="K34" s="33">
        <v>49</v>
      </c>
      <c r="L34" s="33">
        <v>213</v>
      </c>
      <c r="M34" s="33">
        <v>177</v>
      </c>
      <c r="N34" s="33">
        <v>240</v>
      </c>
      <c r="O34" s="33">
        <v>59</v>
      </c>
      <c r="P34" s="33">
        <v>3</v>
      </c>
      <c r="Q34" s="33">
        <v>2</v>
      </c>
      <c r="R34" s="33">
        <v>3</v>
      </c>
      <c r="S34" s="33">
        <v>4</v>
      </c>
      <c r="T34" s="33">
        <v>28</v>
      </c>
      <c r="U34" s="33">
        <v>2</v>
      </c>
      <c r="V34" s="33">
        <v>28</v>
      </c>
      <c r="W34" s="33">
        <v>24</v>
      </c>
      <c r="X34" s="33">
        <v>1</v>
      </c>
      <c r="Y34" s="12">
        <v>27</v>
      </c>
      <c r="Z34" s="33">
        <v>90</v>
      </c>
      <c r="AA34" s="33">
        <v>6</v>
      </c>
      <c r="AB34" s="33">
        <f>VLOOKUP(B34,SDG_State_sample!$B$89:$E$132,3, FALSE)</f>
        <v>1</v>
      </c>
      <c r="AC34" s="22">
        <f>VLOOKUP(B34,SDG_State_sample!$B$134:$D$176,3, FALSE)</f>
        <v>6</v>
      </c>
      <c r="AD34" s="33">
        <f>VLOOKUP(B34,SDG_State_sample!$B$179:$D$220,2, FALSE)</f>
        <v>24</v>
      </c>
      <c r="AE34" s="33">
        <f>VLOOKUP(B34,SDG_State_sample!$B$224:$D$265,2, FALSE)</f>
        <v>9</v>
      </c>
      <c r="AF34" s="33">
        <f>VLOOKUP(B34,SDG_State_sample!$B$266:$D$310,2, FALSE)</f>
        <v>16</v>
      </c>
      <c r="AG34" s="33">
        <f>VLOOKUP(B34,SDG_State_sample!$B$314:$D$356,2, FALSE)</f>
        <v>35</v>
      </c>
      <c r="AH34" s="33">
        <f>VLOOKUP(B34,SDG_State_sample!$B$359:$D$402,2, FALSE)</f>
        <v>13</v>
      </c>
      <c r="AI34" s="33">
        <f>VLOOKUP(B34,SDG_State_sample!$B$404:$D$446,2, FALSE)</f>
        <v>39</v>
      </c>
      <c r="AJ34" s="43">
        <f>VLOOKUP(B34,SDG_State_sample!$B$449:$D$490,2, FALSE)</f>
        <v>13</v>
      </c>
      <c r="AK34" s="33">
        <f>VLOOKUP(B34,SDG_State_sample!B527:D571,2, FALSE)</f>
        <v>1</v>
      </c>
      <c r="AL34" s="33">
        <f>VLOOKUP(B34,SDG_State_sample!$B$539:$D$580,2, FALSE)</f>
        <v>0</v>
      </c>
      <c r="AM34" s="33">
        <f>VLOOKUP(B34,SDG_State_sample!$B$588:$C$624,2, FALSE)</f>
        <v>3</v>
      </c>
      <c r="AN34" s="33">
        <f>VLOOKUP(B34,SDG_State_sample!$B$629:$D$669,2, FALSE)</f>
        <v>2</v>
      </c>
      <c r="AO34" s="33">
        <f>VLOOKUP(B34,SDG_State_sample!$B$677:$D$714,2, FALSE)</f>
        <v>2</v>
      </c>
      <c r="AP34" s="62">
        <f>VLOOKUP(B34,SDG_State_sample!$B$723:$D$759,2, FALSE)</f>
        <v>0</v>
      </c>
      <c r="AQ34" s="62">
        <f>VLOOKUP(B34,SDG_State_sample!$B$768:$D$804,2, FALSE)</f>
        <v>2</v>
      </c>
      <c r="AR34" s="62">
        <f>VLOOKUP(B34,SDG_State_sample!$B$813:$D$849,2, FALSE)</f>
        <v>20</v>
      </c>
      <c r="AS34" s="62">
        <f>VLOOKUP(B34,SDG_State_sample!$B$858:$D$894,2, FALSE)</f>
        <v>1</v>
      </c>
      <c r="AT34" s="62">
        <f>VLOOKUP(B34,SDG_State_sample!$B$903:$D$939,2, FALSE)</f>
        <v>6</v>
      </c>
    </row>
    <row r="35" spans="1:46" x14ac:dyDescent="0.25">
      <c r="A35" s="1">
        <v>34</v>
      </c>
      <c r="B35" s="1" t="s">
        <v>39</v>
      </c>
      <c r="C35" s="1">
        <v>897</v>
      </c>
      <c r="D35" s="1">
        <v>2968132</v>
      </c>
      <c r="E35" s="11">
        <v>300</v>
      </c>
      <c r="F35" s="25">
        <v>31</v>
      </c>
      <c r="G35" s="33">
        <v>8</v>
      </c>
      <c r="H35" s="25">
        <v>32</v>
      </c>
      <c r="I35" s="33">
        <v>40</v>
      </c>
      <c r="J35" s="33">
        <v>31</v>
      </c>
      <c r="K35" s="33">
        <v>21</v>
      </c>
      <c r="L35" s="33">
        <v>51</v>
      </c>
      <c r="M35" s="33">
        <v>38</v>
      </c>
      <c r="N35" s="33">
        <v>66</v>
      </c>
      <c r="O35" s="33">
        <v>25</v>
      </c>
      <c r="P35" s="33">
        <v>46</v>
      </c>
      <c r="Q35" s="33">
        <v>11</v>
      </c>
      <c r="R35" s="33">
        <v>77</v>
      </c>
      <c r="S35" s="33">
        <v>7</v>
      </c>
      <c r="T35" s="33">
        <v>35</v>
      </c>
      <c r="U35" s="33">
        <v>17</v>
      </c>
      <c r="V35" s="33">
        <v>44</v>
      </c>
      <c r="W35" s="33">
        <v>74</v>
      </c>
      <c r="X35" s="33">
        <v>2</v>
      </c>
      <c r="Y35" s="12">
        <v>19</v>
      </c>
      <c r="Z35" s="33">
        <v>161</v>
      </c>
      <c r="AA35" s="33">
        <v>10</v>
      </c>
      <c r="AB35" s="33">
        <f>VLOOKUP(B35,SDG_State_sample!$B$89:$E$132,3, FALSE)</f>
        <v>4</v>
      </c>
      <c r="AC35" s="22">
        <f>VLOOKUP(B35,SDG_State_sample!$B$134:$D$176,3, FALSE)</f>
        <v>11</v>
      </c>
      <c r="AD35" s="33">
        <f>VLOOKUP(B35,SDG_State_sample!$B$179:$D$220,2, FALSE)</f>
        <v>26</v>
      </c>
      <c r="AE35" s="33">
        <f>VLOOKUP(B35,SDG_State_sample!$B$224:$D$265,2, FALSE)</f>
        <v>8</v>
      </c>
      <c r="AF35" s="33">
        <f>VLOOKUP(B35,SDG_State_sample!$B$266:$D$310,2, FALSE)</f>
        <v>5</v>
      </c>
      <c r="AG35" s="33">
        <f>VLOOKUP(B35,SDG_State_sample!$B$314:$D$356,2, FALSE)</f>
        <v>8</v>
      </c>
      <c r="AH35" s="33">
        <f>VLOOKUP(B35,SDG_State_sample!$B$359:$D$402,2, FALSE)</f>
        <v>5</v>
      </c>
      <c r="AI35" s="33">
        <f>VLOOKUP(B35,SDG_State_sample!$B$404:$D$446,2, FALSE)</f>
        <v>11</v>
      </c>
      <c r="AJ35" s="43">
        <f>VLOOKUP(B35,SDG_State_sample!$B$449:$D$490,2, FALSE)</f>
        <v>5</v>
      </c>
      <c r="AK35" s="33">
        <f>VLOOKUP(B35,SDG_State_sample!B528:D572,2, FALSE)</f>
        <v>38</v>
      </c>
      <c r="AL35" s="33">
        <f>VLOOKUP(B35,SDG_State_sample!$B$539:$D$580,2, FALSE)</f>
        <v>6</v>
      </c>
      <c r="AM35" s="33">
        <f>VLOOKUP(B35,SDG_State_sample!$B$588:$C$624,2, FALSE)</f>
        <v>15</v>
      </c>
      <c r="AN35" s="33">
        <f>VLOOKUP(B35,SDG_State_sample!$B$629:$D$669,2, FALSE)</f>
        <v>3</v>
      </c>
      <c r="AO35" s="33">
        <f>VLOOKUP(B35,SDG_State_sample!$B$677:$D$714,2, FALSE)</f>
        <v>2</v>
      </c>
      <c r="AP35" s="62">
        <f>VLOOKUP(B35,SDG_State_sample!$B$723:$D$759,2, FALSE)</f>
        <v>1</v>
      </c>
      <c r="AQ35" s="62">
        <f>VLOOKUP(B35,SDG_State_sample!$B$768:$D$804,2, FALSE)</f>
        <v>3</v>
      </c>
      <c r="AR35" s="62">
        <f>VLOOKUP(B35,SDG_State_sample!$B$813:$D$849,2, FALSE)</f>
        <v>14</v>
      </c>
      <c r="AS35" s="62">
        <f>VLOOKUP(B35,SDG_State_sample!$B$858:$D$894,2, FALSE)</f>
        <v>0</v>
      </c>
      <c r="AT35" s="62">
        <f>VLOOKUP(B35,SDG_State_sample!$B$903:$D$939,2, FALSE)</f>
        <v>6</v>
      </c>
    </row>
    <row r="36" spans="1:46" x14ac:dyDescent="0.25">
      <c r="A36" s="1">
        <v>35</v>
      </c>
      <c r="B36" s="1" t="s">
        <v>40</v>
      </c>
      <c r="C36" s="1">
        <v>898</v>
      </c>
      <c r="D36" s="1">
        <v>3163747</v>
      </c>
      <c r="E36" s="11">
        <v>93</v>
      </c>
      <c r="F36" s="25">
        <v>14</v>
      </c>
      <c r="G36" s="33">
        <v>7</v>
      </c>
      <c r="H36" s="25">
        <v>15</v>
      </c>
      <c r="I36" s="33">
        <v>15</v>
      </c>
      <c r="J36" s="33">
        <v>4</v>
      </c>
      <c r="K36" s="33">
        <v>51</v>
      </c>
      <c r="L36" s="33">
        <v>151</v>
      </c>
      <c r="M36" s="33">
        <v>103</v>
      </c>
      <c r="N36" s="33">
        <v>168</v>
      </c>
      <c r="O36" s="33">
        <v>36</v>
      </c>
      <c r="P36" s="33">
        <v>8</v>
      </c>
      <c r="Q36" s="33">
        <v>3</v>
      </c>
      <c r="R36" s="33">
        <v>11</v>
      </c>
      <c r="S36" s="33">
        <v>4</v>
      </c>
      <c r="T36" s="33">
        <v>31</v>
      </c>
      <c r="U36" s="33">
        <v>0</v>
      </c>
      <c r="V36" s="33">
        <v>31</v>
      </c>
      <c r="W36" s="33">
        <v>2</v>
      </c>
      <c r="X36" s="33">
        <v>1</v>
      </c>
      <c r="Y36" s="12">
        <v>9</v>
      </c>
      <c r="Z36" s="33">
        <v>28</v>
      </c>
      <c r="AA36" s="33">
        <v>5</v>
      </c>
      <c r="AB36" s="33">
        <f>VLOOKUP(B36,SDG_State_sample!$B$89:$E$132,3, FALSE)</f>
        <v>1</v>
      </c>
      <c r="AC36" s="22">
        <f>VLOOKUP(B36,SDG_State_sample!$B$134:$D$176,3, FALSE)</f>
        <v>5</v>
      </c>
      <c r="AD36" s="33">
        <f>VLOOKUP(B36,SDG_State_sample!$B$179:$D$220,2, FALSE)</f>
        <v>1</v>
      </c>
      <c r="AE36" s="33">
        <f>VLOOKUP(B36,SDG_State_sample!$B$224:$D$265,2, FALSE)</f>
        <v>1</v>
      </c>
      <c r="AF36" s="33">
        <f>VLOOKUP(B36,SDG_State_sample!$B$266:$D$310,2, FALSE)</f>
        <v>9</v>
      </c>
      <c r="AG36" s="33">
        <f>VLOOKUP(B36,SDG_State_sample!$B$314:$D$356,2, FALSE)</f>
        <v>4</v>
      </c>
      <c r="AH36" s="33">
        <f>VLOOKUP(B36,SDG_State_sample!$B$359:$D$402,2, FALSE)</f>
        <v>2</v>
      </c>
      <c r="AI36" s="33">
        <f>VLOOKUP(B36,SDG_State_sample!$B$404:$D$446,2, FALSE)</f>
        <v>5</v>
      </c>
      <c r="AJ36" s="43">
        <f>VLOOKUP(B36,SDG_State_sample!$B$449:$D$490,2, FALSE)</f>
        <v>0</v>
      </c>
      <c r="AK36" s="33">
        <f>VLOOKUP(B36,SDG_State_sample!B529:D573,2, FALSE)</f>
        <v>3</v>
      </c>
      <c r="AL36" s="33">
        <f>VLOOKUP(B36,SDG_State_sample!$B$539:$D$580,2, FALSE)</f>
        <v>2</v>
      </c>
      <c r="AM36" s="33">
        <f>VLOOKUP(B36,SDG_State_sample!$B$588:$C$624,2, FALSE)</f>
        <v>5</v>
      </c>
      <c r="AN36" s="33">
        <f>VLOOKUP(B36,SDG_State_sample!$B$629:$D$669,2, FALSE)</f>
        <v>0</v>
      </c>
      <c r="AO36" s="33">
        <f>VLOOKUP(B36,SDG_State_sample!$B$677:$D$714,2, FALSE)</f>
        <v>0</v>
      </c>
      <c r="AP36" s="62">
        <f>VLOOKUP(B36,SDG_State_sample!$B$723:$D$759,2, FALSE)</f>
        <v>0</v>
      </c>
      <c r="AQ36" s="62">
        <f>VLOOKUP(B36,SDG_State_sample!$B$768:$D$804,2, FALSE)</f>
        <v>0</v>
      </c>
      <c r="AR36" s="62">
        <f>VLOOKUP(B36,SDG_State_sample!$B$813:$D$849,2, FALSE)</f>
        <v>0</v>
      </c>
      <c r="AS36" s="62">
        <f>VLOOKUP(B36,SDG_State_sample!$B$858:$D$894,2, FALSE)</f>
        <v>0</v>
      </c>
      <c r="AT36" s="62">
        <f>VLOOKUP(B36,SDG_State_sample!$B$903:$D$939,2, FALSE)</f>
        <v>0</v>
      </c>
    </row>
    <row r="37" spans="1:46" x14ac:dyDescent="0.25">
      <c r="A37" s="1">
        <v>36</v>
      </c>
      <c r="B37" s="1" t="s">
        <v>41</v>
      </c>
      <c r="C37" s="1">
        <v>896</v>
      </c>
      <c r="D37" s="1">
        <v>4353533</v>
      </c>
      <c r="E37" s="11">
        <v>423</v>
      </c>
      <c r="F37" s="25">
        <v>116</v>
      </c>
      <c r="G37" s="33">
        <v>64</v>
      </c>
      <c r="H37" s="25">
        <v>118</v>
      </c>
      <c r="I37" s="33">
        <v>141</v>
      </c>
      <c r="J37" s="33">
        <v>36</v>
      </c>
      <c r="K37" s="33">
        <v>180</v>
      </c>
      <c r="L37" s="33">
        <v>479</v>
      </c>
      <c r="M37" s="33">
        <v>429</v>
      </c>
      <c r="N37" s="33">
        <v>528</v>
      </c>
      <c r="O37" s="33">
        <v>228</v>
      </c>
      <c r="P37" s="33">
        <v>29</v>
      </c>
      <c r="Q37" s="33">
        <v>51</v>
      </c>
      <c r="R37" s="33">
        <v>90</v>
      </c>
      <c r="S37" s="33">
        <v>23</v>
      </c>
      <c r="T37" s="33">
        <v>186</v>
      </c>
      <c r="U37" s="33">
        <v>82</v>
      </c>
      <c r="V37" s="33">
        <v>190</v>
      </c>
      <c r="W37" s="33">
        <v>36</v>
      </c>
      <c r="X37" s="33">
        <v>15</v>
      </c>
      <c r="Y37" s="12">
        <v>133</v>
      </c>
      <c r="Z37" s="33">
        <v>228</v>
      </c>
      <c r="AA37" s="33">
        <v>67</v>
      </c>
      <c r="AB37" s="33">
        <f>VLOOKUP(B37,SDG_State_sample!$B$89:$E$132,3, FALSE)</f>
        <v>37</v>
      </c>
      <c r="AC37" s="22">
        <f>VLOOKUP(B37,SDG_State_sample!$B$134:$D$176,3, FALSE)</f>
        <v>67</v>
      </c>
      <c r="AD37" s="33">
        <f>VLOOKUP(B37,SDG_State_sample!$B$179:$D$220,2, FALSE)</f>
        <v>49</v>
      </c>
      <c r="AE37" s="33">
        <f>VLOOKUP(B37,SDG_State_sample!$B$224:$D$265,2, FALSE)</f>
        <v>5</v>
      </c>
      <c r="AF37" s="33">
        <f>VLOOKUP(B37,SDG_State_sample!$B$266:$D$310,2, FALSE)</f>
        <v>52</v>
      </c>
      <c r="AG37" s="33">
        <f>VLOOKUP(B37,SDG_State_sample!$B$314:$D$356,2, FALSE)</f>
        <v>65</v>
      </c>
      <c r="AH37" s="33">
        <f>VLOOKUP(B37,SDG_State_sample!$B$359:$D$402,2, FALSE)</f>
        <v>54</v>
      </c>
      <c r="AI37" s="33">
        <f>VLOOKUP(B37,SDG_State_sample!$B$404:$D$446,2, FALSE)</f>
        <v>84</v>
      </c>
      <c r="AJ37" s="43">
        <f>VLOOKUP(B37,SDG_State_sample!$B$449:$D$490,2, FALSE)</f>
        <v>39</v>
      </c>
      <c r="AK37" s="33">
        <f>VLOOKUP(B37,SDG_State_sample!B530:D574,2, FALSE)</f>
        <v>8</v>
      </c>
      <c r="AL37" s="33">
        <f>VLOOKUP(B37,SDG_State_sample!$B$539:$D$580,2, FALSE)</f>
        <v>5</v>
      </c>
      <c r="AM37" s="33">
        <f>VLOOKUP(B37,SDG_State_sample!$B$588:$C$624,2, FALSE)</f>
        <v>35</v>
      </c>
      <c r="AN37" s="33">
        <f>VLOOKUP(B37,SDG_State_sample!$B$629:$D$669,2, FALSE)</f>
        <v>5</v>
      </c>
      <c r="AO37" s="33">
        <f>VLOOKUP(B37,SDG_State_sample!$B$677:$D$714,2, FALSE)</f>
        <v>41</v>
      </c>
      <c r="AP37" s="62">
        <f>VLOOKUP(B37,SDG_State_sample!$B$723:$D$759,2, FALSE)</f>
        <v>27</v>
      </c>
      <c r="AQ37" s="62">
        <f>VLOOKUP(B37,SDG_State_sample!$B$768:$D$804,2, FALSE)</f>
        <v>43</v>
      </c>
      <c r="AR37" s="62">
        <f>VLOOKUP(B37,SDG_State_sample!$B$813:$D$849,2, FALSE)</f>
        <v>3</v>
      </c>
      <c r="AS37" s="62">
        <f>VLOOKUP(B37,SDG_State_sample!$B$858:$D$894,2, FALSE)</f>
        <v>1</v>
      </c>
      <c r="AT37" s="62">
        <f>VLOOKUP(B37,SDG_State_sample!$B$903:$D$939,2, FALSE)</f>
        <v>25</v>
      </c>
    </row>
    <row r="38" spans="1:46" x14ac:dyDescent="0.25">
      <c r="A38" s="1">
        <v>37</v>
      </c>
      <c r="B38" s="1" t="s">
        <v>42</v>
      </c>
      <c r="C38" s="1">
        <v>900</v>
      </c>
      <c r="D38" s="1">
        <v>3130694</v>
      </c>
      <c r="E38" s="11">
        <v>253</v>
      </c>
      <c r="F38" s="25">
        <v>63</v>
      </c>
      <c r="G38" s="33">
        <v>24</v>
      </c>
      <c r="H38" s="25">
        <v>67</v>
      </c>
      <c r="I38" s="33">
        <v>34</v>
      </c>
      <c r="J38" s="33">
        <v>18</v>
      </c>
      <c r="K38" s="33">
        <v>308</v>
      </c>
      <c r="L38" s="33">
        <v>294</v>
      </c>
      <c r="M38" s="33">
        <v>323</v>
      </c>
      <c r="N38" s="33">
        <v>344</v>
      </c>
      <c r="O38" s="33">
        <v>350</v>
      </c>
      <c r="P38" s="33">
        <v>97</v>
      </c>
      <c r="Q38" s="33">
        <v>56</v>
      </c>
      <c r="R38" s="33">
        <v>59</v>
      </c>
      <c r="S38" s="33">
        <v>23</v>
      </c>
      <c r="T38" s="33">
        <v>126</v>
      </c>
      <c r="U38" s="33">
        <v>66</v>
      </c>
      <c r="V38" s="33">
        <v>139</v>
      </c>
      <c r="W38" s="33">
        <v>28</v>
      </c>
      <c r="X38" s="33">
        <v>12</v>
      </c>
      <c r="Y38" s="12">
        <v>215</v>
      </c>
      <c r="Z38" s="33">
        <v>92</v>
      </c>
      <c r="AA38" s="33">
        <v>13</v>
      </c>
      <c r="AB38" s="33">
        <f>VLOOKUP(B38,SDG_State_sample!$B$89:$E$132,3, FALSE)</f>
        <v>5</v>
      </c>
      <c r="AC38" s="22">
        <f>VLOOKUP(B38,SDG_State_sample!$B$134:$D$176,3, FALSE)</f>
        <v>15</v>
      </c>
      <c r="AD38" s="33">
        <f>VLOOKUP(B38,SDG_State_sample!$B$179:$D$220,2, FALSE)</f>
        <v>7</v>
      </c>
      <c r="AE38" s="33">
        <f>VLOOKUP(B38,SDG_State_sample!$B$224:$D$265,2, FALSE)</f>
        <v>2</v>
      </c>
      <c r="AF38" s="33">
        <f>VLOOKUP(B38,SDG_State_sample!$B$266:$D$310,2, FALSE)</f>
        <v>61</v>
      </c>
      <c r="AG38" s="33">
        <f>VLOOKUP(B38,SDG_State_sample!$B$314:$D$356,2, FALSE)</f>
        <v>7</v>
      </c>
      <c r="AH38" s="33">
        <f>VLOOKUP(B38,SDG_State_sample!$B$359:$D$402,2, FALSE)</f>
        <v>17</v>
      </c>
      <c r="AI38" s="33">
        <f>VLOOKUP(B38,SDG_State_sample!$B$404:$D$446,2, FALSE)</f>
        <v>22</v>
      </c>
      <c r="AJ38" s="43">
        <f>VLOOKUP(B38,SDG_State_sample!$B$449:$D$490,2, FALSE)</f>
        <v>33</v>
      </c>
      <c r="AK38" s="33">
        <f>VLOOKUP(B38,SDG_State_sample!B531:D576,2, FALSE)</f>
        <v>12</v>
      </c>
      <c r="AL38" s="33">
        <f>VLOOKUP(B38,SDG_State_sample!$B$539:$D$580,2, FALSE)</f>
        <v>8</v>
      </c>
      <c r="AM38" s="33">
        <f>VLOOKUP(B38,SDG_State_sample!$B$588:$C$624,2, FALSE)</f>
        <v>2</v>
      </c>
      <c r="AN38" s="33">
        <f>VLOOKUP(B38,SDG_State_sample!$B$629:$D$669,2, FALSE)</f>
        <v>3</v>
      </c>
      <c r="AO38" s="33">
        <f>VLOOKUP(B38,SDG_State_sample!$B$677:$D$714,2, FALSE)</f>
        <v>4</v>
      </c>
      <c r="AP38" s="62">
        <f>VLOOKUP(B38,SDG_State_sample!$B$723:$D$759,2, FALSE)</f>
        <v>2</v>
      </c>
      <c r="AQ38" s="62">
        <f>VLOOKUP(B38,SDG_State_sample!$B$768:$D$804,2, FALSE)</f>
        <v>5</v>
      </c>
      <c r="AR38" s="62">
        <f>VLOOKUP(B38,SDG_State_sample!$B$813:$D$849,2, FALSE)</f>
        <v>1</v>
      </c>
      <c r="AS38" s="62">
        <f>VLOOKUP(B38,SDG_State_sample!$B$858:$D$894,2, FALSE)</f>
        <v>2</v>
      </c>
      <c r="AT38" s="62">
        <f>VLOOKUP(B38,SDG_State_sample!$B$903:$D$939,2, FALSE)</f>
        <v>14</v>
      </c>
    </row>
    <row r="39" spans="1:46" hidden="1" x14ac:dyDescent="0.25">
      <c r="A39" s="1">
        <v>38</v>
      </c>
      <c r="B39" s="1" t="s">
        <v>43</v>
      </c>
      <c r="C39" s="1">
        <v>33067</v>
      </c>
      <c r="D39" s="1">
        <v>186435032</v>
      </c>
      <c r="E39" s="11">
        <v>6641</v>
      </c>
      <c r="F39" s="25">
        <v>1119</v>
      </c>
      <c r="G39" s="33">
        <v>477</v>
      </c>
      <c r="H39" s="25">
        <v>1233</v>
      </c>
      <c r="I39" s="33">
        <v>2230</v>
      </c>
      <c r="J39" s="33">
        <v>440</v>
      </c>
      <c r="K39" s="33">
        <v>7138</v>
      </c>
      <c r="L39" s="33">
        <v>7346</v>
      </c>
      <c r="M39" s="33">
        <v>7155</v>
      </c>
      <c r="N39" s="33">
        <v>8595</v>
      </c>
      <c r="O39" s="33">
        <v>6106</v>
      </c>
      <c r="P39" s="33">
        <v>1007</v>
      </c>
      <c r="Q39" s="33">
        <v>755</v>
      </c>
      <c r="R39" s="33">
        <v>890</v>
      </c>
      <c r="S39" s="33">
        <v>389</v>
      </c>
      <c r="T39" s="33">
        <v>1821</v>
      </c>
      <c r="U39" s="33">
        <v>547</v>
      </c>
      <c r="V39" s="33">
        <v>1947</v>
      </c>
      <c r="W39" s="33">
        <v>488</v>
      </c>
      <c r="X39" s="33">
        <v>154</v>
      </c>
      <c r="Y39" s="12">
        <v>2391</v>
      </c>
      <c r="Z39" s="33">
        <v>3054</v>
      </c>
      <c r="AA39" s="1">
        <v>350</v>
      </c>
      <c r="AB39" s="33">
        <v>158</v>
      </c>
      <c r="AC39" s="33">
        <v>412</v>
      </c>
      <c r="AE39" s="33"/>
      <c r="AF39" s="33" t="e">
        <f>VLOOKUP(B39,SDG_State_sample!$B$266:$D$310,2, FALSE)</f>
        <v>#N/A</v>
      </c>
      <c r="AG39" s="33"/>
      <c r="AH39" s="33" t="e">
        <f>VLOOKUP(B39,SDG_State_sample!$B$359:$D$402,2, FALSE)</f>
        <v>#N/A</v>
      </c>
      <c r="AJ39" s="43" t="e">
        <f>VLOOKUP(B39,SDG_State_sample!$B$449:$D$490,2, FALSE)</f>
        <v>#N/A</v>
      </c>
      <c r="AM39" s="33" t="e">
        <f>VLOOKUP(B39,SDG_State_sample!$B$584:$D$625,2, FALSE)</f>
        <v>#N/A</v>
      </c>
      <c r="AN39" s="33" t="e">
        <f>VLOOKUP(B39,SDG_State_sample!$B$629:$D$669,2, FALSE)</f>
        <v>#N/A</v>
      </c>
      <c r="AQ39" s="62" t="e">
        <f>VLOOKUP(B39,SDG_State_sample!$B$768:$D$804,2, FALSE)</f>
        <v>#N/A</v>
      </c>
      <c r="AS39" s="62" t="e">
        <f>VLOOKUP(B39,SDG_State_sample!$B$858:$D$894,2, FALSE)</f>
        <v>#N/A</v>
      </c>
      <c r="AT39" s="62" t="e">
        <f>VLOOKUP(B39,SDG_State_sample!$B$903:$D$939,2, FALSE)</f>
        <v>#N/A</v>
      </c>
    </row>
    <row r="40" spans="1:46" x14ac:dyDescent="0.25">
      <c r="AE40" s="33"/>
      <c r="AF40" s="33"/>
      <c r="AG40" s="33"/>
    </row>
    <row r="41" spans="1:46" x14ac:dyDescent="0.25">
      <c r="AE41" s="33"/>
      <c r="AF41" s="33"/>
      <c r="AG41" s="33"/>
    </row>
    <row r="42" spans="1:46" x14ac:dyDescent="0.25">
      <c r="AE42" s="33"/>
      <c r="AF42" s="33"/>
      <c r="AG42" s="33"/>
    </row>
    <row r="43" spans="1:46" x14ac:dyDescent="0.25">
      <c r="AE43" s="33"/>
      <c r="AF43" s="33"/>
      <c r="AG43" s="33"/>
    </row>
    <row r="44" spans="1:46" x14ac:dyDescent="0.25">
      <c r="E44" s="11" t="s">
        <v>162</v>
      </c>
      <c r="AE44" s="33"/>
      <c r="AF44" s="33"/>
      <c r="AG44" s="33"/>
    </row>
    <row r="45" spans="1:46" x14ac:dyDescent="0.25">
      <c r="AF45" s="33"/>
      <c r="AG45" s="33"/>
    </row>
    <row r="46" spans="1:46" x14ac:dyDescent="0.25">
      <c r="AE46" s="33"/>
    </row>
    <row r="47" spans="1:46" x14ac:dyDescent="0.25">
      <c r="AE47" s="33"/>
    </row>
    <row r="48" spans="1:46" x14ac:dyDescent="0.25">
      <c r="E48" s="33"/>
      <c r="F48" s="33"/>
      <c r="AE48" s="33"/>
    </row>
    <row r="49" spans="5:31" x14ac:dyDescent="0.25">
      <c r="E49" s="33"/>
      <c r="F49" s="33"/>
      <c r="AE49" s="33"/>
    </row>
    <row r="50" spans="5:31" x14ac:dyDescent="0.25">
      <c r="E50" s="33"/>
      <c r="F50" s="33"/>
      <c r="AE50" s="33"/>
    </row>
    <row r="51" spans="5:31" x14ac:dyDescent="0.25">
      <c r="E51" s="33"/>
      <c r="F51" s="33"/>
      <c r="AE51" s="33"/>
    </row>
    <row r="52" spans="5:31" x14ac:dyDescent="0.25">
      <c r="E52" s="33"/>
      <c r="F52" s="33"/>
      <c r="AE52" s="33"/>
    </row>
    <row r="53" spans="5:31" x14ac:dyDescent="0.25">
      <c r="E53" s="33"/>
      <c r="F53" s="33"/>
      <c r="AE53" s="33"/>
    </row>
    <row r="54" spans="5:31" x14ac:dyDescent="0.25">
      <c r="E54" s="33"/>
      <c r="F54" s="33"/>
    </row>
    <row r="55" spans="5:31" x14ac:dyDescent="0.25"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W55" s="33"/>
      <c r="X55" s="33"/>
      <c r="Y55" s="33"/>
    </row>
    <row r="56" spans="5:31" x14ac:dyDescent="0.25"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W56" s="33"/>
      <c r="X56" s="33"/>
      <c r="Y56" s="33"/>
    </row>
    <row r="57" spans="5:31" x14ac:dyDescent="0.25"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W57" s="33"/>
      <c r="X57" s="33"/>
      <c r="Y57" s="33"/>
    </row>
    <row r="58" spans="5:31" x14ac:dyDescent="0.25"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W58" s="33"/>
      <c r="X58" s="33"/>
      <c r="Y58" s="33"/>
    </row>
    <row r="59" spans="5:31" x14ac:dyDescent="0.25"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W59" s="33"/>
      <c r="X59" s="33"/>
      <c r="Y59" s="33"/>
    </row>
    <row r="60" spans="5:31" x14ac:dyDescent="0.25"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W60" s="33"/>
      <c r="X60" s="33"/>
      <c r="Y60" s="33"/>
    </row>
    <row r="61" spans="5:31" x14ac:dyDescent="0.25"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W61" s="33"/>
      <c r="X61" s="33"/>
      <c r="Y61" s="33"/>
    </row>
    <row r="62" spans="5:31" x14ac:dyDescent="0.25"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W62" s="33"/>
      <c r="X62" s="33"/>
      <c r="Y62" s="33"/>
    </row>
    <row r="63" spans="5:31" x14ac:dyDescent="0.25"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W63" s="33"/>
      <c r="X63" s="33"/>
      <c r="Y63" s="33"/>
    </row>
    <row r="64" spans="5:31" x14ac:dyDescent="0.25"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W64" s="33"/>
      <c r="X64" s="33"/>
      <c r="Y64" s="33"/>
    </row>
    <row r="65" spans="5:25" x14ac:dyDescent="0.25"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W65" s="33"/>
      <c r="X65" s="33"/>
      <c r="Y65" s="33"/>
    </row>
    <row r="66" spans="5:25" x14ac:dyDescent="0.25"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W66" s="33"/>
      <c r="X66" s="33"/>
      <c r="Y66" s="33"/>
    </row>
    <row r="67" spans="5:25" x14ac:dyDescent="0.25"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W67" s="33"/>
      <c r="X67" s="33"/>
      <c r="Y67" s="33"/>
    </row>
    <row r="68" spans="5:25" x14ac:dyDescent="0.25"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W68" s="33"/>
      <c r="X68" s="33"/>
      <c r="Y68" s="33"/>
    </row>
    <row r="69" spans="5:25" x14ac:dyDescent="0.25"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W69" s="33"/>
      <c r="X69" s="33"/>
      <c r="Y69" s="33"/>
    </row>
    <row r="70" spans="5:25" x14ac:dyDescent="0.25"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W70" s="33"/>
      <c r="X70" s="33"/>
      <c r="Y70" s="33"/>
    </row>
    <row r="71" spans="5:25" x14ac:dyDescent="0.25"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W71" s="33"/>
      <c r="X71" s="33"/>
      <c r="Y71" s="33"/>
    </row>
    <row r="72" spans="5:25" x14ac:dyDescent="0.25"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W72" s="33"/>
      <c r="X72" s="33"/>
      <c r="Y72" s="33"/>
    </row>
    <row r="73" spans="5:25" x14ac:dyDescent="0.25"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W73" s="33"/>
      <c r="X73" s="33"/>
      <c r="Y73" s="33"/>
    </row>
    <row r="74" spans="5:25" x14ac:dyDescent="0.25"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W74" s="33"/>
      <c r="X74" s="33"/>
      <c r="Y74" s="33"/>
    </row>
    <row r="75" spans="5:25" x14ac:dyDescent="0.25"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W75" s="33"/>
      <c r="X75" s="33"/>
      <c r="Y75" s="33"/>
    </row>
    <row r="76" spans="5:25" x14ac:dyDescent="0.25"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W76" s="33"/>
      <c r="X76" s="33"/>
      <c r="Y76" s="33"/>
    </row>
    <row r="77" spans="5:25" x14ac:dyDescent="0.25"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W77" s="33"/>
      <c r="X77" s="33"/>
      <c r="Y77" s="33"/>
    </row>
    <row r="78" spans="5:25" x14ac:dyDescent="0.25"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W78" s="33"/>
      <c r="X78" s="33"/>
      <c r="Y78" s="33"/>
    </row>
    <row r="79" spans="5:25" x14ac:dyDescent="0.25"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W79" s="33"/>
      <c r="X79" s="33"/>
      <c r="Y79" s="33"/>
    </row>
    <row r="80" spans="5:25" x14ac:dyDescent="0.25"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W80" s="33"/>
      <c r="X80" s="33"/>
      <c r="Y80" s="33"/>
    </row>
    <row r="81" spans="5:25" x14ac:dyDescent="0.25"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W81" s="33"/>
      <c r="X81" s="33"/>
      <c r="Y81" s="33"/>
    </row>
    <row r="82" spans="5:25" x14ac:dyDescent="0.25"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W82" s="33"/>
      <c r="X82" s="33"/>
      <c r="Y82" s="33"/>
    </row>
    <row r="83" spans="5:25" x14ac:dyDescent="0.25"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W83" s="33"/>
      <c r="X83" s="33"/>
      <c r="Y83" s="33"/>
    </row>
    <row r="84" spans="5:25" x14ac:dyDescent="0.25"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W84" s="33"/>
      <c r="X84" s="33"/>
      <c r="Y84" s="33"/>
    </row>
    <row r="85" spans="5:25" x14ac:dyDescent="0.25"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W85" s="33"/>
      <c r="X85" s="33"/>
      <c r="Y85" s="33"/>
    </row>
    <row r="86" spans="5:25" x14ac:dyDescent="0.25"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W86" s="33"/>
      <c r="X86" s="33"/>
      <c r="Y86" s="33"/>
    </row>
    <row r="87" spans="5:25" x14ac:dyDescent="0.25"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W87" s="33"/>
      <c r="X87" s="33"/>
      <c r="Y87" s="33"/>
    </row>
    <row r="88" spans="5:25" x14ac:dyDescent="0.25"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W88" s="33"/>
      <c r="X88" s="33"/>
      <c r="Y88" s="33"/>
    </row>
    <row r="89" spans="5:25" x14ac:dyDescent="0.25"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W89" s="33"/>
      <c r="X89" s="33"/>
      <c r="Y89" s="33"/>
    </row>
    <row r="90" spans="5:25" x14ac:dyDescent="0.25"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W90" s="33"/>
      <c r="X90" s="33"/>
      <c r="Y90" s="33"/>
    </row>
    <row r="91" spans="5:25" x14ac:dyDescent="0.25"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W91" s="33"/>
      <c r="X91" s="33"/>
      <c r="Y91" s="33"/>
    </row>
    <row r="92" spans="5:25" x14ac:dyDescent="0.25"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W92" s="33"/>
      <c r="X92" s="33"/>
      <c r="Y92" s="33"/>
    </row>
    <row r="93" spans="5:25" x14ac:dyDescent="0.25">
      <c r="E93" s="33"/>
      <c r="F93" s="33"/>
    </row>
  </sheetData>
  <conditionalFormatting sqref="E2:Y39">
    <cfRule type="cellIs" dxfId="1" priority="2" operator="greaterThanOrEqual">
      <formula>20</formula>
    </cfRule>
  </conditionalFormatting>
  <conditionalFormatting sqref="G55:Y92">
    <cfRule type="cellIs" dxfId="0" priority="1" operator="greaterThanOrEqual">
      <formula>20</formula>
    </cfRule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940"/>
  <sheetViews>
    <sheetView zoomScale="70" zoomScaleNormal="70" workbookViewId="0">
      <selection activeCell="H922" sqref="H922"/>
    </sheetView>
  </sheetViews>
  <sheetFormatPr defaultColWidth="8.75" defaultRowHeight="15.75" x14ac:dyDescent="0.25"/>
  <cols>
    <col min="1" max="2" width="8.75" style="33"/>
    <col min="3" max="3" width="22.25" style="33" customWidth="1"/>
    <col min="4" max="16384" width="8.75" style="33"/>
  </cols>
  <sheetData>
    <row r="1" spans="1:4" x14ac:dyDescent="0.25">
      <c r="A1" s="33" t="s">
        <v>260</v>
      </c>
    </row>
    <row r="2" spans="1:4" x14ac:dyDescent="0.25">
      <c r="A2" s="33" t="s">
        <v>168</v>
      </c>
    </row>
    <row r="3" spans="1:4" x14ac:dyDescent="0.25">
      <c r="C3" s="33" t="s">
        <v>68</v>
      </c>
      <c r="D3" s="33" t="s">
        <v>43</v>
      </c>
    </row>
    <row r="4" spans="1:4" x14ac:dyDescent="0.25">
      <c r="C4" s="33">
        <v>1</v>
      </c>
    </row>
    <row r="5" spans="1:4" x14ac:dyDescent="0.25">
      <c r="A5" s="33" t="s">
        <v>159</v>
      </c>
      <c r="B5" s="33" t="s">
        <v>2</v>
      </c>
      <c r="C5" s="33">
        <v>59</v>
      </c>
      <c r="D5" s="33">
        <v>59</v>
      </c>
    </row>
    <row r="6" spans="1:4" x14ac:dyDescent="0.25">
      <c r="B6" s="33" t="s">
        <v>7</v>
      </c>
      <c r="C6" s="33">
        <v>53</v>
      </c>
      <c r="D6" s="33">
        <v>53</v>
      </c>
    </row>
    <row r="7" spans="1:4" x14ac:dyDescent="0.25">
      <c r="B7" s="33" t="s">
        <v>8</v>
      </c>
      <c r="C7" s="33">
        <v>40</v>
      </c>
      <c r="D7" s="33">
        <v>40</v>
      </c>
    </row>
    <row r="8" spans="1:4" x14ac:dyDescent="0.25">
      <c r="B8" s="33" t="s">
        <v>9</v>
      </c>
      <c r="C8" s="33">
        <v>87</v>
      </c>
      <c r="D8" s="33">
        <v>87</v>
      </c>
    </row>
    <row r="9" spans="1:4" x14ac:dyDescent="0.25">
      <c r="B9" s="33" t="s">
        <v>10</v>
      </c>
      <c r="C9" s="33">
        <v>57</v>
      </c>
      <c r="D9" s="33">
        <v>57</v>
      </c>
    </row>
    <row r="10" spans="1:4" x14ac:dyDescent="0.25">
      <c r="B10" s="33" t="s">
        <v>11</v>
      </c>
      <c r="C10" s="33">
        <v>51</v>
      </c>
      <c r="D10" s="33">
        <v>51</v>
      </c>
    </row>
    <row r="11" spans="1:4" x14ac:dyDescent="0.25">
      <c r="B11" s="33" t="s">
        <v>12</v>
      </c>
      <c r="C11" s="33">
        <v>152</v>
      </c>
      <c r="D11" s="33">
        <v>152</v>
      </c>
    </row>
    <row r="12" spans="1:4" x14ac:dyDescent="0.25">
      <c r="B12" s="33" t="s">
        <v>13</v>
      </c>
      <c r="C12" s="33">
        <v>111</v>
      </c>
      <c r="D12" s="33">
        <v>111</v>
      </c>
    </row>
    <row r="13" spans="1:4" x14ac:dyDescent="0.25">
      <c r="B13" s="33" t="s">
        <v>14</v>
      </c>
      <c r="C13" s="33">
        <v>50</v>
      </c>
      <c r="D13" s="33">
        <v>50</v>
      </c>
    </row>
    <row r="14" spans="1:4" x14ac:dyDescent="0.25">
      <c r="B14" s="33" t="s">
        <v>15</v>
      </c>
      <c r="C14" s="33">
        <v>79</v>
      </c>
      <c r="D14" s="33">
        <v>79</v>
      </c>
    </row>
    <row r="15" spans="1:4" x14ac:dyDescent="0.25">
      <c r="B15" s="33" t="s">
        <v>16</v>
      </c>
      <c r="C15" s="33">
        <v>34</v>
      </c>
      <c r="D15" s="33">
        <v>34</v>
      </c>
    </row>
    <row r="16" spans="1:4" x14ac:dyDescent="0.25">
      <c r="B16" s="33" t="s">
        <v>17</v>
      </c>
      <c r="C16" s="33">
        <v>103</v>
      </c>
      <c r="D16" s="33">
        <v>103</v>
      </c>
    </row>
    <row r="17" spans="2:4" x14ac:dyDescent="0.25">
      <c r="B17" s="33" t="s">
        <v>18</v>
      </c>
      <c r="C17" s="33">
        <v>83</v>
      </c>
      <c r="D17" s="33">
        <v>83</v>
      </c>
    </row>
    <row r="18" spans="2:4" x14ac:dyDescent="0.25">
      <c r="B18" s="33" t="s">
        <v>19</v>
      </c>
      <c r="C18" s="33">
        <v>54</v>
      </c>
      <c r="D18" s="33">
        <v>54</v>
      </c>
    </row>
    <row r="19" spans="2:4" x14ac:dyDescent="0.25">
      <c r="B19" s="33" t="s">
        <v>20</v>
      </c>
      <c r="C19" s="33">
        <v>49</v>
      </c>
      <c r="D19" s="33">
        <v>49</v>
      </c>
    </row>
    <row r="20" spans="2:4" x14ac:dyDescent="0.25">
      <c r="B20" s="33" t="s">
        <v>21</v>
      </c>
      <c r="C20" s="33">
        <v>46</v>
      </c>
      <c r="D20" s="33">
        <v>46</v>
      </c>
    </row>
    <row r="21" spans="2:4" x14ac:dyDescent="0.25">
      <c r="B21" s="33" t="s">
        <v>22</v>
      </c>
      <c r="C21" s="33">
        <v>59</v>
      </c>
      <c r="D21" s="33">
        <v>59</v>
      </c>
    </row>
    <row r="22" spans="2:4" x14ac:dyDescent="0.25">
      <c r="B22" s="33" t="s">
        <v>23</v>
      </c>
      <c r="C22" s="33">
        <v>104</v>
      </c>
      <c r="D22" s="33">
        <v>104</v>
      </c>
    </row>
    <row r="23" spans="2:4" x14ac:dyDescent="0.25">
      <c r="B23" s="33" t="s">
        <v>24</v>
      </c>
      <c r="C23" s="33">
        <v>59</v>
      </c>
      <c r="D23" s="33">
        <v>59</v>
      </c>
    </row>
    <row r="24" spans="2:4" x14ac:dyDescent="0.25">
      <c r="B24" s="33" t="s">
        <v>25</v>
      </c>
      <c r="C24" s="33">
        <v>61</v>
      </c>
      <c r="D24" s="33">
        <v>61</v>
      </c>
    </row>
    <row r="25" spans="2:4" x14ac:dyDescent="0.25">
      <c r="B25" s="33" t="s">
        <v>26</v>
      </c>
      <c r="C25" s="33">
        <v>117</v>
      </c>
      <c r="D25" s="33">
        <v>117</v>
      </c>
    </row>
    <row r="26" spans="2:4" x14ac:dyDescent="0.25">
      <c r="B26" s="33" t="s">
        <v>27</v>
      </c>
      <c r="C26" s="33">
        <v>96</v>
      </c>
      <c r="D26" s="33">
        <v>96</v>
      </c>
    </row>
    <row r="27" spans="2:4" x14ac:dyDescent="0.25">
      <c r="B27" s="33" t="s">
        <v>28</v>
      </c>
      <c r="C27" s="33">
        <v>30</v>
      </c>
      <c r="D27" s="33">
        <v>30</v>
      </c>
    </row>
    <row r="28" spans="2:4" x14ac:dyDescent="0.25">
      <c r="B28" s="33" t="s">
        <v>29</v>
      </c>
      <c r="C28" s="33">
        <v>50</v>
      </c>
      <c r="D28" s="33">
        <v>50</v>
      </c>
    </row>
    <row r="29" spans="2:4" x14ac:dyDescent="0.25">
      <c r="B29" s="33" t="s">
        <v>30</v>
      </c>
      <c r="C29" s="33">
        <v>190</v>
      </c>
      <c r="D29" s="33">
        <v>190</v>
      </c>
    </row>
    <row r="30" spans="2:4" x14ac:dyDescent="0.25">
      <c r="B30" s="33" t="s">
        <v>31</v>
      </c>
      <c r="C30" s="33">
        <v>68</v>
      </c>
      <c r="D30" s="33">
        <v>68</v>
      </c>
    </row>
    <row r="31" spans="2:4" x14ac:dyDescent="0.25">
      <c r="B31" s="33" t="s">
        <v>32</v>
      </c>
      <c r="C31" s="33">
        <v>55</v>
      </c>
      <c r="D31" s="33">
        <v>55</v>
      </c>
    </row>
    <row r="32" spans="2:4" x14ac:dyDescent="0.25">
      <c r="B32" s="33" t="s">
        <v>33</v>
      </c>
      <c r="C32" s="33">
        <v>143</v>
      </c>
      <c r="D32" s="33">
        <v>143</v>
      </c>
    </row>
    <row r="33" spans="1:4" x14ac:dyDescent="0.25">
      <c r="B33" s="33" t="s">
        <v>34</v>
      </c>
      <c r="C33" s="33">
        <v>61</v>
      </c>
      <c r="D33" s="33">
        <v>61</v>
      </c>
    </row>
    <row r="34" spans="1:4" x14ac:dyDescent="0.25">
      <c r="B34" s="33" t="s">
        <v>35</v>
      </c>
      <c r="C34" s="33">
        <v>95</v>
      </c>
      <c r="D34" s="33">
        <v>95</v>
      </c>
    </row>
    <row r="35" spans="1:4" x14ac:dyDescent="0.25">
      <c r="B35" s="33" t="s">
        <v>36</v>
      </c>
      <c r="C35" s="33">
        <v>88</v>
      </c>
      <c r="D35" s="33">
        <v>88</v>
      </c>
    </row>
    <row r="36" spans="1:4" x14ac:dyDescent="0.25">
      <c r="B36" s="33" t="s">
        <v>37</v>
      </c>
      <c r="C36" s="33">
        <v>71</v>
      </c>
      <c r="D36" s="33">
        <v>71</v>
      </c>
    </row>
    <row r="37" spans="1:4" x14ac:dyDescent="0.25">
      <c r="B37" s="33" t="s">
        <v>38</v>
      </c>
      <c r="C37" s="33">
        <v>90</v>
      </c>
      <c r="D37" s="33">
        <v>90</v>
      </c>
    </row>
    <row r="38" spans="1:4" x14ac:dyDescent="0.25">
      <c r="B38" s="33" t="s">
        <v>39</v>
      </c>
      <c r="C38" s="33">
        <v>161</v>
      </c>
      <c r="D38" s="33">
        <v>161</v>
      </c>
    </row>
    <row r="39" spans="1:4" x14ac:dyDescent="0.25">
      <c r="B39" s="33" t="s">
        <v>40</v>
      </c>
      <c r="C39" s="33">
        <v>28</v>
      </c>
      <c r="D39" s="33">
        <v>28</v>
      </c>
    </row>
    <row r="40" spans="1:4" x14ac:dyDescent="0.25">
      <c r="B40" s="33" t="s">
        <v>41</v>
      </c>
      <c r="C40" s="33">
        <v>228</v>
      </c>
      <c r="D40" s="33">
        <v>228</v>
      </c>
    </row>
    <row r="41" spans="1:4" x14ac:dyDescent="0.25">
      <c r="B41" s="33" t="s">
        <v>42</v>
      </c>
      <c r="C41" s="33">
        <v>92</v>
      </c>
      <c r="D41" s="33">
        <v>92</v>
      </c>
    </row>
    <row r="42" spans="1:4" x14ac:dyDescent="0.25">
      <c r="A42" s="33" t="s">
        <v>43</v>
      </c>
      <c r="C42" s="33">
        <v>3054</v>
      </c>
      <c r="D42" s="33">
        <v>3054</v>
      </c>
    </row>
    <row r="46" spans="1:4" x14ac:dyDescent="0.25">
      <c r="A46" s="33" t="s">
        <v>261</v>
      </c>
    </row>
    <row r="47" spans="1:4" x14ac:dyDescent="0.25">
      <c r="A47" s="33" t="s">
        <v>168</v>
      </c>
    </row>
    <row r="48" spans="1:4" x14ac:dyDescent="0.25">
      <c r="C48" s="33" t="s">
        <v>71</v>
      </c>
      <c r="D48" s="33" t="s">
        <v>43</v>
      </c>
    </row>
    <row r="49" spans="1:4" x14ac:dyDescent="0.25">
      <c r="C49" s="33">
        <v>1</v>
      </c>
    </row>
    <row r="50" spans="1:4" x14ac:dyDescent="0.25">
      <c r="A50" s="33" t="s">
        <v>159</v>
      </c>
      <c r="B50" s="33" t="s">
        <v>2</v>
      </c>
      <c r="C50" s="33">
        <v>3</v>
      </c>
      <c r="D50" s="33">
        <v>3</v>
      </c>
    </row>
    <row r="51" spans="1:4" x14ac:dyDescent="0.25">
      <c r="B51" s="33" t="s">
        <v>7</v>
      </c>
      <c r="C51" s="33">
        <v>12</v>
      </c>
      <c r="D51" s="33">
        <v>12</v>
      </c>
    </row>
    <row r="52" spans="1:4" x14ac:dyDescent="0.25">
      <c r="B52" s="33" t="s">
        <v>8</v>
      </c>
      <c r="C52" s="33">
        <v>1</v>
      </c>
      <c r="D52" s="33">
        <v>1</v>
      </c>
    </row>
    <row r="53" spans="1:4" x14ac:dyDescent="0.25">
      <c r="B53" s="33" t="s">
        <v>9</v>
      </c>
      <c r="C53" s="33">
        <v>2</v>
      </c>
      <c r="D53" s="33">
        <v>2</v>
      </c>
    </row>
    <row r="54" spans="1:4" x14ac:dyDescent="0.25">
      <c r="B54" s="33" t="s">
        <v>10</v>
      </c>
      <c r="C54" s="33">
        <v>10</v>
      </c>
      <c r="D54" s="33">
        <v>10</v>
      </c>
    </row>
    <row r="55" spans="1:4" x14ac:dyDescent="0.25">
      <c r="B55" s="33" t="s">
        <v>12</v>
      </c>
      <c r="C55" s="33">
        <v>11</v>
      </c>
      <c r="D55" s="33">
        <v>11</v>
      </c>
    </row>
    <row r="56" spans="1:4" x14ac:dyDescent="0.25">
      <c r="B56" s="33" t="s">
        <v>13</v>
      </c>
      <c r="C56" s="33">
        <v>5</v>
      </c>
      <c r="D56" s="33">
        <v>5</v>
      </c>
    </row>
    <row r="57" spans="1:4" x14ac:dyDescent="0.25">
      <c r="B57" s="33" t="s">
        <v>14</v>
      </c>
      <c r="C57" s="33">
        <v>6</v>
      </c>
      <c r="D57" s="33">
        <v>6</v>
      </c>
    </row>
    <row r="58" spans="1:4" x14ac:dyDescent="0.25">
      <c r="B58" s="33" t="s">
        <v>15</v>
      </c>
      <c r="C58" s="33">
        <v>2</v>
      </c>
      <c r="D58" s="33">
        <v>2</v>
      </c>
    </row>
    <row r="59" spans="1:4" x14ac:dyDescent="0.25">
      <c r="B59" s="33" t="s">
        <v>16</v>
      </c>
      <c r="C59" s="33">
        <v>3</v>
      </c>
      <c r="D59" s="33">
        <v>3</v>
      </c>
    </row>
    <row r="60" spans="1:4" x14ac:dyDescent="0.25">
      <c r="B60" s="33" t="s">
        <v>17</v>
      </c>
      <c r="C60" s="33">
        <v>33</v>
      </c>
      <c r="D60" s="33">
        <v>33</v>
      </c>
    </row>
    <row r="61" spans="1:4" x14ac:dyDescent="0.25">
      <c r="B61" s="33" t="s">
        <v>18</v>
      </c>
      <c r="C61" s="33">
        <v>2</v>
      </c>
      <c r="D61" s="33">
        <v>2</v>
      </c>
    </row>
    <row r="62" spans="1:4" x14ac:dyDescent="0.25">
      <c r="B62" s="33" t="s">
        <v>19</v>
      </c>
      <c r="C62" s="33">
        <v>2</v>
      </c>
      <c r="D62" s="33">
        <v>2</v>
      </c>
    </row>
    <row r="63" spans="1:4" x14ac:dyDescent="0.25">
      <c r="B63" s="33" t="s">
        <v>20</v>
      </c>
      <c r="C63" s="33">
        <v>20</v>
      </c>
      <c r="D63" s="33">
        <v>20</v>
      </c>
    </row>
    <row r="64" spans="1:4" x14ac:dyDescent="0.25">
      <c r="B64" s="33" t="s">
        <v>21</v>
      </c>
      <c r="C64" s="33">
        <v>5</v>
      </c>
      <c r="D64" s="33">
        <v>5</v>
      </c>
    </row>
    <row r="65" spans="2:4" x14ac:dyDescent="0.25">
      <c r="B65" s="33" t="s">
        <v>22</v>
      </c>
      <c r="C65" s="33">
        <v>15</v>
      </c>
      <c r="D65" s="33">
        <v>15</v>
      </c>
    </row>
    <row r="66" spans="2:4" x14ac:dyDescent="0.25">
      <c r="B66" s="33" t="s">
        <v>23</v>
      </c>
      <c r="C66" s="33">
        <v>19</v>
      </c>
      <c r="D66" s="33">
        <v>19</v>
      </c>
    </row>
    <row r="67" spans="2:4" x14ac:dyDescent="0.25">
      <c r="B67" s="33" t="s">
        <v>24</v>
      </c>
      <c r="C67" s="33">
        <v>7</v>
      </c>
      <c r="D67" s="33">
        <v>7</v>
      </c>
    </row>
    <row r="68" spans="2:4" x14ac:dyDescent="0.25">
      <c r="B68" s="33" t="s">
        <v>25</v>
      </c>
      <c r="C68" s="33">
        <v>13</v>
      </c>
      <c r="D68" s="33">
        <v>13</v>
      </c>
    </row>
    <row r="69" spans="2:4" x14ac:dyDescent="0.25">
      <c r="B69" s="33" t="s">
        <v>26</v>
      </c>
      <c r="C69" s="33">
        <v>33</v>
      </c>
      <c r="D69" s="33">
        <v>33</v>
      </c>
    </row>
    <row r="70" spans="2:4" x14ac:dyDescent="0.25">
      <c r="B70" s="33" t="s">
        <v>27</v>
      </c>
      <c r="C70" s="33">
        <v>9</v>
      </c>
      <c r="D70" s="33">
        <v>9</v>
      </c>
    </row>
    <row r="71" spans="2:4" x14ac:dyDescent="0.25">
      <c r="B71" s="33" t="s">
        <v>28</v>
      </c>
      <c r="C71" s="33">
        <v>2</v>
      </c>
      <c r="D71" s="33">
        <v>2</v>
      </c>
    </row>
    <row r="72" spans="2:4" x14ac:dyDescent="0.25">
      <c r="B72" s="33" t="s">
        <v>29</v>
      </c>
      <c r="C72" s="33">
        <v>1</v>
      </c>
      <c r="D72" s="33">
        <v>1</v>
      </c>
    </row>
    <row r="73" spans="2:4" x14ac:dyDescent="0.25">
      <c r="B73" s="33" t="s">
        <v>30</v>
      </c>
      <c r="C73" s="33">
        <v>7</v>
      </c>
      <c r="D73" s="33">
        <v>7</v>
      </c>
    </row>
    <row r="74" spans="2:4" x14ac:dyDescent="0.25">
      <c r="B74" s="33" t="s">
        <v>31</v>
      </c>
      <c r="C74" s="33">
        <v>6</v>
      </c>
      <c r="D74" s="33">
        <v>6</v>
      </c>
    </row>
    <row r="75" spans="2:4" x14ac:dyDescent="0.25">
      <c r="B75" s="33" t="s">
        <v>32</v>
      </c>
      <c r="C75" s="33">
        <v>2</v>
      </c>
      <c r="D75" s="33">
        <v>2</v>
      </c>
    </row>
    <row r="76" spans="2:4" x14ac:dyDescent="0.25">
      <c r="B76" s="33" t="s">
        <v>33</v>
      </c>
      <c r="C76" s="33">
        <v>5</v>
      </c>
      <c r="D76" s="33">
        <v>5</v>
      </c>
    </row>
    <row r="77" spans="2:4" x14ac:dyDescent="0.25">
      <c r="B77" s="33" t="s">
        <v>35</v>
      </c>
      <c r="C77" s="33">
        <v>4</v>
      </c>
      <c r="D77" s="33">
        <v>4</v>
      </c>
    </row>
    <row r="78" spans="2:4" x14ac:dyDescent="0.25">
      <c r="B78" s="33" t="s">
        <v>36</v>
      </c>
      <c r="C78" s="33">
        <v>6</v>
      </c>
      <c r="D78" s="33">
        <v>6</v>
      </c>
    </row>
    <row r="79" spans="2:4" x14ac:dyDescent="0.25">
      <c r="B79" s="33" t="s">
        <v>37</v>
      </c>
      <c r="C79" s="33">
        <v>3</v>
      </c>
      <c r="D79" s="33">
        <v>3</v>
      </c>
    </row>
    <row r="80" spans="2:4" x14ac:dyDescent="0.25">
      <c r="B80" s="33" t="s">
        <v>38</v>
      </c>
      <c r="C80" s="33">
        <v>6</v>
      </c>
      <c r="D80" s="33">
        <v>6</v>
      </c>
    </row>
    <row r="81" spans="1:4" x14ac:dyDescent="0.25">
      <c r="B81" s="33" t="s">
        <v>39</v>
      </c>
      <c r="C81" s="33">
        <v>10</v>
      </c>
      <c r="D81" s="33">
        <v>10</v>
      </c>
    </row>
    <row r="82" spans="1:4" x14ac:dyDescent="0.25">
      <c r="B82" s="33" t="s">
        <v>40</v>
      </c>
      <c r="C82" s="33">
        <v>5</v>
      </c>
      <c r="D82" s="33">
        <v>5</v>
      </c>
    </row>
    <row r="83" spans="1:4" x14ac:dyDescent="0.25">
      <c r="B83" s="33" t="s">
        <v>41</v>
      </c>
      <c r="C83" s="33">
        <v>67</v>
      </c>
      <c r="D83" s="33">
        <v>67</v>
      </c>
    </row>
    <row r="84" spans="1:4" x14ac:dyDescent="0.25">
      <c r="B84" s="33" t="s">
        <v>42</v>
      </c>
      <c r="C84" s="33">
        <v>13</v>
      </c>
      <c r="D84" s="33">
        <v>13</v>
      </c>
    </row>
    <row r="85" spans="1:4" x14ac:dyDescent="0.25">
      <c r="A85" s="33" t="s">
        <v>43</v>
      </c>
      <c r="C85" s="33">
        <v>350</v>
      </c>
      <c r="D85" s="33">
        <v>350</v>
      </c>
    </row>
    <row r="89" spans="1:4" x14ac:dyDescent="0.25">
      <c r="A89" s="33" t="s">
        <v>262</v>
      </c>
    </row>
    <row r="90" spans="1:4" x14ac:dyDescent="0.25">
      <c r="A90" s="33" t="s">
        <v>168</v>
      </c>
    </row>
    <row r="91" spans="1:4" x14ac:dyDescent="0.25">
      <c r="C91" s="33" t="s">
        <v>72</v>
      </c>
      <c r="D91" s="33" t="s">
        <v>43</v>
      </c>
    </row>
    <row r="92" spans="1:4" x14ac:dyDescent="0.25">
      <c r="C92" s="33">
        <v>1</v>
      </c>
    </row>
    <row r="93" spans="1:4" x14ac:dyDescent="0.25">
      <c r="A93" s="33" t="s">
        <v>159</v>
      </c>
      <c r="B93" s="33" t="s">
        <v>2</v>
      </c>
      <c r="C93" s="33">
        <v>2</v>
      </c>
      <c r="D93" s="33">
        <v>2</v>
      </c>
    </row>
    <row r="94" spans="1:4" x14ac:dyDescent="0.25">
      <c r="B94" s="33" t="s">
        <v>7</v>
      </c>
      <c r="C94" s="33">
        <v>4</v>
      </c>
      <c r="D94" s="33">
        <v>4</v>
      </c>
    </row>
    <row r="95" spans="1:4" x14ac:dyDescent="0.25">
      <c r="B95" s="33" t="s">
        <v>8</v>
      </c>
      <c r="C95" s="33">
        <v>1</v>
      </c>
      <c r="D95" s="33">
        <v>1</v>
      </c>
    </row>
    <row r="96" spans="1:4" x14ac:dyDescent="0.25">
      <c r="B96" s="33" t="s">
        <v>9</v>
      </c>
      <c r="C96" s="33">
        <v>3</v>
      </c>
      <c r="D96" s="33">
        <v>3</v>
      </c>
    </row>
    <row r="97" spans="2:4" x14ac:dyDescent="0.25">
      <c r="B97" s="33" t="s">
        <v>10</v>
      </c>
      <c r="C97" s="33">
        <v>2</v>
      </c>
      <c r="D97" s="33">
        <v>2</v>
      </c>
    </row>
    <row r="98" spans="2:4" x14ac:dyDescent="0.25">
      <c r="B98" s="33" t="s">
        <v>11</v>
      </c>
      <c r="C98" s="33">
        <v>1</v>
      </c>
      <c r="D98" s="33">
        <v>1</v>
      </c>
    </row>
    <row r="99" spans="2:4" x14ac:dyDescent="0.25">
      <c r="B99" s="33" t="s">
        <v>12</v>
      </c>
      <c r="C99" s="33">
        <v>5</v>
      </c>
      <c r="D99" s="33">
        <v>5</v>
      </c>
    </row>
    <row r="100" spans="2:4" x14ac:dyDescent="0.25">
      <c r="B100" s="33" t="s">
        <v>13</v>
      </c>
      <c r="C100" s="33">
        <v>1</v>
      </c>
      <c r="D100" s="33">
        <v>1</v>
      </c>
    </row>
    <row r="101" spans="2:4" x14ac:dyDescent="0.25">
      <c r="B101" s="33" t="s">
        <v>14</v>
      </c>
      <c r="C101" s="33">
        <v>0</v>
      </c>
      <c r="D101" s="33">
        <v>0</v>
      </c>
    </row>
    <row r="102" spans="2:4" x14ac:dyDescent="0.25">
      <c r="B102" s="33" t="s">
        <v>15</v>
      </c>
      <c r="C102" s="33">
        <v>0</v>
      </c>
      <c r="D102" s="33">
        <v>0</v>
      </c>
    </row>
    <row r="103" spans="2:4" x14ac:dyDescent="0.25">
      <c r="B103" s="33" t="s">
        <v>16</v>
      </c>
      <c r="C103" s="33">
        <v>2</v>
      </c>
      <c r="D103" s="33">
        <v>2</v>
      </c>
    </row>
    <row r="104" spans="2:4" x14ac:dyDescent="0.25">
      <c r="B104" s="33" t="s">
        <v>17</v>
      </c>
      <c r="C104" s="33">
        <v>35</v>
      </c>
      <c r="D104" s="33">
        <v>35</v>
      </c>
    </row>
    <row r="105" spans="2:4" x14ac:dyDescent="0.25">
      <c r="B105" s="33" t="s">
        <v>18</v>
      </c>
      <c r="C105" s="33">
        <v>1</v>
      </c>
      <c r="D105" s="33">
        <v>1</v>
      </c>
    </row>
    <row r="106" spans="2:4" x14ac:dyDescent="0.25">
      <c r="B106" s="33" t="s">
        <v>19</v>
      </c>
      <c r="C106" s="33">
        <v>1</v>
      </c>
      <c r="D106" s="33">
        <v>1</v>
      </c>
    </row>
    <row r="107" spans="2:4" x14ac:dyDescent="0.25">
      <c r="B107" s="33" t="s">
        <v>20</v>
      </c>
      <c r="C107" s="33">
        <v>5</v>
      </c>
      <c r="D107" s="33">
        <v>5</v>
      </c>
    </row>
    <row r="108" spans="2:4" x14ac:dyDescent="0.25">
      <c r="B108" s="33" t="s">
        <v>21</v>
      </c>
      <c r="C108" s="33">
        <v>1</v>
      </c>
      <c r="D108" s="33">
        <v>1</v>
      </c>
    </row>
    <row r="109" spans="2:4" x14ac:dyDescent="0.25">
      <c r="B109" s="33" t="s">
        <v>22</v>
      </c>
      <c r="C109" s="33">
        <v>5</v>
      </c>
      <c r="D109" s="33">
        <v>5</v>
      </c>
    </row>
    <row r="110" spans="2:4" x14ac:dyDescent="0.25">
      <c r="B110" s="33" t="s">
        <v>23</v>
      </c>
      <c r="C110" s="33">
        <v>3</v>
      </c>
      <c r="D110" s="33">
        <v>3</v>
      </c>
    </row>
    <row r="111" spans="2:4" x14ac:dyDescent="0.25">
      <c r="B111" s="33" t="s">
        <v>24</v>
      </c>
      <c r="C111" s="33">
        <v>7</v>
      </c>
      <c r="D111" s="33">
        <v>7</v>
      </c>
    </row>
    <row r="112" spans="2:4" x14ac:dyDescent="0.25">
      <c r="B112" s="33" t="s">
        <v>25</v>
      </c>
      <c r="C112" s="33">
        <v>5</v>
      </c>
      <c r="D112" s="33">
        <v>5</v>
      </c>
    </row>
    <row r="113" spans="2:4" x14ac:dyDescent="0.25">
      <c r="B113" s="33" t="s">
        <v>26</v>
      </c>
      <c r="C113" s="33">
        <v>7</v>
      </c>
      <c r="D113" s="33">
        <v>7</v>
      </c>
    </row>
    <row r="114" spans="2:4" x14ac:dyDescent="0.25">
      <c r="B114" s="33" t="s">
        <v>27</v>
      </c>
      <c r="C114" s="33">
        <v>2</v>
      </c>
      <c r="D114" s="33">
        <v>2</v>
      </c>
    </row>
    <row r="115" spans="2:4" x14ac:dyDescent="0.25">
      <c r="B115" s="33" t="s">
        <v>28</v>
      </c>
      <c r="C115" s="33">
        <v>0</v>
      </c>
      <c r="D115" s="33">
        <v>0</v>
      </c>
    </row>
    <row r="116" spans="2:4" x14ac:dyDescent="0.25">
      <c r="B116" s="33" t="s">
        <v>29</v>
      </c>
      <c r="C116" s="33">
        <v>2</v>
      </c>
      <c r="D116" s="33">
        <v>2</v>
      </c>
    </row>
    <row r="117" spans="2:4" x14ac:dyDescent="0.25">
      <c r="B117" s="33" t="s">
        <v>30</v>
      </c>
      <c r="C117" s="33">
        <v>1</v>
      </c>
      <c r="D117" s="33">
        <v>1</v>
      </c>
    </row>
    <row r="118" spans="2:4" x14ac:dyDescent="0.25">
      <c r="B118" s="33" t="s">
        <v>31</v>
      </c>
      <c r="C118" s="33">
        <v>3</v>
      </c>
      <c r="D118" s="33">
        <v>3</v>
      </c>
    </row>
    <row r="119" spans="2:4" x14ac:dyDescent="0.25">
      <c r="B119" s="33" t="s">
        <v>32</v>
      </c>
      <c r="C119" s="33">
        <v>1</v>
      </c>
      <c r="D119" s="33">
        <v>1</v>
      </c>
    </row>
    <row r="120" spans="2:4" x14ac:dyDescent="0.25">
      <c r="B120" s="33" t="s">
        <v>33</v>
      </c>
      <c r="C120" s="33">
        <v>6</v>
      </c>
      <c r="D120" s="33">
        <v>6</v>
      </c>
    </row>
    <row r="121" spans="2:4" x14ac:dyDescent="0.25">
      <c r="B121" s="33" t="s">
        <v>34</v>
      </c>
      <c r="C121" s="33">
        <v>0</v>
      </c>
      <c r="D121" s="33">
        <v>0</v>
      </c>
    </row>
    <row r="122" spans="2:4" x14ac:dyDescent="0.25">
      <c r="B122" s="33" t="s">
        <v>35</v>
      </c>
      <c r="C122" s="33">
        <v>3</v>
      </c>
      <c r="D122" s="33">
        <v>3</v>
      </c>
    </row>
    <row r="123" spans="2:4" x14ac:dyDescent="0.25">
      <c r="B123" s="33" t="s">
        <v>36</v>
      </c>
      <c r="C123" s="33">
        <v>1</v>
      </c>
      <c r="D123" s="33">
        <v>1</v>
      </c>
    </row>
    <row r="124" spans="2:4" x14ac:dyDescent="0.25">
      <c r="B124" s="33" t="s">
        <v>37</v>
      </c>
      <c r="C124" s="33">
        <v>0</v>
      </c>
      <c r="D124" s="33">
        <v>0</v>
      </c>
    </row>
    <row r="125" spans="2:4" x14ac:dyDescent="0.25">
      <c r="B125" s="33" t="s">
        <v>38</v>
      </c>
      <c r="C125" s="33">
        <v>1</v>
      </c>
      <c r="D125" s="33">
        <v>1</v>
      </c>
    </row>
    <row r="126" spans="2:4" x14ac:dyDescent="0.25">
      <c r="B126" s="33" t="s">
        <v>39</v>
      </c>
      <c r="C126" s="33">
        <v>4</v>
      </c>
      <c r="D126" s="33">
        <v>4</v>
      </c>
    </row>
    <row r="127" spans="2:4" x14ac:dyDescent="0.25">
      <c r="B127" s="33" t="s">
        <v>40</v>
      </c>
      <c r="C127" s="33">
        <v>1</v>
      </c>
      <c r="D127" s="33">
        <v>1</v>
      </c>
    </row>
    <row r="128" spans="2:4" x14ac:dyDescent="0.25">
      <c r="B128" s="33" t="s">
        <v>41</v>
      </c>
      <c r="C128" s="33">
        <v>37</v>
      </c>
      <c r="D128" s="33">
        <v>37</v>
      </c>
    </row>
    <row r="129" spans="1:4" x14ac:dyDescent="0.25">
      <c r="B129" s="33" t="s">
        <v>42</v>
      </c>
      <c r="C129" s="33">
        <v>5</v>
      </c>
      <c r="D129" s="33">
        <v>5</v>
      </c>
    </row>
    <row r="130" spans="1:4" x14ac:dyDescent="0.25">
      <c r="A130" s="33" t="s">
        <v>43</v>
      </c>
      <c r="C130" s="33">
        <v>158</v>
      </c>
      <c r="D130" s="33">
        <v>158</v>
      </c>
    </row>
    <row r="134" spans="1:4" x14ac:dyDescent="0.25">
      <c r="A134" s="33" t="s">
        <v>263</v>
      </c>
    </row>
    <row r="135" spans="1:4" x14ac:dyDescent="0.25">
      <c r="A135" s="33" t="s">
        <v>168</v>
      </c>
    </row>
    <row r="136" spans="1:4" x14ac:dyDescent="0.25">
      <c r="C136" s="33" t="s">
        <v>264</v>
      </c>
      <c r="D136" s="33" t="s">
        <v>43</v>
      </c>
    </row>
    <row r="137" spans="1:4" x14ac:dyDescent="0.25">
      <c r="C137" s="33">
        <v>1</v>
      </c>
    </row>
    <row r="138" spans="1:4" x14ac:dyDescent="0.25">
      <c r="A138" s="33" t="s">
        <v>159</v>
      </c>
      <c r="B138" s="33" t="s">
        <v>2</v>
      </c>
      <c r="C138" s="33">
        <v>4</v>
      </c>
      <c r="D138" s="33">
        <v>4</v>
      </c>
    </row>
    <row r="139" spans="1:4" x14ac:dyDescent="0.25">
      <c r="B139" s="33" t="s">
        <v>7</v>
      </c>
      <c r="C139" s="33">
        <v>13</v>
      </c>
      <c r="D139" s="33">
        <v>13</v>
      </c>
    </row>
    <row r="140" spans="1:4" x14ac:dyDescent="0.25">
      <c r="B140" s="33" t="s">
        <v>8</v>
      </c>
      <c r="C140" s="33">
        <v>2</v>
      </c>
      <c r="D140" s="33">
        <v>2</v>
      </c>
    </row>
    <row r="141" spans="1:4" x14ac:dyDescent="0.25">
      <c r="B141" s="33" t="s">
        <v>9</v>
      </c>
      <c r="C141" s="33">
        <v>3</v>
      </c>
      <c r="D141" s="33">
        <v>3</v>
      </c>
    </row>
    <row r="142" spans="1:4" x14ac:dyDescent="0.25">
      <c r="B142" s="33" t="s">
        <v>10</v>
      </c>
      <c r="C142" s="33">
        <v>10</v>
      </c>
      <c r="D142" s="33">
        <v>10</v>
      </c>
    </row>
    <row r="143" spans="1:4" x14ac:dyDescent="0.25">
      <c r="B143" s="33" t="s">
        <v>11</v>
      </c>
      <c r="C143" s="33">
        <v>1</v>
      </c>
      <c r="D143" s="33">
        <v>1</v>
      </c>
    </row>
    <row r="144" spans="1:4" x14ac:dyDescent="0.25">
      <c r="B144" s="33" t="s">
        <v>12</v>
      </c>
      <c r="C144" s="33">
        <v>12</v>
      </c>
      <c r="D144" s="33">
        <v>12</v>
      </c>
    </row>
    <row r="145" spans="2:4" x14ac:dyDescent="0.25">
      <c r="B145" s="33" t="s">
        <v>13</v>
      </c>
      <c r="C145" s="33">
        <v>6</v>
      </c>
      <c r="D145" s="33">
        <v>6</v>
      </c>
    </row>
    <row r="146" spans="2:4" x14ac:dyDescent="0.25">
      <c r="B146" s="33" t="s">
        <v>14</v>
      </c>
      <c r="C146" s="33">
        <v>6</v>
      </c>
      <c r="D146" s="33">
        <v>6</v>
      </c>
    </row>
    <row r="147" spans="2:4" x14ac:dyDescent="0.25">
      <c r="B147" s="33" t="s">
        <v>15</v>
      </c>
      <c r="C147" s="33">
        <v>2</v>
      </c>
      <c r="D147" s="33">
        <v>2</v>
      </c>
    </row>
    <row r="148" spans="2:4" x14ac:dyDescent="0.25">
      <c r="B148" s="33" t="s">
        <v>16</v>
      </c>
      <c r="C148" s="33">
        <v>4</v>
      </c>
      <c r="D148" s="33">
        <v>4</v>
      </c>
    </row>
    <row r="149" spans="2:4" x14ac:dyDescent="0.25">
      <c r="B149" s="33" t="s">
        <v>17</v>
      </c>
      <c r="C149" s="33">
        <v>59</v>
      </c>
      <c r="D149" s="33">
        <v>59</v>
      </c>
    </row>
    <row r="150" spans="2:4" x14ac:dyDescent="0.25">
      <c r="B150" s="33" t="s">
        <v>18</v>
      </c>
      <c r="C150" s="33">
        <v>3</v>
      </c>
      <c r="D150" s="33">
        <v>3</v>
      </c>
    </row>
    <row r="151" spans="2:4" x14ac:dyDescent="0.25">
      <c r="B151" s="33" t="s">
        <v>19</v>
      </c>
      <c r="C151" s="33">
        <v>3</v>
      </c>
      <c r="D151" s="33">
        <v>3</v>
      </c>
    </row>
    <row r="152" spans="2:4" x14ac:dyDescent="0.25">
      <c r="B152" s="33" t="s">
        <v>20</v>
      </c>
      <c r="C152" s="33">
        <v>22</v>
      </c>
      <c r="D152" s="33">
        <v>22</v>
      </c>
    </row>
    <row r="153" spans="2:4" x14ac:dyDescent="0.25">
      <c r="B153" s="33" t="s">
        <v>21</v>
      </c>
      <c r="C153" s="33">
        <v>5</v>
      </c>
      <c r="D153" s="33">
        <v>5</v>
      </c>
    </row>
    <row r="154" spans="2:4" x14ac:dyDescent="0.25">
      <c r="B154" s="33" t="s">
        <v>22</v>
      </c>
      <c r="C154" s="33">
        <v>16</v>
      </c>
      <c r="D154" s="33">
        <v>16</v>
      </c>
    </row>
    <row r="155" spans="2:4" x14ac:dyDescent="0.25">
      <c r="B155" s="33" t="s">
        <v>23</v>
      </c>
      <c r="C155" s="33">
        <v>21</v>
      </c>
      <c r="D155" s="33">
        <v>21</v>
      </c>
    </row>
    <row r="156" spans="2:4" x14ac:dyDescent="0.25">
      <c r="B156" s="33" t="s">
        <v>24</v>
      </c>
      <c r="C156" s="33">
        <v>10</v>
      </c>
      <c r="D156" s="33">
        <v>10</v>
      </c>
    </row>
    <row r="157" spans="2:4" x14ac:dyDescent="0.25">
      <c r="B157" s="33" t="s">
        <v>25</v>
      </c>
      <c r="C157" s="33">
        <v>15</v>
      </c>
      <c r="D157" s="33">
        <v>15</v>
      </c>
    </row>
    <row r="158" spans="2:4" x14ac:dyDescent="0.25">
      <c r="B158" s="33" t="s">
        <v>26</v>
      </c>
      <c r="C158" s="33">
        <v>35</v>
      </c>
      <c r="D158" s="33">
        <v>35</v>
      </c>
    </row>
    <row r="159" spans="2:4" x14ac:dyDescent="0.25">
      <c r="B159" s="33" t="s">
        <v>27</v>
      </c>
      <c r="C159" s="33">
        <v>9</v>
      </c>
      <c r="D159" s="33">
        <v>9</v>
      </c>
    </row>
    <row r="160" spans="2:4" x14ac:dyDescent="0.25">
      <c r="B160" s="33" t="s">
        <v>28</v>
      </c>
      <c r="C160" s="33">
        <v>2</v>
      </c>
      <c r="D160" s="33">
        <v>2</v>
      </c>
    </row>
    <row r="161" spans="1:4" x14ac:dyDescent="0.25">
      <c r="B161" s="33" t="s">
        <v>29</v>
      </c>
      <c r="C161" s="33">
        <v>3</v>
      </c>
      <c r="D161" s="33">
        <v>3</v>
      </c>
    </row>
    <row r="162" spans="1:4" x14ac:dyDescent="0.25">
      <c r="B162" s="33" t="s">
        <v>30</v>
      </c>
      <c r="C162" s="33">
        <v>8</v>
      </c>
      <c r="D162" s="33">
        <v>8</v>
      </c>
    </row>
    <row r="163" spans="1:4" x14ac:dyDescent="0.25">
      <c r="B163" s="33" t="s">
        <v>31</v>
      </c>
      <c r="C163" s="33">
        <v>7</v>
      </c>
      <c r="D163" s="33">
        <v>7</v>
      </c>
    </row>
    <row r="164" spans="1:4" x14ac:dyDescent="0.25">
      <c r="B164" s="33" t="s">
        <v>32</v>
      </c>
      <c r="C164" s="33">
        <v>3</v>
      </c>
      <c r="D164" s="33">
        <v>3</v>
      </c>
    </row>
    <row r="165" spans="1:4" x14ac:dyDescent="0.25">
      <c r="B165" s="33" t="s">
        <v>33</v>
      </c>
      <c r="C165" s="33">
        <v>9</v>
      </c>
      <c r="D165" s="33">
        <v>9</v>
      </c>
    </row>
    <row r="166" spans="1:4" x14ac:dyDescent="0.25">
      <c r="B166" s="33" t="s">
        <v>34</v>
      </c>
      <c r="C166" s="33">
        <v>0</v>
      </c>
      <c r="D166" s="33">
        <v>0</v>
      </c>
    </row>
    <row r="167" spans="1:4" x14ac:dyDescent="0.25">
      <c r="B167" s="33" t="s">
        <v>35</v>
      </c>
      <c r="C167" s="33">
        <v>5</v>
      </c>
      <c r="D167" s="33">
        <v>5</v>
      </c>
    </row>
    <row r="168" spans="1:4" x14ac:dyDescent="0.25">
      <c r="B168" s="33" t="s">
        <v>36</v>
      </c>
      <c r="C168" s="33">
        <v>7</v>
      </c>
      <c r="D168" s="33">
        <v>7</v>
      </c>
    </row>
    <row r="169" spans="1:4" x14ac:dyDescent="0.25">
      <c r="B169" s="33" t="s">
        <v>37</v>
      </c>
      <c r="C169" s="33">
        <v>3</v>
      </c>
      <c r="D169" s="33">
        <v>3</v>
      </c>
    </row>
    <row r="170" spans="1:4" x14ac:dyDescent="0.25">
      <c r="B170" s="33" t="s">
        <v>38</v>
      </c>
      <c r="C170" s="33">
        <v>6</v>
      </c>
      <c r="D170" s="33">
        <v>6</v>
      </c>
    </row>
    <row r="171" spans="1:4" x14ac:dyDescent="0.25">
      <c r="B171" s="33" t="s">
        <v>39</v>
      </c>
      <c r="C171" s="33">
        <v>11</v>
      </c>
      <c r="D171" s="33">
        <v>11</v>
      </c>
    </row>
    <row r="172" spans="1:4" x14ac:dyDescent="0.25">
      <c r="B172" s="33" t="s">
        <v>40</v>
      </c>
      <c r="C172" s="33">
        <v>5</v>
      </c>
      <c r="D172" s="33">
        <v>5</v>
      </c>
    </row>
    <row r="173" spans="1:4" x14ac:dyDescent="0.25">
      <c r="B173" s="33" t="s">
        <v>41</v>
      </c>
      <c r="C173" s="33">
        <v>67</v>
      </c>
      <c r="D173" s="33">
        <v>67</v>
      </c>
    </row>
    <row r="174" spans="1:4" x14ac:dyDescent="0.25">
      <c r="B174" s="33" t="s">
        <v>42</v>
      </c>
      <c r="C174" s="33">
        <v>15</v>
      </c>
      <c r="D174" s="33">
        <v>15</v>
      </c>
    </row>
    <row r="175" spans="1:4" x14ac:dyDescent="0.25">
      <c r="A175" s="33" t="s">
        <v>43</v>
      </c>
      <c r="C175" s="33">
        <v>412</v>
      </c>
      <c r="D175" s="33">
        <v>412</v>
      </c>
    </row>
    <row r="179" spans="1:4" x14ac:dyDescent="0.25">
      <c r="A179" s="33" t="s">
        <v>282</v>
      </c>
    </row>
    <row r="180" spans="1:4" x14ac:dyDescent="0.25">
      <c r="A180" s="33" t="s">
        <v>168</v>
      </c>
    </row>
    <row r="181" spans="1:4" x14ac:dyDescent="0.25">
      <c r="C181" s="33" t="s">
        <v>119</v>
      </c>
      <c r="D181" s="33" t="s">
        <v>43</v>
      </c>
    </row>
    <row r="182" spans="1:4" x14ac:dyDescent="0.25">
      <c r="C182" s="33">
        <v>1</v>
      </c>
    </row>
    <row r="183" spans="1:4" x14ac:dyDescent="0.25">
      <c r="A183" s="33" t="s">
        <v>159</v>
      </c>
      <c r="B183" s="33" t="s">
        <v>2</v>
      </c>
      <c r="C183" s="33">
        <v>8</v>
      </c>
      <c r="D183" s="33">
        <v>8</v>
      </c>
    </row>
    <row r="184" spans="1:4" x14ac:dyDescent="0.25">
      <c r="B184" s="33" t="s">
        <v>7</v>
      </c>
      <c r="C184" s="33">
        <v>9</v>
      </c>
      <c r="D184" s="33">
        <v>9</v>
      </c>
    </row>
    <row r="185" spans="1:4" x14ac:dyDescent="0.25">
      <c r="B185" s="33" t="s">
        <v>8</v>
      </c>
      <c r="C185" s="33">
        <v>3</v>
      </c>
      <c r="D185" s="33">
        <v>3</v>
      </c>
    </row>
    <row r="186" spans="1:4" x14ac:dyDescent="0.25">
      <c r="B186" s="33" t="s">
        <v>9</v>
      </c>
      <c r="C186" s="33">
        <v>18</v>
      </c>
      <c r="D186" s="33">
        <v>18</v>
      </c>
    </row>
    <row r="187" spans="1:4" x14ac:dyDescent="0.25">
      <c r="B187" s="33" t="s">
        <v>10</v>
      </c>
      <c r="C187" s="33">
        <v>24</v>
      </c>
      <c r="D187" s="33">
        <v>24</v>
      </c>
    </row>
    <row r="188" spans="1:4" x14ac:dyDescent="0.25">
      <c r="B188" s="33" t="s">
        <v>11</v>
      </c>
      <c r="C188" s="33">
        <v>4</v>
      </c>
      <c r="D188" s="33">
        <v>4</v>
      </c>
    </row>
    <row r="189" spans="1:4" x14ac:dyDescent="0.25">
      <c r="B189" s="33" t="s">
        <v>12</v>
      </c>
      <c r="C189" s="33">
        <v>33</v>
      </c>
      <c r="D189" s="33">
        <v>33</v>
      </c>
    </row>
    <row r="190" spans="1:4" x14ac:dyDescent="0.25">
      <c r="B190" s="33" t="s">
        <v>13</v>
      </c>
      <c r="C190" s="33">
        <v>5</v>
      </c>
      <c r="D190" s="33">
        <v>5</v>
      </c>
    </row>
    <row r="191" spans="1:4" x14ac:dyDescent="0.25">
      <c r="B191" s="33" t="s">
        <v>14</v>
      </c>
      <c r="C191" s="33">
        <v>19</v>
      </c>
      <c r="D191" s="33">
        <v>19</v>
      </c>
    </row>
    <row r="192" spans="1:4" x14ac:dyDescent="0.25">
      <c r="B192" s="33" t="s">
        <v>15</v>
      </c>
      <c r="C192" s="33">
        <v>32</v>
      </c>
      <c r="D192" s="33">
        <v>32</v>
      </c>
    </row>
    <row r="193" spans="2:4" x14ac:dyDescent="0.25">
      <c r="B193" s="33" t="s">
        <v>16</v>
      </c>
      <c r="C193" s="33">
        <v>23</v>
      </c>
      <c r="D193" s="33">
        <v>23</v>
      </c>
    </row>
    <row r="194" spans="2:4" x14ac:dyDescent="0.25">
      <c r="B194" s="33" t="s">
        <v>17</v>
      </c>
      <c r="C194" s="33">
        <v>30</v>
      </c>
      <c r="D194" s="33">
        <v>30</v>
      </c>
    </row>
    <row r="195" spans="2:4" x14ac:dyDescent="0.25">
      <c r="B195" s="33" t="s">
        <v>18</v>
      </c>
      <c r="C195" s="33">
        <v>1</v>
      </c>
      <c r="D195" s="33">
        <v>1</v>
      </c>
    </row>
    <row r="196" spans="2:4" x14ac:dyDescent="0.25">
      <c r="B196" s="33" t="s">
        <v>19</v>
      </c>
      <c r="C196" s="33">
        <v>13</v>
      </c>
      <c r="D196" s="33">
        <v>13</v>
      </c>
    </row>
    <row r="197" spans="2:4" x14ac:dyDescent="0.25">
      <c r="B197" s="33" t="s">
        <v>20</v>
      </c>
      <c r="C197" s="33">
        <v>4</v>
      </c>
      <c r="D197" s="33">
        <v>4</v>
      </c>
    </row>
    <row r="198" spans="2:4" x14ac:dyDescent="0.25">
      <c r="B198" s="33" t="s">
        <v>21</v>
      </c>
      <c r="C198" s="33">
        <v>2</v>
      </c>
      <c r="D198" s="33">
        <v>2</v>
      </c>
    </row>
    <row r="199" spans="2:4" x14ac:dyDescent="0.25">
      <c r="B199" s="33" t="s">
        <v>22</v>
      </c>
      <c r="C199" s="33">
        <v>8</v>
      </c>
      <c r="D199" s="33">
        <v>8</v>
      </c>
    </row>
    <row r="200" spans="2:4" x14ac:dyDescent="0.25">
      <c r="B200" s="33" t="s">
        <v>23</v>
      </c>
      <c r="C200" s="33">
        <v>15</v>
      </c>
      <c r="D200" s="33">
        <v>15</v>
      </c>
    </row>
    <row r="201" spans="2:4" x14ac:dyDescent="0.25">
      <c r="B201" s="33" t="s">
        <v>24</v>
      </c>
      <c r="C201" s="33">
        <v>16</v>
      </c>
      <c r="D201" s="33">
        <v>16</v>
      </c>
    </row>
    <row r="202" spans="2:4" x14ac:dyDescent="0.25">
      <c r="B202" s="33" t="s">
        <v>25</v>
      </c>
      <c r="C202" s="33">
        <v>10</v>
      </c>
      <c r="D202" s="33">
        <v>10</v>
      </c>
    </row>
    <row r="203" spans="2:4" x14ac:dyDescent="0.25">
      <c r="B203" s="33" t="s">
        <v>26</v>
      </c>
      <c r="C203" s="33">
        <v>69</v>
      </c>
      <c r="D203" s="33">
        <v>69</v>
      </c>
    </row>
    <row r="204" spans="2:4" x14ac:dyDescent="0.25">
      <c r="B204" s="33" t="s">
        <v>27</v>
      </c>
      <c r="C204" s="33">
        <v>9</v>
      </c>
      <c r="D204" s="33">
        <v>9</v>
      </c>
    </row>
    <row r="205" spans="2:4" x14ac:dyDescent="0.25">
      <c r="B205" s="33" t="s">
        <v>28</v>
      </c>
      <c r="C205" s="33">
        <v>1</v>
      </c>
      <c r="D205" s="33">
        <v>1</v>
      </c>
    </row>
    <row r="206" spans="2:4" x14ac:dyDescent="0.25">
      <c r="B206" s="33" t="s">
        <v>29</v>
      </c>
      <c r="C206" s="33">
        <v>18</v>
      </c>
      <c r="D206" s="33">
        <v>18</v>
      </c>
    </row>
    <row r="207" spans="2:4" x14ac:dyDescent="0.25">
      <c r="B207" s="33" t="s">
        <v>30</v>
      </c>
      <c r="C207" s="33">
        <v>14</v>
      </c>
      <c r="D207" s="33">
        <v>14</v>
      </c>
    </row>
    <row r="208" spans="2:4" x14ac:dyDescent="0.25">
      <c r="B208" s="33" t="s">
        <v>31</v>
      </c>
      <c r="C208" s="33">
        <v>36</v>
      </c>
      <c r="D208" s="33">
        <v>36</v>
      </c>
    </row>
    <row r="209" spans="1:4" x14ac:dyDescent="0.25">
      <c r="B209" s="33" t="s">
        <v>32</v>
      </c>
      <c r="C209" s="33">
        <v>4</v>
      </c>
      <c r="D209" s="33">
        <v>4</v>
      </c>
    </row>
    <row r="210" spans="1:4" x14ac:dyDescent="0.25">
      <c r="B210" s="33" t="s">
        <v>33</v>
      </c>
      <c r="C210" s="33">
        <v>26</v>
      </c>
      <c r="D210" s="33">
        <v>26</v>
      </c>
    </row>
    <row r="211" spans="1:4" x14ac:dyDescent="0.25">
      <c r="B211" s="33" t="s">
        <v>34</v>
      </c>
      <c r="C211" s="33">
        <v>5</v>
      </c>
      <c r="D211" s="33">
        <v>5</v>
      </c>
    </row>
    <row r="212" spans="1:4" x14ac:dyDescent="0.25">
      <c r="B212" s="33" t="s">
        <v>35</v>
      </c>
      <c r="C212" s="33">
        <v>4</v>
      </c>
      <c r="D212" s="33">
        <v>4</v>
      </c>
    </row>
    <row r="213" spans="1:4" x14ac:dyDescent="0.25">
      <c r="B213" s="33" t="s">
        <v>36</v>
      </c>
      <c r="C213" s="33">
        <v>9</v>
      </c>
      <c r="D213" s="33">
        <v>9</v>
      </c>
    </row>
    <row r="214" spans="1:4" x14ac:dyDescent="0.25">
      <c r="B214" s="33" t="s">
        <v>37</v>
      </c>
      <c r="C214" s="33">
        <v>10</v>
      </c>
      <c r="D214" s="33">
        <v>10</v>
      </c>
    </row>
    <row r="215" spans="1:4" x14ac:dyDescent="0.25">
      <c r="B215" s="33" t="s">
        <v>38</v>
      </c>
      <c r="C215" s="33">
        <v>24</v>
      </c>
      <c r="D215" s="33">
        <v>24</v>
      </c>
    </row>
    <row r="216" spans="1:4" x14ac:dyDescent="0.25">
      <c r="B216" s="33" t="s">
        <v>39</v>
      </c>
      <c r="C216" s="33">
        <v>26</v>
      </c>
      <c r="D216" s="33">
        <v>26</v>
      </c>
    </row>
    <row r="217" spans="1:4" x14ac:dyDescent="0.25">
      <c r="B217" s="33" t="s">
        <v>40</v>
      </c>
      <c r="C217" s="33">
        <v>1</v>
      </c>
      <c r="D217" s="33">
        <v>1</v>
      </c>
    </row>
    <row r="218" spans="1:4" x14ac:dyDescent="0.25">
      <c r="B218" s="33" t="s">
        <v>41</v>
      </c>
      <c r="C218" s="33">
        <v>49</v>
      </c>
      <c r="D218" s="33">
        <v>49</v>
      </c>
    </row>
    <row r="219" spans="1:4" x14ac:dyDescent="0.25">
      <c r="B219" s="33" t="s">
        <v>42</v>
      </c>
      <c r="C219" s="33">
        <v>7</v>
      </c>
      <c r="D219" s="33">
        <v>7</v>
      </c>
    </row>
    <row r="220" spans="1:4" x14ac:dyDescent="0.25">
      <c r="A220" s="33" t="s">
        <v>43</v>
      </c>
      <c r="C220" s="33">
        <v>589</v>
      </c>
      <c r="D220" s="33">
        <v>589</v>
      </c>
    </row>
    <row r="224" spans="1:4" x14ac:dyDescent="0.25">
      <c r="A224" s="33" t="s">
        <v>265</v>
      </c>
    </row>
    <row r="225" spans="1:4" x14ac:dyDescent="0.25">
      <c r="A225" s="33" t="s">
        <v>168</v>
      </c>
    </row>
    <row r="226" spans="1:4" x14ac:dyDescent="0.25">
      <c r="C226" s="33" t="s">
        <v>74</v>
      </c>
      <c r="D226" s="33" t="s">
        <v>43</v>
      </c>
    </row>
    <row r="227" spans="1:4" x14ac:dyDescent="0.25">
      <c r="C227" s="33">
        <v>1</v>
      </c>
    </row>
    <row r="228" spans="1:4" x14ac:dyDescent="0.25">
      <c r="A228" s="33" t="s">
        <v>159</v>
      </c>
      <c r="B228" s="33" t="s">
        <v>2</v>
      </c>
      <c r="C228" s="33">
        <v>5</v>
      </c>
      <c r="D228" s="33">
        <v>5</v>
      </c>
    </row>
    <row r="229" spans="1:4" x14ac:dyDescent="0.25">
      <c r="B229" s="33" t="s">
        <v>7</v>
      </c>
      <c r="C229" s="33">
        <v>3</v>
      </c>
      <c r="D229" s="33">
        <v>3</v>
      </c>
    </row>
    <row r="230" spans="1:4" x14ac:dyDescent="0.25">
      <c r="B230" s="33" t="s">
        <v>8</v>
      </c>
      <c r="C230" s="33">
        <v>1</v>
      </c>
      <c r="D230" s="33">
        <v>1</v>
      </c>
    </row>
    <row r="231" spans="1:4" x14ac:dyDescent="0.25">
      <c r="B231" s="33" t="s">
        <v>9</v>
      </c>
      <c r="C231" s="33">
        <v>2</v>
      </c>
      <c r="D231" s="33">
        <v>2</v>
      </c>
    </row>
    <row r="232" spans="1:4" x14ac:dyDescent="0.25">
      <c r="B232" s="33" t="s">
        <v>10</v>
      </c>
      <c r="C232" s="33">
        <v>1</v>
      </c>
      <c r="D232" s="33">
        <v>1</v>
      </c>
    </row>
    <row r="233" spans="1:4" x14ac:dyDescent="0.25">
      <c r="B233" s="33" t="s">
        <v>11</v>
      </c>
      <c r="C233" s="33">
        <v>0</v>
      </c>
      <c r="D233" s="33">
        <v>0</v>
      </c>
    </row>
    <row r="234" spans="1:4" x14ac:dyDescent="0.25">
      <c r="B234" s="33" t="s">
        <v>12</v>
      </c>
      <c r="C234" s="33">
        <v>1</v>
      </c>
      <c r="D234" s="33">
        <v>1</v>
      </c>
    </row>
    <row r="235" spans="1:4" x14ac:dyDescent="0.25">
      <c r="B235" s="33" t="s">
        <v>13</v>
      </c>
      <c r="C235" s="33">
        <v>7</v>
      </c>
      <c r="D235" s="33">
        <v>7</v>
      </c>
    </row>
    <row r="236" spans="1:4" x14ac:dyDescent="0.25">
      <c r="B236" s="33" t="s">
        <v>14</v>
      </c>
      <c r="C236" s="33">
        <v>1</v>
      </c>
      <c r="D236" s="33">
        <v>1</v>
      </c>
    </row>
    <row r="237" spans="1:4" x14ac:dyDescent="0.25">
      <c r="B237" s="33" t="s">
        <v>15</v>
      </c>
      <c r="C237" s="33">
        <v>2</v>
      </c>
      <c r="D237" s="33">
        <v>2</v>
      </c>
    </row>
    <row r="238" spans="1:4" x14ac:dyDescent="0.25">
      <c r="B238" s="33" t="s">
        <v>16</v>
      </c>
      <c r="C238" s="33">
        <v>1</v>
      </c>
      <c r="D238" s="33">
        <v>1</v>
      </c>
    </row>
    <row r="239" spans="1:4" x14ac:dyDescent="0.25">
      <c r="B239" s="33" t="s">
        <v>17</v>
      </c>
      <c r="C239" s="33">
        <v>10</v>
      </c>
      <c r="D239" s="33">
        <v>10</v>
      </c>
    </row>
    <row r="240" spans="1:4" x14ac:dyDescent="0.25">
      <c r="B240" s="33" t="s">
        <v>18</v>
      </c>
      <c r="C240" s="33">
        <v>0</v>
      </c>
      <c r="D240" s="33">
        <v>0</v>
      </c>
    </row>
    <row r="241" spans="2:4" x14ac:dyDescent="0.25">
      <c r="B241" s="33" t="s">
        <v>19</v>
      </c>
      <c r="C241" s="33">
        <v>1</v>
      </c>
      <c r="D241" s="33">
        <v>1</v>
      </c>
    </row>
    <row r="242" spans="2:4" x14ac:dyDescent="0.25">
      <c r="B242" s="33" t="s">
        <v>20</v>
      </c>
      <c r="C242" s="33">
        <v>1</v>
      </c>
      <c r="D242" s="33">
        <v>1</v>
      </c>
    </row>
    <row r="243" spans="2:4" x14ac:dyDescent="0.25">
      <c r="B243" s="33" t="s">
        <v>21</v>
      </c>
      <c r="C243" s="33">
        <v>1</v>
      </c>
      <c r="D243" s="33">
        <v>1</v>
      </c>
    </row>
    <row r="244" spans="2:4" x14ac:dyDescent="0.25">
      <c r="B244" s="33" t="s">
        <v>22</v>
      </c>
      <c r="C244" s="33">
        <v>2</v>
      </c>
      <c r="D244" s="33">
        <v>2</v>
      </c>
    </row>
    <row r="245" spans="2:4" x14ac:dyDescent="0.25">
      <c r="B245" s="33" t="s">
        <v>23</v>
      </c>
      <c r="C245" s="33">
        <v>0</v>
      </c>
      <c r="D245" s="33">
        <v>0</v>
      </c>
    </row>
    <row r="246" spans="2:4" x14ac:dyDescent="0.25">
      <c r="B246" s="33" t="s">
        <v>24</v>
      </c>
      <c r="C246" s="33">
        <v>2</v>
      </c>
      <c r="D246" s="33">
        <v>2</v>
      </c>
    </row>
    <row r="247" spans="2:4" x14ac:dyDescent="0.25">
      <c r="B247" s="33" t="s">
        <v>25</v>
      </c>
      <c r="C247" s="33">
        <v>4</v>
      </c>
      <c r="D247" s="33">
        <v>4</v>
      </c>
    </row>
    <row r="248" spans="2:4" x14ac:dyDescent="0.25">
      <c r="B248" s="33" t="s">
        <v>26</v>
      </c>
      <c r="C248" s="33">
        <v>17</v>
      </c>
      <c r="D248" s="33">
        <v>17</v>
      </c>
    </row>
    <row r="249" spans="2:4" x14ac:dyDescent="0.25">
      <c r="B249" s="33" t="s">
        <v>27</v>
      </c>
      <c r="C249" s="33">
        <v>2</v>
      </c>
      <c r="D249" s="33">
        <v>2</v>
      </c>
    </row>
    <row r="250" spans="2:4" x14ac:dyDescent="0.25">
      <c r="B250" s="33" t="s">
        <v>28</v>
      </c>
      <c r="C250" s="33">
        <v>1</v>
      </c>
      <c r="D250" s="33">
        <v>1</v>
      </c>
    </row>
    <row r="251" spans="2:4" x14ac:dyDescent="0.25">
      <c r="B251" s="33" t="s">
        <v>29</v>
      </c>
      <c r="C251" s="33">
        <v>5</v>
      </c>
      <c r="D251" s="33">
        <v>5</v>
      </c>
    </row>
    <row r="252" spans="2:4" x14ac:dyDescent="0.25">
      <c r="B252" s="33" t="s">
        <v>30</v>
      </c>
      <c r="C252" s="33">
        <v>5</v>
      </c>
      <c r="D252" s="33">
        <v>5</v>
      </c>
    </row>
    <row r="253" spans="2:4" x14ac:dyDescent="0.25">
      <c r="B253" s="33" t="s">
        <v>31</v>
      </c>
      <c r="C253" s="33">
        <v>0</v>
      </c>
      <c r="D253" s="33">
        <v>0</v>
      </c>
    </row>
    <row r="254" spans="2:4" x14ac:dyDescent="0.25">
      <c r="B254" s="33" t="s">
        <v>32</v>
      </c>
      <c r="C254" s="33">
        <v>2</v>
      </c>
      <c r="D254" s="33">
        <v>2</v>
      </c>
    </row>
    <row r="255" spans="2:4" x14ac:dyDescent="0.25">
      <c r="B255" s="33" t="s">
        <v>33</v>
      </c>
      <c r="C255" s="33">
        <v>3</v>
      </c>
      <c r="D255" s="33">
        <v>3</v>
      </c>
    </row>
    <row r="256" spans="2:4" x14ac:dyDescent="0.25">
      <c r="B256" s="33" t="s">
        <v>34</v>
      </c>
      <c r="C256" s="33">
        <v>3</v>
      </c>
      <c r="D256" s="33">
        <v>3</v>
      </c>
    </row>
    <row r="257" spans="1:4" x14ac:dyDescent="0.25">
      <c r="B257" s="33" t="s">
        <v>35</v>
      </c>
      <c r="C257" s="33">
        <v>3</v>
      </c>
      <c r="D257" s="33">
        <v>3</v>
      </c>
    </row>
    <row r="258" spans="1:4" x14ac:dyDescent="0.25">
      <c r="B258" s="33" t="s">
        <v>36</v>
      </c>
      <c r="C258" s="33">
        <v>1</v>
      </c>
      <c r="D258" s="33">
        <v>1</v>
      </c>
    </row>
    <row r="259" spans="1:4" x14ac:dyDescent="0.25">
      <c r="B259" s="33" t="s">
        <v>37</v>
      </c>
      <c r="C259" s="33">
        <v>4</v>
      </c>
      <c r="D259" s="33">
        <v>4</v>
      </c>
    </row>
    <row r="260" spans="1:4" x14ac:dyDescent="0.25">
      <c r="B260" s="33" t="s">
        <v>38</v>
      </c>
      <c r="C260" s="33">
        <v>9</v>
      </c>
      <c r="D260" s="33">
        <v>9</v>
      </c>
    </row>
    <row r="261" spans="1:4" x14ac:dyDescent="0.25">
      <c r="B261" s="33" t="s">
        <v>39</v>
      </c>
      <c r="C261" s="33">
        <v>8</v>
      </c>
      <c r="D261" s="33">
        <v>8</v>
      </c>
    </row>
    <row r="262" spans="1:4" x14ac:dyDescent="0.25">
      <c r="B262" s="33" t="s">
        <v>40</v>
      </c>
      <c r="C262" s="33">
        <v>1</v>
      </c>
      <c r="D262" s="33">
        <v>1</v>
      </c>
    </row>
    <row r="263" spans="1:4" x14ac:dyDescent="0.25">
      <c r="B263" s="33" t="s">
        <v>41</v>
      </c>
      <c r="C263" s="33">
        <v>5</v>
      </c>
      <c r="D263" s="33">
        <v>5</v>
      </c>
    </row>
    <row r="264" spans="1:4" x14ac:dyDescent="0.25">
      <c r="B264" s="33" t="s">
        <v>42</v>
      </c>
      <c r="C264" s="33">
        <v>2</v>
      </c>
      <c r="D264" s="33">
        <v>2</v>
      </c>
    </row>
    <row r="265" spans="1:4" x14ac:dyDescent="0.25">
      <c r="A265" s="33" t="s">
        <v>43</v>
      </c>
      <c r="C265" s="33">
        <v>116</v>
      </c>
      <c r="D265" s="33">
        <v>116</v>
      </c>
    </row>
    <row r="269" spans="1:4" x14ac:dyDescent="0.25">
      <c r="A269" s="33" t="s">
        <v>266</v>
      </c>
    </row>
    <row r="270" spans="1:4" x14ac:dyDescent="0.25">
      <c r="A270" s="33" t="s">
        <v>168</v>
      </c>
    </row>
    <row r="271" spans="1:4" x14ac:dyDescent="0.25">
      <c r="C271" s="33" t="s">
        <v>75</v>
      </c>
      <c r="D271" s="33" t="s">
        <v>43</v>
      </c>
    </row>
    <row r="272" spans="1:4" x14ac:dyDescent="0.25">
      <c r="C272" s="33">
        <v>1</v>
      </c>
    </row>
    <row r="273" spans="1:4" x14ac:dyDescent="0.25">
      <c r="A273" s="33" t="s">
        <v>159</v>
      </c>
      <c r="B273" s="33" t="s">
        <v>2</v>
      </c>
      <c r="C273" s="33">
        <v>51</v>
      </c>
      <c r="D273" s="33">
        <v>51</v>
      </c>
    </row>
    <row r="274" spans="1:4" x14ac:dyDescent="0.25">
      <c r="B274" s="33" t="s">
        <v>7</v>
      </c>
      <c r="C274" s="33">
        <v>21</v>
      </c>
      <c r="D274" s="33">
        <v>21</v>
      </c>
    </row>
    <row r="275" spans="1:4" x14ac:dyDescent="0.25">
      <c r="B275" s="33" t="s">
        <v>8</v>
      </c>
      <c r="C275" s="33">
        <v>27</v>
      </c>
      <c r="D275" s="33">
        <v>27</v>
      </c>
    </row>
    <row r="276" spans="1:4" x14ac:dyDescent="0.25">
      <c r="B276" s="33" t="s">
        <v>9</v>
      </c>
      <c r="C276" s="33">
        <v>34</v>
      </c>
      <c r="D276" s="33">
        <v>34</v>
      </c>
    </row>
    <row r="277" spans="1:4" x14ac:dyDescent="0.25">
      <c r="B277" s="33" t="s">
        <v>10</v>
      </c>
      <c r="C277" s="33">
        <v>10</v>
      </c>
      <c r="D277" s="33">
        <v>10</v>
      </c>
    </row>
    <row r="278" spans="1:4" x14ac:dyDescent="0.25">
      <c r="B278" s="33" t="s">
        <v>11</v>
      </c>
      <c r="C278" s="33">
        <v>26</v>
      </c>
      <c r="D278" s="33">
        <v>26</v>
      </c>
    </row>
    <row r="279" spans="1:4" x14ac:dyDescent="0.25">
      <c r="B279" s="33" t="s">
        <v>12</v>
      </c>
      <c r="C279" s="33">
        <v>44</v>
      </c>
      <c r="D279" s="33">
        <v>44</v>
      </c>
    </row>
    <row r="280" spans="1:4" x14ac:dyDescent="0.25">
      <c r="B280" s="33" t="s">
        <v>13</v>
      </c>
      <c r="C280" s="33">
        <v>39</v>
      </c>
      <c r="D280" s="33">
        <v>39</v>
      </c>
    </row>
    <row r="281" spans="1:4" x14ac:dyDescent="0.25">
      <c r="B281" s="33" t="s">
        <v>14</v>
      </c>
      <c r="C281" s="33">
        <v>31</v>
      </c>
      <c r="D281" s="33">
        <v>31</v>
      </c>
    </row>
    <row r="282" spans="1:4" x14ac:dyDescent="0.25">
      <c r="B282" s="33" t="s">
        <v>15</v>
      </c>
      <c r="C282" s="33">
        <v>63</v>
      </c>
      <c r="D282" s="33">
        <v>63</v>
      </c>
    </row>
    <row r="283" spans="1:4" x14ac:dyDescent="0.25">
      <c r="B283" s="33" t="s">
        <v>16</v>
      </c>
      <c r="C283" s="33">
        <v>34</v>
      </c>
      <c r="D283" s="33">
        <v>34</v>
      </c>
    </row>
    <row r="284" spans="1:4" x14ac:dyDescent="0.25">
      <c r="B284" s="33" t="s">
        <v>17</v>
      </c>
      <c r="C284" s="33">
        <v>162</v>
      </c>
      <c r="D284" s="33">
        <v>162</v>
      </c>
    </row>
    <row r="285" spans="1:4" x14ac:dyDescent="0.25">
      <c r="B285" s="33" t="s">
        <v>18</v>
      </c>
      <c r="C285" s="33">
        <v>73</v>
      </c>
      <c r="D285" s="33">
        <v>73</v>
      </c>
    </row>
    <row r="286" spans="1:4" x14ac:dyDescent="0.25">
      <c r="B286" s="33" t="s">
        <v>19</v>
      </c>
      <c r="C286" s="33">
        <v>25</v>
      </c>
      <c r="D286" s="33">
        <v>25</v>
      </c>
    </row>
    <row r="287" spans="1:4" x14ac:dyDescent="0.25">
      <c r="B287" s="33" t="s">
        <v>20</v>
      </c>
      <c r="C287" s="33">
        <v>7</v>
      </c>
      <c r="D287" s="33">
        <v>7</v>
      </c>
    </row>
    <row r="288" spans="1:4" x14ac:dyDescent="0.25">
      <c r="B288" s="33" t="s">
        <v>21</v>
      </c>
      <c r="C288" s="33">
        <v>15</v>
      </c>
      <c r="D288" s="33">
        <v>15</v>
      </c>
    </row>
    <row r="289" spans="2:4" x14ac:dyDescent="0.25">
      <c r="B289" s="33" t="s">
        <v>22</v>
      </c>
      <c r="C289" s="33">
        <v>5</v>
      </c>
      <c r="D289" s="33">
        <v>5</v>
      </c>
    </row>
    <row r="290" spans="2:4" x14ac:dyDescent="0.25">
      <c r="B290" s="33" t="s">
        <v>23</v>
      </c>
      <c r="C290" s="33">
        <v>33</v>
      </c>
      <c r="D290" s="33">
        <v>33</v>
      </c>
    </row>
    <row r="291" spans="2:4" x14ac:dyDescent="0.25">
      <c r="B291" s="33" t="s">
        <v>24</v>
      </c>
      <c r="C291" s="33">
        <v>16</v>
      </c>
      <c r="D291" s="33">
        <v>16</v>
      </c>
    </row>
    <row r="292" spans="2:4" x14ac:dyDescent="0.25">
      <c r="B292" s="33" t="s">
        <v>25</v>
      </c>
      <c r="C292" s="33">
        <v>14</v>
      </c>
      <c r="D292" s="33">
        <v>14</v>
      </c>
    </row>
    <row r="293" spans="2:4" x14ac:dyDescent="0.25">
      <c r="B293" s="33" t="s">
        <v>26</v>
      </c>
      <c r="C293" s="33">
        <v>36</v>
      </c>
      <c r="D293" s="33">
        <v>36</v>
      </c>
    </row>
    <row r="294" spans="2:4" x14ac:dyDescent="0.25">
      <c r="B294" s="33" t="s">
        <v>27</v>
      </c>
      <c r="C294" s="33">
        <v>33</v>
      </c>
      <c r="D294" s="33">
        <v>33</v>
      </c>
    </row>
    <row r="295" spans="2:4" x14ac:dyDescent="0.25">
      <c r="B295" s="33" t="s">
        <v>28</v>
      </c>
      <c r="C295" s="33">
        <v>18</v>
      </c>
      <c r="D295" s="33">
        <v>18</v>
      </c>
    </row>
    <row r="296" spans="2:4" x14ac:dyDescent="0.25">
      <c r="B296" s="33" t="s">
        <v>29</v>
      </c>
      <c r="C296" s="33">
        <v>118</v>
      </c>
      <c r="D296" s="33">
        <v>118</v>
      </c>
    </row>
    <row r="297" spans="2:4" x14ac:dyDescent="0.25">
      <c r="B297" s="33" t="s">
        <v>30</v>
      </c>
      <c r="C297" s="33">
        <v>51</v>
      </c>
      <c r="D297" s="33">
        <v>51</v>
      </c>
    </row>
    <row r="298" spans="2:4" x14ac:dyDescent="0.25">
      <c r="B298" s="33" t="s">
        <v>31</v>
      </c>
      <c r="C298" s="33">
        <v>22</v>
      </c>
      <c r="D298" s="33">
        <v>22</v>
      </c>
    </row>
    <row r="299" spans="2:4" x14ac:dyDescent="0.25">
      <c r="B299" s="33" t="s">
        <v>32</v>
      </c>
      <c r="C299" s="33">
        <v>134</v>
      </c>
      <c r="D299" s="33">
        <v>134</v>
      </c>
    </row>
    <row r="300" spans="2:4" x14ac:dyDescent="0.25">
      <c r="B300" s="33" t="s">
        <v>33</v>
      </c>
      <c r="C300" s="33">
        <v>59</v>
      </c>
      <c r="D300" s="33">
        <v>59</v>
      </c>
    </row>
    <row r="301" spans="2:4" x14ac:dyDescent="0.25">
      <c r="B301" s="33" t="s">
        <v>34</v>
      </c>
      <c r="C301" s="33">
        <v>48</v>
      </c>
      <c r="D301" s="33">
        <v>48</v>
      </c>
    </row>
    <row r="302" spans="2:4" x14ac:dyDescent="0.25">
      <c r="B302" s="33" t="s">
        <v>35</v>
      </c>
      <c r="C302" s="33">
        <v>81</v>
      </c>
      <c r="D302" s="33">
        <v>81</v>
      </c>
    </row>
    <row r="303" spans="2:4" x14ac:dyDescent="0.25">
      <c r="B303" s="33" t="s">
        <v>36</v>
      </c>
      <c r="C303" s="33">
        <v>23</v>
      </c>
      <c r="D303" s="33">
        <v>23</v>
      </c>
    </row>
    <row r="304" spans="2:4" x14ac:dyDescent="0.25">
      <c r="B304" s="33" t="s">
        <v>37</v>
      </c>
      <c r="C304" s="33">
        <v>46</v>
      </c>
      <c r="D304" s="33">
        <v>46</v>
      </c>
    </row>
    <row r="305" spans="1:4" x14ac:dyDescent="0.25">
      <c r="B305" s="33" t="s">
        <v>38</v>
      </c>
      <c r="C305" s="33">
        <v>16</v>
      </c>
      <c r="D305" s="33">
        <v>16</v>
      </c>
    </row>
    <row r="306" spans="1:4" x14ac:dyDescent="0.25">
      <c r="B306" s="33" t="s">
        <v>39</v>
      </c>
      <c r="C306" s="33">
        <v>5</v>
      </c>
      <c r="D306" s="33">
        <v>5</v>
      </c>
    </row>
    <row r="307" spans="1:4" x14ac:dyDescent="0.25">
      <c r="B307" s="33" t="s">
        <v>40</v>
      </c>
      <c r="C307" s="33">
        <v>9</v>
      </c>
      <c r="D307" s="33">
        <v>9</v>
      </c>
    </row>
    <row r="308" spans="1:4" x14ac:dyDescent="0.25">
      <c r="B308" s="33" t="s">
        <v>41</v>
      </c>
      <c r="C308" s="33">
        <v>52</v>
      </c>
      <c r="D308" s="33">
        <v>52</v>
      </c>
    </row>
    <row r="309" spans="1:4" x14ac:dyDescent="0.25">
      <c r="B309" s="33" t="s">
        <v>42</v>
      </c>
      <c r="C309" s="33">
        <v>61</v>
      </c>
      <c r="D309" s="33">
        <v>61</v>
      </c>
    </row>
    <row r="310" spans="1:4" x14ac:dyDescent="0.25">
      <c r="A310" s="33" t="s">
        <v>43</v>
      </c>
      <c r="C310" s="33">
        <v>1542</v>
      </c>
      <c r="D310" s="33">
        <v>1542</v>
      </c>
    </row>
    <row r="314" spans="1:4" x14ac:dyDescent="0.25">
      <c r="A314" s="33" t="s">
        <v>267</v>
      </c>
    </row>
    <row r="315" spans="1:4" x14ac:dyDescent="0.25">
      <c r="A315" s="33" t="s">
        <v>168</v>
      </c>
    </row>
    <row r="316" spans="1:4" x14ac:dyDescent="0.25">
      <c r="C316" s="33" t="s">
        <v>76</v>
      </c>
      <c r="D316" s="33" t="s">
        <v>43</v>
      </c>
    </row>
    <row r="317" spans="1:4" x14ac:dyDescent="0.25">
      <c r="C317" s="33">
        <v>1</v>
      </c>
    </row>
    <row r="318" spans="1:4" x14ac:dyDescent="0.25">
      <c r="A318" s="33" t="s">
        <v>159</v>
      </c>
      <c r="B318" s="33" t="s">
        <v>2</v>
      </c>
      <c r="C318" s="33">
        <v>11</v>
      </c>
      <c r="D318" s="33">
        <v>11</v>
      </c>
    </row>
    <row r="319" spans="1:4" x14ac:dyDescent="0.25">
      <c r="B319" s="33" t="s">
        <v>7</v>
      </c>
      <c r="C319" s="33">
        <v>10</v>
      </c>
      <c r="D319" s="33">
        <v>10</v>
      </c>
    </row>
    <row r="320" spans="1:4" x14ac:dyDescent="0.25">
      <c r="B320" s="33" t="s">
        <v>8</v>
      </c>
      <c r="C320" s="33">
        <v>4</v>
      </c>
      <c r="D320" s="33">
        <v>4</v>
      </c>
    </row>
    <row r="321" spans="2:4" x14ac:dyDescent="0.25">
      <c r="B321" s="33" t="s">
        <v>9</v>
      </c>
      <c r="C321" s="33">
        <v>20</v>
      </c>
      <c r="D321" s="33">
        <v>20</v>
      </c>
    </row>
    <row r="322" spans="2:4" x14ac:dyDescent="0.25">
      <c r="B322" s="33" t="s">
        <v>10</v>
      </c>
      <c r="C322" s="33">
        <v>2</v>
      </c>
      <c r="D322" s="33">
        <v>2</v>
      </c>
    </row>
    <row r="323" spans="2:4" x14ac:dyDescent="0.25">
      <c r="B323" s="33" t="s">
        <v>11</v>
      </c>
      <c r="C323" s="33">
        <v>5</v>
      </c>
      <c r="D323" s="33">
        <v>5</v>
      </c>
    </row>
    <row r="324" spans="2:4" x14ac:dyDescent="0.25">
      <c r="B324" s="33" t="s">
        <v>12</v>
      </c>
      <c r="C324" s="33">
        <v>18</v>
      </c>
      <c r="D324" s="33">
        <v>18</v>
      </c>
    </row>
    <row r="325" spans="2:4" x14ac:dyDescent="0.25">
      <c r="B325" s="33" t="s">
        <v>13</v>
      </c>
      <c r="C325" s="33">
        <v>15</v>
      </c>
      <c r="D325" s="33">
        <v>15</v>
      </c>
    </row>
    <row r="326" spans="2:4" x14ac:dyDescent="0.25">
      <c r="B326" s="33" t="s">
        <v>14</v>
      </c>
      <c r="C326" s="33">
        <v>13</v>
      </c>
      <c r="D326" s="33">
        <v>13</v>
      </c>
    </row>
    <row r="327" spans="2:4" x14ac:dyDescent="0.25">
      <c r="B327" s="33" t="s">
        <v>15</v>
      </c>
      <c r="C327" s="33">
        <v>27</v>
      </c>
      <c r="D327" s="33">
        <v>27</v>
      </c>
    </row>
    <row r="328" spans="2:4" x14ac:dyDescent="0.25">
      <c r="B328" s="33" t="s">
        <v>16</v>
      </c>
      <c r="C328" s="33">
        <v>6</v>
      </c>
      <c r="D328" s="33">
        <v>6</v>
      </c>
    </row>
    <row r="329" spans="2:4" x14ac:dyDescent="0.25">
      <c r="B329" s="33" t="s">
        <v>17</v>
      </c>
      <c r="C329" s="33">
        <v>36</v>
      </c>
      <c r="D329" s="33">
        <v>36</v>
      </c>
    </row>
    <row r="330" spans="2:4" x14ac:dyDescent="0.25">
      <c r="B330" s="33" t="s">
        <v>18</v>
      </c>
      <c r="C330" s="33">
        <v>13</v>
      </c>
      <c r="D330" s="33">
        <v>13</v>
      </c>
    </row>
    <row r="331" spans="2:4" x14ac:dyDescent="0.25">
      <c r="B331" s="33" t="s">
        <v>19</v>
      </c>
      <c r="C331" s="33">
        <v>10</v>
      </c>
      <c r="D331" s="33">
        <v>10</v>
      </c>
    </row>
    <row r="332" spans="2:4" x14ac:dyDescent="0.25">
      <c r="B332" s="33" t="s">
        <v>20</v>
      </c>
      <c r="C332" s="33">
        <v>6</v>
      </c>
      <c r="D332" s="33">
        <v>6</v>
      </c>
    </row>
    <row r="333" spans="2:4" x14ac:dyDescent="0.25">
      <c r="B333" s="33" t="s">
        <v>21</v>
      </c>
      <c r="C333" s="33">
        <v>10</v>
      </c>
      <c r="D333" s="33">
        <v>10</v>
      </c>
    </row>
    <row r="334" spans="2:4" x14ac:dyDescent="0.25">
      <c r="B334" s="33" t="s">
        <v>22</v>
      </c>
      <c r="C334" s="33">
        <v>12</v>
      </c>
      <c r="D334" s="33">
        <v>12</v>
      </c>
    </row>
    <row r="335" spans="2:4" x14ac:dyDescent="0.25">
      <c r="B335" s="33" t="s">
        <v>23</v>
      </c>
      <c r="C335" s="33">
        <v>22</v>
      </c>
      <c r="D335" s="33">
        <v>22</v>
      </c>
    </row>
    <row r="336" spans="2:4" x14ac:dyDescent="0.25">
      <c r="B336" s="33" t="s">
        <v>24</v>
      </c>
      <c r="C336" s="33">
        <v>6</v>
      </c>
      <c r="D336" s="33">
        <v>6</v>
      </c>
    </row>
    <row r="337" spans="2:4" x14ac:dyDescent="0.25">
      <c r="B337" s="33" t="s">
        <v>25</v>
      </c>
      <c r="C337" s="33">
        <v>13</v>
      </c>
      <c r="D337" s="33">
        <v>13</v>
      </c>
    </row>
    <row r="338" spans="2:4" x14ac:dyDescent="0.25">
      <c r="B338" s="33" t="s">
        <v>26</v>
      </c>
      <c r="C338" s="33">
        <v>11</v>
      </c>
      <c r="D338" s="33">
        <v>11</v>
      </c>
    </row>
    <row r="339" spans="2:4" x14ac:dyDescent="0.25">
      <c r="B339" s="33" t="s">
        <v>27</v>
      </c>
      <c r="C339" s="33">
        <v>6</v>
      </c>
      <c r="D339" s="33">
        <v>6</v>
      </c>
    </row>
    <row r="340" spans="2:4" x14ac:dyDescent="0.25">
      <c r="B340" s="33" t="s">
        <v>28</v>
      </c>
      <c r="C340" s="33">
        <v>3</v>
      </c>
      <c r="D340" s="33">
        <v>3</v>
      </c>
    </row>
    <row r="341" spans="2:4" x14ac:dyDescent="0.25">
      <c r="B341" s="33" t="s">
        <v>29</v>
      </c>
      <c r="C341" s="33">
        <v>16</v>
      </c>
      <c r="D341" s="33">
        <v>16</v>
      </c>
    </row>
    <row r="342" spans="2:4" x14ac:dyDescent="0.25">
      <c r="B342" s="33" t="s">
        <v>30</v>
      </c>
      <c r="C342" s="33">
        <v>18</v>
      </c>
      <c r="D342" s="33">
        <v>18</v>
      </c>
    </row>
    <row r="343" spans="2:4" x14ac:dyDescent="0.25">
      <c r="B343" s="33" t="s">
        <v>31</v>
      </c>
      <c r="C343" s="33">
        <v>10</v>
      </c>
      <c r="D343" s="33">
        <v>10</v>
      </c>
    </row>
    <row r="344" spans="2:4" x14ac:dyDescent="0.25">
      <c r="B344" s="33" t="s">
        <v>32</v>
      </c>
      <c r="C344" s="33">
        <v>2</v>
      </c>
      <c r="D344" s="33">
        <v>2</v>
      </c>
    </row>
    <row r="345" spans="2:4" x14ac:dyDescent="0.25">
      <c r="B345" s="33" t="s">
        <v>33</v>
      </c>
      <c r="C345" s="33">
        <v>11</v>
      </c>
      <c r="D345" s="33">
        <v>11</v>
      </c>
    </row>
    <row r="346" spans="2:4" x14ac:dyDescent="0.25">
      <c r="B346" s="33" t="s">
        <v>34</v>
      </c>
      <c r="C346" s="33">
        <v>6</v>
      </c>
      <c r="D346" s="33">
        <v>6</v>
      </c>
    </row>
    <row r="347" spans="2:4" x14ac:dyDescent="0.25">
      <c r="B347" s="33" t="s">
        <v>35</v>
      </c>
      <c r="C347" s="33">
        <v>11</v>
      </c>
      <c r="D347" s="33">
        <v>11</v>
      </c>
    </row>
    <row r="348" spans="2:4" x14ac:dyDescent="0.25">
      <c r="B348" s="33" t="s">
        <v>36</v>
      </c>
      <c r="C348" s="33">
        <v>9</v>
      </c>
      <c r="D348" s="33">
        <v>9</v>
      </c>
    </row>
    <row r="349" spans="2:4" x14ac:dyDescent="0.25">
      <c r="B349" s="33" t="s">
        <v>37</v>
      </c>
      <c r="C349" s="33">
        <v>17</v>
      </c>
      <c r="D349" s="33">
        <v>17</v>
      </c>
    </row>
    <row r="350" spans="2:4" x14ac:dyDescent="0.25">
      <c r="B350" s="33" t="s">
        <v>38</v>
      </c>
      <c r="C350" s="33">
        <v>35</v>
      </c>
      <c r="D350" s="33">
        <v>35</v>
      </c>
    </row>
    <row r="351" spans="2:4" x14ac:dyDescent="0.25">
      <c r="B351" s="33" t="s">
        <v>39</v>
      </c>
      <c r="C351" s="33">
        <v>8</v>
      </c>
      <c r="D351" s="33">
        <v>8</v>
      </c>
    </row>
    <row r="352" spans="2:4" x14ac:dyDescent="0.25">
      <c r="B352" s="33" t="s">
        <v>40</v>
      </c>
      <c r="C352" s="33">
        <v>4</v>
      </c>
      <c r="D352" s="33">
        <v>4</v>
      </c>
    </row>
    <row r="353" spans="1:4" x14ac:dyDescent="0.25">
      <c r="B353" s="33" t="s">
        <v>41</v>
      </c>
      <c r="C353" s="33">
        <v>65</v>
      </c>
      <c r="D353" s="33">
        <v>65</v>
      </c>
    </row>
    <row r="354" spans="1:4" x14ac:dyDescent="0.25">
      <c r="B354" s="33" t="s">
        <v>42</v>
      </c>
      <c r="C354" s="33">
        <v>7</v>
      </c>
      <c r="D354" s="33">
        <v>7</v>
      </c>
    </row>
    <row r="355" spans="1:4" x14ac:dyDescent="0.25">
      <c r="A355" s="33" t="s">
        <v>43</v>
      </c>
      <c r="C355" s="33">
        <v>498</v>
      </c>
      <c r="D355" s="33">
        <v>498</v>
      </c>
    </row>
    <row r="359" spans="1:4" x14ac:dyDescent="0.25">
      <c r="A359" s="33" t="s">
        <v>268</v>
      </c>
    </row>
    <row r="360" spans="1:4" x14ac:dyDescent="0.25">
      <c r="A360" s="33" t="s">
        <v>168</v>
      </c>
    </row>
    <row r="361" spans="1:4" x14ac:dyDescent="0.25">
      <c r="C361" s="33" t="s">
        <v>77</v>
      </c>
      <c r="D361" s="33" t="s">
        <v>43</v>
      </c>
    </row>
    <row r="362" spans="1:4" x14ac:dyDescent="0.25">
      <c r="C362" s="33">
        <v>1</v>
      </c>
    </row>
    <row r="363" spans="1:4" x14ac:dyDescent="0.25">
      <c r="A363" s="33" t="s">
        <v>159</v>
      </c>
      <c r="B363" s="33" t="s">
        <v>2</v>
      </c>
      <c r="C363" s="33">
        <v>10</v>
      </c>
      <c r="D363" s="33">
        <v>10</v>
      </c>
    </row>
    <row r="364" spans="1:4" x14ac:dyDescent="0.25">
      <c r="B364" s="33" t="s">
        <v>7</v>
      </c>
      <c r="C364" s="33">
        <v>14</v>
      </c>
      <c r="D364" s="33">
        <v>14</v>
      </c>
    </row>
    <row r="365" spans="1:4" x14ac:dyDescent="0.25">
      <c r="B365" s="33" t="s">
        <v>8</v>
      </c>
      <c r="C365" s="33">
        <v>4</v>
      </c>
      <c r="D365" s="33">
        <v>4</v>
      </c>
    </row>
    <row r="366" spans="1:4" x14ac:dyDescent="0.25">
      <c r="B366" s="33" t="s">
        <v>9</v>
      </c>
      <c r="C366" s="33">
        <v>19</v>
      </c>
      <c r="D366" s="33">
        <v>19</v>
      </c>
    </row>
    <row r="367" spans="1:4" x14ac:dyDescent="0.25">
      <c r="B367" s="33" t="s">
        <v>10</v>
      </c>
      <c r="C367" s="33">
        <v>1</v>
      </c>
      <c r="D367" s="33">
        <v>1</v>
      </c>
    </row>
    <row r="368" spans="1:4" x14ac:dyDescent="0.25">
      <c r="B368" s="33" t="s">
        <v>11</v>
      </c>
      <c r="C368" s="33">
        <v>5</v>
      </c>
      <c r="D368" s="33">
        <v>5</v>
      </c>
    </row>
    <row r="369" spans="2:4" x14ac:dyDescent="0.25">
      <c r="B369" s="33" t="s">
        <v>12</v>
      </c>
      <c r="C369" s="33">
        <v>6</v>
      </c>
      <c r="D369" s="33">
        <v>6</v>
      </c>
    </row>
    <row r="370" spans="2:4" x14ac:dyDescent="0.25">
      <c r="B370" s="33" t="s">
        <v>13</v>
      </c>
      <c r="C370" s="33">
        <v>10</v>
      </c>
      <c r="D370" s="33">
        <v>10</v>
      </c>
    </row>
    <row r="371" spans="2:4" x14ac:dyDescent="0.25">
      <c r="B371" s="33" t="s">
        <v>14</v>
      </c>
      <c r="C371" s="33">
        <v>15</v>
      </c>
      <c r="D371" s="33">
        <v>15</v>
      </c>
    </row>
    <row r="372" spans="2:4" x14ac:dyDescent="0.25">
      <c r="B372" s="33" t="s">
        <v>15</v>
      </c>
      <c r="C372" s="33">
        <v>11</v>
      </c>
      <c r="D372" s="33">
        <v>11</v>
      </c>
    </row>
    <row r="373" spans="2:4" x14ac:dyDescent="0.25">
      <c r="B373" s="33" t="s">
        <v>16</v>
      </c>
      <c r="C373" s="33">
        <v>6</v>
      </c>
      <c r="D373" s="33">
        <v>6</v>
      </c>
    </row>
    <row r="374" spans="2:4" x14ac:dyDescent="0.25">
      <c r="B374" s="33" t="s">
        <v>17</v>
      </c>
      <c r="C374" s="33">
        <v>32</v>
      </c>
      <c r="D374" s="33">
        <v>32</v>
      </c>
    </row>
    <row r="375" spans="2:4" x14ac:dyDescent="0.25">
      <c r="B375" s="33" t="s">
        <v>18</v>
      </c>
      <c r="C375" s="33">
        <v>4</v>
      </c>
      <c r="D375" s="33">
        <v>4</v>
      </c>
    </row>
    <row r="376" spans="2:4" x14ac:dyDescent="0.25">
      <c r="B376" s="33" t="s">
        <v>19</v>
      </c>
      <c r="C376" s="33">
        <v>9</v>
      </c>
      <c r="D376" s="33">
        <v>9</v>
      </c>
    </row>
    <row r="377" spans="2:4" x14ac:dyDescent="0.25">
      <c r="B377" s="33" t="s">
        <v>20</v>
      </c>
      <c r="C377" s="33">
        <v>1</v>
      </c>
      <c r="D377" s="33">
        <v>1</v>
      </c>
    </row>
    <row r="378" spans="2:4" x14ac:dyDescent="0.25">
      <c r="B378" s="33" t="s">
        <v>21</v>
      </c>
      <c r="C378" s="33">
        <v>12</v>
      </c>
      <c r="D378" s="33">
        <v>12</v>
      </c>
    </row>
    <row r="379" spans="2:4" x14ac:dyDescent="0.25">
      <c r="B379" s="33" t="s">
        <v>22</v>
      </c>
      <c r="C379" s="33">
        <v>2</v>
      </c>
      <c r="D379" s="33">
        <v>2</v>
      </c>
    </row>
    <row r="380" spans="2:4" x14ac:dyDescent="0.25">
      <c r="B380" s="33" t="s">
        <v>23</v>
      </c>
      <c r="C380" s="33">
        <v>3</v>
      </c>
      <c r="D380" s="33">
        <v>3</v>
      </c>
    </row>
    <row r="381" spans="2:4" x14ac:dyDescent="0.25">
      <c r="B381" s="33" t="s">
        <v>24</v>
      </c>
      <c r="C381" s="33">
        <v>3</v>
      </c>
      <c r="D381" s="33">
        <v>3</v>
      </c>
    </row>
    <row r="382" spans="2:4" x14ac:dyDescent="0.25">
      <c r="B382" s="33" t="s">
        <v>25</v>
      </c>
      <c r="C382" s="33">
        <v>3</v>
      </c>
      <c r="D382" s="33">
        <v>3</v>
      </c>
    </row>
    <row r="383" spans="2:4" x14ac:dyDescent="0.25">
      <c r="B383" s="33" t="s">
        <v>26</v>
      </c>
      <c r="C383" s="33">
        <v>3</v>
      </c>
      <c r="D383" s="33">
        <v>3</v>
      </c>
    </row>
    <row r="384" spans="2:4" x14ac:dyDescent="0.25">
      <c r="B384" s="33" t="s">
        <v>27</v>
      </c>
      <c r="C384" s="33">
        <v>11</v>
      </c>
      <c r="D384" s="33">
        <v>11</v>
      </c>
    </row>
    <row r="385" spans="1:4" x14ac:dyDescent="0.25">
      <c r="B385" s="33" t="s">
        <v>28</v>
      </c>
      <c r="C385" s="33">
        <v>2</v>
      </c>
      <c r="D385" s="33">
        <v>2</v>
      </c>
    </row>
    <row r="386" spans="1:4" x14ac:dyDescent="0.25">
      <c r="B386" s="33" t="s">
        <v>29</v>
      </c>
      <c r="C386" s="33">
        <v>13</v>
      </c>
      <c r="D386" s="33">
        <v>13</v>
      </c>
    </row>
    <row r="387" spans="1:4" x14ac:dyDescent="0.25">
      <c r="B387" s="33" t="s">
        <v>30</v>
      </c>
      <c r="C387" s="33">
        <v>6</v>
      </c>
      <c r="D387" s="33">
        <v>6</v>
      </c>
    </row>
    <row r="388" spans="1:4" x14ac:dyDescent="0.25">
      <c r="B388" s="33" t="s">
        <v>31</v>
      </c>
      <c r="C388" s="33">
        <v>1</v>
      </c>
      <c r="D388" s="33">
        <v>1</v>
      </c>
    </row>
    <row r="389" spans="1:4" x14ac:dyDescent="0.25">
      <c r="B389" s="33" t="s">
        <v>32</v>
      </c>
      <c r="C389" s="33">
        <v>3</v>
      </c>
      <c r="D389" s="33">
        <v>3</v>
      </c>
    </row>
    <row r="390" spans="1:4" x14ac:dyDescent="0.25">
      <c r="B390" s="33" t="s">
        <v>33</v>
      </c>
      <c r="C390" s="33">
        <v>10</v>
      </c>
      <c r="D390" s="33">
        <v>10</v>
      </c>
    </row>
    <row r="391" spans="1:4" x14ac:dyDescent="0.25">
      <c r="B391" s="33" t="s">
        <v>34</v>
      </c>
      <c r="C391" s="33">
        <v>9</v>
      </c>
      <c r="D391" s="33">
        <v>9</v>
      </c>
    </row>
    <row r="392" spans="1:4" x14ac:dyDescent="0.25">
      <c r="B392" s="33" t="s">
        <v>35</v>
      </c>
      <c r="C392" s="33">
        <v>12</v>
      </c>
      <c r="D392" s="33">
        <v>12</v>
      </c>
    </row>
    <row r="393" spans="1:4" x14ac:dyDescent="0.25">
      <c r="B393" s="33" t="s">
        <v>36</v>
      </c>
      <c r="C393" s="33">
        <v>1</v>
      </c>
      <c r="D393" s="33">
        <v>1</v>
      </c>
    </row>
    <row r="394" spans="1:4" x14ac:dyDescent="0.25">
      <c r="B394" s="33" t="s">
        <v>37</v>
      </c>
      <c r="C394" s="33">
        <v>20</v>
      </c>
      <c r="D394" s="33">
        <v>20</v>
      </c>
    </row>
    <row r="395" spans="1:4" x14ac:dyDescent="0.25">
      <c r="B395" s="33" t="s">
        <v>38</v>
      </c>
      <c r="C395" s="33">
        <v>13</v>
      </c>
      <c r="D395" s="33">
        <v>13</v>
      </c>
    </row>
    <row r="396" spans="1:4" x14ac:dyDescent="0.25">
      <c r="B396" s="33" t="s">
        <v>39</v>
      </c>
      <c r="C396" s="33">
        <v>5</v>
      </c>
      <c r="D396" s="33">
        <v>5</v>
      </c>
    </row>
    <row r="397" spans="1:4" x14ac:dyDescent="0.25">
      <c r="B397" s="33" t="s">
        <v>40</v>
      </c>
      <c r="C397" s="33">
        <v>2</v>
      </c>
      <c r="D397" s="33">
        <v>2</v>
      </c>
    </row>
    <row r="398" spans="1:4" x14ac:dyDescent="0.25">
      <c r="B398" s="33" t="s">
        <v>41</v>
      </c>
      <c r="C398" s="33">
        <v>54</v>
      </c>
      <c r="D398" s="33">
        <v>54</v>
      </c>
    </row>
    <row r="399" spans="1:4" x14ac:dyDescent="0.25">
      <c r="B399" s="33" t="s">
        <v>42</v>
      </c>
      <c r="C399" s="33">
        <v>17</v>
      </c>
      <c r="D399" s="33">
        <v>17</v>
      </c>
    </row>
    <row r="400" spans="1:4" x14ac:dyDescent="0.25">
      <c r="A400" s="33" t="s">
        <v>43</v>
      </c>
      <c r="C400" s="33">
        <v>352</v>
      </c>
      <c r="D400" s="33">
        <v>352</v>
      </c>
    </row>
    <row r="404" spans="1:4" x14ac:dyDescent="0.25">
      <c r="A404" s="33" t="s">
        <v>269</v>
      </c>
    </row>
    <row r="405" spans="1:4" x14ac:dyDescent="0.25">
      <c r="A405" s="33" t="s">
        <v>168</v>
      </c>
    </row>
    <row r="406" spans="1:4" x14ac:dyDescent="0.25">
      <c r="C406" s="33" t="s">
        <v>164</v>
      </c>
      <c r="D406" s="33" t="s">
        <v>43</v>
      </c>
    </row>
    <row r="407" spans="1:4" x14ac:dyDescent="0.25">
      <c r="C407" s="33">
        <v>1</v>
      </c>
    </row>
    <row r="408" spans="1:4" x14ac:dyDescent="0.25">
      <c r="A408" s="33" t="s">
        <v>159</v>
      </c>
      <c r="B408" s="33" t="s">
        <v>2</v>
      </c>
      <c r="C408" s="33">
        <v>18</v>
      </c>
      <c r="D408" s="33">
        <v>18</v>
      </c>
    </row>
    <row r="409" spans="1:4" x14ac:dyDescent="0.25">
      <c r="B409" s="33" t="s">
        <v>7</v>
      </c>
      <c r="C409" s="33">
        <v>20</v>
      </c>
      <c r="D409" s="33">
        <v>20</v>
      </c>
    </row>
    <row r="410" spans="1:4" x14ac:dyDescent="0.25">
      <c r="B410" s="33" t="s">
        <v>8</v>
      </c>
      <c r="C410" s="33">
        <v>6</v>
      </c>
      <c r="D410" s="33">
        <v>6</v>
      </c>
    </row>
    <row r="411" spans="1:4" x14ac:dyDescent="0.25">
      <c r="B411" s="33" t="s">
        <v>9</v>
      </c>
      <c r="C411" s="33">
        <v>23</v>
      </c>
      <c r="D411" s="33">
        <v>23</v>
      </c>
    </row>
    <row r="412" spans="1:4" x14ac:dyDescent="0.25">
      <c r="B412" s="33" t="s">
        <v>10</v>
      </c>
      <c r="C412" s="33">
        <v>3</v>
      </c>
      <c r="D412" s="33">
        <v>3</v>
      </c>
    </row>
    <row r="413" spans="1:4" x14ac:dyDescent="0.25">
      <c r="B413" s="33" t="s">
        <v>11</v>
      </c>
      <c r="C413" s="33">
        <v>9</v>
      </c>
      <c r="D413" s="33">
        <v>9</v>
      </c>
    </row>
    <row r="414" spans="1:4" x14ac:dyDescent="0.25">
      <c r="B414" s="33" t="s">
        <v>12</v>
      </c>
      <c r="C414" s="33">
        <v>23</v>
      </c>
      <c r="D414" s="33">
        <v>23</v>
      </c>
    </row>
    <row r="415" spans="1:4" x14ac:dyDescent="0.25">
      <c r="B415" s="33" t="s">
        <v>13</v>
      </c>
      <c r="C415" s="33">
        <v>22</v>
      </c>
      <c r="D415" s="33">
        <v>22</v>
      </c>
    </row>
    <row r="416" spans="1:4" x14ac:dyDescent="0.25">
      <c r="B416" s="33" t="s">
        <v>14</v>
      </c>
      <c r="C416" s="33">
        <v>22</v>
      </c>
      <c r="D416" s="33">
        <v>22</v>
      </c>
    </row>
    <row r="417" spans="2:4" x14ac:dyDescent="0.25">
      <c r="B417" s="33" t="s">
        <v>15</v>
      </c>
      <c r="C417" s="33">
        <v>31</v>
      </c>
      <c r="D417" s="33">
        <v>31</v>
      </c>
    </row>
    <row r="418" spans="2:4" x14ac:dyDescent="0.25">
      <c r="B418" s="33" t="s">
        <v>16</v>
      </c>
      <c r="C418" s="33">
        <v>10</v>
      </c>
      <c r="D418" s="33">
        <v>10</v>
      </c>
    </row>
    <row r="419" spans="2:4" x14ac:dyDescent="0.25">
      <c r="B419" s="33" t="s">
        <v>17</v>
      </c>
      <c r="C419" s="33">
        <v>56</v>
      </c>
      <c r="D419" s="33">
        <v>56</v>
      </c>
    </row>
    <row r="420" spans="2:4" x14ac:dyDescent="0.25">
      <c r="B420" s="33" t="s">
        <v>18</v>
      </c>
      <c r="C420" s="33">
        <v>15</v>
      </c>
      <c r="D420" s="33">
        <v>15</v>
      </c>
    </row>
    <row r="421" spans="2:4" x14ac:dyDescent="0.25">
      <c r="B421" s="33" t="s">
        <v>19</v>
      </c>
      <c r="C421" s="33">
        <v>17</v>
      </c>
      <c r="D421" s="33">
        <v>17</v>
      </c>
    </row>
    <row r="422" spans="2:4" x14ac:dyDescent="0.25">
      <c r="B422" s="33" t="s">
        <v>20</v>
      </c>
      <c r="C422" s="33">
        <v>7</v>
      </c>
      <c r="D422" s="33">
        <v>7</v>
      </c>
    </row>
    <row r="423" spans="2:4" x14ac:dyDescent="0.25">
      <c r="B423" s="33" t="s">
        <v>21</v>
      </c>
      <c r="C423" s="33">
        <v>16</v>
      </c>
      <c r="D423" s="33">
        <v>16</v>
      </c>
    </row>
    <row r="424" spans="2:4" x14ac:dyDescent="0.25">
      <c r="B424" s="33" t="s">
        <v>22</v>
      </c>
      <c r="C424" s="33">
        <v>14</v>
      </c>
      <c r="D424" s="33">
        <v>14</v>
      </c>
    </row>
    <row r="425" spans="2:4" x14ac:dyDescent="0.25">
      <c r="B425" s="33" t="s">
        <v>23</v>
      </c>
      <c r="C425" s="33">
        <v>23</v>
      </c>
      <c r="D425" s="33">
        <v>23</v>
      </c>
    </row>
    <row r="426" spans="2:4" x14ac:dyDescent="0.25">
      <c r="B426" s="33" t="s">
        <v>24</v>
      </c>
      <c r="C426" s="33">
        <v>9</v>
      </c>
      <c r="D426" s="33">
        <v>9</v>
      </c>
    </row>
    <row r="427" spans="2:4" x14ac:dyDescent="0.25">
      <c r="B427" s="33" t="s">
        <v>25</v>
      </c>
      <c r="C427" s="33">
        <v>15</v>
      </c>
      <c r="D427" s="33">
        <v>15</v>
      </c>
    </row>
    <row r="428" spans="2:4" x14ac:dyDescent="0.25">
      <c r="B428" s="33" t="s">
        <v>26</v>
      </c>
      <c r="C428" s="33">
        <v>14</v>
      </c>
      <c r="D428" s="33">
        <v>14</v>
      </c>
    </row>
    <row r="429" spans="2:4" x14ac:dyDescent="0.25">
      <c r="B429" s="33" t="s">
        <v>27</v>
      </c>
      <c r="C429" s="33">
        <v>15</v>
      </c>
      <c r="D429" s="33">
        <v>15</v>
      </c>
    </row>
    <row r="430" spans="2:4" x14ac:dyDescent="0.25">
      <c r="B430" s="33" t="s">
        <v>28</v>
      </c>
      <c r="C430" s="33">
        <v>3</v>
      </c>
      <c r="D430" s="33">
        <v>3</v>
      </c>
    </row>
    <row r="431" spans="2:4" x14ac:dyDescent="0.25">
      <c r="B431" s="33" t="s">
        <v>29</v>
      </c>
      <c r="C431" s="33">
        <v>20</v>
      </c>
      <c r="D431" s="33">
        <v>20</v>
      </c>
    </row>
    <row r="432" spans="2:4" x14ac:dyDescent="0.25">
      <c r="B432" s="33" t="s">
        <v>30</v>
      </c>
      <c r="C432" s="33">
        <v>23</v>
      </c>
      <c r="D432" s="33">
        <v>23</v>
      </c>
    </row>
    <row r="433" spans="1:4" x14ac:dyDescent="0.25">
      <c r="B433" s="33" t="s">
        <v>31</v>
      </c>
      <c r="C433" s="33">
        <v>10</v>
      </c>
      <c r="D433" s="33">
        <v>10</v>
      </c>
    </row>
    <row r="434" spans="1:4" x14ac:dyDescent="0.25">
      <c r="B434" s="33" t="s">
        <v>32</v>
      </c>
      <c r="C434" s="33">
        <v>4</v>
      </c>
      <c r="D434" s="33">
        <v>4</v>
      </c>
    </row>
    <row r="435" spans="1:4" x14ac:dyDescent="0.25">
      <c r="B435" s="33" t="s">
        <v>33</v>
      </c>
      <c r="C435" s="33">
        <v>19</v>
      </c>
      <c r="D435" s="33">
        <v>19</v>
      </c>
    </row>
    <row r="436" spans="1:4" x14ac:dyDescent="0.25">
      <c r="B436" s="33" t="s">
        <v>34</v>
      </c>
      <c r="C436" s="33">
        <v>13</v>
      </c>
      <c r="D436" s="33">
        <v>13</v>
      </c>
    </row>
    <row r="437" spans="1:4" x14ac:dyDescent="0.25">
      <c r="B437" s="33" t="s">
        <v>35</v>
      </c>
      <c r="C437" s="33">
        <v>18</v>
      </c>
      <c r="D437" s="33">
        <v>18</v>
      </c>
    </row>
    <row r="438" spans="1:4" x14ac:dyDescent="0.25">
      <c r="B438" s="33" t="s">
        <v>36</v>
      </c>
      <c r="C438" s="33">
        <v>9</v>
      </c>
      <c r="D438" s="33">
        <v>9</v>
      </c>
    </row>
    <row r="439" spans="1:4" x14ac:dyDescent="0.25">
      <c r="B439" s="33" t="s">
        <v>37</v>
      </c>
      <c r="C439" s="33">
        <v>28</v>
      </c>
      <c r="D439" s="33">
        <v>28</v>
      </c>
    </row>
    <row r="440" spans="1:4" x14ac:dyDescent="0.25">
      <c r="B440" s="33" t="s">
        <v>38</v>
      </c>
      <c r="C440" s="33">
        <v>39</v>
      </c>
      <c r="D440" s="33">
        <v>39</v>
      </c>
    </row>
    <row r="441" spans="1:4" x14ac:dyDescent="0.25">
      <c r="B441" s="33" t="s">
        <v>39</v>
      </c>
      <c r="C441" s="33">
        <v>11</v>
      </c>
      <c r="D441" s="33">
        <v>11</v>
      </c>
    </row>
    <row r="442" spans="1:4" x14ac:dyDescent="0.25">
      <c r="B442" s="33" t="s">
        <v>40</v>
      </c>
      <c r="C442" s="33">
        <v>5</v>
      </c>
      <c r="D442" s="33">
        <v>5</v>
      </c>
    </row>
    <row r="443" spans="1:4" x14ac:dyDescent="0.25">
      <c r="B443" s="33" t="s">
        <v>41</v>
      </c>
      <c r="C443" s="33">
        <v>84</v>
      </c>
      <c r="D443" s="33">
        <v>84</v>
      </c>
    </row>
    <row r="444" spans="1:4" x14ac:dyDescent="0.25">
      <c r="B444" s="33" t="s">
        <v>42</v>
      </c>
      <c r="C444" s="33">
        <v>22</v>
      </c>
      <c r="D444" s="33">
        <v>22</v>
      </c>
    </row>
    <row r="445" spans="1:4" x14ac:dyDescent="0.25">
      <c r="A445" s="33" t="s">
        <v>43</v>
      </c>
      <c r="C445" s="33">
        <v>696</v>
      </c>
      <c r="D445" s="33">
        <v>696</v>
      </c>
    </row>
    <row r="449" spans="1:4" x14ac:dyDescent="0.25">
      <c r="A449" s="33" t="s">
        <v>270</v>
      </c>
    </row>
    <row r="450" spans="1:4" x14ac:dyDescent="0.25">
      <c r="A450" s="33" t="s">
        <v>168</v>
      </c>
    </row>
    <row r="451" spans="1:4" x14ac:dyDescent="0.25">
      <c r="C451" s="33" t="s">
        <v>78</v>
      </c>
      <c r="D451" s="33" t="s">
        <v>43</v>
      </c>
    </row>
    <row r="452" spans="1:4" x14ac:dyDescent="0.25">
      <c r="C452" s="33">
        <v>1</v>
      </c>
    </row>
    <row r="453" spans="1:4" x14ac:dyDescent="0.25">
      <c r="A453" s="33" t="s">
        <v>159</v>
      </c>
      <c r="B453" s="33" t="s">
        <v>2</v>
      </c>
      <c r="C453" s="33">
        <v>21</v>
      </c>
      <c r="D453" s="33">
        <v>21</v>
      </c>
    </row>
    <row r="454" spans="1:4" x14ac:dyDescent="0.25">
      <c r="B454" s="33" t="s">
        <v>7</v>
      </c>
      <c r="C454" s="33">
        <v>4</v>
      </c>
      <c r="D454" s="33">
        <v>4</v>
      </c>
    </row>
    <row r="455" spans="1:4" x14ac:dyDescent="0.25">
      <c r="B455" s="33" t="s">
        <v>8</v>
      </c>
      <c r="C455" s="33">
        <v>9</v>
      </c>
      <c r="D455" s="33">
        <v>9</v>
      </c>
    </row>
    <row r="456" spans="1:4" x14ac:dyDescent="0.25">
      <c r="B456" s="33" t="s">
        <v>9</v>
      </c>
      <c r="C456" s="33">
        <v>38</v>
      </c>
      <c r="D456" s="33">
        <v>38</v>
      </c>
    </row>
    <row r="457" spans="1:4" x14ac:dyDescent="0.25">
      <c r="B457" s="33" t="s">
        <v>10</v>
      </c>
      <c r="C457" s="33">
        <v>6</v>
      </c>
      <c r="D457" s="33">
        <v>6</v>
      </c>
    </row>
    <row r="458" spans="1:4" x14ac:dyDescent="0.25">
      <c r="B458" s="33" t="s">
        <v>11</v>
      </c>
      <c r="C458" s="33">
        <v>33</v>
      </c>
      <c r="D458" s="33">
        <v>33</v>
      </c>
    </row>
    <row r="459" spans="1:4" x14ac:dyDescent="0.25">
      <c r="B459" s="33" t="s">
        <v>12</v>
      </c>
      <c r="C459" s="33">
        <v>21</v>
      </c>
      <c r="D459" s="33">
        <v>21</v>
      </c>
    </row>
    <row r="460" spans="1:4" x14ac:dyDescent="0.25">
      <c r="B460" s="33" t="s">
        <v>13</v>
      </c>
      <c r="C460" s="33">
        <v>9</v>
      </c>
      <c r="D460" s="33">
        <v>9</v>
      </c>
    </row>
    <row r="461" spans="1:4" x14ac:dyDescent="0.25">
      <c r="B461" s="33" t="s">
        <v>14</v>
      </c>
      <c r="C461" s="33">
        <v>42</v>
      </c>
      <c r="D461" s="33">
        <v>42</v>
      </c>
    </row>
    <row r="462" spans="1:4" x14ac:dyDescent="0.25">
      <c r="B462" s="33" t="s">
        <v>15</v>
      </c>
      <c r="C462" s="33">
        <v>29</v>
      </c>
      <c r="D462" s="33">
        <v>29</v>
      </c>
    </row>
    <row r="463" spans="1:4" x14ac:dyDescent="0.25">
      <c r="B463" s="33" t="s">
        <v>16</v>
      </c>
      <c r="C463" s="33">
        <v>58</v>
      </c>
      <c r="D463" s="33">
        <v>58</v>
      </c>
    </row>
    <row r="464" spans="1:4" x14ac:dyDescent="0.25">
      <c r="B464" s="33" t="s">
        <v>17</v>
      </c>
      <c r="C464" s="33">
        <v>58</v>
      </c>
      <c r="D464" s="33">
        <v>58</v>
      </c>
    </row>
    <row r="465" spans="2:4" x14ac:dyDescent="0.25">
      <c r="B465" s="33" t="s">
        <v>18</v>
      </c>
      <c r="C465" s="33">
        <v>40</v>
      </c>
      <c r="D465" s="33">
        <v>40</v>
      </c>
    </row>
    <row r="466" spans="2:4" x14ac:dyDescent="0.25">
      <c r="B466" s="33" t="s">
        <v>19</v>
      </c>
      <c r="C466" s="33">
        <v>25</v>
      </c>
      <c r="D466" s="33">
        <v>25</v>
      </c>
    </row>
    <row r="467" spans="2:4" x14ac:dyDescent="0.25">
      <c r="B467" s="33" t="s">
        <v>20</v>
      </c>
      <c r="C467" s="33">
        <v>0</v>
      </c>
      <c r="D467" s="33">
        <v>0</v>
      </c>
    </row>
    <row r="468" spans="2:4" x14ac:dyDescent="0.25">
      <c r="B468" s="33" t="s">
        <v>21</v>
      </c>
      <c r="C468" s="33">
        <v>17</v>
      </c>
      <c r="D468" s="33">
        <v>17</v>
      </c>
    </row>
    <row r="469" spans="2:4" x14ac:dyDescent="0.25">
      <c r="B469" s="33" t="s">
        <v>22</v>
      </c>
      <c r="C469" s="33">
        <v>4</v>
      </c>
      <c r="D469" s="33">
        <v>4</v>
      </c>
    </row>
    <row r="470" spans="2:4" x14ac:dyDescent="0.25">
      <c r="B470" s="33" t="s">
        <v>23</v>
      </c>
      <c r="C470" s="33">
        <v>20</v>
      </c>
      <c r="D470" s="33">
        <v>20</v>
      </c>
    </row>
    <row r="471" spans="2:4" x14ac:dyDescent="0.25">
      <c r="B471" s="33" t="s">
        <v>24</v>
      </c>
      <c r="C471" s="33">
        <v>8</v>
      </c>
      <c r="D471" s="33">
        <v>8</v>
      </c>
    </row>
    <row r="472" spans="2:4" x14ac:dyDescent="0.25">
      <c r="B472" s="33" t="s">
        <v>25</v>
      </c>
      <c r="C472" s="33">
        <v>3</v>
      </c>
      <c r="D472" s="33">
        <v>3</v>
      </c>
    </row>
    <row r="473" spans="2:4" x14ac:dyDescent="0.25">
      <c r="B473" s="33" t="s">
        <v>26</v>
      </c>
      <c r="C473" s="33">
        <v>10</v>
      </c>
      <c r="D473" s="33">
        <v>10</v>
      </c>
    </row>
    <row r="474" spans="2:4" x14ac:dyDescent="0.25">
      <c r="B474" s="33" t="s">
        <v>27</v>
      </c>
      <c r="C474" s="33">
        <v>15</v>
      </c>
      <c r="D474" s="33">
        <v>15</v>
      </c>
    </row>
    <row r="475" spans="2:4" x14ac:dyDescent="0.25">
      <c r="B475" s="33" t="s">
        <v>28</v>
      </c>
      <c r="C475" s="33">
        <v>6</v>
      </c>
      <c r="D475" s="33">
        <v>6</v>
      </c>
    </row>
    <row r="476" spans="2:4" x14ac:dyDescent="0.25">
      <c r="B476" s="33" t="s">
        <v>29</v>
      </c>
      <c r="C476" s="33">
        <v>13</v>
      </c>
      <c r="D476" s="33">
        <v>13</v>
      </c>
    </row>
    <row r="477" spans="2:4" x14ac:dyDescent="0.25">
      <c r="B477" s="33" t="s">
        <v>30</v>
      </c>
      <c r="C477" s="33">
        <v>26</v>
      </c>
      <c r="D477" s="33">
        <v>26</v>
      </c>
    </row>
    <row r="478" spans="2:4" x14ac:dyDescent="0.25">
      <c r="B478" s="33" t="s">
        <v>31</v>
      </c>
      <c r="C478" s="33">
        <v>8</v>
      </c>
      <c r="D478" s="33">
        <v>8</v>
      </c>
    </row>
    <row r="479" spans="2:4" x14ac:dyDescent="0.25">
      <c r="B479" s="33" t="s">
        <v>32</v>
      </c>
      <c r="C479" s="33">
        <v>25</v>
      </c>
      <c r="D479" s="33">
        <v>25</v>
      </c>
    </row>
    <row r="480" spans="2:4" x14ac:dyDescent="0.25">
      <c r="B480" s="33" t="s">
        <v>33</v>
      </c>
      <c r="C480" s="33">
        <v>34</v>
      </c>
      <c r="D480" s="33">
        <v>34</v>
      </c>
    </row>
    <row r="481" spans="1:4" x14ac:dyDescent="0.25">
      <c r="B481" s="33" t="s">
        <v>34</v>
      </c>
      <c r="C481" s="33">
        <v>7</v>
      </c>
      <c r="D481" s="33">
        <v>7</v>
      </c>
    </row>
    <row r="482" spans="1:4" x14ac:dyDescent="0.25">
      <c r="B482" s="33" t="s">
        <v>35</v>
      </c>
      <c r="C482" s="33">
        <v>10</v>
      </c>
      <c r="D482" s="33">
        <v>10</v>
      </c>
    </row>
    <row r="483" spans="1:4" x14ac:dyDescent="0.25">
      <c r="B483" s="33" t="s">
        <v>36</v>
      </c>
      <c r="C483" s="33">
        <v>7</v>
      </c>
      <c r="D483" s="33">
        <v>7</v>
      </c>
    </row>
    <row r="484" spans="1:4" x14ac:dyDescent="0.25">
      <c r="B484" s="33" t="s">
        <v>37</v>
      </c>
      <c r="C484" s="33">
        <v>34</v>
      </c>
      <c r="D484" s="33">
        <v>34</v>
      </c>
    </row>
    <row r="485" spans="1:4" x14ac:dyDescent="0.25">
      <c r="B485" s="33" t="s">
        <v>38</v>
      </c>
      <c r="C485" s="33">
        <v>13</v>
      </c>
      <c r="D485" s="33">
        <v>13</v>
      </c>
    </row>
    <row r="486" spans="1:4" x14ac:dyDescent="0.25">
      <c r="B486" s="33" t="s">
        <v>39</v>
      </c>
      <c r="C486" s="33">
        <v>5</v>
      </c>
      <c r="D486" s="33">
        <v>5</v>
      </c>
    </row>
    <row r="487" spans="1:4" x14ac:dyDescent="0.25">
      <c r="B487" s="33" t="s">
        <v>40</v>
      </c>
      <c r="C487" s="33">
        <v>0</v>
      </c>
      <c r="D487" s="33">
        <v>0</v>
      </c>
    </row>
    <row r="488" spans="1:4" x14ac:dyDescent="0.25">
      <c r="B488" s="33" t="s">
        <v>41</v>
      </c>
      <c r="C488" s="33">
        <v>39</v>
      </c>
      <c r="D488" s="33">
        <v>39</v>
      </c>
    </row>
    <row r="489" spans="1:4" x14ac:dyDescent="0.25">
      <c r="B489" s="33" t="s">
        <v>42</v>
      </c>
      <c r="C489" s="33">
        <v>33</v>
      </c>
      <c r="D489" s="33">
        <v>33</v>
      </c>
    </row>
    <row r="490" spans="1:4" x14ac:dyDescent="0.25">
      <c r="A490" s="33" t="s">
        <v>43</v>
      </c>
      <c r="C490" s="33">
        <v>730</v>
      </c>
      <c r="D490" s="33">
        <v>730</v>
      </c>
    </row>
    <row r="494" spans="1:4" x14ac:dyDescent="0.25">
      <c r="A494" s="33" t="s">
        <v>271</v>
      </c>
    </row>
    <row r="495" spans="1:4" x14ac:dyDescent="0.25">
      <c r="A495" s="33" t="s">
        <v>168</v>
      </c>
    </row>
    <row r="496" spans="1:4" x14ac:dyDescent="0.25">
      <c r="C496" s="33" t="s">
        <v>79</v>
      </c>
      <c r="D496" s="33" t="s">
        <v>43</v>
      </c>
    </row>
    <row r="497" spans="1:4" x14ac:dyDescent="0.25">
      <c r="C497" s="33">
        <v>1</v>
      </c>
    </row>
    <row r="498" spans="1:4" x14ac:dyDescent="0.25">
      <c r="A498" s="33" t="s">
        <v>159</v>
      </c>
      <c r="B498" s="33" t="s">
        <v>2</v>
      </c>
      <c r="C498" s="33">
        <v>6</v>
      </c>
      <c r="D498" s="33">
        <v>6</v>
      </c>
    </row>
    <row r="499" spans="1:4" x14ac:dyDescent="0.25">
      <c r="B499" s="33" t="s">
        <v>7</v>
      </c>
      <c r="C499" s="33">
        <v>0</v>
      </c>
      <c r="D499" s="33">
        <v>0</v>
      </c>
    </row>
    <row r="500" spans="1:4" x14ac:dyDescent="0.25">
      <c r="B500" s="33" t="s">
        <v>8</v>
      </c>
      <c r="C500" s="33">
        <v>0</v>
      </c>
      <c r="D500" s="33">
        <v>0</v>
      </c>
    </row>
    <row r="501" spans="1:4" x14ac:dyDescent="0.25">
      <c r="B501" s="33" t="s">
        <v>9</v>
      </c>
      <c r="C501" s="33">
        <v>3</v>
      </c>
      <c r="D501" s="33">
        <v>3</v>
      </c>
    </row>
    <row r="502" spans="1:4" x14ac:dyDescent="0.25">
      <c r="B502" s="33" t="s">
        <v>10</v>
      </c>
      <c r="C502" s="33">
        <v>2</v>
      </c>
      <c r="D502" s="33">
        <v>2</v>
      </c>
    </row>
    <row r="503" spans="1:4" x14ac:dyDescent="0.25">
      <c r="B503" s="33" t="s">
        <v>11</v>
      </c>
      <c r="C503" s="33">
        <v>0</v>
      </c>
      <c r="D503" s="33">
        <v>0</v>
      </c>
    </row>
    <row r="504" spans="1:4" x14ac:dyDescent="0.25">
      <c r="B504" s="33" t="s">
        <v>12</v>
      </c>
      <c r="C504" s="33">
        <v>11</v>
      </c>
      <c r="D504" s="33">
        <v>11</v>
      </c>
    </row>
    <row r="505" spans="1:4" x14ac:dyDescent="0.25">
      <c r="B505" s="33" t="s">
        <v>13</v>
      </c>
      <c r="C505" s="33">
        <v>10</v>
      </c>
      <c r="D505" s="33">
        <v>10</v>
      </c>
    </row>
    <row r="506" spans="1:4" x14ac:dyDescent="0.25">
      <c r="B506" s="33" t="s">
        <v>14</v>
      </c>
      <c r="C506" s="33">
        <v>6</v>
      </c>
      <c r="D506" s="33">
        <v>6</v>
      </c>
    </row>
    <row r="507" spans="1:4" x14ac:dyDescent="0.25">
      <c r="B507" s="33" t="s">
        <v>15</v>
      </c>
      <c r="C507" s="33">
        <v>10</v>
      </c>
      <c r="D507" s="33">
        <v>10</v>
      </c>
    </row>
    <row r="508" spans="1:4" x14ac:dyDescent="0.25">
      <c r="B508" s="33" t="s">
        <v>16</v>
      </c>
      <c r="C508" s="33">
        <v>2</v>
      </c>
      <c r="D508" s="33">
        <v>2</v>
      </c>
    </row>
    <row r="509" spans="1:4" x14ac:dyDescent="0.25">
      <c r="B509" s="33" t="s">
        <v>17</v>
      </c>
      <c r="C509" s="33">
        <v>22</v>
      </c>
      <c r="D509" s="33">
        <v>22</v>
      </c>
    </row>
    <row r="510" spans="1:4" x14ac:dyDescent="0.25">
      <c r="B510" s="33" t="s">
        <v>18</v>
      </c>
      <c r="C510" s="33">
        <v>3</v>
      </c>
      <c r="D510" s="33">
        <v>3</v>
      </c>
    </row>
    <row r="511" spans="1:4" x14ac:dyDescent="0.25">
      <c r="B511" s="33" t="s">
        <v>19</v>
      </c>
      <c r="C511" s="33">
        <v>6</v>
      </c>
      <c r="D511" s="33">
        <v>6</v>
      </c>
    </row>
    <row r="512" spans="1:4" x14ac:dyDescent="0.25">
      <c r="B512" s="33" t="s">
        <v>20</v>
      </c>
      <c r="C512" s="33">
        <v>3</v>
      </c>
      <c r="D512" s="33">
        <v>3</v>
      </c>
    </row>
    <row r="513" spans="2:4" x14ac:dyDescent="0.25">
      <c r="B513" s="33" t="s">
        <v>21</v>
      </c>
      <c r="C513" s="33">
        <v>4</v>
      </c>
      <c r="D513" s="33">
        <v>4</v>
      </c>
    </row>
    <row r="514" spans="2:4" x14ac:dyDescent="0.25">
      <c r="B514" s="33" t="s">
        <v>22</v>
      </c>
      <c r="C514" s="33">
        <v>0</v>
      </c>
      <c r="D514" s="33">
        <v>0</v>
      </c>
    </row>
    <row r="515" spans="2:4" x14ac:dyDescent="0.25">
      <c r="B515" s="33" t="s">
        <v>23</v>
      </c>
      <c r="C515" s="33">
        <v>5</v>
      </c>
      <c r="D515" s="33">
        <v>5</v>
      </c>
    </row>
    <row r="516" spans="2:4" x14ac:dyDescent="0.25">
      <c r="B516" s="33" t="s">
        <v>24</v>
      </c>
      <c r="C516" s="33">
        <v>7</v>
      </c>
      <c r="D516" s="33">
        <v>7</v>
      </c>
    </row>
    <row r="517" spans="2:4" x14ac:dyDescent="0.25">
      <c r="B517" s="33" t="s">
        <v>25</v>
      </c>
      <c r="C517" s="33">
        <v>6</v>
      </c>
      <c r="D517" s="33">
        <v>6</v>
      </c>
    </row>
    <row r="518" spans="2:4" x14ac:dyDescent="0.25">
      <c r="B518" s="33" t="s">
        <v>26</v>
      </c>
      <c r="C518" s="33">
        <v>9</v>
      </c>
      <c r="D518" s="33">
        <v>9</v>
      </c>
    </row>
    <row r="519" spans="2:4" x14ac:dyDescent="0.25">
      <c r="B519" s="33" t="s">
        <v>27</v>
      </c>
      <c r="C519" s="33">
        <v>8</v>
      </c>
      <c r="D519" s="33">
        <v>8</v>
      </c>
    </row>
    <row r="520" spans="2:4" x14ac:dyDescent="0.25">
      <c r="B520" s="33" t="s">
        <v>28</v>
      </c>
      <c r="C520" s="33">
        <v>1</v>
      </c>
      <c r="D520" s="33">
        <v>1</v>
      </c>
    </row>
    <row r="521" spans="2:4" x14ac:dyDescent="0.25">
      <c r="B521" s="33" t="s">
        <v>29</v>
      </c>
      <c r="C521" s="33">
        <v>12</v>
      </c>
      <c r="D521" s="33">
        <v>12</v>
      </c>
    </row>
    <row r="522" spans="2:4" x14ac:dyDescent="0.25">
      <c r="B522" s="33" t="s">
        <v>30</v>
      </c>
      <c r="C522" s="33">
        <v>16</v>
      </c>
      <c r="D522" s="33">
        <v>16</v>
      </c>
    </row>
    <row r="523" spans="2:4" x14ac:dyDescent="0.25">
      <c r="B523" s="33" t="s">
        <v>31</v>
      </c>
      <c r="C523" s="33">
        <v>4</v>
      </c>
      <c r="D523" s="33">
        <v>4</v>
      </c>
    </row>
    <row r="524" spans="2:4" x14ac:dyDescent="0.25">
      <c r="B524" s="33" t="s">
        <v>32</v>
      </c>
      <c r="C524" s="33">
        <v>11</v>
      </c>
      <c r="D524" s="33">
        <v>11</v>
      </c>
    </row>
    <row r="525" spans="2:4" x14ac:dyDescent="0.25">
      <c r="B525" s="33" t="s">
        <v>33</v>
      </c>
      <c r="C525" s="33">
        <v>9</v>
      </c>
      <c r="D525" s="33">
        <v>9</v>
      </c>
    </row>
    <row r="526" spans="2:4" x14ac:dyDescent="0.25">
      <c r="B526" s="33" t="s">
        <v>34</v>
      </c>
      <c r="C526" s="33">
        <v>8</v>
      </c>
      <c r="D526" s="33">
        <v>8</v>
      </c>
    </row>
    <row r="527" spans="2:4" x14ac:dyDescent="0.25">
      <c r="B527" s="33" t="s">
        <v>35</v>
      </c>
      <c r="C527" s="33">
        <v>9</v>
      </c>
      <c r="D527" s="33">
        <v>9</v>
      </c>
    </row>
    <row r="528" spans="2:4" x14ac:dyDescent="0.25">
      <c r="B528" s="33" t="s">
        <v>36</v>
      </c>
      <c r="C528" s="33">
        <v>6</v>
      </c>
      <c r="D528" s="33">
        <v>6</v>
      </c>
    </row>
    <row r="529" spans="1:4" x14ac:dyDescent="0.25">
      <c r="B529" s="33" t="s">
        <v>37</v>
      </c>
      <c r="C529" s="33">
        <v>14</v>
      </c>
      <c r="D529" s="33">
        <v>14</v>
      </c>
    </row>
    <row r="530" spans="1:4" x14ac:dyDescent="0.25">
      <c r="B530" s="33" t="s">
        <v>38</v>
      </c>
      <c r="C530" s="33">
        <v>1</v>
      </c>
      <c r="D530" s="33">
        <v>1</v>
      </c>
    </row>
    <row r="531" spans="1:4" x14ac:dyDescent="0.25">
      <c r="B531" s="33" t="s">
        <v>39</v>
      </c>
      <c r="C531" s="33">
        <v>38</v>
      </c>
      <c r="D531" s="33">
        <v>38</v>
      </c>
    </row>
    <row r="532" spans="1:4" x14ac:dyDescent="0.25">
      <c r="B532" s="33" t="s">
        <v>40</v>
      </c>
      <c r="C532" s="33">
        <v>3</v>
      </c>
      <c r="D532" s="33">
        <v>3</v>
      </c>
    </row>
    <row r="533" spans="1:4" x14ac:dyDescent="0.25">
      <c r="B533" s="33" t="s">
        <v>41</v>
      </c>
      <c r="C533" s="33">
        <v>8</v>
      </c>
      <c r="D533" s="33">
        <v>8</v>
      </c>
    </row>
    <row r="534" spans="1:4" x14ac:dyDescent="0.25">
      <c r="B534" s="33" t="s">
        <v>42</v>
      </c>
      <c r="C534" s="33">
        <v>12</v>
      </c>
      <c r="D534" s="33">
        <v>12</v>
      </c>
    </row>
    <row r="535" spans="1:4" x14ac:dyDescent="0.25">
      <c r="A535" s="33" t="s">
        <v>43</v>
      </c>
      <c r="C535" s="33">
        <v>275</v>
      </c>
      <c r="D535" s="33">
        <v>275</v>
      </c>
    </row>
    <row r="539" spans="1:4" x14ac:dyDescent="0.25">
      <c r="A539" s="33" t="s">
        <v>272</v>
      </c>
    </row>
    <row r="540" spans="1:4" x14ac:dyDescent="0.25">
      <c r="A540" s="33" t="s">
        <v>168</v>
      </c>
    </row>
    <row r="541" spans="1:4" x14ac:dyDescent="0.25">
      <c r="C541" s="33" t="s">
        <v>80</v>
      </c>
      <c r="D541" s="33" t="s">
        <v>43</v>
      </c>
    </row>
    <row r="542" spans="1:4" x14ac:dyDescent="0.25">
      <c r="C542" s="33">
        <v>1</v>
      </c>
    </row>
    <row r="543" spans="1:4" x14ac:dyDescent="0.25">
      <c r="A543" s="33" t="s">
        <v>159</v>
      </c>
      <c r="B543" s="33" t="s">
        <v>2</v>
      </c>
      <c r="C543" s="33">
        <v>4</v>
      </c>
      <c r="D543" s="33">
        <v>4</v>
      </c>
    </row>
    <row r="544" spans="1:4" x14ac:dyDescent="0.25">
      <c r="B544" s="33" t="s">
        <v>7</v>
      </c>
      <c r="C544" s="33">
        <v>0</v>
      </c>
      <c r="D544" s="33">
        <v>0</v>
      </c>
    </row>
    <row r="545" spans="2:4" x14ac:dyDescent="0.25">
      <c r="B545" s="33" t="s">
        <v>8</v>
      </c>
      <c r="C545" s="33">
        <v>1</v>
      </c>
      <c r="D545" s="33">
        <v>1</v>
      </c>
    </row>
    <row r="546" spans="2:4" x14ac:dyDescent="0.25">
      <c r="B546" s="33" t="s">
        <v>9</v>
      </c>
      <c r="C546" s="33">
        <v>6</v>
      </c>
      <c r="D546" s="33">
        <v>6</v>
      </c>
    </row>
    <row r="547" spans="2:4" x14ac:dyDescent="0.25">
      <c r="B547" s="33" t="s">
        <v>10</v>
      </c>
      <c r="C547" s="33">
        <v>0</v>
      </c>
      <c r="D547" s="33">
        <v>0</v>
      </c>
    </row>
    <row r="548" spans="2:4" x14ac:dyDescent="0.25">
      <c r="B548" s="33" t="s">
        <v>11</v>
      </c>
      <c r="C548" s="33">
        <v>1</v>
      </c>
      <c r="D548" s="33">
        <v>1</v>
      </c>
    </row>
    <row r="549" spans="2:4" x14ac:dyDescent="0.25">
      <c r="B549" s="33" t="s">
        <v>12</v>
      </c>
      <c r="C549" s="33">
        <v>8</v>
      </c>
      <c r="D549" s="33">
        <v>8</v>
      </c>
    </row>
    <row r="550" spans="2:4" x14ac:dyDescent="0.25">
      <c r="B550" s="33" t="s">
        <v>13</v>
      </c>
      <c r="C550" s="33">
        <v>1</v>
      </c>
      <c r="D550" s="33">
        <v>1</v>
      </c>
    </row>
    <row r="551" spans="2:4" x14ac:dyDescent="0.25">
      <c r="B551" s="33" t="s">
        <v>14</v>
      </c>
      <c r="C551" s="33">
        <v>5</v>
      </c>
      <c r="D551" s="33">
        <v>5</v>
      </c>
    </row>
    <row r="552" spans="2:4" x14ac:dyDescent="0.25">
      <c r="B552" s="33" t="s">
        <v>15</v>
      </c>
      <c r="C552" s="33">
        <v>4</v>
      </c>
      <c r="D552" s="33">
        <v>4</v>
      </c>
    </row>
    <row r="553" spans="2:4" x14ac:dyDescent="0.25">
      <c r="B553" s="33" t="s">
        <v>16</v>
      </c>
      <c r="C553" s="33">
        <v>4</v>
      </c>
      <c r="D553" s="33">
        <v>4</v>
      </c>
    </row>
    <row r="554" spans="2:4" x14ac:dyDescent="0.25">
      <c r="B554" s="33" t="s">
        <v>17</v>
      </c>
      <c r="C554" s="33">
        <v>10</v>
      </c>
      <c r="D554" s="33">
        <v>10</v>
      </c>
    </row>
    <row r="555" spans="2:4" x14ac:dyDescent="0.25">
      <c r="B555" s="33" t="s">
        <v>18</v>
      </c>
      <c r="C555" s="33">
        <v>2</v>
      </c>
      <c r="D555" s="33">
        <v>2</v>
      </c>
    </row>
    <row r="556" spans="2:4" x14ac:dyDescent="0.25">
      <c r="B556" s="33" t="s">
        <v>19</v>
      </c>
      <c r="C556" s="33">
        <v>5</v>
      </c>
      <c r="D556" s="33">
        <v>5</v>
      </c>
    </row>
    <row r="557" spans="2:4" x14ac:dyDescent="0.25">
      <c r="B557" s="33" t="s">
        <v>20</v>
      </c>
      <c r="C557" s="33">
        <v>0</v>
      </c>
      <c r="D557" s="33">
        <v>0</v>
      </c>
    </row>
    <row r="558" spans="2:4" x14ac:dyDescent="0.25">
      <c r="B558" s="33" t="s">
        <v>21</v>
      </c>
      <c r="C558" s="33">
        <v>2</v>
      </c>
      <c r="D558" s="33">
        <v>2</v>
      </c>
    </row>
    <row r="559" spans="2:4" x14ac:dyDescent="0.25">
      <c r="B559" s="33" t="s">
        <v>22</v>
      </c>
      <c r="C559" s="33">
        <v>0</v>
      </c>
      <c r="D559" s="33">
        <v>0</v>
      </c>
    </row>
    <row r="560" spans="2:4" x14ac:dyDescent="0.25">
      <c r="B560" s="33" t="s">
        <v>23</v>
      </c>
      <c r="C560" s="33">
        <v>5</v>
      </c>
      <c r="D560" s="33">
        <v>5</v>
      </c>
    </row>
    <row r="561" spans="2:4" x14ac:dyDescent="0.25">
      <c r="B561" s="33" t="s">
        <v>24</v>
      </c>
      <c r="C561" s="33">
        <v>9</v>
      </c>
      <c r="D561" s="33">
        <v>9</v>
      </c>
    </row>
    <row r="562" spans="2:4" x14ac:dyDescent="0.25">
      <c r="B562" s="33" t="s">
        <v>25</v>
      </c>
      <c r="C562" s="33">
        <v>6</v>
      </c>
      <c r="D562" s="33">
        <v>6</v>
      </c>
    </row>
    <row r="563" spans="2:4" x14ac:dyDescent="0.25">
      <c r="B563" s="33" t="s">
        <v>26</v>
      </c>
      <c r="C563" s="33">
        <v>11</v>
      </c>
      <c r="D563" s="33">
        <v>11</v>
      </c>
    </row>
    <row r="564" spans="2:4" x14ac:dyDescent="0.25">
      <c r="B564" s="33" t="s">
        <v>27</v>
      </c>
      <c r="C564" s="33">
        <v>4</v>
      </c>
      <c r="D564" s="33">
        <v>4</v>
      </c>
    </row>
    <row r="565" spans="2:4" x14ac:dyDescent="0.25">
      <c r="B565" s="33" t="s">
        <v>28</v>
      </c>
      <c r="C565" s="33">
        <v>6</v>
      </c>
      <c r="D565" s="33">
        <v>6</v>
      </c>
    </row>
    <row r="566" spans="2:4" x14ac:dyDescent="0.25">
      <c r="B566" s="33" t="s">
        <v>29</v>
      </c>
      <c r="C566" s="33">
        <v>7</v>
      </c>
      <c r="D566" s="33">
        <v>7</v>
      </c>
    </row>
    <row r="567" spans="2:4" x14ac:dyDescent="0.25">
      <c r="B567" s="33" t="s">
        <v>30</v>
      </c>
      <c r="C567" s="33">
        <v>9</v>
      </c>
      <c r="D567" s="33">
        <v>9</v>
      </c>
    </row>
    <row r="568" spans="2:4" x14ac:dyDescent="0.25">
      <c r="B568" s="33" t="s">
        <v>31</v>
      </c>
      <c r="C568" s="33">
        <v>5</v>
      </c>
      <c r="D568" s="33">
        <v>5</v>
      </c>
    </row>
    <row r="569" spans="2:4" x14ac:dyDescent="0.25">
      <c r="B569" s="33" t="s">
        <v>32</v>
      </c>
      <c r="C569" s="33">
        <v>14</v>
      </c>
      <c r="D569" s="33">
        <v>14</v>
      </c>
    </row>
    <row r="570" spans="2:4" x14ac:dyDescent="0.25">
      <c r="B570" s="33" t="s">
        <v>33</v>
      </c>
      <c r="C570" s="33">
        <v>10</v>
      </c>
      <c r="D570" s="33">
        <v>10</v>
      </c>
    </row>
    <row r="571" spans="2:4" x14ac:dyDescent="0.25">
      <c r="B571" s="33" t="s">
        <v>34</v>
      </c>
      <c r="C571" s="33">
        <v>13</v>
      </c>
      <c r="D571" s="33">
        <v>13</v>
      </c>
    </row>
    <row r="572" spans="2:4" x14ac:dyDescent="0.25">
      <c r="B572" s="33" t="s">
        <v>35</v>
      </c>
      <c r="C572" s="33">
        <v>4</v>
      </c>
      <c r="D572" s="33">
        <v>4</v>
      </c>
    </row>
    <row r="573" spans="2:4" x14ac:dyDescent="0.25">
      <c r="B573" s="33" t="s">
        <v>36</v>
      </c>
      <c r="C573" s="33">
        <v>1</v>
      </c>
      <c r="D573" s="33">
        <v>1</v>
      </c>
    </row>
    <row r="574" spans="2:4" x14ac:dyDescent="0.25">
      <c r="B574" s="33" t="s">
        <v>37</v>
      </c>
      <c r="C574" s="33">
        <v>4</v>
      </c>
      <c r="D574" s="33">
        <v>4</v>
      </c>
    </row>
    <row r="575" spans="2:4" x14ac:dyDescent="0.25">
      <c r="B575" s="33" t="s">
        <v>38</v>
      </c>
      <c r="C575" s="33">
        <v>0</v>
      </c>
      <c r="D575" s="33">
        <v>0</v>
      </c>
    </row>
    <row r="576" spans="2:4" x14ac:dyDescent="0.25">
      <c r="B576" s="33" t="s">
        <v>39</v>
      </c>
      <c r="C576" s="33">
        <v>6</v>
      </c>
      <c r="D576" s="33">
        <v>6</v>
      </c>
    </row>
    <row r="577" spans="1:4" x14ac:dyDescent="0.25">
      <c r="B577" s="33" t="s">
        <v>40</v>
      </c>
      <c r="C577" s="33">
        <v>2</v>
      </c>
      <c r="D577" s="33">
        <v>2</v>
      </c>
    </row>
    <row r="578" spans="1:4" x14ac:dyDescent="0.25">
      <c r="B578" s="33" t="s">
        <v>41</v>
      </c>
      <c r="C578" s="33">
        <v>5</v>
      </c>
      <c r="D578" s="33">
        <v>5</v>
      </c>
    </row>
    <row r="579" spans="1:4" x14ac:dyDescent="0.25">
      <c r="B579" s="33" t="s">
        <v>42</v>
      </c>
      <c r="C579" s="33">
        <v>8</v>
      </c>
      <c r="D579" s="33">
        <v>8</v>
      </c>
    </row>
    <row r="580" spans="1:4" x14ac:dyDescent="0.25">
      <c r="A580" s="33" t="s">
        <v>43</v>
      </c>
      <c r="C580" s="33">
        <v>182</v>
      </c>
      <c r="D580" s="33">
        <v>182</v>
      </c>
    </row>
    <row r="584" spans="1:4" x14ac:dyDescent="0.25">
      <c r="A584" s="33" t="s">
        <v>273</v>
      </c>
    </row>
    <row r="585" spans="1:4" x14ac:dyDescent="0.25">
      <c r="A585" s="33" t="s">
        <v>168</v>
      </c>
    </row>
    <row r="586" spans="1:4" x14ac:dyDescent="0.25">
      <c r="C586" s="33" t="s">
        <v>81</v>
      </c>
      <c r="D586" s="33" t="s">
        <v>43</v>
      </c>
    </row>
    <row r="587" spans="1:4" x14ac:dyDescent="0.25">
      <c r="C587" s="33">
        <v>1</v>
      </c>
    </row>
    <row r="588" spans="1:4" x14ac:dyDescent="0.25">
      <c r="A588" s="33" t="s">
        <v>159</v>
      </c>
      <c r="B588" s="33" t="s">
        <v>2</v>
      </c>
      <c r="C588" s="33">
        <v>2</v>
      </c>
      <c r="D588" s="33">
        <v>2</v>
      </c>
    </row>
    <row r="589" spans="1:4" x14ac:dyDescent="0.25">
      <c r="B589" s="33" t="s">
        <v>7</v>
      </c>
      <c r="C589" s="33">
        <v>3</v>
      </c>
      <c r="D589" s="33">
        <v>3</v>
      </c>
    </row>
    <row r="590" spans="1:4" x14ac:dyDescent="0.25">
      <c r="B590" s="33" t="s">
        <v>8</v>
      </c>
      <c r="C590" s="33">
        <v>1</v>
      </c>
      <c r="D590" s="33">
        <v>1</v>
      </c>
    </row>
    <row r="591" spans="1:4" x14ac:dyDescent="0.25">
      <c r="B591" s="33" t="s">
        <v>9</v>
      </c>
      <c r="C591" s="33">
        <v>1</v>
      </c>
      <c r="D591" s="33">
        <v>1</v>
      </c>
    </row>
    <row r="592" spans="1:4" x14ac:dyDescent="0.25">
      <c r="B592" s="33" t="s">
        <v>10</v>
      </c>
      <c r="C592" s="33">
        <v>9</v>
      </c>
      <c r="D592" s="33">
        <v>9</v>
      </c>
    </row>
    <row r="593" spans="2:4" x14ac:dyDescent="0.25">
      <c r="B593" s="33" t="s">
        <v>11</v>
      </c>
      <c r="C593" s="33">
        <v>3</v>
      </c>
      <c r="D593" s="33">
        <v>3</v>
      </c>
    </row>
    <row r="594" spans="2:4" x14ac:dyDescent="0.25">
      <c r="B594" s="33" t="s">
        <v>12</v>
      </c>
      <c r="C594" s="33">
        <v>3</v>
      </c>
      <c r="D594" s="33">
        <v>3</v>
      </c>
    </row>
    <row r="595" spans="2:4" x14ac:dyDescent="0.25">
      <c r="B595" s="33" t="s">
        <v>13</v>
      </c>
      <c r="C595" s="33">
        <v>10</v>
      </c>
      <c r="D595" s="33">
        <v>10</v>
      </c>
    </row>
    <row r="596" spans="2:4" x14ac:dyDescent="0.25">
      <c r="B596" s="33" t="s">
        <v>14</v>
      </c>
      <c r="C596" s="33">
        <v>3</v>
      </c>
      <c r="D596" s="33">
        <v>3</v>
      </c>
    </row>
    <row r="597" spans="2:4" x14ac:dyDescent="0.25">
      <c r="B597" s="33" t="s">
        <v>15</v>
      </c>
      <c r="C597" s="33">
        <v>1</v>
      </c>
      <c r="D597" s="33">
        <v>1</v>
      </c>
    </row>
    <row r="598" spans="2:4" x14ac:dyDescent="0.25">
      <c r="B598" s="33" t="s">
        <v>16</v>
      </c>
      <c r="C598" s="33">
        <v>0</v>
      </c>
      <c r="D598" s="33">
        <v>0</v>
      </c>
    </row>
    <row r="599" spans="2:4" x14ac:dyDescent="0.25">
      <c r="B599" s="33" t="s">
        <v>17</v>
      </c>
      <c r="C599" s="33">
        <v>4</v>
      </c>
      <c r="D599" s="33">
        <v>4</v>
      </c>
    </row>
    <row r="600" spans="2:4" x14ac:dyDescent="0.25">
      <c r="B600" s="33" t="s">
        <v>18</v>
      </c>
      <c r="C600" s="33">
        <v>3</v>
      </c>
      <c r="D600" s="33">
        <v>3</v>
      </c>
    </row>
    <row r="601" spans="2:4" x14ac:dyDescent="0.25">
      <c r="B601" s="33" t="s">
        <v>19</v>
      </c>
      <c r="C601" s="33">
        <v>2</v>
      </c>
      <c r="D601" s="33">
        <v>2</v>
      </c>
    </row>
    <row r="602" spans="2:4" x14ac:dyDescent="0.25">
      <c r="B602" s="33" t="s">
        <v>20</v>
      </c>
      <c r="C602" s="33">
        <v>4</v>
      </c>
      <c r="D602" s="33">
        <v>4</v>
      </c>
    </row>
    <row r="603" spans="2:4" x14ac:dyDescent="0.25">
      <c r="B603" s="33" t="s">
        <v>21</v>
      </c>
      <c r="C603" s="33">
        <v>2</v>
      </c>
      <c r="D603" s="33">
        <v>2</v>
      </c>
    </row>
    <row r="604" spans="2:4" x14ac:dyDescent="0.25">
      <c r="B604" s="33" t="s">
        <v>22</v>
      </c>
      <c r="C604" s="33">
        <v>0</v>
      </c>
      <c r="D604" s="33">
        <v>0</v>
      </c>
    </row>
    <row r="605" spans="2:4" x14ac:dyDescent="0.25">
      <c r="B605" s="33" t="s">
        <v>23</v>
      </c>
      <c r="C605" s="33">
        <v>6</v>
      </c>
      <c r="D605" s="33">
        <v>6</v>
      </c>
    </row>
    <row r="606" spans="2:4" x14ac:dyDescent="0.25">
      <c r="B606" s="33" t="s">
        <v>24</v>
      </c>
      <c r="C606" s="33">
        <v>10</v>
      </c>
      <c r="D606" s="33">
        <v>10</v>
      </c>
    </row>
    <row r="607" spans="2:4" x14ac:dyDescent="0.25">
      <c r="B607" s="33" t="s">
        <v>25</v>
      </c>
      <c r="C607" s="33">
        <v>2</v>
      </c>
      <c r="D607" s="33">
        <v>2</v>
      </c>
    </row>
    <row r="608" spans="2:4" x14ac:dyDescent="0.25">
      <c r="B608" s="33" t="s">
        <v>26</v>
      </c>
      <c r="C608" s="33">
        <v>9</v>
      </c>
      <c r="D608" s="33">
        <v>9</v>
      </c>
    </row>
    <row r="609" spans="2:4" x14ac:dyDescent="0.25">
      <c r="B609" s="33" t="s">
        <v>27</v>
      </c>
      <c r="C609" s="33">
        <v>0</v>
      </c>
      <c r="D609" s="33">
        <v>0</v>
      </c>
    </row>
    <row r="610" spans="2:4" x14ac:dyDescent="0.25">
      <c r="B610" s="33" t="s">
        <v>28</v>
      </c>
      <c r="C610" s="33">
        <v>0</v>
      </c>
      <c r="D610" s="33">
        <v>0</v>
      </c>
    </row>
    <row r="611" spans="2:4" x14ac:dyDescent="0.25">
      <c r="B611" s="33" t="s">
        <v>29</v>
      </c>
      <c r="C611" s="33">
        <v>0</v>
      </c>
      <c r="D611" s="33">
        <v>0</v>
      </c>
    </row>
    <row r="612" spans="2:4" x14ac:dyDescent="0.25">
      <c r="B612" s="33" t="s">
        <v>30</v>
      </c>
      <c r="C612" s="33">
        <v>3</v>
      </c>
      <c r="D612" s="33">
        <v>3</v>
      </c>
    </row>
    <row r="613" spans="2:4" x14ac:dyDescent="0.25">
      <c r="B613" s="33" t="s">
        <v>31</v>
      </c>
      <c r="C613" s="33">
        <v>5</v>
      </c>
      <c r="D613" s="33">
        <v>5</v>
      </c>
    </row>
    <row r="614" spans="2:4" x14ac:dyDescent="0.25">
      <c r="B614" s="33" t="s">
        <v>32</v>
      </c>
      <c r="C614" s="33">
        <v>2</v>
      </c>
      <c r="D614" s="33">
        <v>2</v>
      </c>
    </row>
    <row r="615" spans="2:4" x14ac:dyDescent="0.25">
      <c r="B615" s="33" t="s">
        <v>33</v>
      </c>
      <c r="C615" s="33">
        <v>1</v>
      </c>
      <c r="D615" s="33">
        <v>1</v>
      </c>
    </row>
    <row r="616" spans="2:4" x14ac:dyDescent="0.25">
      <c r="B616" s="33" t="s">
        <v>34</v>
      </c>
      <c r="C616" s="33">
        <v>2</v>
      </c>
      <c r="D616" s="33">
        <v>2</v>
      </c>
    </row>
    <row r="617" spans="2:4" x14ac:dyDescent="0.25">
      <c r="B617" s="33" t="s">
        <v>35</v>
      </c>
      <c r="C617" s="33">
        <v>0</v>
      </c>
      <c r="D617" s="33">
        <v>0</v>
      </c>
    </row>
    <row r="618" spans="2:4" x14ac:dyDescent="0.25">
      <c r="B618" s="33" t="s">
        <v>36</v>
      </c>
      <c r="C618" s="33">
        <v>9</v>
      </c>
      <c r="D618" s="33">
        <v>9</v>
      </c>
    </row>
    <row r="619" spans="2:4" x14ac:dyDescent="0.25">
      <c r="B619" s="33" t="s">
        <v>37</v>
      </c>
      <c r="C619" s="33">
        <v>3</v>
      </c>
      <c r="D619" s="33">
        <v>3</v>
      </c>
    </row>
    <row r="620" spans="2:4" x14ac:dyDescent="0.25">
      <c r="B620" s="33" t="s">
        <v>38</v>
      </c>
      <c r="C620" s="33">
        <v>3</v>
      </c>
      <c r="D620" s="33">
        <v>3</v>
      </c>
    </row>
    <row r="621" spans="2:4" x14ac:dyDescent="0.25">
      <c r="B621" s="33" t="s">
        <v>39</v>
      </c>
      <c r="C621" s="33">
        <v>15</v>
      </c>
      <c r="D621" s="33">
        <v>15</v>
      </c>
    </row>
    <row r="622" spans="2:4" x14ac:dyDescent="0.25">
      <c r="B622" s="33" t="s">
        <v>40</v>
      </c>
      <c r="C622" s="33">
        <v>5</v>
      </c>
      <c r="D622" s="33">
        <v>5</v>
      </c>
    </row>
    <row r="623" spans="2:4" x14ac:dyDescent="0.25">
      <c r="B623" s="33" t="s">
        <v>41</v>
      </c>
      <c r="C623" s="33">
        <v>35</v>
      </c>
      <c r="D623" s="33">
        <v>35</v>
      </c>
    </row>
    <row r="624" spans="2:4" x14ac:dyDescent="0.25">
      <c r="B624" s="33" t="s">
        <v>42</v>
      </c>
      <c r="C624" s="33">
        <v>2</v>
      </c>
      <c r="D624" s="33">
        <v>2</v>
      </c>
    </row>
    <row r="625" spans="1:4" x14ac:dyDescent="0.25">
      <c r="A625" s="33" t="s">
        <v>43</v>
      </c>
      <c r="C625" s="33">
        <v>163</v>
      </c>
      <c r="D625" s="33">
        <v>163</v>
      </c>
    </row>
    <row r="629" spans="1:4" x14ac:dyDescent="0.25">
      <c r="A629" s="33" t="s">
        <v>274</v>
      </c>
    </row>
    <row r="630" spans="1:4" x14ac:dyDescent="0.25">
      <c r="A630" s="33" t="s">
        <v>168</v>
      </c>
    </row>
    <row r="631" spans="1:4" x14ac:dyDescent="0.25">
      <c r="C631" s="33" t="s">
        <v>82</v>
      </c>
      <c r="D631" s="33" t="s">
        <v>43</v>
      </c>
    </row>
    <row r="632" spans="1:4" x14ac:dyDescent="0.25">
      <c r="C632" s="33">
        <v>1</v>
      </c>
    </row>
    <row r="633" spans="1:4" x14ac:dyDescent="0.25">
      <c r="A633" s="33" t="s">
        <v>159</v>
      </c>
      <c r="B633" s="33" t="s">
        <v>2</v>
      </c>
      <c r="C633" s="33">
        <v>2</v>
      </c>
      <c r="D633" s="33">
        <v>2</v>
      </c>
    </row>
    <row r="634" spans="1:4" x14ac:dyDescent="0.25">
      <c r="B634" s="33" t="s">
        <v>7</v>
      </c>
      <c r="C634" s="33">
        <v>2</v>
      </c>
      <c r="D634" s="33">
        <v>2</v>
      </c>
    </row>
    <row r="635" spans="1:4" x14ac:dyDescent="0.25">
      <c r="B635" s="33" t="s">
        <v>8</v>
      </c>
      <c r="C635" s="33">
        <v>1</v>
      </c>
      <c r="D635" s="33">
        <v>1</v>
      </c>
    </row>
    <row r="636" spans="1:4" x14ac:dyDescent="0.25">
      <c r="B636" s="33" t="s">
        <v>9</v>
      </c>
      <c r="C636" s="33">
        <v>0</v>
      </c>
      <c r="D636" s="33">
        <v>0</v>
      </c>
    </row>
    <row r="637" spans="1:4" x14ac:dyDescent="0.25">
      <c r="B637" s="33" t="s">
        <v>10</v>
      </c>
      <c r="C637" s="33">
        <v>0</v>
      </c>
      <c r="D637" s="33">
        <v>0</v>
      </c>
    </row>
    <row r="638" spans="1:4" x14ac:dyDescent="0.25">
      <c r="B638" s="33" t="s">
        <v>11</v>
      </c>
      <c r="C638" s="33">
        <v>2</v>
      </c>
      <c r="D638" s="33">
        <v>2</v>
      </c>
    </row>
    <row r="639" spans="1:4" x14ac:dyDescent="0.25">
      <c r="B639" s="33" t="s">
        <v>12</v>
      </c>
      <c r="C639" s="33">
        <v>4</v>
      </c>
      <c r="D639" s="33">
        <v>4</v>
      </c>
    </row>
    <row r="640" spans="1:4" x14ac:dyDescent="0.25">
      <c r="B640" s="33" t="s">
        <v>13</v>
      </c>
      <c r="C640" s="33">
        <v>3</v>
      </c>
      <c r="D640" s="33">
        <v>3</v>
      </c>
    </row>
    <row r="641" spans="2:4" x14ac:dyDescent="0.25">
      <c r="B641" s="33" t="s">
        <v>14</v>
      </c>
      <c r="C641" s="33">
        <v>1</v>
      </c>
      <c r="D641" s="33">
        <v>1</v>
      </c>
    </row>
    <row r="642" spans="2:4" x14ac:dyDescent="0.25">
      <c r="B642" s="33" t="s">
        <v>15</v>
      </c>
      <c r="C642" s="33">
        <v>0</v>
      </c>
      <c r="D642" s="33">
        <v>0</v>
      </c>
    </row>
    <row r="643" spans="2:4" x14ac:dyDescent="0.25">
      <c r="B643" s="33" t="s">
        <v>16</v>
      </c>
      <c r="C643" s="33">
        <v>2</v>
      </c>
      <c r="D643" s="33">
        <v>2</v>
      </c>
    </row>
    <row r="644" spans="2:4" x14ac:dyDescent="0.25">
      <c r="B644" s="33" t="s">
        <v>17</v>
      </c>
      <c r="C644" s="33">
        <v>12</v>
      </c>
      <c r="D644" s="33">
        <v>12</v>
      </c>
    </row>
    <row r="645" spans="2:4" x14ac:dyDescent="0.25">
      <c r="B645" s="33" t="s">
        <v>18</v>
      </c>
      <c r="C645" s="33">
        <v>0</v>
      </c>
      <c r="D645" s="33">
        <v>0</v>
      </c>
    </row>
    <row r="646" spans="2:4" x14ac:dyDescent="0.25">
      <c r="B646" s="33" t="s">
        <v>19</v>
      </c>
      <c r="C646" s="33">
        <v>3</v>
      </c>
      <c r="D646" s="33">
        <v>3</v>
      </c>
    </row>
    <row r="647" spans="2:4" x14ac:dyDescent="0.25">
      <c r="B647" s="33" t="s">
        <v>20</v>
      </c>
      <c r="C647" s="33">
        <v>1</v>
      </c>
      <c r="D647" s="33">
        <v>1</v>
      </c>
    </row>
    <row r="648" spans="2:4" x14ac:dyDescent="0.25">
      <c r="B648" s="33" t="s">
        <v>21</v>
      </c>
      <c r="C648" s="33">
        <v>3</v>
      </c>
      <c r="D648" s="33">
        <v>3</v>
      </c>
    </row>
    <row r="649" spans="2:4" x14ac:dyDescent="0.25">
      <c r="B649" s="33" t="s">
        <v>22</v>
      </c>
      <c r="C649" s="33">
        <v>1</v>
      </c>
      <c r="D649" s="33">
        <v>1</v>
      </c>
    </row>
    <row r="650" spans="2:4" x14ac:dyDescent="0.25">
      <c r="B650" s="33" t="s">
        <v>24</v>
      </c>
      <c r="C650" s="33">
        <v>2</v>
      </c>
      <c r="D650" s="33">
        <v>2</v>
      </c>
    </row>
    <row r="651" spans="2:4" x14ac:dyDescent="0.25">
      <c r="B651" s="33" t="s">
        <v>23</v>
      </c>
      <c r="C651" s="33">
        <v>0</v>
      </c>
      <c r="D651" s="33">
        <v>0</v>
      </c>
    </row>
    <row r="652" spans="2:4" x14ac:dyDescent="0.25">
      <c r="B652" s="33" t="s">
        <v>25</v>
      </c>
      <c r="C652" s="33">
        <v>1</v>
      </c>
      <c r="D652" s="33">
        <v>1</v>
      </c>
    </row>
    <row r="653" spans="2:4" x14ac:dyDescent="0.25">
      <c r="B653" s="33" t="s">
        <v>26</v>
      </c>
      <c r="C653" s="33">
        <v>4</v>
      </c>
      <c r="D653" s="33">
        <v>4</v>
      </c>
    </row>
    <row r="654" spans="2:4" x14ac:dyDescent="0.25">
      <c r="B654" s="33" t="s">
        <v>27</v>
      </c>
      <c r="C654" s="33">
        <v>3</v>
      </c>
      <c r="D654" s="33">
        <v>3</v>
      </c>
    </row>
    <row r="655" spans="2:4" x14ac:dyDescent="0.25">
      <c r="B655" s="33" t="s">
        <v>28</v>
      </c>
      <c r="C655" s="33">
        <v>1</v>
      </c>
      <c r="D655" s="33">
        <v>1</v>
      </c>
    </row>
    <row r="656" spans="2:4" x14ac:dyDescent="0.25">
      <c r="B656" s="33" t="s">
        <v>29</v>
      </c>
      <c r="C656" s="33">
        <v>3</v>
      </c>
      <c r="D656" s="33">
        <v>3</v>
      </c>
    </row>
    <row r="657" spans="1:4" x14ac:dyDescent="0.25">
      <c r="B657" s="33" t="s">
        <v>30</v>
      </c>
      <c r="C657" s="33">
        <v>4</v>
      </c>
      <c r="D657" s="33">
        <v>4</v>
      </c>
    </row>
    <row r="658" spans="1:4" x14ac:dyDescent="0.25">
      <c r="B658" s="33" t="s">
        <v>31</v>
      </c>
      <c r="C658" s="33">
        <v>1</v>
      </c>
      <c r="D658" s="33">
        <v>1</v>
      </c>
    </row>
    <row r="659" spans="1:4" x14ac:dyDescent="0.25">
      <c r="B659" s="33" t="s">
        <v>32</v>
      </c>
      <c r="C659" s="33">
        <v>2</v>
      </c>
      <c r="D659" s="33">
        <v>2</v>
      </c>
    </row>
    <row r="660" spans="1:4" x14ac:dyDescent="0.25">
      <c r="B660" s="33" t="s">
        <v>33</v>
      </c>
      <c r="C660" s="33">
        <v>2</v>
      </c>
      <c r="D660" s="33">
        <v>2</v>
      </c>
    </row>
    <row r="661" spans="1:4" x14ac:dyDescent="0.25">
      <c r="B661" s="33" t="s">
        <v>34</v>
      </c>
      <c r="C661" s="33">
        <v>1</v>
      </c>
      <c r="D661" s="33">
        <v>1</v>
      </c>
    </row>
    <row r="662" spans="1:4" x14ac:dyDescent="0.25">
      <c r="B662" s="33" t="s">
        <v>35</v>
      </c>
      <c r="C662" s="33">
        <v>3</v>
      </c>
      <c r="D662" s="33">
        <v>3</v>
      </c>
    </row>
    <row r="663" spans="1:4" x14ac:dyDescent="0.25">
      <c r="B663" s="33" t="s">
        <v>36</v>
      </c>
      <c r="C663" s="33">
        <v>1</v>
      </c>
      <c r="D663" s="33">
        <v>1</v>
      </c>
    </row>
    <row r="664" spans="1:4" x14ac:dyDescent="0.25">
      <c r="B664" s="33" t="s">
        <v>37</v>
      </c>
      <c r="C664" s="33">
        <v>2</v>
      </c>
      <c r="D664" s="33">
        <v>2</v>
      </c>
    </row>
    <row r="665" spans="1:4" x14ac:dyDescent="0.25">
      <c r="B665" s="33" t="s">
        <v>38</v>
      </c>
      <c r="C665" s="33">
        <v>2</v>
      </c>
      <c r="D665" s="33">
        <v>2</v>
      </c>
    </row>
    <row r="666" spans="1:4" x14ac:dyDescent="0.25">
      <c r="B666" s="33" t="s">
        <v>39</v>
      </c>
      <c r="C666" s="33">
        <v>3</v>
      </c>
      <c r="D666" s="33">
        <v>3</v>
      </c>
    </row>
    <row r="667" spans="1:4" x14ac:dyDescent="0.25">
      <c r="B667" s="33" t="s">
        <v>40</v>
      </c>
      <c r="C667" s="33">
        <v>0</v>
      </c>
      <c r="D667" s="33">
        <v>0</v>
      </c>
    </row>
    <row r="668" spans="1:4" x14ac:dyDescent="0.25">
      <c r="B668" s="33" t="s">
        <v>41</v>
      </c>
      <c r="C668" s="33">
        <v>5</v>
      </c>
      <c r="D668" s="33">
        <v>5</v>
      </c>
    </row>
    <row r="669" spans="1:4" x14ac:dyDescent="0.25">
      <c r="B669" s="33" t="s">
        <v>42</v>
      </c>
      <c r="C669" s="33">
        <v>3</v>
      </c>
      <c r="D669" s="33">
        <v>3</v>
      </c>
    </row>
    <row r="670" spans="1:4" x14ac:dyDescent="0.25">
      <c r="A670" s="33" t="s">
        <v>43</v>
      </c>
      <c r="C670" s="33">
        <v>80</v>
      </c>
      <c r="D670" s="33">
        <v>80</v>
      </c>
    </row>
    <row r="674" spans="1:4" x14ac:dyDescent="0.25">
      <c r="A674" s="33" t="s">
        <v>275</v>
      </c>
    </row>
    <row r="675" spans="1:4" x14ac:dyDescent="0.25">
      <c r="A675" s="33" t="s">
        <v>168</v>
      </c>
    </row>
    <row r="676" spans="1:4" x14ac:dyDescent="0.25">
      <c r="C676" s="33" t="s">
        <v>83</v>
      </c>
      <c r="D676" s="33" t="s">
        <v>43</v>
      </c>
    </row>
    <row r="677" spans="1:4" x14ac:dyDescent="0.25">
      <c r="C677" s="33">
        <v>1</v>
      </c>
    </row>
    <row r="678" spans="1:4" x14ac:dyDescent="0.25">
      <c r="A678" s="33" t="s">
        <v>159</v>
      </c>
      <c r="B678" s="33" t="s">
        <v>2</v>
      </c>
      <c r="C678" s="33">
        <v>3</v>
      </c>
      <c r="D678" s="33">
        <v>3</v>
      </c>
    </row>
    <row r="679" spans="1:4" x14ac:dyDescent="0.25">
      <c r="B679" s="33" t="s">
        <v>7</v>
      </c>
      <c r="C679" s="33">
        <v>2</v>
      </c>
      <c r="D679" s="33">
        <v>2</v>
      </c>
    </row>
    <row r="680" spans="1:4" x14ac:dyDescent="0.25">
      <c r="B680" s="33" t="s">
        <v>8</v>
      </c>
      <c r="C680" s="33">
        <v>0</v>
      </c>
      <c r="D680" s="33">
        <v>0</v>
      </c>
    </row>
    <row r="681" spans="1:4" x14ac:dyDescent="0.25">
      <c r="B681" s="33" t="s">
        <v>9</v>
      </c>
      <c r="C681" s="33">
        <v>1</v>
      </c>
      <c r="D681" s="33">
        <v>1</v>
      </c>
    </row>
    <row r="682" spans="1:4" x14ac:dyDescent="0.25">
      <c r="B682" s="33" t="s">
        <v>10</v>
      </c>
      <c r="C682" s="33">
        <v>0</v>
      </c>
      <c r="D682" s="33">
        <v>0</v>
      </c>
    </row>
    <row r="683" spans="1:4" x14ac:dyDescent="0.25">
      <c r="B683" s="33" t="s">
        <v>11</v>
      </c>
      <c r="C683" s="33">
        <v>5</v>
      </c>
      <c r="D683" s="33">
        <v>5</v>
      </c>
    </row>
    <row r="684" spans="1:4" x14ac:dyDescent="0.25">
      <c r="B684" s="33" t="s">
        <v>12</v>
      </c>
      <c r="C684" s="33">
        <v>2</v>
      </c>
      <c r="D684" s="33">
        <v>2</v>
      </c>
    </row>
    <row r="685" spans="1:4" x14ac:dyDescent="0.25">
      <c r="B685" s="33" t="s">
        <v>13</v>
      </c>
      <c r="C685" s="33">
        <v>1</v>
      </c>
      <c r="D685" s="33">
        <v>1</v>
      </c>
    </row>
    <row r="686" spans="1:4" x14ac:dyDescent="0.25">
      <c r="B686" s="33" t="s">
        <v>14</v>
      </c>
      <c r="C686" s="33">
        <v>5</v>
      </c>
      <c r="D686" s="33">
        <v>5</v>
      </c>
    </row>
    <row r="687" spans="1:4" x14ac:dyDescent="0.25">
      <c r="B687" s="33" t="s">
        <v>15</v>
      </c>
      <c r="C687" s="33">
        <v>2</v>
      </c>
      <c r="D687" s="33">
        <v>2</v>
      </c>
    </row>
    <row r="688" spans="1:4" x14ac:dyDescent="0.25">
      <c r="B688" s="33" t="s">
        <v>16</v>
      </c>
      <c r="C688" s="33">
        <v>5</v>
      </c>
      <c r="D688" s="33">
        <v>5</v>
      </c>
    </row>
    <row r="689" spans="2:4" x14ac:dyDescent="0.25">
      <c r="B689" s="33" t="s">
        <v>17</v>
      </c>
      <c r="C689" s="33">
        <v>17</v>
      </c>
      <c r="D689" s="33">
        <v>17</v>
      </c>
    </row>
    <row r="690" spans="2:4" s="62" customFormat="1" x14ac:dyDescent="0.25">
      <c r="B690" s="62" t="s">
        <v>18</v>
      </c>
      <c r="C690" s="62">
        <v>0</v>
      </c>
      <c r="D690" s="62">
        <v>0</v>
      </c>
    </row>
    <row r="691" spans="2:4" x14ac:dyDescent="0.25">
      <c r="B691" s="33" t="s">
        <v>19</v>
      </c>
      <c r="C691" s="33">
        <v>2</v>
      </c>
      <c r="D691" s="33">
        <v>2</v>
      </c>
    </row>
    <row r="692" spans="2:4" x14ac:dyDescent="0.25">
      <c r="B692" s="33" t="s">
        <v>20</v>
      </c>
      <c r="C692" s="33">
        <v>1</v>
      </c>
      <c r="D692" s="33">
        <v>1</v>
      </c>
    </row>
    <row r="693" spans="2:4" x14ac:dyDescent="0.25">
      <c r="B693" s="33" t="s">
        <v>21</v>
      </c>
      <c r="C693" s="33">
        <v>4</v>
      </c>
      <c r="D693" s="33">
        <v>4</v>
      </c>
    </row>
    <row r="694" spans="2:4" x14ac:dyDescent="0.25">
      <c r="B694" s="33" t="s">
        <v>22</v>
      </c>
      <c r="C694" s="33">
        <v>1</v>
      </c>
      <c r="D694" s="33">
        <v>1</v>
      </c>
    </row>
    <row r="695" spans="2:4" x14ac:dyDescent="0.25">
      <c r="B695" s="33" t="s">
        <v>23</v>
      </c>
      <c r="C695" s="33">
        <v>2</v>
      </c>
      <c r="D695" s="33">
        <v>2</v>
      </c>
    </row>
    <row r="696" spans="2:4" x14ac:dyDescent="0.25">
      <c r="B696" s="33" t="s">
        <v>24</v>
      </c>
      <c r="C696" s="33">
        <v>5</v>
      </c>
      <c r="D696" s="33">
        <v>5</v>
      </c>
    </row>
    <row r="697" spans="2:4" x14ac:dyDescent="0.25">
      <c r="B697" s="33" t="s">
        <v>25</v>
      </c>
      <c r="C697" s="33">
        <v>4</v>
      </c>
      <c r="D697" s="33">
        <v>4</v>
      </c>
    </row>
    <row r="698" spans="2:4" x14ac:dyDescent="0.25">
      <c r="B698" s="33" t="s">
        <v>26</v>
      </c>
      <c r="C698" s="33">
        <v>6</v>
      </c>
      <c r="D698" s="33">
        <v>6</v>
      </c>
    </row>
    <row r="699" spans="2:4" x14ac:dyDescent="0.25">
      <c r="B699" s="33" t="s">
        <v>27</v>
      </c>
      <c r="C699" s="33">
        <v>5</v>
      </c>
      <c r="D699" s="33">
        <v>5</v>
      </c>
    </row>
    <row r="700" spans="2:4" s="62" customFormat="1" x14ac:dyDescent="0.25">
      <c r="B700" s="62" t="s">
        <v>28</v>
      </c>
      <c r="C700" s="62">
        <v>0</v>
      </c>
      <c r="D700" s="62">
        <v>0</v>
      </c>
    </row>
    <row r="701" spans="2:4" x14ac:dyDescent="0.25">
      <c r="B701" s="33" t="s">
        <v>29</v>
      </c>
      <c r="C701" s="33">
        <v>1</v>
      </c>
      <c r="D701" s="33">
        <v>1</v>
      </c>
    </row>
    <row r="702" spans="2:4" x14ac:dyDescent="0.25">
      <c r="B702" s="33" t="s">
        <v>30</v>
      </c>
      <c r="C702" s="33">
        <v>6</v>
      </c>
      <c r="D702" s="33">
        <v>6</v>
      </c>
    </row>
    <row r="703" spans="2:4" x14ac:dyDescent="0.25">
      <c r="B703" s="33" t="s">
        <v>31</v>
      </c>
      <c r="C703" s="33">
        <v>5</v>
      </c>
      <c r="D703" s="33">
        <v>5</v>
      </c>
    </row>
    <row r="704" spans="2:4" s="62" customFormat="1" x14ac:dyDescent="0.25">
      <c r="B704" s="62" t="s">
        <v>32</v>
      </c>
      <c r="C704" s="62">
        <v>0</v>
      </c>
      <c r="D704" s="62">
        <v>0</v>
      </c>
    </row>
    <row r="705" spans="1:4" x14ac:dyDescent="0.25">
      <c r="B705" s="33" t="s">
        <v>33</v>
      </c>
      <c r="C705" s="33">
        <v>3</v>
      </c>
      <c r="D705" s="33">
        <v>3</v>
      </c>
    </row>
    <row r="706" spans="1:4" x14ac:dyDescent="0.25">
      <c r="B706" s="33" t="s">
        <v>34</v>
      </c>
      <c r="C706" s="33">
        <v>4</v>
      </c>
      <c r="D706" s="33">
        <v>4</v>
      </c>
    </row>
    <row r="707" spans="1:4" x14ac:dyDescent="0.25">
      <c r="B707" s="33" t="s">
        <v>35</v>
      </c>
      <c r="C707" s="33">
        <v>1</v>
      </c>
      <c r="D707" s="33">
        <v>1</v>
      </c>
    </row>
    <row r="708" spans="1:4" s="62" customFormat="1" x14ac:dyDescent="0.25">
      <c r="B708" s="62" t="s">
        <v>36</v>
      </c>
      <c r="C708" s="62">
        <v>0</v>
      </c>
      <c r="D708" s="62">
        <v>0</v>
      </c>
    </row>
    <row r="709" spans="1:4" x14ac:dyDescent="0.25">
      <c r="B709" s="33" t="s">
        <v>37</v>
      </c>
      <c r="C709" s="33">
        <v>5</v>
      </c>
      <c r="D709" s="33">
        <v>5</v>
      </c>
    </row>
    <row r="710" spans="1:4" x14ac:dyDescent="0.25">
      <c r="B710" s="33" t="s">
        <v>38</v>
      </c>
      <c r="C710" s="33">
        <v>2</v>
      </c>
      <c r="D710" s="33">
        <v>2</v>
      </c>
    </row>
    <row r="711" spans="1:4" x14ac:dyDescent="0.25">
      <c r="B711" s="33" t="s">
        <v>39</v>
      </c>
      <c r="C711" s="33">
        <v>2</v>
      </c>
      <c r="D711" s="33">
        <v>2</v>
      </c>
    </row>
    <row r="712" spans="1:4" s="62" customFormat="1" x14ac:dyDescent="0.25">
      <c r="B712" s="62" t="s">
        <v>40</v>
      </c>
      <c r="C712" s="62">
        <v>0</v>
      </c>
      <c r="D712" s="62">
        <v>0</v>
      </c>
    </row>
    <row r="713" spans="1:4" x14ac:dyDescent="0.25">
      <c r="B713" s="33" t="s">
        <v>41</v>
      </c>
      <c r="C713" s="33">
        <v>41</v>
      </c>
      <c r="D713" s="33">
        <v>41</v>
      </c>
    </row>
    <row r="714" spans="1:4" x14ac:dyDescent="0.25">
      <c r="B714" s="33" t="s">
        <v>42</v>
      </c>
      <c r="C714" s="33">
        <v>4</v>
      </c>
      <c r="D714" s="33">
        <v>4</v>
      </c>
    </row>
    <row r="715" spans="1:4" x14ac:dyDescent="0.25">
      <c r="A715" s="33" t="s">
        <v>43</v>
      </c>
      <c r="C715" s="33">
        <v>147</v>
      </c>
      <c r="D715" s="33">
        <v>147</v>
      </c>
    </row>
    <row r="719" spans="1:4" x14ac:dyDescent="0.25">
      <c r="A719" s="33" t="s">
        <v>276</v>
      </c>
    </row>
    <row r="720" spans="1:4" x14ac:dyDescent="0.25">
      <c r="A720" s="33" t="s">
        <v>168</v>
      </c>
    </row>
    <row r="721" spans="1:4" x14ac:dyDescent="0.25">
      <c r="C721" s="33" t="s">
        <v>84</v>
      </c>
      <c r="D721" s="33" t="s">
        <v>43</v>
      </c>
    </row>
    <row r="722" spans="1:4" x14ac:dyDescent="0.25">
      <c r="C722" s="33">
        <v>1</v>
      </c>
    </row>
    <row r="723" spans="1:4" x14ac:dyDescent="0.25">
      <c r="A723" s="33" t="s">
        <v>159</v>
      </c>
      <c r="B723" s="33" t="s">
        <v>2</v>
      </c>
      <c r="C723" s="33">
        <v>0</v>
      </c>
      <c r="D723" s="33">
        <v>0</v>
      </c>
    </row>
    <row r="724" spans="1:4" s="62" customFormat="1" x14ac:dyDescent="0.25">
      <c r="B724" s="33" t="s">
        <v>7</v>
      </c>
      <c r="C724" s="33">
        <v>1</v>
      </c>
      <c r="D724" s="33">
        <v>1</v>
      </c>
    </row>
    <row r="725" spans="1:4" s="62" customFormat="1" x14ac:dyDescent="0.25">
      <c r="B725" s="62" t="s">
        <v>8</v>
      </c>
      <c r="C725" s="62">
        <v>0</v>
      </c>
      <c r="D725" s="62">
        <v>0</v>
      </c>
    </row>
    <row r="726" spans="1:4" s="62" customFormat="1" x14ac:dyDescent="0.25">
      <c r="B726" s="62" t="s">
        <v>9</v>
      </c>
      <c r="C726" s="62">
        <v>0</v>
      </c>
      <c r="D726" s="62">
        <v>0</v>
      </c>
    </row>
    <row r="727" spans="1:4" s="62" customFormat="1" x14ac:dyDescent="0.25">
      <c r="B727" s="62" t="s">
        <v>10</v>
      </c>
      <c r="C727" s="62">
        <v>0</v>
      </c>
      <c r="D727" s="62">
        <v>0</v>
      </c>
    </row>
    <row r="728" spans="1:4" s="62" customFormat="1" x14ac:dyDescent="0.25">
      <c r="B728" s="62" t="s">
        <v>11</v>
      </c>
      <c r="C728" s="62">
        <v>0</v>
      </c>
      <c r="D728" s="62">
        <v>0</v>
      </c>
    </row>
    <row r="729" spans="1:4" x14ac:dyDescent="0.25">
      <c r="B729" s="33" t="s">
        <v>12</v>
      </c>
      <c r="C729" s="33">
        <v>1</v>
      </c>
      <c r="D729" s="33">
        <v>1</v>
      </c>
    </row>
    <row r="730" spans="1:4" s="62" customFormat="1" x14ac:dyDescent="0.25">
      <c r="B730" s="62" t="s">
        <v>13</v>
      </c>
      <c r="C730" s="62">
        <v>0</v>
      </c>
      <c r="D730" s="62">
        <v>0</v>
      </c>
    </row>
    <row r="731" spans="1:4" x14ac:dyDescent="0.25">
      <c r="B731" s="33" t="s">
        <v>14</v>
      </c>
      <c r="C731" s="33">
        <v>1</v>
      </c>
      <c r="D731" s="33">
        <v>1</v>
      </c>
    </row>
    <row r="732" spans="1:4" s="62" customFormat="1" x14ac:dyDescent="0.25">
      <c r="B732" s="62" t="s">
        <v>15</v>
      </c>
      <c r="C732" s="62">
        <v>0</v>
      </c>
      <c r="D732" s="62">
        <v>0</v>
      </c>
    </row>
    <row r="733" spans="1:4" x14ac:dyDescent="0.25">
      <c r="B733" s="33" t="s">
        <v>16</v>
      </c>
      <c r="C733" s="33">
        <v>3</v>
      </c>
      <c r="D733" s="33">
        <v>3</v>
      </c>
    </row>
    <row r="734" spans="1:4" x14ac:dyDescent="0.25">
      <c r="B734" s="33" t="s">
        <v>17</v>
      </c>
      <c r="C734" s="33">
        <v>10</v>
      </c>
      <c r="D734" s="33">
        <v>10</v>
      </c>
    </row>
    <row r="735" spans="1:4" s="62" customFormat="1" x14ac:dyDescent="0.25">
      <c r="B735" s="62" t="s">
        <v>18</v>
      </c>
      <c r="C735" s="62">
        <v>0</v>
      </c>
      <c r="D735" s="62">
        <v>0</v>
      </c>
    </row>
    <row r="736" spans="1:4" s="62" customFormat="1" x14ac:dyDescent="0.25">
      <c r="B736" s="62" t="s">
        <v>19</v>
      </c>
      <c r="C736" s="62">
        <v>0</v>
      </c>
      <c r="D736" s="62">
        <v>0</v>
      </c>
    </row>
    <row r="737" spans="2:4" s="62" customFormat="1" x14ac:dyDescent="0.25">
      <c r="B737" s="62" t="s">
        <v>20</v>
      </c>
      <c r="C737" s="62">
        <v>0</v>
      </c>
      <c r="D737" s="62">
        <v>0</v>
      </c>
    </row>
    <row r="738" spans="2:4" x14ac:dyDescent="0.25">
      <c r="B738" s="33" t="s">
        <v>21</v>
      </c>
      <c r="C738" s="33">
        <v>1</v>
      </c>
      <c r="D738" s="33">
        <v>1</v>
      </c>
    </row>
    <row r="739" spans="2:4" s="62" customFormat="1" x14ac:dyDescent="0.25">
      <c r="B739" s="62" t="s">
        <v>22</v>
      </c>
      <c r="C739" s="62">
        <v>0</v>
      </c>
      <c r="D739" s="62">
        <v>0</v>
      </c>
    </row>
    <row r="740" spans="2:4" s="62" customFormat="1" x14ac:dyDescent="0.25">
      <c r="B740" s="62" t="s">
        <v>23</v>
      </c>
      <c r="C740" s="62">
        <v>0</v>
      </c>
      <c r="D740" s="62">
        <v>0</v>
      </c>
    </row>
    <row r="741" spans="2:4" x14ac:dyDescent="0.25">
      <c r="B741" s="33" t="s">
        <v>24</v>
      </c>
      <c r="C741" s="33">
        <v>1</v>
      </c>
      <c r="D741" s="33">
        <v>1</v>
      </c>
    </row>
    <row r="742" spans="2:4" s="62" customFormat="1" x14ac:dyDescent="0.25">
      <c r="B742" s="62" t="s">
        <v>25</v>
      </c>
      <c r="C742" s="62">
        <v>0</v>
      </c>
      <c r="D742" s="62">
        <v>0</v>
      </c>
    </row>
    <row r="743" spans="2:4" x14ac:dyDescent="0.25">
      <c r="B743" s="33" t="s">
        <v>26</v>
      </c>
      <c r="C743" s="33">
        <v>1</v>
      </c>
      <c r="D743" s="33">
        <v>1</v>
      </c>
    </row>
    <row r="744" spans="2:4" x14ac:dyDescent="0.25">
      <c r="B744" s="33" t="s">
        <v>27</v>
      </c>
      <c r="C744" s="33">
        <v>1</v>
      </c>
      <c r="D744" s="33">
        <v>1</v>
      </c>
    </row>
    <row r="745" spans="2:4" s="62" customFormat="1" x14ac:dyDescent="0.25">
      <c r="B745" s="62" t="s">
        <v>28</v>
      </c>
      <c r="C745" s="62">
        <v>0</v>
      </c>
      <c r="D745" s="62">
        <v>0</v>
      </c>
    </row>
    <row r="746" spans="2:4" s="62" customFormat="1" x14ac:dyDescent="0.25">
      <c r="B746" s="62" t="s">
        <v>29</v>
      </c>
      <c r="C746" s="62">
        <v>0</v>
      </c>
      <c r="D746" s="62">
        <v>0</v>
      </c>
    </row>
    <row r="747" spans="2:4" x14ac:dyDescent="0.25">
      <c r="B747" s="33" t="s">
        <v>30</v>
      </c>
      <c r="C747" s="33">
        <v>1</v>
      </c>
      <c r="D747" s="33">
        <v>1</v>
      </c>
    </row>
    <row r="748" spans="2:4" s="62" customFormat="1" x14ac:dyDescent="0.25">
      <c r="B748" s="62" t="s">
        <v>31</v>
      </c>
      <c r="C748" s="62">
        <v>0</v>
      </c>
      <c r="D748" s="62">
        <v>0</v>
      </c>
    </row>
    <row r="749" spans="2:4" s="62" customFormat="1" x14ac:dyDescent="0.25">
      <c r="B749" s="62" t="s">
        <v>32</v>
      </c>
      <c r="C749" s="62">
        <v>0</v>
      </c>
      <c r="D749" s="62">
        <v>0</v>
      </c>
    </row>
    <row r="750" spans="2:4" x14ac:dyDescent="0.25">
      <c r="B750" s="33" t="s">
        <v>33</v>
      </c>
      <c r="C750" s="33">
        <v>1</v>
      </c>
      <c r="D750" s="33">
        <v>1</v>
      </c>
    </row>
    <row r="751" spans="2:4" s="62" customFormat="1" x14ac:dyDescent="0.25">
      <c r="B751" s="62" t="s">
        <v>34</v>
      </c>
      <c r="C751" s="62">
        <v>0</v>
      </c>
      <c r="D751" s="62">
        <v>0</v>
      </c>
    </row>
    <row r="752" spans="2:4" s="62" customFormat="1" x14ac:dyDescent="0.25">
      <c r="B752" s="62" t="s">
        <v>35</v>
      </c>
      <c r="C752" s="62">
        <v>0</v>
      </c>
      <c r="D752" s="62">
        <v>0</v>
      </c>
    </row>
    <row r="753" spans="1:4" x14ac:dyDescent="0.25">
      <c r="B753" s="33" t="s">
        <v>36</v>
      </c>
      <c r="C753" s="33">
        <v>1</v>
      </c>
      <c r="D753" s="33">
        <v>1</v>
      </c>
    </row>
    <row r="754" spans="1:4" s="62" customFormat="1" x14ac:dyDescent="0.25">
      <c r="B754" s="62" t="s">
        <v>37</v>
      </c>
      <c r="C754" s="62">
        <v>0</v>
      </c>
      <c r="D754" s="62">
        <v>0</v>
      </c>
    </row>
    <row r="755" spans="1:4" s="62" customFormat="1" x14ac:dyDescent="0.25">
      <c r="B755" s="62" t="s">
        <v>38</v>
      </c>
      <c r="C755" s="62">
        <v>0</v>
      </c>
      <c r="D755" s="62">
        <v>0</v>
      </c>
    </row>
    <row r="756" spans="1:4" x14ac:dyDescent="0.25">
      <c r="B756" s="33" t="s">
        <v>39</v>
      </c>
      <c r="C756" s="33">
        <v>1</v>
      </c>
      <c r="D756" s="33">
        <v>1</v>
      </c>
    </row>
    <row r="757" spans="1:4" s="62" customFormat="1" x14ac:dyDescent="0.25">
      <c r="B757" s="62" t="s">
        <v>40</v>
      </c>
      <c r="C757" s="62">
        <v>0</v>
      </c>
      <c r="D757" s="62">
        <v>0</v>
      </c>
    </row>
    <row r="758" spans="1:4" x14ac:dyDescent="0.25">
      <c r="B758" s="33" t="s">
        <v>41</v>
      </c>
      <c r="C758" s="33">
        <v>27</v>
      </c>
      <c r="D758" s="33">
        <v>27</v>
      </c>
    </row>
    <row r="759" spans="1:4" x14ac:dyDescent="0.25">
      <c r="B759" s="33" t="s">
        <v>42</v>
      </c>
      <c r="C759" s="33">
        <v>2</v>
      </c>
      <c r="D759" s="33">
        <v>2</v>
      </c>
    </row>
    <row r="760" spans="1:4" x14ac:dyDescent="0.25">
      <c r="A760" s="33" t="s">
        <v>43</v>
      </c>
      <c r="C760" s="33">
        <v>53</v>
      </c>
      <c r="D760" s="33">
        <v>53</v>
      </c>
    </row>
    <row r="764" spans="1:4" x14ac:dyDescent="0.25">
      <c r="A764" s="33" t="s">
        <v>277</v>
      </c>
    </row>
    <row r="765" spans="1:4" x14ac:dyDescent="0.25">
      <c r="A765" s="33" t="s">
        <v>168</v>
      </c>
    </row>
    <row r="766" spans="1:4" x14ac:dyDescent="0.25">
      <c r="C766" s="33" t="s">
        <v>278</v>
      </c>
      <c r="D766" s="33" t="s">
        <v>43</v>
      </c>
    </row>
    <row r="767" spans="1:4" x14ac:dyDescent="0.25">
      <c r="C767" s="33">
        <v>1</v>
      </c>
    </row>
    <row r="768" spans="1:4" x14ac:dyDescent="0.25">
      <c r="A768" s="33" t="s">
        <v>159</v>
      </c>
      <c r="B768" s="33" t="s">
        <v>2</v>
      </c>
      <c r="C768" s="33">
        <v>3</v>
      </c>
      <c r="D768" s="33">
        <v>3</v>
      </c>
    </row>
    <row r="769" spans="2:4" x14ac:dyDescent="0.25">
      <c r="B769" s="33" t="s">
        <v>7</v>
      </c>
      <c r="C769" s="33">
        <v>3</v>
      </c>
      <c r="D769" s="33">
        <v>3</v>
      </c>
    </row>
    <row r="770" spans="2:4" s="62" customFormat="1" x14ac:dyDescent="0.25">
      <c r="B770" s="62" t="s">
        <v>8</v>
      </c>
      <c r="C770" s="62">
        <v>0</v>
      </c>
      <c r="D770" s="62">
        <v>0</v>
      </c>
    </row>
    <row r="771" spans="2:4" x14ac:dyDescent="0.25">
      <c r="B771" s="33" t="s">
        <v>9</v>
      </c>
      <c r="C771" s="33">
        <v>1</v>
      </c>
      <c r="D771" s="33">
        <v>1</v>
      </c>
    </row>
    <row r="772" spans="2:4" s="62" customFormat="1" x14ac:dyDescent="0.25">
      <c r="B772" s="62" t="s">
        <v>10</v>
      </c>
      <c r="C772" s="62">
        <v>0</v>
      </c>
      <c r="D772" s="62">
        <v>0</v>
      </c>
    </row>
    <row r="773" spans="2:4" x14ac:dyDescent="0.25">
      <c r="B773" s="33" t="s">
        <v>11</v>
      </c>
      <c r="C773" s="33">
        <v>5</v>
      </c>
      <c r="D773" s="33">
        <v>5</v>
      </c>
    </row>
    <row r="774" spans="2:4" x14ac:dyDescent="0.25">
      <c r="B774" s="33" t="s">
        <v>12</v>
      </c>
      <c r="C774" s="33">
        <v>3</v>
      </c>
      <c r="D774" s="33">
        <v>3</v>
      </c>
    </row>
    <row r="775" spans="2:4" x14ac:dyDescent="0.25">
      <c r="B775" s="33" t="s">
        <v>13</v>
      </c>
      <c r="C775" s="33">
        <v>1</v>
      </c>
      <c r="D775" s="33">
        <v>1</v>
      </c>
    </row>
    <row r="776" spans="2:4" x14ac:dyDescent="0.25">
      <c r="B776" s="33" t="s">
        <v>14</v>
      </c>
      <c r="C776" s="33">
        <v>6</v>
      </c>
      <c r="D776" s="33">
        <v>6</v>
      </c>
    </row>
    <row r="777" spans="2:4" x14ac:dyDescent="0.25">
      <c r="B777" s="33" t="s">
        <v>15</v>
      </c>
      <c r="C777" s="33">
        <v>2</v>
      </c>
      <c r="D777" s="33">
        <v>2</v>
      </c>
    </row>
    <row r="778" spans="2:4" x14ac:dyDescent="0.25">
      <c r="B778" s="33" t="s">
        <v>16</v>
      </c>
      <c r="C778" s="33">
        <v>5</v>
      </c>
      <c r="D778" s="33">
        <v>5</v>
      </c>
    </row>
    <row r="779" spans="2:4" x14ac:dyDescent="0.25">
      <c r="B779" s="33" t="s">
        <v>17</v>
      </c>
      <c r="C779" s="33">
        <v>21</v>
      </c>
      <c r="D779" s="33">
        <v>21</v>
      </c>
    </row>
    <row r="780" spans="2:4" s="62" customFormat="1" x14ac:dyDescent="0.25">
      <c r="B780" s="62" t="s">
        <v>18</v>
      </c>
      <c r="C780" s="62">
        <v>0</v>
      </c>
      <c r="D780" s="62">
        <v>0</v>
      </c>
    </row>
    <row r="781" spans="2:4" x14ac:dyDescent="0.25">
      <c r="B781" s="33" t="s">
        <v>19</v>
      </c>
      <c r="C781" s="33">
        <v>2</v>
      </c>
      <c r="D781" s="33">
        <v>2</v>
      </c>
    </row>
    <row r="782" spans="2:4" x14ac:dyDescent="0.25">
      <c r="B782" s="33" t="s">
        <v>20</v>
      </c>
      <c r="C782" s="33">
        <v>1</v>
      </c>
      <c r="D782" s="33">
        <v>1</v>
      </c>
    </row>
    <row r="783" spans="2:4" x14ac:dyDescent="0.25">
      <c r="B783" s="33" t="s">
        <v>21</v>
      </c>
      <c r="C783" s="33">
        <v>5</v>
      </c>
      <c r="D783" s="33">
        <v>5</v>
      </c>
    </row>
    <row r="784" spans="2:4" x14ac:dyDescent="0.25">
      <c r="B784" s="33" t="s">
        <v>22</v>
      </c>
      <c r="C784" s="33">
        <v>1</v>
      </c>
      <c r="D784" s="33">
        <v>1</v>
      </c>
    </row>
    <row r="785" spans="2:4" x14ac:dyDescent="0.25">
      <c r="B785" s="33" t="s">
        <v>23</v>
      </c>
      <c r="C785" s="33">
        <v>2</v>
      </c>
      <c r="D785" s="33">
        <v>2</v>
      </c>
    </row>
    <row r="786" spans="2:4" x14ac:dyDescent="0.25">
      <c r="B786" s="33" t="s">
        <v>24</v>
      </c>
      <c r="C786" s="33">
        <v>6</v>
      </c>
      <c r="D786" s="33">
        <v>6</v>
      </c>
    </row>
    <row r="787" spans="2:4" x14ac:dyDescent="0.25">
      <c r="B787" s="33" t="s">
        <v>25</v>
      </c>
      <c r="C787" s="33">
        <v>4</v>
      </c>
      <c r="D787" s="33">
        <v>4</v>
      </c>
    </row>
    <row r="788" spans="2:4" x14ac:dyDescent="0.25">
      <c r="B788" s="33" t="s">
        <v>26</v>
      </c>
      <c r="C788" s="33">
        <v>6</v>
      </c>
      <c r="D788" s="33">
        <v>6</v>
      </c>
    </row>
    <row r="789" spans="2:4" x14ac:dyDescent="0.25">
      <c r="B789" s="33" t="s">
        <v>27</v>
      </c>
      <c r="C789" s="33">
        <v>5</v>
      </c>
      <c r="D789" s="33">
        <v>5</v>
      </c>
    </row>
    <row r="790" spans="2:4" s="62" customFormat="1" x14ac:dyDescent="0.25">
      <c r="B790" s="62" t="s">
        <v>28</v>
      </c>
      <c r="C790" s="62">
        <v>0</v>
      </c>
      <c r="D790" s="62">
        <v>0</v>
      </c>
    </row>
    <row r="791" spans="2:4" x14ac:dyDescent="0.25">
      <c r="B791" s="33" t="s">
        <v>29</v>
      </c>
      <c r="C791" s="33">
        <v>1</v>
      </c>
      <c r="D791" s="33">
        <v>1</v>
      </c>
    </row>
    <row r="792" spans="2:4" x14ac:dyDescent="0.25">
      <c r="B792" s="33" t="s">
        <v>30</v>
      </c>
      <c r="C792" s="33">
        <v>7</v>
      </c>
      <c r="D792" s="33">
        <v>7</v>
      </c>
    </row>
    <row r="793" spans="2:4" x14ac:dyDescent="0.25">
      <c r="B793" s="33" t="s">
        <v>31</v>
      </c>
      <c r="C793" s="33">
        <v>5</v>
      </c>
      <c r="D793" s="33">
        <v>5</v>
      </c>
    </row>
    <row r="794" spans="2:4" s="62" customFormat="1" x14ac:dyDescent="0.25">
      <c r="B794" s="62" t="s">
        <v>32</v>
      </c>
      <c r="C794" s="62">
        <v>0</v>
      </c>
      <c r="D794" s="62">
        <v>0</v>
      </c>
    </row>
    <row r="795" spans="2:4" x14ac:dyDescent="0.25">
      <c r="B795" s="33" t="s">
        <v>33</v>
      </c>
      <c r="C795" s="33">
        <v>4</v>
      </c>
      <c r="D795" s="33">
        <v>4</v>
      </c>
    </row>
    <row r="796" spans="2:4" x14ac:dyDescent="0.25">
      <c r="B796" s="33" t="s">
        <v>34</v>
      </c>
      <c r="C796" s="33">
        <v>4</v>
      </c>
      <c r="D796" s="33">
        <v>4</v>
      </c>
    </row>
    <row r="797" spans="2:4" x14ac:dyDescent="0.25">
      <c r="B797" s="33" t="s">
        <v>35</v>
      </c>
      <c r="C797" s="33">
        <v>1</v>
      </c>
      <c r="D797" s="33">
        <v>1</v>
      </c>
    </row>
    <row r="798" spans="2:4" x14ac:dyDescent="0.25">
      <c r="B798" s="33" t="s">
        <v>36</v>
      </c>
      <c r="C798" s="33">
        <v>1</v>
      </c>
      <c r="D798" s="33">
        <v>1</v>
      </c>
    </row>
    <row r="799" spans="2:4" x14ac:dyDescent="0.25">
      <c r="B799" s="33" t="s">
        <v>37</v>
      </c>
      <c r="C799" s="33">
        <v>5</v>
      </c>
      <c r="D799" s="33">
        <v>5</v>
      </c>
    </row>
    <row r="800" spans="2:4" x14ac:dyDescent="0.25">
      <c r="B800" s="33" t="s">
        <v>38</v>
      </c>
      <c r="C800" s="33">
        <v>2</v>
      </c>
      <c r="D800" s="33">
        <v>2</v>
      </c>
    </row>
    <row r="801" spans="1:4" x14ac:dyDescent="0.25">
      <c r="B801" s="33" t="s">
        <v>39</v>
      </c>
      <c r="C801" s="33">
        <v>3</v>
      </c>
      <c r="D801" s="33">
        <v>3</v>
      </c>
    </row>
    <row r="802" spans="1:4" s="62" customFormat="1" x14ac:dyDescent="0.25">
      <c r="B802" s="62" t="s">
        <v>40</v>
      </c>
      <c r="C802" s="62">
        <v>0</v>
      </c>
      <c r="D802" s="62">
        <v>0</v>
      </c>
    </row>
    <row r="803" spans="1:4" x14ac:dyDescent="0.25">
      <c r="B803" s="33" t="s">
        <v>41</v>
      </c>
      <c r="C803" s="33">
        <v>43</v>
      </c>
      <c r="D803" s="33">
        <v>43</v>
      </c>
    </row>
    <row r="804" spans="1:4" x14ac:dyDescent="0.25">
      <c r="B804" s="33" t="s">
        <v>42</v>
      </c>
      <c r="C804" s="33">
        <v>5</v>
      </c>
      <c r="D804" s="33">
        <v>5</v>
      </c>
    </row>
    <row r="805" spans="1:4" x14ac:dyDescent="0.25">
      <c r="A805" s="33" t="s">
        <v>43</v>
      </c>
      <c r="C805" s="33">
        <v>163</v>
      </c>
      <c r="D805" s="33">
        <v>163</v>
      </c>
    </row>
    <row r="809" spans="1:4" x14ac:dyDescent="0.25">
      <c r="A809" s="33" t="s">
        <v>279</v>
      </c>
    </row>
    <row r="810" spans="1:4" x14ac:dyDescent="0.25">
      <c r="A810" s="33" t="s">
        <v>168</v>
      </c>
    </row>
    <row r="811" spans="1:4" x14ac:dyDescent="0.25">
      <c r="C811" s="33" t="s">
        <v>85</v>
      </c>
      <c r="D811" s="33" t="s">
        <v>43</v>
      </c>
    </row>
    <row r="812" spans="1:4" x14ac:dyDescent="0.25">
      <c r="C812" s="33">
        <v>1</v>
      </c>
    </row>
    <row r="813" spans="1:4" x14ac:dyDescent="0.25">
      <c r="A813" s="33" t="s">
        <v>159</v>
      </c>
      <c r="B813" s="33" t="s">
        <v>2</v>
      </c>
      <c r="C813" s="33">
        <v>1</v>
      </c>
      <c r="D813" s="33">
        <v>1</v>
      </c>
    </row>
    <row r="814" spans="1:4" x14ac:dyDescent="0.25">
      <c r="B814" s="33" t="s">
        <v>7</v>
      </c>
      <c r="C814" s="33">
        <v>3</v>
      </c>
      <c r="D814" s="33">
        <v>3</v>
      </c>
    </row>
    <row r="815" spans="1:4" x14ac:dyDescent="0.25">
      <c r="B815" s="33" t="s">
        <v>8</v>
      </c>
      <c r="C815" s="33">
        <v>1</v>
      </c>
      <c r="D815" s="33">
        <v>1</v>
      </c>
    </row>
    <row r="816" spans="1:4" x14ac:dyDescent="0.25">
      <c r="B816" s="33" t="s">
        <v>9</v>
      </c>
      <c r="C816" s="33">
        <v>1</v>
      </c>
      <c r="D816" s="33">
        <v>1</v>
      </c>
    </row>
    <row r="817" spans="2:4" s="62" customFormat="1" x14ac:dyDescent="0.25">
      <c r="B817" s="62" t="s">
        <v>10</v>
      </c>
      <c r="C817" s="62">
        <v>0</v>
      </c>
      <c r="D817" s="62">
        <v>0</v>
      </c>
    </row>
    <row r="818" spans="2:4" x14ac:dyDescent="0.25">
      <c r="B818" s="33" t="s">
        <v>11</v>
      </c>
      <c r="C818" s="33">
        <v>1</v>
      </c>
      <c r="D818" s="33">
        <v>1</v>
      </c>
    </row>
    <row r="819" spans="2:4" s="62" customFormat="1" x14ac:dyDescent="0.25">
      <c r="B819" s="62" t="s">
        <v>12</v>
      </c>
      <c r="C819" s="62">
        <v>0</v>
      </c>
      <c r="D819" s="62">
        <v>0</v>
      </c>
    </row>
    <row r="820" spans="2:4" x14ac:dyDescent="0.25">
      <c r="B820" s="33" t="s">
        <v>13</v>
      </c>
      <c r="C820" s="33">
        <v>18</v>
      </c>
      <c r="D820" s="33">
        <v>18</v>
      </c>
    </row>
    <row r="821" spans="2:4" x14ac:dyDescent="0.25">
      <c r="B821" s="33" t="s">
        <v>14</v>
      </c>
      <c r="C821" s="33">
        <v>2</v>
      </c>
      <c r="D821" s="33">
        <v>2</v>
      </c>
    </row>
    <row r="822" spans="2:4" x14ac:dyDescent="0.25">
      <c r="B822" s="33" t="s">
        <v>15</v>
      </c>
      <c r="C822" s="33">
        <v>1</v>
      </c>
      <c r="D822" s="33">
        <v>1</v>
      </c>
    </row>
    <row r="823" spans="2:4" x14ac:dyDescent="0.25">
      <c r="B823" s="33" t="s">
        <v>16</v>
      </c>
      <c r="C823" s="33">
        <v>2</v>
      </c>
      <c r="D823" s="33">
        <v>2</v>
      </c>
    </row>
    <row r="824" spans="2:4" x14ac:dyDescent="0.25">
      <c r="B824" s="33" t="s">
        <v>17</v>
      </c>
      <c r="C824" s="33">
        <v>4</v>
      </c>
      <c r="D824" s="33">
        <v>4</v>
      </c>
    </row>
    <row r="825" spans="2:4" x14ac:dyDescent="0.25">
      <c r="B825" s="33" t="s">
        <v>18</v>
      </c>
      <c r="C825" s="33">
        <v>1</v>
      </c>
      <c r="D825" s="33">
        <v>1</v>
      </c>
    </row>
    <row r="826" spans="2:4" x14ac:dyDescent="0.25">
      <c r="B826" s="33" t="s">
        <v>19</v>
      </c>
      <c r="C826" s="33">
        <v>2</v>
      </c>
      <c r="D826" s="33">
        <v>2</v>
      </c>
    </row>
    <row r="827" spans="2:4" s="62" customFormat="1" x14ac:dyDescent="0.25">
      <c r="B827" s="62" t="s">
        <v>20</v>
      </c>
      <c r="C827" s="62">
        <v>0</v>
      </c>
      <c r="D827" s="62">
        <v>0</v>
      </c>
    </row>
    <row r="828" spans="2:4" x14ac:dyDescent="0.25">
      <c r="B828" s="33" t="s">
        <v>21</v>
      </c>
      <c r="C828" s="33">
        <v>3</v>
      </c>
      <c r="D828" s="33">
        <v>3</v>
      </c>
    </row>
    <row r="829" spans="2:4" x14ac:dyDescent="0.25">
      <c r="B829" s="33" t="s">
        <v>22</v>
      </c>
      <c r="C829" s="33">
        <v>4</v>
      </c>
      <c r="D829" s="33">
        <v>4</v>
      </c>
    </row>
    <row r="830" spans="2:4" x14ac:dyDescent="0.25">
      <c r="B830" s="33" t="s">
        <v>23</v>
      </c>
      <c r="C830" s="33">
        <v>1</v>
      </c>
      <c r="D830" s="33">
        <v>1</v>
      </c>
    </row>
    <row r="831" spans="2:4" x14ac:dyDescent="0.25">
      <c r="B831" s="33" t="s">
        <v>24</v>
      </c>
      <c r="C831" s="33">
        <v>4</v>
      </c>
      <c r="D831" s="33">
        <v>4</v>
      </c>
    </row>
    <row r="832" spans="2:4" x14ac:dyDescent="0.25">
      <c r="B832" s="33" t="s">
        <v>25</v>
      </c>
      <c r="C832" s="33">
        <v>9</v>
      </c>
      <c r="D832" s="33">
        <v>9</v>
      </c>
    </row>
    <row r="833" spans="2:4" x14ac:dyDescent="0.25">
      <c r="B833" s="33" t="s">
        <v>26</v>
      </c>
      <c r="C833" s="33">
        <v>11</v>
      </c>
      <c r="D833" s="33">
        <v>11</v>
      </c>
    </row>
    <row r="834" spans="2:4" x14ac:dyDescent="0.25">
      <c r="B834" s="33" t="s">
        <v>27</v>
      </c>
      <c r="C834" s="33">
        <v>3</v>
      </c>
      <c r="D834" s="33">
        <v>3</v>
      </c>
    </row>
    <row r="835" spans="2:4" s="62" customFormat="1" x14ac:dyDescent="0.25">
      <c r="B835" s="62" t="s">
        <v>28</v>
      </c>
      <c r="C835" s="62">
        <v>0</v>
      </c>
      <c r="D835" s="62">
        <v>0</v>
      </c>
    </row>
    <row r="836" spans="2:4" s="62" customFormat="1" x14ac:dyDescent="0.25">
      <c r="B836" s="62" t="s">
        <v>29</v>
      </c>
      <c r="C836" s="62">
        <v>0</v>
      </c>
      <c r="D836" s="62">
        <v>0</v>
      </c>
    </row>
    <row r="837" spans="2:4" x14ac:dyDescent="0.25">
      <c r="B837" s="33" t="s">
        <v>30</v>
      </c>
      <c r="C837" s="33">
        <v>4</v>
      </c>
      <c r="D837" s="33">
        <v>4</v>
      </c>
    </row>
    <row r="838" spans="2:4" s="62" customFormat="1" x14ac:dyDescent="0.25">
      <c r="B838" s="62" t="s">
        <v>31</v>
      </c>
      <c r="C838" s="62">
        <v>0</v>
      </c>
      <c r="D838" s="62">
        <v>0</v>
      </c>
    </row>
    <row r="839" spans="2:4" x14ac:dyDescent="0.25">
      <c r="B839" s="33" t="s">
        <v>32</v>
      </c>
      <c r="C839" s="33">
        <v>2</v>
      </c>
      <c r="D839" s="33">
        <v>2</v>
      </c>
    </row>
    <row r="840" spans="2:4" x14ac:dyDescent="0.25">
      <c r="B840" s="33" t="s">
        <v>33</v>
      </c>
      <c r="C840" s="33">
        <v>1</v>
      </c>
      <c r="D840" s="33">
        <v>1</v>
      </c>
    </row>
    <row r="841" spans="2:4" x14ac:dyDescent="0.25">
      <c r="B841" s="33" t="s">
        <v>34</v>
      </c>
      <c r="C841" s="33">
        <v>1</v>
      </c>
      <c r="D841" s="33">
        <v>1</v>
      </c>
    </row>
    <row r="842" spans="2:4" x14ac:dyDescent="0.25">
      <c r="B842" s="33" t="s">
        <v>35</v>
      </c>
      <c r="C842" s="33">
        <v>12</v>
      </c>
      <c r="D842" s="33">
        <v>12</v>
      </c>
    </row>
    <row r="843" spans="2:4" x14ac:dyDescent="0.25">
      <c r="B843" s="33" t="s">
        <v>36</v>
      </c>
      <c r="C843" s="33">
        <v>1</v>
      </c>
      <c r="D843" s="33">
        <v>1</v>
      </c>
    </row>
    <row r="844" spans="2:4" x14ac:dyDescent="0.25">
      <c r="B844" s="33" t="s">
        <v>37</v>
      </c>
      <c r="C844" s="33">
        <v>5</v>
      </c>
      <c r="D844" s="33">
        <v>5</v>
      </c>
    </row>
    <row r="845" spans="2:4" x14ac:dyDescent="0.25">
      <c r="B845" s="33" t="s">
        <v>38</v>
      </c>
      <c r="C845" s="33">
        <v>20</v>
      </c>
      <c r="D845" s="33">
        <v>20</v>
      </c>
    </row>
    <row r="846" spans="2:4" x14ac:dyDescent="0.25">
      <c r="B846" s="33" t="s">
        <v>39</v>
      </c>
      <c r="C846" s="33">
        <v>14</v>
      </c>
      <c r="D846" s="33">
        <v>14</v>
      </c>
    </row>
    <row r="847" spans="2:4" s="62" customFormat="1" x14ac:dyDescent="0.25">
      <c r="B847" s="62" t="s">
        <v>40</v>
      </c>
      <c r="C847" s="62">
        <v>0</v>
      </c>
      <c r="D847" s="62">
        <v>0</v>
      </c>
    </row>
    <row r="848" spans="2:4" x14ac:dyDescent="0.25">
      <c r="B848" s="33" t="s">
        <v>41</v>
      </c>
      <c r="C848" s="33">
        <v>3</v>
      </c>
      <c r="D848" s="33">
        <v>3</v>
      </c>
    </row>
    <row r="849" spans="1:4" x14ac:dyDescent="0.25">
      <c r="B849" s="33" t="s">
        <v>42</v>
      </c>
      <c r="C849" s="33">
        <v>1</v>
      </c>
      <c r="D849" s="33">
        <v>1</v>
      </c>
    </row>
    <row r="850" spans="1:4" x14ac:dyDescent="0.25">
      <c r="A850" s="33" t="s">
        <v>43</v>
      </c>
      <c r="C850" s="33">
        <v>136</v>
      </c>
      <c r="D850" s="33">
        <v>136</v>
      </c>
    </row>
    <row r="854" spans="1:4" x14ac:dyDescent="0.25">
      <c r="A854" s="33" t="s">
        <v>280</v>
      </c>
    </row>
    <row r="855" spans="1:4" x14ac:dyDescent="0.25">
      <c r="A855" s="33" t="s">
        <v>168</v>
      </c>
    </row>
    <row r="856" spans="1:4" x14ac:dyDescent="0.25">
      <c r="C856" s="33" t="s">
        <v>86</v>
      </c>
      <c r="D856" s="33" t="s">
        <v>43</v>
      </c>
    </row>
    <row r="857" spans="1:4" x14ac:dyDescent="0.25">
      <c r="C857" s="33">
        <v>1</v>
      </c>
    </row>
    <row r="858" spans="1:4" x14ac:dyDescent="0.25">
      <c r="A858" s="33" t="s">
        <v>159</v>
      </c>
      <c r="B858" s="33" t="s">
        <v>2</v>
      </c>
      <c r="C858" s="33">
        <v>1</v>
      </c>
      <c r="D858" s="33">
        <v>1</v>
      </c>
    </row>
    <row r="859" spans="1:4" s="62" customFormat="1" x14ac:dyDescent="0.25">
      <c r="B859" s="62" t="s">
        <v>7</v>
      </c>
      <c r="C859" s="62">
        <v>0</v>
      </c>
      <c r="D859" s="62">
        <v>0</v>
      </c>
    </row>
    <row r="860" spans="1:4" x14ac:dyDescent="0.25">
      <c r="B860" s="33" t="s">
        <v>8</v>
      </c>
      <c r="C860" s="33">
        <v>1</v>
      </c>
      <c r="D860" s="33">
        <v>1</v>
      </c>
    </row>
    <row r="861" spans="1:4" s="62" customFormat="1" x14ac:dyDescent="0.25">
      <c r="B861" s="62" t="s">
        <v>9</v>
      </c>
      <c r="C861" s="62">
        <v>0</v>
      </c>
      <c r="D861" s="62">
        <v>0</v>
      </c>
    </row>
    <row r="862" spans="1:4" s="62" customFormat="1" x14ac:dyDescent="0.25">
      <c r="B862" s="62" t="s">
        <v>10</v>
      </c>
      <c r="C862" s="62">
        <v>0</v>
      </c>
      <c r="D862" s="62">
        <v>0</v>
      </c>
    </row>
    <row r="863" spans="1:4" s="62" customFormat="1" x14ac:dyDescent="0.25">
      <c r="B863" s="62" t="s">
        <v>11</v>
      </c>
      <c r="C863" s="62">
        <v>0</v>
      </c>
      <c r="D863" s="62">
        <v>0</v>
      </c>
    </row>
    <row r="864" spans="1:4" s="62" customFormat="1" x14ac:dyDescent="0.25">
      <c r="B864" s="62" t="s">
        <v>12</v>
      </c>
      <c r="C864" s="62">
        <v>0</v>
      </c>
      <c r="D864" s="62">
        <v>0</v>
      </c>
    </row>
    <row r="865" spans="2:4" x14ac:dyDescent="0.25">
      <c r="B865" s="33" t="s">
        <v>13</v>
      </c>
      <c r="C865" s="33">
        <v>1</v>
      </c>
      <c r="D865" s="33">
        <v>1</v>
      </c>
    </row>
    <row r="866" spans="2:4" s="62" customFormat="1" x14ac:dyDescent="0.25">
      <c r="B866" s="62" t="s">
        <v>14</v>
      </c>
      <c r="C866" s="62">
        <v>0</v>
      </c>
      <c r="D866" s="62">
        <v>0</v>
      </c>
    </row>
    <row r="867" spans="2:4" x14ac:dyDescent="0.25">
      <c r="B867" s="33" t="s">
        <v>15</v>
      </c>
      <c r="C867" s="33">
        <v>1</v>
      </c>
      <c r="D867" s="33">
        <v>1</v>
      </c>
    </row>
    <row r="868" spans="2:4" x14ac:dyDescent="0.25">
      <c r="B868" s="33" t="s">
        <v>17</v>
      </c>
      <c r="C868" s="33">
        <v>8</v>
      </c>
      <c r="D868" s="33">
        <v>8</v>
      </c>
    </row>
    <row r="869" spans="2:4" s="62" customFormat="1" x14ac:dyDescent="0.25">
      <c r="B869" s="62" t="s">
        <v>16</v>
      </c>
      <c r="C869" s="62">
        <v>0</v>
      </c>
      <c r="D869" s="62">
        <v>0</v>
      </c>
    </row>
    <row r="870" spans="2:4" s="62" customFormat="1" x14ac:dyDescent="0.25">
      <c r="B870" s="62" t="s">
        <v>18</v>
      </c>
      <c r="C870" s="62">
        <v>0</v>
      </c>
      <c r="D870" s="62">
        <v>0</v>
      </c>
    </row>
    <row r="871" spans="2:4" x14ac:dyDescent="0.25">
      <c r="B871" s="33" t="s">
        <v>19</v>
      </c>
      <c r="C871" s="33">
        <v>1</v>
      </c>
      <c r="D871" s="33">
        <v>1</v>
      </c>
    </row>
    <row r="872" spans="2:4" s="62" customFormat="1" x14ac:dyDescent="0.25">
      <c r="B872" s="62" t="s">
        <v>20</v>
      </c>
      <c r="C872" s="62">
        <v>0</v>
      </c>
      <c r="D872" s="62">
        <v>0</v>
      </c>
    </row>
    <row r="873" spans="2:4" s="62" customFormat="1" x14ac:dyDescent="0.25">
      <c r="B873" s="62" t="s">
        <v>21</v>
      </c>
      <c r="C873" s="62">
        <v>0</v>
      </c>
      <c r="D873" s="62">
        <v>0</v>
      </c>
    </row>
    <row r="874" spans="2:4" x14ac:dyDescent="0.25">
      <c r="B874" s="33" t="s">
        <v>22</v>
      </c>
      <c r="C874" s="33">
        <v>1</v>
      </c>
      <c r="D874" s="33">
        <v>1</v>
      </c>
    </row>
    <row r="875" spans="2:4" s="62" customFormat="1" x14ac:dyDescent="0.25">
      <c r="B875" s="62" t="s">
        <v>23</v>
      </c>
      <c r="C875" s="62">
        <v>0</v>
      </c>
      <c r="D875" s="62">
        <v>0</v>
      </c>
    </row>
    <row r="876" spans="2:4" s="62" customFormat="1" x14ac:dyDescent="0.25">
      <c r="B876" s="62" t="s">
        <v>24</v>
      </c>
      <c r="C876" s="62">
        <v>0</v>
      </c>
      <c r="D876" s="62">
        <v>0</v>
      </c>
    </row>
    <row r="877" spans="2:4" s="62" customFormat="1" x14ac:dyDescent="0.25">
      <c r="B877" s="62" t="s">
        <v>25</v>
      </c>
      <c r="C877" s="62">
        <v>0</v>
      </c>
      <c r="D877" s="62">
        <v>0</v>
      </c>
    </row>
    <row r="878" spans="2:4" x14ac:dyDescent="0.25">
      <c r="B878" s="33" t="s">
        <v>26</v>
      </c>
      <c r="C878" s="33">
        <v>1</v>
      </c>
      <c r="D878" s="33">
        <v>1</v>
      </c>
    </row>
    <row r="879" spans="2:4" x14ac:dyDescent="0.25">
      <c r="B879" s="33" t="s">
        <v>27</v>
      </c>
      <c r="C879" s="33">
        <v>1</v>
      </c>
      <c r="D879" s="33">
        <v>1</v>
      </c>
    </row>
    <row r="880" spans="2:4" s="62" customFormat="1" x14ac:dyDescent="0.25">
      <c r="B880" s="62" t="s">
        <v>28</v>
      </c>
      <c r="C880" s="62">
        <v>0</v>
      </c>
      <c r="D880" s="62">
        <v>0</v>
      </c>
    </row>
    <row r="881" spans="1:4" s="62" customFormat="1" x14ac:dyDescent="0.25">
      <c r="B881" s="62" t="s">
        <v>29</v>
      </c>
      <c r="C881" s="62">
        <v>0</v>
      </c>
      <c r="D881" s="62">
        <v>0</v>
      </c>
    </row>
    <row r="882" spans="1:4" s="62" customFormat="1" x14ac:dyDescent="0.25">
      <c r="B882" s="62" t="s">
        <v>30</v>
      </c>
      <c r="C882" s="62">
        <v>0</v>
      </c>
      <c r="D882" s="62">
        <v>0</v>
      </c>
    </row>
    <row r="883" spans="1:4" s="62" customFormat="1" x14ac:dyDescent="0.25">
      <c r="B883" s="62" t="s">
        <v>31</v>
      </c>
      <c r="C883" s="62">
        <v>0</v>
      </c>
      <c r="D883" s="62">
        <v>0</v>
      </c>
    </row>
    <row r="884" spans="1:4" s="62" customFormat="1" x14ac:dyDescent="0.25">
      <c r="B884" s="62" t="s">
        <v>32</v>
      </c>
      <c r="C884" s="62">
        <v>0</v>
      </c>
      <c r="D884" s="62">
        <v>0</v>
      </c>
    </row>
    <row r="885" spans="1:4" x14ac:dyDescent="0.25">
      <c r="B885" s="33" t="s">
        <v>33</v>
      </c>
      <c r="C885" s="33">
        <v>2</v>
      </c>
      <c r="D885" s="33">
        <v>2</v>
      </c>
    </row>
    <row r="886" spans="1:4" x14ac:dyDescent="0.25">
      <c r="B886" s="33" t="s">
        <v>34</v>
      </c>
      <c r="C886" s="33">
        <v>2</v>
      </c>
      <c r="D886" s="33">
        <v>2</v>
      </c>
    </row>
    <row r="887" spans="1:4" x14ac:dyDescent="0.25">
      <c r="B887" s="33" t="s">
        <v>35</v>
      </c>
      <c r="C887" s="33">
        <v>1</v>
      </c>
      <c r="D887" s="33">
        <v>1</v>
      </c>
    </row>
    <row r="888" spans="1:4" s="62" customFormat="1" x14ac:dyDescent="0.25">
      <c r="B888" s="62" t="s">
        <v>36</v>
      </c>
      <c r="C888" s="62">
        <v>0</v>
      </c>
      <c r="D888" s="62">
        <v>0</v>
      </c>
    </row>
    <row r="889" spans="1:4" x14ac:dyDescent="0.25">
      <c r="B889" s="33" t="s">
        <v>37</v>
      </c>
      <c r="C889" s="33">
        <v>1</v>
      </c>
      <c r="D889" s="33">
        <v>1</v>
      </c>
    </row>
    <row r="890" spans="1:4" x14ac:dyDescent="0.25">
      <c r="B890" s="33" t="s">
        <v>38</v>
      </c>
      <c r="C890" s="33">
        <v>1</v>
      </c>
      <c r="D890" s="33">
        <v>1</v>
      </c>
    </row>
    <row r="891" spans="1:4" s="62" customFormat="1" x14ac:dyDescent="0.25">
      <c r="B891" s="62" t="s">
        <v>39</v>
      </c>
      <c r="C891" s="62">
        <v>0</v>
      </c>
      <c r="D891" s="62">
        <v>0</v>
      </c>
    </row>
    <row r="892" spans="1:4" s="62" customFormat="1" x14ac:dyDescent="0.25">
      <c r="B892" s="62" t="s">
        <v>40</v>
      </c>
      <c r="C892" s="62">
        <v>0</v>
      </c>
      <c r="D892" s="62">
        <v>0</v>
      </c>
    </row>
    <row r="893" spans="1:4" x14ac:dyDescent="0.25">
      <c r="B893" s="33" t="s">
        <v>41</v>
      </c>
      <c r="C893" s="33">
        <v>1</v>
      </c>
      <c r="D893" s="33">
        <v>1</v>
      </c>
    </row>
    <row r="894" spans="1:4" x14ac:dyDescent="0.25">
      <c r="B894" s="33" t="s">
        <v>42</v>
      </c>
      <c r="C894" s="33">
        <v>2</v>
      </c>
      <c r="D894" s="33">
        <v>2</v>
      </c>
    </row>
    <row r="895" spans="1:4" x14ac:dyDescent="0.25">
      <c r="A895" s="33" t="s">
        <v>43</v>
      </c>
      <c r="C895" s="33">
        <v>26</v>
      </c>
      <c r="D895" s="33">
        <v>26</v>
      </c>
    </row>
    <row r="899" spans="1:4" x14ac:dyDescent="0.25">
      <c r="A899" s="33" t="s">
        <v>281</v>
      </c>
    </row>
    <row r="900" spans="1:4" x14ac:dyDescent="0.25">
      <c r="A900" s="33" t="s">
        <v>168</v>
      </c>
    </row>
    <row r="901" spans="1:4" x14ac:dyDescent="0.25">
      <c r="C901" s="33" t="s">
        <v>87</v>
      </c>
      <c r="D901" s="33" t="s">
        <v>43</v>
      </c>
    </row>
    <row r="902" spans="1:4" x14ac:dyDescent="0.25">
      <c r="C902" s="33">
        <v>1</v>
      </c>
    </row>
    <row r="903" spans="1:4" x14ac:dyDescent="0.25">
      <c r="A903" s="33" t="s">
        <v>159</v>
      </c>
      <c r="B903" s="33" t="s">
        <v>2</v>
      </c>
      <c r="C903" s="33">
        <v>3</v>
      </c>
      <c r="D903" s="33">
        <v>3</v>
      </c>
    </row>
    <row r="904" spans="1:4" x14ac:dyDescent="0.25">
      <c r="B904" s="33" t="s">
        <v>7</v>
      </c>
      <c r="C904" s="33">
        <v>3</v>
      </c>
      <c r="D904" s="33">
        <v>3</v>
      </c>
    </row>
    <row r="905" spans="1:4" x14ac:dyDescent="0.25">
      <c r="B905" s="33" t="s">
        <v>8</v>
      </c>
      <c r="C905" s="33">
        <v>3</v>
      </c>
      <c r="D905" s="33">
        <v>3</v>
      </c>
    </row>
    <row r="906" spans="1:4" x14ac:dyDescent="0.25">
      <c r="B906" s="33" t="s">
        <v>9</v>
      </c>
      <c r="C906" s="33">
        <v>3</v>
      </c>
      <c r="D906" s="33">
        <v>3</v>
      </c>
    </row>
    <row r="907" spans="1:4" s="62" customFormat="1" x14ac:dyDescent="0.25">
      <c r="B907" s="62" t="s">
        <v>10</v>
      </c>
      <c r="C907" s="62">
        <v>0</v>
      </c>
      <c r="D907" s="62">
        <v>0</v>
      </c>
    </row>
    <row r="908" spans="1:4" x14ac:dyDescent="0.25">
      <c r="B908" s="33" t="s">
        <v>11</v>
      </c>
      <c r="C908" s="33">
        <v>15</v>
      </c>
      <c r="D908" s="33">
        <v>15</v>
      </c>
    </row>
    <row r="909" spans="1:4" x14ac:dyDescent="0.25">
      <c r="B909" s="33" t="s">
        <v>12</v>
      </c>
      <c r="C909" s="33">
        <v>6</v>
      </c>
      <c r="D909" s="33">
        <v>6</v>
      </c>
    </row>
    <row r="910" spans="1:4" x14ac:dyDescent="0.25">
      <c r="B910" s="33" t="s">
        <v>13</v>
      </c>
      <c r="C910" s="33">
        <v>2</v>
      </c>
      <c r="D910" s="33">
        <v>2</v>
      </c>
    </row>
    <row r="911" spans="1:4" x14ac:dyDescent="0.25">
      <c r="B911" s="33" t="s">
        <v>14</v>
      </c>
      <c r="C911" s="33">
        <v>10</v>
      </c>
      <c r="D911" s="33">
        <v>10</v>
      </c>
    </row>
    <row r="912" spans="1:4" x14ac:dyDescent="0.25">
      <c r="B912" s="33" t="s">
        <v>15</v>
      </c>
      <c r="C912" s="33">
        <v>4</v>
      </c>
      <c r="D912" s="33">
        <v>4</v>
      </c>
    </row>
    <row r="913" spans="2:4" x14ac:dyDescent="0.25">
      <c r="B913" s="33" t="s">
        <v>16</v>
      </c>
      <c r="C913" s="33">
        <v>6</v>
      </c>
      <c r="D913" s="33">
        <v>6</v>
      </c>
    </row>
    <row r="914" spans="2:4" x14ac:dyDescent="0.25">
      <c r="B914" s="33" t="s">
        <v>17</v>
      </c>
      <c r="C914" s="33">
        <v>19</v>
      </c>
      <c r="D914" s="33">
        <v>19</v>
      </c>
    </row>
    <row r="915" spans="2:4" x14ac:dyDescent="0.25">
      <c r="B915" s="33" t="s">
        <v>18</v>
      </c>
      <c r="C915" s="33">
        <v>2</v>
      </c>
      <c r="D915" s="33">
        <v>2</v>
      </c>
    </row>
    <row r="916" spans="2:4" x14ac:dyDescent="0.25">
      <c r="B916" s="33" t="s">
        <v>19</v>
      </c>
      <c r="C916" s="33">
        <v>9</v>
      </c>
      <c r="D916" s="33">
        <v>9</v>
      </c>
    </row>
    <row r="917" spans="2:4" x14ac:dyDescent="0.25">
      <c r="B917" s="33" t="s">
        <v>20</v>
      </c>
      <c r="C917" s="33">
        <v>2</v>
      </c>
      <c r="D917" s="33">
        <v>2</v>
      </c>
    </row>
    <row r="918" spans="2:4" x14ac:dyDescent="0.25">
      <c r="B918" s="33" t="s">
        <v>21</v>
      </c>
      <c r="C918" s="33">
        <v>3</v>
      </c>
      <c r="D918" s="33">
        <v>3</v>
      </c>
    </row>
    <row r="919" spans="2:4" s="62" customFormat="1" x14ac:dyDescent="0.25">
      <c r="B919" s="62" t="s">
        <v>22</v>
      </c>
      <c r="C919" s="62">
        <v>0</v>
      </c>
      <c r="D919" s="62">
        <v>0</v>
      </c>
    </row>
    <row r="920" spans="2:4" x14ac:dyDescent="0.25">
      <c r="B920" s="33" t="s">
        <v>23</v>
      </c>
      <c r="C920" s="33">
        <v>5</v>
      </c>
      <c r="D920" s="33">
        <v>5</v>
      </c>
    </row>
    <row r="921" spans="2:4" x14ac:dyDescent="0.25">
      <c r="B921" s="33" t="s">
        <v>24</v>
      </c>
      <c r="C921" s="33">
        <v>6</v>
      </c>
      <c r="D921" s="33">
        <v>6</v>
      </c>
    </row>
    <row r="922" spans="2:4" x14ac:dyDescent="0.25">
      <c r="B922" s="33" t="s">
        <v>25</v>
      </c>
      <c r="C922" s="33">
        <v>7</v>
      </c>
      <c r="D922" s="33">
        <v>7</v>
      </c>
    </row>
    <row r="923" spans="2:4" x14ac:dyDescent="0.25">
      <c r="B923" s="33" t="s">
        <v>26</v>
      </c>
      <c r="C923" s="33">
        <v>7</v>
      </c>
      <c r="D923" s="33">
        <v>7</v>
      </c>
    </row>
    <row r="924" spans="2:4" x14ac:dyDescent="0.25">
      <c r="B924" s="33" t="s">
        <v>27</v>
      </c>
      <c r="C924" s="33">
        <v>6</v>
      </c>
      <c r="D924" s="33">
        <v>6</v>
      </c>
    </row>
    <row r="925" spans="2:4" x14ac:dyDescent="0.25">
      <c r="B925" s="33" t="s">
        <v>28</v>
      </c>
      <c r="C925" s="33">
        <v>1</v>
      </c>
      <c r="D925" s="33">
        <v>1</v>
      </c>
    </row>
    <row r="926" spans="2:4" x14ac:dyDescent="0.25">
      <c r="B926" s="33" t="s">
        <v>29</v>
      </c>
      <c r="C926" s="33">
        <v>1</v>
      </c>
      <c r="D926" s="33">
        <v>1</v>
      </c>
    </row>
    <row r="927" spans="2:4" x14ac:dyDescent="0.25">
      <c r="B927" s="33" t="s">
        <v>30</v>
      </c>
      <c r="C927" s="33">
        <v>22</v>
      </c>
      <c r="D927" s="33">
        <v>22</v>
      </c>
    </row>
    <row r="928" spans="2:4" x14ac:dyDescent="0.25">
      <c r="B928" s="33" t="s">
        <v>31</v>
      </c>
      <c r="C928" s="33">
        <v>1</v>
      </c>
      <c r="D928" s="33">
        <v>1</v>
      </c>
    </row>
    <row r="929" spans="1:4" x14ac:dyDescent="0.25">
      <c r="B929" s="33" t="s">
        <v>32</v>
      </c>
      <c r="C929" s="33">
        <v>6</v>
      </c>
      <c r="D929" s="33">
        <v>6</v>
      </c>
    </row>
    <row r="930" spans="1:4" x14ac:dyDescent="0.25">
      <c r="B930" s="33" t="s">
        <v>33</v>
      </c>
      <c r="C930" s="33">
        <v>11</v>
      </c>
      <c r="D930" s="33">
        <v>11</v>
      </c>
    </row>
    <row r="931" spans="1:4" x14ac:dyDescent="0.25">
      <c r="B931" s="33" t="s">
        <v>34</v>
      </c>
      <c r="C931" s="33">
        <v>8</v>
      </c>
      <c r="D931" s="33">
        <v>8</v>
      </c>
    </row>
    <row r="932" spans="1:4" x14ac:dyDescent="0.25">
      <c r="B932" s="33" t="s">
        <v>35</v>
      </c>
      <c r="C932" s="33">
        <v>2</v>
      </c>
      <c r="D932" s="33">
        <v>2</v>
      </c>
    </row>
    <row r="933" spans="1:4" x14ac:dyDescent="0.25">
      <c r="B933" s="33" t="s">
        <v>36</v>
      </c>
      <c r="C933" s="33">
        <v>3</v>
      </c>
      <c r="D933" s="33">
        <v>3</v>
      </c>
    </row>
    <row r="934" spans="1:4" x14ac:dyDescent="0.25">
      <c r="B934" s="33" t="s">
        <v>37</v>
      </c>
      <c r="C934" s="33">
        <v>5</v>
      </c>
      <c r="D934" s="33">
        <v>5</v>
      </c>
    </row>
    <row r="935" spans="1:4" x14ac:dyDescent="0.25">
      <c r="B935" s="33" t="s">
        <v>38</v>
      </c>
      <c r="C935" s="33">
        <v>6</v>
      </c>
      <c r="D935" s="33">
        <v>6</v>
      </c>
    </row>
    <row r="936" spans="1:4" x14ac:dyDescent="0.25">
      <c r="B936" s="33" t="s">
        <v>39</v>
      </c>
      <c r="C936" s="33">
        <v>6</v>
      </c>
      <c r="D936" s="33">
        <v>6</v>
      </c>
    </row>
    <row r="937" spans="1:4" s="62" customFormat="1" x14ac:dyDescent="0.25">
      <c r="B937" s="62" t="s">
        <v>40</v>
      </c>
      <c r="C937" s="62">
        <v>0</v>
      </c>
      <c r="D937" s="62">
        <v>0</v>
      </c>
    </row>
    <row r="938" spans="1:4" x14ac:dyDescent="0.25">
      <c r="B938" s="33" t="s">
        <v>41</v>
      </c>
      <c r="C938" s="33">
        <v>25</v>
      </c>
      <c r="D938" s="33">
        <v>25</v>
      </c>
    </row>
    <row r="939" spans="1:4" x14ac:dyDescent="0.25">
      <c r="B939" s="33" t="s">
        <v>42</v>
      </c>
      <c r="C939" s="33">
        <v>14</v>
      </c>
      <c r="D939" s="33">
        <v>14</v>
      </c>
    </row>
    <row r="940" spans="1:4" x14ac:dyDescent="0.25">
      <c r="A940" s="33" t="s">
        <v>43</v>
      </c>
      <c r="C940" s="33">
        <v>232</v>
      </c>
      <c r="D940" s="33">
        <v>232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F942"/>
  <sheetViews>
    <sheetView topLeftCell="A799" zoomScale="80" zoomScaleNormal="80" workbookViewId="0">
      <selection activeCell="M846" sqref="M846"/>
    </sheetView>
  </sheetViews>
  <sheetFormatPr defaultColWidth="8.75" defaultRowHeight="12.75" x14ac:dyDescent="0.2"/>
  <cols>
    <col min="1" max="16384" width="8.75" style="27"/>
  </cols>
  <sheetData>
    <row r="1" spans="2:6" x14ac:dyDescent="0.2">
      <c r="B1" s="27" t="s">
        <v>167</v>
      </c>
    </row>
    <row r="2" spans="2:6" x14ac:dyDescent="0.2">
      <c r="B2" s="27" t="s">
        <v>168</v>
      </c>
    </row>
    <row r="3" spans="2:6" x14ac:dyDescent="0.2">
      <c r="D3" s="27" t="s">
        <v>45</v>
      </c>
      <c r="F3" s="27" t="s">
        <v>43</v>
      </c>
    </row>
    <row r="4" spans="2:6" x14ac:dyDescent="0.2">
      <c r="D4" s="27" t="s">
        <v>46</v>
      </c>
      <c r="E4" s="27" t="s">
        <v>49</v>
      </c>
    </row>
    <row r="5" spans="2:6" x14ac:dyDescent="0.2">
      <c r="B5" s="27" t="s">
        <v>159</v>
      </c>
      <c r="C5" s="27" t="s">
        <v>2</v>
      </c>
      <c r="D5" s="27">
        <v>134</v>
      </c>
      <c r="E5" s="27">
        <v>765</v>
      </c>
      <c r="F5" s="27">
        <v>899</v>
      </c>
    </row>
    <row r="6" spans="2:6" x14ac:dyDescent="0.2">
      <c r="C6" s="27" t="s">
        <v>7</v>
      </c>
      <c r="D6" s="27">
        <v>90</v>
      </c>
      <c r="E6" s="27">
        <v>686</v>
      </c>
      <c r="F6" s="27">
        <v>776</v>
      </c>
    </row>
    <row r="7" spans="2:6" x14ac:dyDescent="0.2">
      <c r="C7" s="27" t="s">
        <v>8</v>
      </c>
      <c r="D7" s="27">
        <v>158</v>
      </c>
      <c r="E7" s="27">
        <v>741</v>
      </c>
      <c r="F7" s="27">
        <v>899</v>
      </c>
    </row>
    <row r="8" spans="2:6" x14ac:dyDescent="0.2">
      <c r="C8" s="27" t="s">
        <v>9</v>
      </c>
      <c r="D8" s="27">
        <v>165</v>
      </c>
      <c r="E8" s="27">
        <v>735</v>
      </c>
      <c r="F8" s="27">
        <v>900</v>
      </c>
    </row>
    <row r="9" spans="2:6" x14ac:dyDescent="0.2">
      <c r="C9" s="27" t="s">
        <v>10</v>
      </c>
      <c r="D9" s="27">
        <v>152</v>
      </c>
      <c r="E9" s="27">
        <v>738</v>
      </c>
      <c r="F9" s="27">
        <v>890</v>
      </c>
    </row>
    <row r="10" spans="2:6" x14ac:dyDescent="0.2">
      <c r="C10" s="27" t="s">
        <v>11</v>
      </c>
      <c r="D10" s="27">
        <v>104</v>
      </c>
      <c r="E10" s="27">
        <v>788</v>
      </c>
      <c r="F10" s="27">
        <v>892</v>
      </c>
    </row>
    <row r="11" spans="2:6" x14ac:dyDescent="0.2">
      <c r="C11" s="27" t="s">
        <v>12</v>
      </c>
      <c r="D11" s="27">
        <v>263</v>
      </c>
      <c r="E11" s="27">
        <v>631</v>
      </c>
      <c r="F11" s="27">
        <v>894</v>
      </c>
    </row>
    <row r="12" spans="2:6" x14ac:dyDescent="0.2">
      <c r="C12" s="27" t="s">
        <v>13</v>
      </c>
      <c r="D12" s="27">
        <v>200</v>
      </c>
      <c r="E12" s="27">
        <v>698</v>
      </c>
      <c r="F12" s="27">
        <v>898</v>
      </c>
    </row>
    <row r="13" spans="2:6" x14ac:dyDescent="0.2">
      <c r="C13" s="27" t="s">
        <v>14</v>
      </c>
      <c r="D13" s="27">
        <v>76</v>
      </c>
      <c r="E13" s="27">
        <v>804</v>
      </c>
      <c r="F13" s="27">
        <v>880</v>
      </c>
    </row>
    <row r="14" spans="2:6" x14ac:dyDescent="0.2">
      <c r="C14" s="27" t="s">
        <v>15</v>
      </c>
      <c r="D14" s="27">
        <v>146</v>
      </c>
      <c r="E14" s="27">
        <v>754</v>
      </c>
      <c r="F14" s="27">
        <v>900</v>
      </c>
    </row>
    <row r="15" spans="2:6" x14ac:dyDescent="0.2">
      <c r="C15" s="27" t="s">
        <v>16</v>
      </c>
      <c r="D15" s="27">
        <v>138</v>
      </c>
      <c r="E15" s="27">
        <v>762</v>
      </c>
      <c r="F15" s="27">
        <v>900</v>
      </c>
    </row>
    <row r="16" spans="2:6" x14ac:dyDescent="0.2">
      <c r="C16" s="27" t="s">
        <v>17</v>
      </c>
      <c r="D16" s="27">
        <v>304</v>
      </c>
      <c r="E16" s="27">
        <v>596</v>
      </c>
      <c r="F16" s="27">
        <v>900</v>
      </c>
    </row>
    <row r="17" spans="3:6" x14ac:dyDescent="0.2">
      <c r="C17" s="27" t="s">
        <v>18</v>
      </c>
      <c r="D17" s="27">
        <v>196</v>
      </c>
      <c r="E17" s="27">
        <v>704</v>
      </c>
      <c r="F17" s="27">
        <v>900</v>
      </c>
    </row>
    <row r="18" spans="3:6" x14ac:dyDescent="0.2">
      <c r="C18" s="27" t="s">
        <v>19</v>
      </c>
      <c r="D18" s="27">
        <v>122</v>
      </c>
      <c r="E18" s="27">
        <v>774</v>
      </c>
      <c r="F18" s="27">
        <v>896</v>
      </c>
    </row>
    <row r="19" spans="3:6" x14ac:dyDescent="0.2">
      <c r="C19" s="27" t="s">
        <v>20</v>
      </c>
      <c r="D19" s="27">
        <v>73</v>
      </c>
      <c r="E19" s="27">
        <v>826</v>
      </c>
      <c r="F19" s="27">
        <v>899</v>
      </c>
    </row>
    <row r="20" spans="3:6" x14ac:dyDescent="0.2">
      <c r="C20" s="27" t="s">
        <v>21</v>
      </c>
      <c r="D20" s="27">
        <v>151</v>
      </c>
      <c r="E20" s="27">
        <v>749</v>
      </c>
      <c r="F20" s="27">
        <v>900</v>
      </c>
    </row>
    <row r="21" spans="3:6" x14ac:dyDescent="0.2">
      <c r="C21" s="27" t="s">
        <v>22</v>
      </c>
      <c r="D21" s="27">
        <v>109</v>
      </c>
      <c r="E21" s="27">
        <v>775</v>
      </c>
      <c r="F21" s="27">
        <v>884</v>
      </c>
    </row>
    <row r="22" spans="3:6" x14ac:dyDescent="0.2">
      <c r="C22" s="27" t="s">
        <v>23</v>
      </c>
      <c r="D22" s="27">
        <v>172</v>
      </c>
      <c r="E22" s="27">
        <v>697</v>
      </c>
      <c r="F22" s="27">
        <v>869</v>
      </c>
    </row>
    <row r="23" spans="3:6" x14ac:dyDescent="0.2">
      <c r="C23" s="27" t="s">
        <v>24</v>
      </c>
      <c r="D23" s="27">
        <v>116</v>
      </c>
      <c r="E23" s="27">
        <v>783</v>
      </c>
      <c r="F23" s="27">
        <v>899</v>
      </c>
    </row>
    <row r="24" spans="3:6" x14ac:dyDescent="0.2">
      <c r="C24" s="27" t="s">
        <v>25</v>
      </c>
      <c r="D24" s="27">
        <v>132</v>
      </c>
      <c r="E24" s="27">
        <v>767</v>
      </c>
      <c r="F24" s="27">
        <v>899</v>
      </c>
    </row>
    <row r="25" spans="3:6" x14ac:dyDescent="0.2">
      <c r="C25" s="27" t="s">
        <v>26</v>
      </c>
      <c r="D25" s="27">
        <v>182</v>
      </c>
      <c r="E25" s="27">
        <v>714</v>
      </c>
      <c r="F25" s="27">
        <v>896</v>
      </c>
    </row>
    <row r="26" spans="3:6" x14ac:dyDescent="0.2">
      <c r="C26" s="27" t="s">
        <v>27</v>
      </c>
      <c r="D26" s="27">
        <v>253</v>
      </c>
      <c r="E26" s="27">
        <v>637</v>
      </c>
      <c r="F26" s="27">
        <v>890</v>
      </c>
    </row>
    <row r="27" spans="3:6" x14ac:dyDescent="0.2">
      <c r="C27" s="27" t="s">
        <v>28</v>
      </c>
      <c r="D27" s="27">
        <v>102</v>
      </c>
      <c r="E27" s="27">
        <v>753</v>
      </c>
      <c r="F27" s="27">
        <v>855</v>
      </c>
    </row>
    <row r="28" spans="3:6" x14ac:dyDescent="0.2">
      <c r="C28" s="27" t="s">
        <v>29</v>
      </c>
      <c r="D28" s="27">
        <v>155</v>
      </c>
      <c r="E28" s="27">
        <v>665</v>
      </c>
      <c r="F28" s="27">
        <v>820</v>
      </c>
    </row>
    <row r="29" spans="3:6" x14ac:dyDescent="0.2">
      <c r="C29" s="27" t="s">
        <v>30</v>
      </c>
      <c r="D29" s="27">
        <v>405</v>
      </c>
      <c r="E29" s="27">
        <v>489</v>
      </c>
      <c r="F29" s="27">
        <v>894</v>
      </c>
    </row>
    <row r="30" spans="3:6" x14ac:dyDescent="0.2">
      <c r="C30" s="27" t="s">
        <v>31</v>
      </c>
      <c r="D30" s="27">
        <v>253</v>
      </c>
      <c r="E30" s="27">
        <v>625</v>
      </c>
      <c r="F30" s="27">
        <v>878</v>
      </c>
    </row>
    <row r="31" spans="3:6" x14ac:dyDescent="0.2">
      <c r="C31" s="27" t="s">
        <v>32</v>
      </c>
      <c r="D31" s="27">
        <v>165</v>
      </c>
      <c r="E31" s="27">
        <v>728</v>
      </c>
      <c r="F31" s="27">
        <v>893</v>
      </c>
    </row>
    <row r="32" spans="3:6" x14ac:dyDescent="0.2">
      <c r="C32" s="27" t="s">
        <v>33</v>
      </c>
      <c r="D32" s="27">
        <v>220</v>
      </c>
      <c r="E32" s="27">
        <v>676</v>
      </c>
      <c r="F32" s="27">
        <v>896</v>
      </c>
    </row>
    <row r="33" spans="2:6" x14ac:dyDescent="0.2">
      <c r="C33" s="27" t="s">
        <v>34</v>
      </c>
      <c r="D33" s="27">
        <v>201</v>
      </c>
      <c r="E33" s="27">
        <v>696</v>
      </c>
      <c r="F33" s="27">
        <v>897</v>
      </c>
    </row>
    <row r="34" spans="2:6" x14ac:dyDescent="0.2">
      <c r="C34" s="27" t="s">
        <v>35</v>
      </c>
      <c r="D34" s="27">
        <v>156</v>
      </c>
      <c r="E34" s="27">
        <v>739</v>
      </c>
      <c r="F34" s="27">
        <v>895</v>
      </c>
    </row>
    <row r="35" spans="2:6" x14ac:dyDescent="0.2">
      <c r="C35" s="27" t="s">
        <v>36</v>
      </c>
      <c r="D35" s="27">
        <v>214</v>
      </c>
      <c r="E35" s="27">
        <v>674</v>
      </c>
      <c r="F35" s="27">
        <v>888</v>
      </c>
    </row>
    <row r="36" spans="2:6" x14ac:dyDescent="0.2">
      <c r="C36" s="27" t="s">
        <v>37</v>
      </c>
      <c r="D36" s="27">
        <v>121</v>
      </c>
      <c r="E36" s="27">
        <v>778</v>
      </c>
      <c r="F36" s="27">
        <v>899</v>
      </c>
    </row>
    <row r="37" spans="2:6" x14ac:dyDescent="0.2">
      <c r="C37" s="27" t="s">
        <v>38</v>
      </c>
      <c r="D37" s="27">
        <v>144</v>
      </c>
      <c r="E37" s="27">
        <v>756</v>
      </c>
      <c r="F37" s="27">
        <v>900</v>
      </c>
    </row>
    <row r="38" spans="2:6" x14ac:dyDescent="0.2">
      <c r="C38" s="27" t="s">
        <v>39</v>
      </c>
      <c r="D38" s="27">
        <v>300</v>
      </c>
      <c r="E38" s="27">
        <v>597</v>
      </c>
      <c r="F38" s="27">
        <v>897</v>
      </c>
    </row>
    <row r="39" spans="2:6" x14ac:dyDescent="0.2">
      <c r="C39" s="27" t="s">
        <v>40</v>
      </c>
      <c r="D39" s="27">
        <v>93</v>
      </c>
      <c r="E39" s="27">
        <v>805</v>
      </c>
      <c r="F39" s="27">
        <v>898</v>
      </c>
    </row>
    <row r="40" spans="2:6" x14ac:dyDescent="0.2">
      <c r="C40" s="27" t="s">
        <v>41</v>
      </c>
      <c r="D40" s="27">
        <v>423</v>
      </c>
      <c r="E40" s="27">
        <v>472</v>
      </c>
      <c r="F40" s="27">
        <v>895</v>
      </c>
    </row>
    <row r="41" spans="2:6" x14ac:dyDescent="0.2">
      <c r="C41" s="27" t="s">
        <v>42</v>
      </c>
      <c r="D41" s="27">
        <v>253</v>
      </c>
      <c r="E41" s="27">
        <v>646</v>
      </c>
      <c r="F41" s="27">
        <v>899</v>
      </c>
    </row>
    <row r="42" spans="2:6" x14ac:dyDescent="0.2">
      <c r="B42" s="27" t="s">
        <v>43</v>
      </c>
      <c r="D42" s="27">
        <v>6641</v>
      </c>
      <c r="E42" s="27">
        <v>26223</v>
      </c>
      <c r="F42" s="27">
        <v>32864</v>
      </c>
    </row>
    <row r="46" spans="2:6" x14ac:dyDescent="0.2">
      <c r="B46" s="27" t="s">
        <v>169</v>
      </c>
    </row>
    <row r="47" spans="2:6" x14ac:dyDescent="0.2">
      <c r="B47" s="27" t="s">
        <v>168</v>
      </c>
    </row>
    <row r="48" spans="2:6" x14ac:dyDescent="0.2">
      <c r="D48" s="27" t="s">
        <v>47</v>
      </c>
      <c r="F48" s="27" t="s">
        <v>43</v>
      </c>
    </row>
    <row r="49" spans="2:6" x14ac:dyDescent="0.2">
      <c r="D49" s="27" t="s">
        <v>46</v>
      </c>
      <c r="E49" s="27" t="s">
        <v>49</v>
      </c>
    </row>
    <row r="50" spans="2:6" x14ac:dyDescent="0.2">
      <c r="B50" s="27" t="s">
        <v>159</v>
      </c>
      <c r="C50" s="27" t="s">
        <v>2</v>
      </c>
      <c r="D50" s="27">
        <v>18</v>
      </c>
      <c r="E50" s="27">
        <v>853</v>
      </c>
      <c r="F50" s="27">
        <v>871</v>
      </c>
    </row>
    <row r="51" spans="2:6" x14ac:dyDescent="0.2">
      <c r="C51" s="27" t="s">
        <v>7</v>
      </c>
      <c r="D51" s="27">
        <v>16</v>
      </c>
      <c r="E51" s="27">
        <v>758</v>
      </c>
      <c r="F51" s="27">
        <v>774</v>
      </c>
    </row>
    <row r="52" spans="2:6" x14ac:dyDescent="0.2">
      <c r="C52" s="27" t="s">
        <v>8</v>
      </c>
      <c r="D52" s="27">
        <v>9</v>
      </c>
      <c r="E52" s="27">
        <v>874</v>
      </c>
      <c r="F52" s="27">
        <v>883</v>
      </c>
    </row>
    <row r="53" spans="2:6" x14ac:dyDescent="0.2">
      <c r="C53" s="27" t="s">
        <v>9</v>
      </c>
      <c r="D53" s="27">
        <v>18</v>
      </c>
      <c r="E53" s="27">
        <v>879</v>
      </c>
      <c r="F53" s="27">
        <v>897</v>
      </c>
    </row>
    <row r="54" spans="2:6" x14ac:dyDescent="0.2">
      <c r="C54" s="27" t="s">
        <v>10</v>
      </c>
      <c r="D54" s="27">
        <v>30</v>
      </c>
      <c r="E54" s="27">
        <v>859</v>
      </c>
      <c r="F54" s="27">
        <v>889</v>
      </c>
    </row>
    <row r="55" spans="2:6" x14ac:dyDescent="0.2">
      <c r="C55" s="27" t="s">
        <v>11</v>
      </c>
      <c r="D55" s="27">
        <v>14</v>
      </c>
      <c r="E55" s="27">
        <v>874</v>
      </c>
      <c r="F55" s="27">
        <v>888</v>
      </c>
    </row>
    <row r="56" spans="2:6" x14ac:dyDescent="0.2">
      <c r="C56" s="27" t="s">
        <v>12</v>
      </c>
      <c r="D56" s="27">
        <v>36</v>
      </c>
      <c r="E56" s="27">
        <v>854</v>
      </c>
      <c r="F56" s="27">
        <v>890</v>
      </c>
    </row>
    <row r="57" spans="2:6" x14ac:dyDescent="0.2">
      <c r="C57" s="27" t="s">
        <v>13</v>
      </c>
      <c r="D57" s="27">
        <v>14</v>
      </c>
      <c r="E57" s="27">
        <v>884</v>
      </c>
      <c r="F57" s="27">
        <v>898</v>
      </c>
    </row>
    <row r="58" spans="2:6" x14ac:dyDescent="0.2">
      <c r="C58" s="27" t="s">
        <v>14</v>
      </c>
      <c r="D58" s="27">
        <v>16</v>
      </c>
      <c r="E58" s="27">
        <v>794</v>
      </c>
      <c r="F58" s="27">
        <v>810</v>
      </c>
    </row>
    <row r="59" spans="2:6" x14ac:dyDescent="0.2">
      <c r="C59" s="27" t="s">
        <v>15</v>
      </c>
      <c r="D59" s="27">
        <v>13</v>
      </c>
      <c r="E59" s="27">
        <v>887</v>
      </c>
      <c r="F59" s="27">
        <v>900</v>
      </c>
    </row>
    <row r="60" spans="2:6" x14ac:dyDescent="0.2">
      <c r="C60" s="27" t="s">
        <v>16</v>
      </c>
      <c r="D60" s="27">
        <v>19</v>
      </c>
      <c r="E60" s="27">
        <v>881</v>
      </c>
      <c r="F60" s="27">
        <v>900</v>
      </c>
    </row>
    <row r="61" spans="2:6" x14ac:dyDescent="0.2">
      <c r="C61" s="27" t="s">
        <v>17</v>
      </c>
      <c r="D61" s="27">
        <v>92</v>
      </c>
      <c r="E61" s="27">
        <v>805</v>
      </c>
      <c r="F61" s="27">
        <v>897</v>
      </c>
    </row>
    <row r="62" spans="2:6" x14ac:dyDescent="0.2">
      <c r="C62" s="27" t="s">
        <v>18</v>
      </c>
      <c r="D62" s="27">
        <v>30</v>
      </c>
      <c r="E62" s="27">
        <v>869</v>
      </c>
      <c r="F62" s="27">
        <v>899</v>
      </c>
    </row>
    <row r="63" spans="2:6" x14ac:dyDescent="0.2">
      <c r="C63" s="27" t="s">
        <v>19</v>
      </c>
      <c r="D63" s="27">
        <v>22</v>
      </c>
      <c r="E63" s="27">
        <v>873</v>
      </c>
      <c r="F63" s="27">
        <v>895</v>
      </c>
    </row>
    <row r="64" spans="2:6" x14ac:dyDescent="0.2">
      <c r="C64" s="27" t="s">
        <v>20</v>
      </c>
      <c r="D64" s="27">
        <v>33</v>
      </c>
      <c r="E64" s="27">
        <v>864</v>
      </c>
      <c r="F64" s="27">
        <v>897</v>
      </c>
    </row>
    <row r="65" spans="3:6" x14ac:dyDescent="0.2">
      <c r="C65" s="27" t="s">
        <v>21</v>
      </c>
      <c r="D65" s="27">
        <v>31</v>
      </c>
      <c r="E65" s="27">
        <v>869</v>
      </c>
      <c r="F65" s="27">
        <v>900</v>
      </c>
    </row>
    <row r="66" spans="3:6" x14ac:dyDescent="0.2">
      <c r="C66" s="27" t="s">
        <v>22</v>
      </c>
      <c r="D66" s="27">
        <v>32</v>
      </c>
      <c r="E66" s="27">
        <v>851</v>
      </c>
      <c r="F66" s="27">
        <v>883</v>
      </c>
    </row>
    <row r="67" spans="3:6" x14ac:dyDescent="0.2">
      <c r="C67" s="27" t="s">
        <v>23</v>
      </c>
      <c r="D67" s="27">
        <v>53</v>
      </c>
      <c r="E67" s="27">
        <v>811</v>
      </c>
      <c r="F67" s="27">
        <v>864</v>
      </c>
    </row>
    <row r="68" spans="3:6" x14ac:dyDescent="0.2">
      <c r="C68" s="27" t="s">
        <v>24</v>
      </c>
      <c r="D68" s="27">
        <v>24</v>
      </c>
      <c r="E68" s="27">
        <v>872</v>
      </c>
      <c r="F68" s="27">
        <v>896</v>
      </c>
    </row>
    <row r="69" spans="3:6" x14ac:dyDescent="0.2">
      <c r="C69" s="27" t="s">
        <v>25</v>
      </c>
      <c r="D69" s="27">
        <v>41</v>
      </c>
      <c r="E69" s="27">
        <v>856</v>
      </c>
      <c r="F69" s="27">
        <v>897</v>
      </c>
    </row>
    <row r="70" spans="3:6" x14ac:dyDescent="0.2">
      <c r="C70" s="27" t="s">
        <v>26</v>
      </c>
      <c r="D70" s="27">
        <v>54</v>
      </c>
      <c r="E70" s="27">
        <v>835</v>
      </c>
      <c r="F70" s="27">
        <v>889</v>
      </c>
    </row>
    <row r="71" spans="3:6" x14ac:dyDescent="0.2">
      <c r="C71" s="27" t="s">
        <v>27</v>
      </c>
      <c r="D71" s="27">
        <v>46</v>
      </c>
      <c r="E71" s="27">
        <v>809</v>
      </c>
      <c r="F71" s="27">
        <v>855</v>
      </c>
    </row>
    <row r="72" spans="3:6" x14ac:dyDescent="0.2">
      <c r="C72" s="27" t="s">
        <v>28</v>
      </c>
      <c r="D72" s="27">
        <v>7</v>
      </c>
      <c r="E72" s="27">
        <v>825</v>
      </c>
      <c r="F72" s="27">
        <v>832</v>
      </c>
    </row>
    <row r="73" spans="3:6" x14ac:dyDescent="0.2">
      <c r="C73" s="27" t="s">
        <v>29</v>
      </c>
      <c r="D73" s="27">
        <v>10</v>
      </c>
      <c r="E73" s="27">
        <v>810</v>
      </c>
      <c r="F73" s="27">
        <v>820</v>
      </c>
    </row>
    <row r="74" spans="3:6" x14ac:dyDescent="0.2">
      <c r="C74" s="27" t="s">
        <v>30</v>
      </c>
      <c r="D74" s="27">
        <v>50</v>
      </c>
      <c r="E74" s="27">
        <v>783</v>
      </c>
      <c r="F74" s="27">
        <v>833</v>
      </c>
    </row>
    <row r="75" spans="3:6" x14ac:dyDescent="0.2">
      <c r="C75" s="27" t="s">
        <v>31</v>
      </c>
      <c r="D75" s="27">
        <v>47</v>
      </c>
      <c r="E75" s="27">
        <v>825</v>
      </c>
      <c r="F75" s="27">
        <v>872</v>
      </c>
    </row>
    <row r="76" spans="3:6" x14ac:dyDescent="0.2">
      <c r="C76" s="27" t="s">
        <v>32</v>
      </c>
      <c r="D76" s="27">
        <v>15</v>
      </c>
      <c r="E76" s="27">
        <v>877</v>
      </c>
      <c r="F76" s="27">
        <v>892</v>
      </c>
    </row>
    <row r="77" spans="3:6" x14ac:dyDescent="0.2">
      <c r="C77" s="27" t="s">
        <v>33</v>
      </c>
      <c r="D77" s="27">
        <v>19</v>
      </c>
      <c r="E77" s="27">
        <v>873</v>
      </c>
      <c r="F77" s="27">
        <v>892</v>
      </c>
    </row>
    <row r="78" spans="3:6" x14ac:dyDescent="0.2">
      <c r="C78" s="27" t="s">
        <v>34</v>
      </c>
      <c r="D78" s="27">
        <v>13</v>
      </c>
      <c r="E78" s="27">
        <v>883</v>
      </c>
      <c r="F78" s="27">
        <v>896</v>
      </c>
    </row>
    <row r="79" spans="3:6" x14ac:dyDescent="0.2">
      <c r="C79" s="27" t="s">
        <v>35</v>
      </c>
      <c r="D79" s="27">
        <v>12</v>
      </c>
      <c r="E79" s="27">
        <v>843</v>
      </c>
      <c r="F79" s="27">
        <v>855</v>
      </c>
    </row>
    <row r="80" spans="3:6" x14ac:dyDescent="0.2">
      <c r="C80" s="27" t="s">
        <v>36</v>
      </c>
      <c r="D80" s="27">
        <v>28</v>
      </c>
      <c r="E80" s="27">
        <v>825</v>
      </c>
      <c r="F80" s="27">
        <v>853</v>
      </c>
    </row>
    <row r="81" spans="2:6" x14ac:dyDescent="0.2">
      <c r="C81" s="27" t="s">
        <v>37</v>
      </c>
      <c r="D81" s="27">
        <v>13</v>
      </c>
      <c r="E81" s="27">
        <v>886</v>
      </c>
      <c r="F81" s="27">
        <v>899</v>
      </c>
    </row>
    <row r="82" spans="2:6" x14ac:dyDescent="0.2">
      <c r="C82" s="27" t="s">
        <v>38</v>
      </c>
      <c r="D82" s="27">
        <v>20</v>
      </c>
      <c r="E82" s="27">
        <v>879</v>
      </c>
      <c r="F82" s="27">
        <v>899</v>
      </c>
    </row>
    <row r="83" spans="2:6" x14ac:dyDescent="0.2">
      <c r="C83" s="27" t="s">
        <v>39</v>
      </c>
      <c r="D83" s="27">
        <v>31</v>
      </c>
      <c r="E83" s="27">
        <v>864</v>
      </c>
      <c r="F83" s="27">
        <v>895</v>
      </c>
    </row>
    <row r="84" spans="2:6" x14ac:dyDescent="0.2">
      <c r="C84" s="27" t="s">
        <v>40</v>
      </c>
      <c r="D84" s="27">
        <v>14</v>
      </c>
      <c r="E84" s="27">
        <v>883</v>
      </c>
      <c r="F84" s="27">
        <v>897</v>
      </c>
    </row>
    <row r="85" spans="2:6" x14ac:dyDescent="0.2">
      <c r="C85" s="27" t="s">
        <v>41</v>
      </c>
      <c r="D85" s="27">
        <v>116</v>
      </c>
      <c r="E85" s="27">
        <v>775</v>
      </c>
      <c r="F85" s="27">
        <v>891</v>
      </c>
    </row>
    <row r="86" spans="2:6" x14ac:dyDescent="0.2">
      <c r="C86" s="27" t="s">
        <v>42</v>
      </c>
      <c r="D86" s="27">
        <v>63</v>
      </c>
      <c r="E86" s="27">
        <v>836</v>
      </c>
      <c r="F86" s="27">
        <v>899</v>
      </c>
    </row>
    <row r="87" spans="2:6" x14ac:dyDescent="0.2">
      <c r="B87" s="27" t="s">
        <v>43</v>
      </c>
      <c r="D87" s="27">
        <v>1119</v>
      </c>
      <c r="E87" s="27">
        <v>31378</v>
      </c>
      <c r="F87" s="27">
        <v>32497</v>
      </c>
    </row>
    <row r="91" spans="2:6" x14ac:dyDescent="0.2">
      <c r="B91" s="27" t="s">
        <v>170</v>
      </c>
    </row>
    <row r="92" spans="2:6" x14ac:dyDescent="0.2">
      <c r="B92" s="27" t="s">
        <v>168</v>
      </c>
    </row>
    <row r="93" spans="2:6" x14ac:dyDescent="0.2">
      <c r="D93" s="27" t="s">
        <v>48</v>
      </c>
      <c r="F93" s="27" t="s">
        <v>43</v>
      </c>
    </row>
    <row r="94" spans="2:6" x14ac:dyDescent="0.2">
      <c r="D94" s="27" t="s">
        <v>46</v>
      </c>
      <c r="E94" s="27" t="s">
        <v>49</v>
      </c>
    </row>
    <row r="95" spans="2:6" x14ac:dyDescent="0.2">
      <c r="B95" s="27" t="s">
        <v>159</v>
      </c>
      <c r="C95" s="27" t="s">
        <v>2</v>
      </c>
      <c r="D95" s="27">
        <v>5</v>
      </c>
      <c r="E95" s="27">
        <v>866</v>
      </c>
      <c r="F95" s="27">
        <v>871</v>
      </c>
    </row>
    <row r="96" spans="2:6" x14ac:dyDescent="0.2">
      <c r="C96" s="27" t="s">
        <v>7</v>
      </c>
      <c r="D96" s="27">
        <v>4</v>
      </c>
      <c r="E96" s="27">
        <v>770</v>
      </c>
      <c r="F96" s="27">
        <v>774</v>
      </c>
    </row>
    <row r="97" spans="3:6" x14ac:dyDescent="0.2">
      <c r="C97" s="27" t="s">
        <v>8</v>
      </c>
      <c r="D97" s="27">
        <v>6</v>
      </c>
      <c r="E97" s="27">
        <v>877</v>
      </c>
      <c r="F97" s="27">
        <v>883</v>
      </c>
    </row>
    <row r="98" spans="3:6" x14ac:dyDescent="0.2">
      <c r="C98" s="27" t="s">
        <v>9</v>
      </c>
      <c r="D98" s="27">
        <v>7</v>
      </c>
      <c r="E98" s="27">
        <v>890</v>
      </c>
      <c r="F98" s="27">
        <v>897</v>
      </c>
    </row>
    <row r="99" spans="3:6" x14ac:dyDescent="0.2">
      <c r="C99" s="27" t="s">
        <v>10</v>
      </c>
      <c r="D99" s="27">
        <v>7</v>
      </c>
      <c r="E99" s="27">
        <v>882</v>
      </c>
      <c r="F99" s="27">
        <v>889</v>
      </c>
    </row>
    <row r="100" spans="3:6" x14ac:dyDescent="0.2">
      <c r="C100" s="27" t="s">
        <v>11</v>
      </c>
      <c r="D100" s="27">
        <v>10</v>
      </c>
      <c r="E100" s="27">
        <v>878</v>
      </c>
      <c r="F100" s="27">
        <v>888</v>
      </c>
    </row>
    <row r="101" spans="3:6" x14ac:dyDescent="0.2">
      <c r="C101" s="27" t="s">
        <v>12</v>
      </c>
      <c r="D101" s="27">
        <v>17</v>
      </c>
      <c r="E101" s="27">
        <v>873</v>
      </c>
      <c r="F101" s="27">
        <v>890</v>
      </c>
    </row>
    <row r="102" spans="3:6" x14ac:dyDescent="0.2">
      <c r="C102" s="27" t="s">
        <v>13</v>
      </c>
      <c r="D102" s="27">
        <v>8</v>
      </c>
      <c r="E102" s="27">
        <v>890</v>
      </c>
      <c r="F102" s="27">
        <v>898</v>
      </c>
    </row>
    <row r="103" spans="3:6" x14ac:dyDescent="0.2">
      <c r="C103" s="27" t="s">
        <v>14</v>
      </c>
      <c r="D103" s="27">
        <v>4</v>
      </c>
      <c r="E103" s="27">
        <v>806</v>
      </c>
      <c r="F103" s="27">
        <v>810</v>
      </c>
    </row>
    <row r="104" spans="3:6" x14ac:dyDescent="0.2">
      <c r="C104" s="27" t="s">
        <v>15</v>
      </c>
      <c r="D104" s="27">
        <v>6</v>
      </c>
      <c r="E104" s="27">
        <v>894</v>
      </c>
      <c r="F104" s="27">
        <v>900</v>
      </c>
    </row>
    <row r="105" spans="3:6" x14ac:dyDescent="0.2">
      <c r="C105" s="27" t="s">
        <v>16</v>
      </c>
      <c r="D105" s="27">
        <v>4</v>
      </c>
      <c r="E105" s="27">
        <v>896</v>
      </c>
      <c r="F105" s="27">
        <v>900</v>
      </c>
    </row>
    <row r="106" spans="3:6" x14ac:dyDescent="0.2">
      <c r="C106" s="27" t="s">
        <v>17</v>
      </c>
      <c r="D106" s="27">
        <v>72</v>
      </c>
      <c r="E106" s="27">
        <v>825</v>
      </c>
      <c r="F106" s="27">
        <v>897</v>
      </c>
    </row>
    <row r="107" spans="3:6" x14ac:dyDescent="0.2">
      <c r="C107" s="27" t="s">
        <v>18</v>
      </c>
      <c r="D107" s="27">
        <v>7</v>
      </c>
      <c r="E107" s="27">
        <v>891</v>
      </c>
      <c r="F107" s="27">
        <v>898</v>
      </c>
    </row>
    <row r="108" spans="3:6" x14ac:dyDescent="0.2">
      <c r="C108" s="27" t="s">
        <v>19</v>
      </c>
      <c r="D108" s="27">
        <v>5</v>
      </c>
      <c r="E108" s="27">
        <v>890</v>
      </c>
      <c r="F108" s="27">
        <v>895</v>
      </c>
    </row>
    <row r="109" spans="3:6" x14ac:dyDescent="0.2">
      <c r="C109" s="27" t="s">
        <v>20</v>
      </c>
      <c r="D109" s="27">
        <v>8</v>
      </c>
      <c r="E109" s="27">
        <v>889</v>
      </c>
      <c r="F109" s="27">
        <v>897</v>
      </c>
    </row>
    <row r="110" spans="3:6" x14ac:dyDescent="0.2">
      <c r="C110" s="27" t="s">
        <v>21</v>
      </c>
      <c r="D110" s="27">
        <v>4</v>
      </c>
      <c r="E110" s="27">
        <v>896</v>
      </c>
      <c r="F110" s="27">
        <v>900</v>
      </c>
    </row>
    <row r="111" spans="3:6" x14ac:dyDescent="0.2">
      <c r="C111" s="27" t="s">
        <v>22</v>
      </c>
      <c r="D111" s="27">
        <v>10</v>
      </c>
      <c r="E111" s="27">
        <v>873</v>
      </c>
      <c r="F111" s="27">
        <v>883</v>
      </c>
    </row>
    <row r="112" spans="3:6" x14ac:dyDescent="0.2">
      <c r="C112" s="27" t="s">
        <v>23</v>
      </c>
      <c r="D112" s="27">
        <v>9</v>
      </c>
      <c r="E112" s="27">
        <v>855</v>
      </c>
      <c r="F112" s="27">
        <v>864</v>
      </c>
    </row>
    <row r="113" spans="3:6" x14ac:dyDescent="0.2">
      <c r="C113" s="27" t="s">
        <v>24</v>
      </c>
      <c r="D113" s="27">
        <v>15</v>
      </c>
      <c r="E113" s="27">
        <v>881</v>
      </c>
      <c r="F113" s="27">
        <v>896</v>
      </c>
    </row>
    <row r="114" spans="3:6" x14ac:dyDescent="0.2">
      <c r="C114" s="27" t="s">
        <v>25</v>
      </c>
      <c r="D114" s="27">
        <v>25</v>
      </c>
      <c r="E114" s="27">
        <v>872</v>
      </c>
      <c r="F114" s="27">
        <v>897</v>
      </c>
    </row>
    <row r="115" spans="3:6" x14ac:dyDescent="0.2">
      <c r="C115" s="27" t="s">
        <v>26</v>
      </c>
      <c r="D115" s="27">
        <v>12</v>
      </c>
      <c r="E115" s="27">
        <v>877</v>
      </c>
      <c r="F115" s="27">
        <v>889</v>
      </c>
    </row>
    <row r="116" spans="3:6" x14ac:dyDescent="0.2">
      <c r="C116" s="27" t="s">
        <v>27</v>
      </c>
      <c r="D116" s="27">
        <v>17</v>
      </c>
      <c r="E116" s="27">
        <v>838</v>
      </c>
      <c r="F116" s="27">
        <v>855</v>
      </c>
    </row>
    <row r="117" spans="3:6" x14ac:dyDescent="0.2">
      <c r="C117" s="27" t="s">
        <v>28</v>
      </c>
      <c r="D117" s="27">
        <v>3</v>
      </c>
      <c r="E117" s="27">
        <v>829</v>
      </c>
      <c r="F117" s="27">
        <v>832</v>
      </c>
    </row>
    <row r="118" spans="3:6" x14ac:dyDescent="0.2">
      <c r="C118" s="27" t="s">
        <v>29</v>
      </c>
      <c r="D118" s="27">
        <v>5</v>
      </c>
      <c r="E118" s="27">
        <v>815</v>
      </c>
      <c r="F118" s="27">
        <v>820</v>
      </c>
    </row>
    <row r="119" spans="3:6" x14ac:dyDescent="0.2">
      <c r="C119" s="27" t="s">
        <v>30</v>
      </c>
      <c r="D119" s="27">
        <v>8</v>
      </c>
      <c r="E119" s="27">
        <v>825</v>
      </c>
      <c r="F119" s="27">
        <v>833</v>
      </c>
    </row>
    <row r="120" spans="3:6" x14ac:dyDescent="0.2">
      <c r="C120" s="27" t="s">
        <v>31</v>
      </c>
      <c r="D120" s="27">
        <v>42</v>
      </c>
      <c r="E120" s="27">
        <v>830</v>
      </c>
      <c r="F120" s="27">
        <v>872</v>
      </c>
    </row>
    <row r="121" spans="3:6" x14ac:dyDescent="0.2">
      <c r="C121" s="27" t="s">
        <v>32</v>
      </c>
      <c r="D121" s="27">
        <v>7</v>
      </c>
      <c r="E121" s="27">
        <v>885</v>
      </c>
      <c r="F121" s="27">
        <v>892</v>
      </c>
    </row>
    <row r="122" spans="3:6" x14ac:dyDescent="0.2">
      <c r="C122" s="27" t="s">
        <v>33</v>
      </c>
      <c r="D122" s="27">
        <v>10</v>
      </c>
      <c r="E122" s="27">
        <v>882</v>
      </c>
      <c r="F122" s="27">
        <v>892</v>
      </c>
    </row>
    <row r="123" spans="3:6" x14ac:dyDescent="0.2">
      <c r="C123" s="27" t="s">
        <v>34</v>
      </c>
      <c r="D123" s="27">
        <v>8</v>
      </c>
      <c r="E123" s="27">
        <v>888</v>
      </c>
      <c r="F123" s="27">
        <v>896</v>
      </c>
    </row>
    <row r="124" spans="3:6" x14ac:dyDescent="0.2">
      <c r="C124" s="27" t="s">
        <v>35</v>
      </c>
      <c r="D124" s="27">
        <v>8</v>
      </c>
      <c r="E124" s="27">
        <v>847</v>
      </c>
      <c r="F124" s="27">
        <v>855</v>
      </c>
    </row>
    <row r="125" spans="3:6" x14ac:dyDescent="0.2">
      <c r="C125" s="27" t="s">
        <v>36</v>
      </c>
      <c r="D125" s="27">
        <v>12</v>
      </c>
      <c r="E125" s="27">
        <v>841</v>
      </c>
      <c r="F125" s="27">
        <v>853</v>
      </c>
    </row>
    <row r="126" spans="3:6" x14ac:dyDescent="0.2">
      <c r="C126" s="27" t="s">
        <v>37</v>
      </c>
      <c r="D126" s="27">
        <v>6</v>
      </c>
      <c r="E126" s="27">
        <v>893</v>
      </c>
      <c r="F126" s="27">
        <v>899</v>
      </c>
    </row>
    <row r="127" spans="3:6" x14ac:dyDescent="0.2">
      <c r="C127" s="27" t="s">
        <v>38</v>
      </c>
      <c r="D127" s="27">
        <v>3</v>
      </c>
      <c r="E127" s="27">
        <v>896</v>
      </c>
      <c r="F127" s="27">
        <v>899</v>
      </c>
    </row>
    <row r="128" spans="3:6" x14ac:dyDescent="0.2">
      <c r="C128" s="27" t="s">
        <v>39</v>
      </c>
      <c r="D128" s="27">
        <v>8</v>
      </c>
      <c r="E128" s="27">
        <v>887</v>
      </c>
      <c r="F128" s="27">
        <v>895</v>
      </c>
    </row>
    <row r="129" spans="2:6" x14ac:dyDescent="0.2">
      <c r="C129" s="27" t="s">
        <v>40</v>
      </c>
      <c r="D129" s="27">
        <v>7</v>
      </c>
      <c r="E129" s="27">
        <v>890</v>
      </c>
      <c r="F129" s="27">
        <v>897</v>
      </c>
    </row>
    <row r="130" spans="2:6" x14ac:dyDescent="0.2">
      <c r="C130" s="27" t="s">
        <v>41</v>
      </c>
      <c r="D130" s="27">
        <v>64</v>
      </c>
      <c r="E130" s="27">
        <v>827</v>
      </c>
      <c r="F130" s="27">
        <v>891</v>
      </c>
    </row>
    <row r="131" spans="2:6" x14ac:dyDescent="0.2">
      <c r="C131" s="27" t="s">
        <v>42</v>
      </c>
      <c r="D131" s="27">
        <v>24</v>
      </c>
      <c r="E131" s="27">
        <v>875</v>
      </c>
      <c r="F131" s="27">
        <v>899</v>
      </c>
    </row>
    <row r="132" spans="2:6" x14ac:dyDescent="0.2">
      <c r="B132" s="27" t="s">
        <v>43</v>
      </c>
      <c r="D132" s="27">
        <v>477</v>
      </c>
      <c r="E132" s="27">
        <v>32019</v>
      </c>
      <c r="F132" s="27">
        <v>32496</v>
      </c>
    </row>
    <row r="136" spans="2:6" x14ac:dyDescent="0.2">
      <c r="B136" s="27" t="s">
        <v>171</v>
      </c>
    </row>
    <row r="137" spans="2:6" x14ac:dyDescent="0.2">
      <c r="B137" s="27" t="s">
        <v>168</v>
      </c>
    </row>
    <row r="138" spans="2:6" x14ac:dyDescent="0.2">
      <c r="D138" s="27" t="s">
        <v>119</v>
      </c>
      <c r="E138" s="27" t="s">
        <v>43</v>
      </c>
    </row>
    <row r="139" spans="2:6" x14ac:dyDescent="0.2">
      <c r="D139" s="27">
        <v>1</v>
      </c>
    </row>
    <row r="140" spans="2:6" x14ac:dyDescent="0.2">
      <c r="B140" s="27" t="s">
        <v>159</v>
      </c>
      <c r="C140" s="27" t="s">
        <v>2</v>
      </c>
      <c r="D140" s="27">
        <v>19</v>
      </c>
      <c r="E140" s="27">
        <v>19</v>
      </c>
    </row>
    <row r="141" spans="2:6" x14ac:dyDescent="0.2">
      <c r="C141" s="27" t="s">
        <v>7</v>
      </c>
      <c r="D141" s="27">
        <v>16</v>
      </c>
      <c r="E141" s="27">
        <v>16</v>
      </c>
    </row>
    <row r="142" spans="2:6" x14ac:dyDescent="0.2">
      <c r="C142" s="27" t="s">
        <v>8</v>
      </c>
      <c r="D142" s="27">
        <v>11</v>
      </c>
      <c r="E142" s="27">
        <v>11</v>
      </c>
    </row>
    <row r="143" spans="2:6" x14ac:dyDescent="0.2">
      <c r="C143" s="27" t="s">
        <v>9</v>
      </c>
      <c r="D143" s="27">
        <v>19</v>
      </c>
      <c r="E143" s="27">
        <v>19</v>
      </c>
    </row>
    <row r="144" spans="2:6" x14ac:dyDescent="0.2">
      <c r="C144" s="27" t="s">
        <v>10</v>
      </c>
      <c r="D144" s="27">
        <v>31</v>
      </c>
      <c r="E144" s="27">
        <v>31</v>
      </c>
    </row>
    <row r="145" spans="3:5" x14ac:dyDescent="0.2">
      <c r="C145" s="27" t="s">
        <v>11</v>
      </c>
      <c r="D145" s="27">
        <v>20</v>
      </c>
      <c r="E145" s="27">
        <v>20</v>
      </c>
    </row>
    <row r="146" spans="3:5" x14ac:dyDescent="0.2">
      <c r="C146" s="27" t="s">
        <v>12</v>
      </c>
      <c r="D146" s="27">
        <v>38</v>
      </c>
      <c r="E146" s="27">
        <v>38</v>
      </c>
    </row>
    <row r="147" spans="3:5" x14ac:dyDescent="0.2">
      <c r="C147" s="27" t="s">
        <v>13</v>
      </c>
      <c r="D147" s="27">
        <v>20</v>
      </c>
      <c r="E147" s="27">
        <v>20</v>
      </c>
    </row>
    <row r="148" spans="3:5" x14ac:dyDescent="0.2">
      <c r="C148" s="27" t="s">
        <v>14</v>
      </c>
      <c r="D148" s="27">
        <v>17</v>
      </c>
      <c r="E148" s="27">
        <v>17</v>
      </c>
    </row>
    <row r="149" spans="3:5" x14ac:dyDescent="0.2">
      <c r="C149" s="27" t="s">
        <v>15</v>
      </c>
      <c r="D149" s="27">
        <v>13</v>
      </c>
      <c r="E149" s="27">
        <v>13</v>
      </c>
    </row>
    <row r="150" spans="3:5" x14ac:dyDescent="0.2">
      <c r="C150" s="27" t="s">
        <v>16</v>
      </c>
      <c r="D150" s="27">
        <v>19</v>
      </c>
      <c r="E150" s="27">
        <v>19</v>
      </c>
    </row>
    <row r="151" spans="3:5" x14ac:dyDescent="0.2">
      <c r="C151" s="27" t="s">
        <v>17</v>
      </c>
      <c r="D151" s="27">
        <v>130</v>
      </c>
      <c r="E151" s="27">
        <v>130</v>
      </c>
    </row>
    <row r="152" spans="3:5" x14ac:dyDescent="0.2">
      <c r="C152" s="27" t="s">
        <v>18</v>
      </c>
      <c r="D152" s="27">
        <v>32</v>
      </c>
      <c r="E152" s="27">
        <v>32</v>
      </c>
    </row>
    <row r="153" spans="3:5" x14ac:dyDescent="0.2">
      <c r="C153" s="27" t="s">
        <v>19</v>
      </c>
      <c r="D153" s="27">
        <v>23</v>
      </c>
      <c r="E153" s="27">
        <v>23</v>
      </c>
    </row>
    <row r="154" spans="3:5" x14ac:dyDescent="0.2">
      <c r="C154" s="27" t="s">
        <v>20</v>
      </c>
      <c r="D154" s="27">
        <v>37</v>
      </c>
      <c r="E154" s="27">
        <v>37</v>
      </c>
    </row>
    <row r="155" spans="3:5" x14ac:dyDescent="0.2">
      <c r="C155" s="27" t="s">
        <v>21</v>
      </c>
      <c r="D155" s="27">
        <v>32</v>
      </c>
      <c r="E155" s="27">
        <v>32</v>
      </c>
    </row>
    <row r="156" spans="3:5" x14ac:dyDescent="0.2">
      <c r="C156" s="27" t="s">
        <v>22</v>
      </c>
      <c r="D156" s="27">
        <v>33</v>
      </c>
      <c r="E156" s="27">
        <v>33</v>
      </c>
    </row>
    <row r="157" spans="3:5" x14ac:dyDescent="0.2">
      <c r="C157" s="27" t="s">
        <v>23</v>
      </c>
      <c r="D157" s="27">
        <v>55</v>
      </c>
      <c r="E157" s="27">
        <v>55</v>
      </c>
    </row>
    <row r="158" spans="3:5" x14ac:dyDescent="0.2">
      <c r="C158" s="27" t="s">
        <v>24</v>
      </c>
      <c r="D158" s="27">
        <v>28</v>
      </c>
      <c r="E158" s="27">
        <v>28</v>
      </c>
    </row>
    <row r="159" spans="3:5" x14ac:dyDescent="0.2">
      <c r="C159" s="27" t="s">
        <v>25</v>
      </c>
      <c r="D159" s="27">
        <v>47</v>
      </c>
      <c r="E159" s="27">
        <v>47</v>
      </c>
    </row>
    <row r="160" spans="3:5" x14ac:dyDescent="0.2">
      <c r="C160" s="27" t="s">
        <v>26</v>
      </c>
      <c r="D160" s="27">
        <v>55</v>
      </c>
      <c r="E160" s="27">
        <v>55</v>
      </c>
    </row>
    <row r="161" spans="3:5" x14ac:dyDescent="0.2">
      <c r="C161" s="27" t="s">
        <v>27</v>
      </c>
      <c r="D161" s="27">
        <v>49</v>
      </c>
      <c r="E161" s="27">
        <v>49</v>
      </c>
    </row>
    <row r="162" spans="3:5" x14ac:dyDescent="0.2">
      <c r="C162" s="27" t="s">
        <v>28</v>
      </c>
      <c r="D162" s="27">
        <v>8</v>
      </c>
      <c r="E162" s="27">
        <v>8</v>
      </c>
    </row>
    <row r="163" spans="3:5" x14ac:dyDescent="0.2">
      <c r="C163" s="27" t="s">
        <v>29</v>
      </c>
      <c r="D163" s="27">
        <v>12</v>
      </c>
      <c r="E163" s="27">
        <v>12</v>
      </c>
    </row>
    <row r="164" spans="3:5" x14ac:dyDescent="0.2">
      <c r="C164" s="27" t="s">
        <v>30</v>
      </c>
      <c r="D164" s="27">
        <v>51</v>
      </c>
      <c r="E164" s="27">
        <v>51</v>
      </c>
    </row>
    <row r="165" spans="3:5" x14ac:dyDescent="0.2">
      <c r="C165" s="27" t="s">
        <v>31</v>
      </c>
      <c r="D165" s="27">
        <v>59</v>
      </c>
      <c r="E165" s="27">
        <v>59</v>
      </c>
    </row>
    <row r="166" spans="3:5" x14ac:dyDescent="0.2">
      <c r="C166" s="27" t="s">
        <v>32</v>
      </c>
      <c r="D166" s="27">
        <v>15</v>
      </c>
      <c r="E166" s="27">
        <v>15</v>
      </c>
    </row>
    <row r="167" spans="3:5" x14ac:dyDescent="0.2">
      <c r="C167" s="27" t="s">
        <v>33</v>
      </c>
      <c r="D167" s="27">
        <v>21</v>
      </c>
      <c r="E167" s="27">
        <v>21</v>
      </c>
    </row>
    <row r="168" spans="3:5" x14ac:dyDescent="0.2">
      <c r="C168" s="27" t="s">
        <v>34</v>
      </c>
      <c r="D168" s="27">
        <v>14</v>
      </c>
      <c r="E168" s="27">
        <v>14</v>
      </c>
    </row>
    <row r="169" spans="3:5" x14ac:dyDescent="0.2">
      <c r="C169" s="27" t="s">
        <v>35</v>
      </c>
      <c r="D169" s="27">
        <v>15</v>
      </c>
      <c r="E169" s="27">
        <v>15</v>
      </c>
    </row>
    <row r="170" spans="3:5" x14ac:dyDescent="0.2">
      <c r="C170" s="27" t="s">
        <v>36</v>
      </c>
      <c r="D170" s="27">
        <v>29</v>
      </c>
      <c r="E170" s="27">
        <v>29</v>
      </c>
    </row>
    <row r="171" spans="3:5" x14ac:dyDescent="0.2">
      <c r="C171" s="27" t="s">
        <v>37</v>
      </c>
      <c r="D171" s="27">
        <v>13</v>
      </c>
      <c r="E171" s="27">
        <v>13</v>
      </c>
    </row>
    <row r="172" spans="3:5" x14ac:dyDescent="0.2">
      <c r="C172" s="27" t="s">
        <v>38</v>
      </c>
      <c r="D172" s="27">
        <v>20</v>
      </c>
      <c r="E172" s="27">
        <v>20</v>
      </c>
    </row>
    <row r="173" spans="3:5" x14ac:dyDescent="0.2">
      <c r="C173" s="27" t="s">
        <v>39</v>
      </c>
      <c r="D173" s="27">
        <v>32</v>
      </c>
      <c r="E173" s="27">
        <v>32</v>
      </c>
    </row>
    <row r="174" spans="3:5" x14ac:dyDescent="0.2">
      <c r="C174" s="27" t="s">
        <v>40</v>
      </c>
      <c r="D174" s="27">
        <v>15</v>
      </c>
      <c r="E174" s="27">
        <v>15</v>
      </c>
    </row>
    <row r="175" spans="3:5" x14ac:dyDescent="0.2">
      <c r="C175" s="27" t="s">
        <v>41</v>
      </c>
      <c r="D175" s="27">
        <v>118</v>
      </c>
      <c r="E175" s="27">
        <v>118</v>
      </c>
    </row>
    <row r="176" spans="3:5" x14ac:dyDescent="0.2">
      <c r="C176" s="27" t="s">
        <v>42</v>
      </c>
      <c r="D176" s="27">
        <v>67</v>
      </c>
      <c r="E176" s="27">
        <v>67</v>
      </c>
    </row>
    <row r="177" spans="2:6" x14ac:dyDescent="0.2">
      <c r="B177" s="27" t="s">
        <v>43</v>
      </c>
      <c r="D177" s="27">
        <v>1233</v>
      </c>
      <c r="E177" s="27">
        <v>1233</v>
      </c>
    </row>
    <row r="181" spans="2:6" x14ac:dyDescent="0.2">
      <c r="B181" s="27" t="s">
        <v>172</v>
      </c>
    </row>
    <row r="182" spans="2:6" x14ac:dyDescent="0.2">
      <c r="B182" s="27" t="s">
        <v>168</v>
      </c>
    </row>
    <row r="183" spans="2:6" x14ac:dyDescent="0.2">
      <c r="D183" s="27" t="s">
        <v>50</v>
      </c>
      <c r="F183" s="27" t="s">
        <v>43</v>
      </c>
    </row>
    <row r="184" spans="2:6" x14ac:dyDescent="0.2">
      <c r="D184" s="27" t="s">
        <v>46</v>
      </c>
      <c r="E184" s="27" t="s">
        <v>49</v>
      </c>
    </row>
    <row r="185" spans="2:6" x14ac:dyDescent="0.2">
      <c r="B185" s="27" t="s">
        <v>159</v>
      </c>
      <c r="C185" s="27" t="s">
        <v>2</v>
      </c>
      <c r="D185" s="27">
        <v>32</v>
      </c>
      <c r="E185" s="27">
        <v>839</v>
      </c>
      <c r="F185" s="27">
        <v>871</v>
      </c>
    </row>
    <row r="186" spans="2:6" x14ac:dyDescent="0.2">
      <c r="C186" s="27" t="s">
        <v>7</v>
      </c>
      <c r="D186" s="27">
        <v>10</v>
      </c>
      <c r="E186" s="27">
        <v>764</v>
      </c>
      <c r="F186" s="27">
        <v>774</v>
      </c>
    </row>
    <row r="187" spans="2:6" x14ac:dyDescent="0.2">
      <c r="C187" s="27" t="s">
        <v>8</v>
      </c>
      <c r="D187" s="27">
        <v>41</v>
      </c>
      <c r="E187" s="27">
        <v>842</v>
      </c>
      <c r="F187" s="27">
        <v>883</v>
      </c>
    </row>
    <row r="188" spans="2:6" x14ac:dyDescent="0.2">
      <c r="C188" s="27" t="s">
        <v>9</v>
      </c>
      <c r="D188" s="27">
        <v>36</v>
      </c>
      <c r="E188" s="27">
        <v>861</v>
      </c>
      <c r="F188" s="27">
        <v>897</v>
      </c>
    </row>
    <row r="189" spans="2:6" x14ac:dyDescent="0.2">
      <c r="C189" s="27" t="s">
        <v>10</v>
      </c>
      <c r="D189" s="27">
        <v>47</v>
      </c>
      <c r="E189" s="27">
        <v>842</v>
      </c>
      <c r="F189" s="27">
        <v>889</v>
      </c>
    </row>
    <row r="190" spans="2:6" x14ac:dyDescent="0.2">
      <c r="C190" s="27" t="s">
        <v>11</v>
      </c>
      <c r="D190" s="27">
        <v>22</v>
      </c>
      <c r="E190" s="27">
        <v>867</v>
      </c>
      <c r="F190" s="27">
        <v>889</v>
      </c>
    </row>
    <row r="191" spans="2:6" x14ac:dyDescent="0.2">
      <c r="C191" s="27" t="s">
        <v>12</v>
      </c>
      <c r="D191" s="27">
        <v>102</v>
      </c>
      <c r="E191" s="27">
        <v>788</v>
      </c>
      <c r="F191" s="27">
        <v>890</v>
      </c>
    </row>
    <row r="192" spans="2:6" x14ac:dyDescent="0.2">
      <c r="C192" s="27" t="s">
        <v>13</v>
      </c>
      <c r="D192" s="27">
        <v>34</v>
      </c>
      <c r="E192" s="27">
        <v>864</v>
      </c>
      <c r="F192" s="27">
        <v>898</v>
      </c>
    </row>
    <row r="193" spans="3:6" x14ac:dyDescent="0.2">
      <c r="C193" s="27" t="s">
        <v>14</v>
      </c>
      <c r="D193" s="27">
        <v>32</v>
      </c>
      <c r="E193" s="27">
        <v>778</v>
      </c>
      <c r="F193" s="27">
        <v>810</v>
      </c>
    </row>
    <row r="194" spans="3:6" x14ac:dyDescent="0.2">
      <c r="C194" s="27" t="s">
        <v>15</v>
      </c>
      <c r="D194" s="27">
        <v>104</v>
      </c>
      <c r="E194" s="27">
        <v>796</v>
      </c>
      <c r="F194" s="27">
        <v>900</v>
      </c>
    </row>
    <row r="195" spans="3:6" x14ac:dyDescent="0.2">
      <c r="C195" s="27" t="s">
        <v>16</v>
      </c>
      <c r="D195" s="27">
        <v>87</v>
      </c>
      <c r="E195" s="27">
        <v>813</v>
      </c>
      <c r="F195" s="27">
        <v>900</v>
      </c>
    </row>
    <row r="196" spans="3:6" x14ac:dyDescent="0.2">
      <c r="C196" s="27" t="s">
        <v>17</v>
      </c>
      <c r="D196" s="27">
        <v>88</v>
      </c>
      <c r="E196" s="27">
        <v>809</v>
      </c>
      <c r="F196" s="27">
        <v>897</v>
      </c>
    </row>
    <row r="197" spans="3:6" x14ac:dyDescent="0.2">
      <c r="C197" s="27" t="s">
        <v>18</v>
      </c>
      <c r="D197" s="27">
        <v>156</v>
      </c>
      <c r="E197" s="27">
        <v>743</v>
      </c>
      <c r="F197" s="27">
        <v>899</v>
      </c>
    </row>
    <row r="198" spans="3:6" x14ac:dyDescent="0.2">
      <c r="C198" s="27" t="s">
        <v>19</v>
      </c>
      <c r="D198" s="27">
        <v>41</v>
      </c>
      <c r="E198" s="27">
        <v>854</v>
      </c>
      <c r="F198" s="27">
        <v>895</v>
      </c>
    </row>
    <row r="199" spans="3:6" x14ac:dyDescent="0.2">
      <c r="C199" s="27" t="s">
        <v>20</v>
      </c>
      <c r="D199" s="27">
        <v>12</v>
      </c>
      <c r="E199" s="27">
        <v>885</v>
      </c>
      <c r="F199" s="27">
        <v>897</v>
      </c>
    </row>
    <row r="200" spans="3:6" x14ac:dyDescent="0.2">
      <c r="C200" s="27" t="s">
        <v>21</v>
      </c>
      <c r="D200" s="27">
        <v>18</v>
      </c>
      <c r="E200" s="27">
        <v>882</v>
      </c>
      <c r="F200" s="27">
        <v>900</v>
      </c>
    </row>
    <row r="201" spans="3:6" x14ac:dyDescent="0.2">
      <c r="C201" s="27" t="s">
        <v>22</v>
      </c>
      <c r="D201" s="27">
        <v>15</v>
      </c>
      <c r="E201" s="27">
        <v>868</v>
      </c>
      <c r="F201" s="27">
        <v>883</v>
      </c>
    </row>
    <row r="202" spans="3:6" x14ac:dyDescent="0.2">
      <c r="C202" s="27" t="s">
        <v>23</v>
      </c>
      <c r="D202" s="27">
        <v>43</v>
      </c>
      <c r="E202" s="27">
        <v>821</v>
      </c>
      <c r="F202" s="27">
        <v>864</v>
      </c>
    </row>
    <row r="203" spans="3:6" x14ac:dyDescent="0.2">
      <c r="C203" s="27" t="s">
        <v>24</v>
      </c>
      <c r="D203" s="27">
        <v>49</v>
      </c>
      <c r="E203" s="27">
        <v>847</v>
      </c>
      <c r="F203" s="27">
        <v>896</v>
      </c>
    </row>
    <row r="204" spans="3:6" x14ac:dyDescent="0.2">
      <c r="C204" s="27" t="s">
        <v>25</v>
      </c>
      <c r="D204" s="27">
        <v>41</v>
      </c>
      <c r="E204" s="27">
        <v>856</v>
      </c>
      <c r="F204" s="27">
        <v>897</v>
      </c>
    </row>
    <row r="205" spans="3:6" x14ac:dyDescent="0.2">
      <c r="C205" s="27" t="s">
        <v>26</v>
      </c>
      <c r="D205" s="27">
        <v>106</v>
      </c>
      <c r="E205" s="27">
        <v>783</v>
      </c>
      <c r="F205" s="27">
        <v>889</v>
      </c>
    </row>
    <row r="206" spans="3:6" x14ac:dyDescent="0.2">
      <c r="C206" s="27" t="s">
        <v>27</v>
      </c>
      <c r="D206" s="27">
        <v>45</v>
      </c>
      <c r="E206" s="27">
        <v>810</v>
      </c>
      <c r="F206" s="27">
        <v>855</v>
      </c>
    </row>
    <row r="207" spans="3:6" x14ac:dyDescent="0.2">
      <c r="C207" s="27" t="s">
        <v>28</v>
      </c>
      <c r="D207" s="27">
        <v>26</v>
      </c>
      <c r="E207" s="27">
        <v>806</v>
      </c>
      <c r="F207" s="27">
        <v>832</v>
      </c>
    </row>
    <row r="208" spans="3:6" x14ac:dyDescent="0.2">
      <c r="C208" s="27" t="s">
        <v>29</v>
      </c>
      <c r="D208" s="27">
        <v>70</v>
      </c>
      <c r="E208" s="27">
        <v>750</v>
      </c>
      <c r="F208" s="27">
        <v>820</v>
      </c>
    </row>
    <row r="209" spans="2:6" x14ac:dyDescent="0.2">
      <c r="C209" s="27" t="s">
        <v>30</v>
      </c>
      <c r="D209" s="27">
        <v>61</v>
      </c>
      <c r="E209" s="27">
        <v>772</v>
      </c>
      <c r="F209" s="27">
        <v>833</v>
      </c>
    </row>
    <row r="210" spans="2:6" x14ac:dyDescent="0.2">
      <c r="C210" s="27" t="s">
        <v>31</v>
      </c>
      <c r="D210" s="27">
        <v>220</v>
      </c>
      <c r="E210" s="27">
        <v>652</v>
      </c>
      <c r="F210" s="27">
        <v>872</v>
      </c>
    </row>
    <row r="211" spans="2:6" x14ac:dyDescent="0.2">
      <c r="C211" s="27" t="s">
        <v>32</v>
      </c>
      <c r="D211" s="27">
        <v>69</v>
      </c>
      <c r="E211" s="27">
        <v>823</v>
      </c>
      <c r="F211" s="27">
        <v>892</v>
      </c>
    </row>
    <row r="212" spans="2:6" x14ac:dyDescent="0.2">
      <c r="C212" s="27" t="s">
        <v>33</v>
      </c>
      <c r="D212" s="27">
        <v>122</v>
      </c>
      <c r="E212" s="27">
        <v>770</v>
      </c>
      <c r="F212" s="27">
        <v>892</v>
      </c>
    </row>
    <row r="213" spans="2:6" x14ac:dyDescent="0.2">
      <c r="C213" s="27" t="s">
        <v>34</v>
      </c>
      <c r="D213" s="27">
        <v>101</v>
      </c>
      <c r="E213" s="27">
        <v>795</v>
      </c>
      <c r="F213" s="27">
        <v>896</v>
      </c>
    </row>
    <row r="214" spans="2:6" x14ac:dyDescent="0.2">
      <c r="C214" s="27" t="s">
        <v>35</v>
      </c>
      <c r="D214" s="27">
        <v>13</v>
      </c>
      <c r="E214" s="27">
        <v>842</v>
      </c>
      <c r="F214" s="27">
        <v>855</v>
      </c>
    </row>
    <row r="215" spans="2:6" x14ac:dyDescent="0.2">
      <c r="C215" s="27" t="s">
        <v>36</v>
      </c>
      <c r="D215" s="27">
        <v>92</v>
      </c>
      <c r="E215" s="27">
        <v>761</v>
      </c>
      <c r="F215" s="27">
        <v>853</v>
      </c>
    </row>
    <row r="216" spans="2:6" x14ac:dyDescent="0.2">
      <c r="C216" s="27" t="s">
        <v>37</v>
      </c>
      <c r="D216" s="27">
        <v>14</v>
      </c>
      <c r="E216" s="27">
        <v>885</v>
      </c>
      <c r="F216" s="27">
        <v>899</v>
      </c>
    </row>
    <row r="217" spans="2:6" x14ac:dyDescent="0.2">
      <c r="C217" s="27" t="s">
        <v>38</v>
      </c>
      <c r="D217" s="27">
        <v>51</v>
      </c>
      <c r="E217" s="27">
        <v>848</v>
      </c>
      <c r="F217" s="27">
        <v>899</v>
      </c>
    </row>
    <row r="218" spans="2:6" x14ac:dyDescent="0.2">
      <c r="C218" s="27" t="s">
        <v>39</v>
      </c>
      <c r="D218" s="27">
        <v>40</v>
      </c>
      <c r="E218" s="27">
        <v>855</v>
      </c>
      <c r="F218" s="27">
        <v>895</v>
      </c>
    </row>
    <row r="219" spans="2:6" x14ac:dyDescent="0.2">
      <c r="C219" s="27" t="s">
        <v>40</v>
      </c>
      <c r="D219" s="27">
        <v>15</v>
      </c>
      <c r="E219" s="27">
        <v>882</v>
      </c>
      <c r="F219" s="27">
        <v>897</v>
      </c>
    </row>
    <row r="220" spans="2:6" x14ac:dyDescent="0.2">
      <c r="C220" s="27" t="s">
        <v>41</v>
      </c>
      <c r="D220" s="27">
        <v>141</v>
      </c>
      <c r="E220" s="27">
        <v>750</v>
      </c>
      <c r="F220" s="27">
        <v>891</v>
      </c>
    </row>
    <row r="221" spans="2:6" x14ac:dyDescent="0.2">
      <c r="C221" s="27" t="s">
        <v>42</v>
      </c>
      <c r="D221" s="27">
        <v>34</v>
      </c>
      <c r="E221" s="27">
        <v>865</v>
      </c>
      <c r="F221" s="27">
        <v>899</v>
      </c>
    </row>
    <row r="222" spans="2:6" x14ac:dyDescent="0.2">
      <c r="B222" s="27" t="s">
        <v>43</v>
      </c>
      <c r="D222" s="27">
        <v>2230</v>
      </c>
      <c r="E222" s="27">
        <v>30268</v>
      </c>
      <c r="F222" s="27">
        <v>32498</v>
      </c>
    </row>
    <row r="226" spans="2:6" x14ac:dyDescent="0.2">
      <c r="B226" s="27" t="s">
        <v>173</v>
      </c>
    </row>
    <row r="227" spans="2:6" x14ac:dyDescent="0.2">
      <c r="B227" s="27" t="s">
        <v>168</v>
      </c>
    </row>
    <row r="228" spans="2:6" x14ac:dyDescent="0.2">
      <c r="D228" s="27" t="s">
        <v>51</v>
      </c>
      <c r="F228" s="27" t="s">
        <v>43</v>
      </c>
    </row>
    <row r="229" spans="2:6" x14ac:dyDescent="0.2">
      <c r="D229" s="27" t="s">
        <v>46</v>
      </c>
      <c r="E229" s="27" t="s">
        <v>49</v>
      </c>
    </row>
    <row r="230" spans="2:6" x14ac:dyDescent="0.2">
      <c r="B230" s="27" t="s">
        <v>159</v>
      </c>
      <c r="C230" s="27" t="s">
        <v>2</v>
      </c>
      <c r="D230" s="27">
        <v>6</v>
      </c>
      <c r="E230" s="27">
        <v>865</v>
      </c>
      <c r="F230" s="27">
        <v>871</v>
      </c>
    </row>
    <row r="231" spans="2:6" x14ac:dyDescent="0.2">
      <c r="C231" s="27" t="s">
        <v>7</v>
      </c>
      <c r="D231" s="27">
        <v>5</v>
      </c>
      <c r="E231" s="27">
        <v>769</v>
      </c>
      <c r="F231" s="27">
        <v>774</v>
      </c>
    </row>
    <row r="232" spans="2:6" x14ac:dyDescent="0.2">
      <c r="C232" s="27" t="s">
        <v>8</v>
      </c>
      <c r="D232" s="27">
        <v>2</v>
      </c>
      <c r="E232" s="27">
        <v>881</v>
      </c>
      <c r="F232" s="27">
        <v>883</v>
      </c>
    </row>
    <row r="233" spans="2:6" x14ac:dyDescent="0.2">
      <c r="C233" s="27" t="s">
        <v>9</v>
      </c>
      <c r="D233" s="27">
        <v>5</v>
      </c>
      <c r="E233" s="27">
        <v>892</v>
      </c>
      <c r="F233" s="27">
        <v>897</v>
      </c>
    </row>
    <row r="234" spans="2:6" x14ac:dyDescent="0.2">
      <c r="C234" s="27" t="s">
        <v>10</v>
      </c>
      <c r="D234" s="27">
        <v>5</v>
      </c>
      <c r="E234" s="27">
        <v>884</v>
      </c>
      <c r="F234" s="27">
        <v>889</v>
      </c>
    </row>
    <row r="235" spans="2:6" x14ac:dyDescent="0.2">
      <c r="C235" s="27" t="s">
        <v>11</v>
      </c>
      <c r="D235" s="27">
        <v>1</v>
      </c>
      <c r="E235" s="27">
        <v>887</v>
      </c>
      <c r="F235" s="27">
        <v>888</v>
      </c>
    </row>
    <row r="236" spans="2:6" x14ac:dyDescent="0.2">
      <c r="C236" s="27" t="s">
        <v>12</v>
      </c>
      <c r="D236" s="27">
        <v>6</v>
      </c>
      <c r="E236" s="27">
        <v>884</v>
      </c>
      <c r="F236" s="27">
        <v>890</v>
      </c>
    </row>
    <row r="237" spans="2:6" x14ac:dyDescent="0.2">
      <c r="C237" s="27" t="s">
        <v>13</v>
      </c>
      <c r="D237" s="27">
        <v>15</v>
      </c>
      <c r="E237" s="27">
        <v>883</v>
      </c>
      <c r="F237" s="27">
        <v>898</v>
      </c>
    </row>
    <row r="238" spans="2:6" x14ac:dyDescent="0.2">
      <c r="C238" s="27" t="s">
        <v>14</v>
      </c>
      <c r="D238" s="27">
        <v>4</v>
      </c>
      <c r="E238" s="27">
        <v>805</v>
      </c>
      <c r="F238" s="27">
        <v>809</v>
      </c>
    </row>
    <row r="239" spans="2:6" x14ac:dyDescent="0.2">
      <c r="C239" s="27" t="s">
        <v>15</v>
      </c>
      <c r="D239" s="27">
        <v>8</v>
      </c>
      <c r="E239" s="27">
        <v>892</v>
      </c>
      <c r="F239" s="27">
        <v>900</v>
      </c>
    </row>
    <row r="240" spans="2:6" x14ac:dyDescent="0.2">
      <c r="C240" s="27" t="s">
        <v>16</v>
      </c>
      <c r="D240" s="27">
        <v>5</v>
      </c>
      <c r="E240" s="27">
        <v>895</v>
      </c>
      <c r="F240" s="27">
        <v>900</v>
      </c>
    </row>
    <row r="241" spans="3:6" x14ac:dyDescent="0.2">
      <c r="C241" s="27" t="s">
        <v>17</v>
      </c>
      <c r="D241" s="27">
        <v>25</v>
      </c>
      <c r="E241" s="27">
        <v>872</v>
      </c>
      <c r="F241" s="27">
        <v>897</v>
      </c>
    </row>
    <row r="242" spans="3:6" x14ac:dyDescent="0.2">
      <c r="C242" s="27" t="s">
        <v>18</v>
      </c>
      <c r="D242" s="27">
        <v>13</v>
      </c>
      <c r="E242" s="27">
        <v>886</v>
      </c>
      <c r="F242" s="27">
        <v>899</v>
      </c>
    </row>
    <row r="243" spans="3:6" x14ac:dyDescent="0.2">
      <c r="C243" s="27" t="s">
        <v>19</v>
      </c>
      <c r="D243" s="27">
        <v>11</v>
      </c>
      <c r="E243" s="27">
        <v>884</v>
      </c>
      <c r="F243" s="27">
        <v>895</v>
      </c>
    </row>
    <row r="244" spans="3:6" x14ac:dyDescent="0.2">
      <c r="C244" s="27" t="s">
        <v>20</v>
      </c>
      <c r="D244" s="27">
        <v>1</v>
      </c>
      <c r="E244" s="27">
        <v>896</v>
      </c>
      <c r="F244" s="27">
        <v>897</v>
      </c>
    </row>
    <row r="245" spans="3:6" x14ac:dyDescent="0.2">
      <c r="C245" s="27" t="s">
        <v>21</v>
      </c>
      <c r="D245" s="27">
        <v>10</v>
      </c>
      <c r="E245" s="27">
        <v>890</v>
      </c>
      <c r="F245" s="27">
        <v>900</v>
      </c>
    </row>
    <row r="246" spans="3:6" x14ac:dyDescent="0.2">
      <c r="C246" s="27" t="s">
        <v>22</v>
      </c>
      <c r="D246" s="27">
        <v>4</v>
      </c>
      <c r="E246" s="27">
        <v>879</v>
      </c>
      <c r="F246" s="27">
        <v>883</v>
      </c>
    </row>
    <row r="247" spans="3:6" x14ac:dyDescent="0.2">
      <c r="C247" s="27" t="s">
        <v>23</v>
      </c>
      <c r="D247" s="27">
        <v>3</v>
      </c>
      <c r="E247" s="27">
        <v>861</v>
      </c>
      <c r="F247" s="27">
        <v>864</v>
      </c>
    </row>
    <row r="248" spans="3:6" x14ac:dyDescent="0.2">
      <c r="C248" s="27" t="s">
        <v>24</v>
      </c>
      <c r="D248" s="27">
        <v>4</v>
      </c>
      <c r="E248" s="27">
        <v>892</v>
      </c>
      <c r="F248" s="27">
        <v>896</v>
      </c>
    </row>
    <row r="249" spans="3:6" x14ac:dyDescent="0.2">
      <c r="C249" s="27" t="s">
        <v>25</v>
      </c>
      <c r="D249" s="27">
        <v>10</v>
      </c>
      <c r="E249" s="27">
        <v>887</v>
      </c>
      <c r="F249" s="27">
        <v>897</v>
      </c>
    </row>
    <row r="250" spans="3:6" x14ac:dyDescent="0.2">
      <c r="C250" s="27" t="s">
        <v>26</v>
      </c>
      <c r="D250" s="27">
        <v>24</v>
      </c>
      <c r="E250" s="27">
        <v>865</v>
      </c>
      <c r="F250" s="27">
        <v>889</v>
      </c>
    </row>
    <row r="251" spans="3:6" x14ac:dyDescent="0.2">
      <c r="C251" s="27" t="s">
        <v>27</v>
      </c>
      <c r="D251" s="27">
        <v>17</v>
      </c>
      <c r="E251" s="27">
        <v>838</v>
      </c>
      <c r="F251" s="27">
        <v>855</v>
      </c>
    </row>
    <row r="252" spans="3:6" x14ac:dyDescent="0.2">
      <c r="C252" s="27" t="s">
        <v>28</v>
      </c>
      <c r="D252" s="27">
        <v>3</v>
      </c>
      <c r="E252" s="27">
        <v>829</v>
      </c>
      <c r="F252" s="27">
        <v>832</v>
      </c>
    </row>
    <row r="253" spans="3:6" x14ac:dyDescent="0.2">
      <c r="C253" s="27" t="s">
        <v>29</v>
      </c>
      <c r="D253" s="27">
        <v>23</v>
      </c>
      <c r="E253" s="27">
        <v>797</v>
      </c>
      <c r="F253" s="27">
        <v>820</v>
      </c>
    </row>
    <row r="254" spans="3:6" x14ac:dyDescent="0.2">
      <c r="C254" s="27" t="s">
        <v>30</v>
      </c>
      <c r="D254" s="27">
        <v>16</v>
      </c>
      <c r="E254" s="27">
        <v>817</v>
      </c>
      <c r="F254" s="27">
        <v>833</v>
      </c>
    </row>
    <row r="255" spans="3:6" x14ac:dyDescent="0.2">
      <c r="C255" s="27" t="s">
        <v>31</v>
      </c>
      <c r="D255" s="27">
        <v>52</v>
      </c>
      <c r="E255" s="27">
        <v>820</v>
      </c>
      <c r="F255" s="27">
        <v>872</v>
      </c>
    </row>
    <row r="256" spans="3:6" x14ac:dyDescent="0.2">
      <c r="C256" s="27" t="s">
        <v>32</v>
      </c>
      <c r="D256" s="27">
        <v>18</v>
      </c>
      <c r="E256" s="27">
        <v>874</v>
      </c>
      <c r="F256" s="27">
        <v>892</v>
      </c>
    </row>
    <row r="257" spans="2:6" x14ac:dyDescent="0.2">
      <c r="C257" s="27" t="s">
        <v>33</v>
      </c>
      <c r="D257" s="27">
        <v>8</v>
      </c>
      <c r="E257" s="27">
        <v>884</v>
      </c>
      <c r="F257" s="27">
        <v>892</v>
      </c>
    </row>
    <row r="258" spans="2:6" x14ac:dyDescent="0.2">
      <c r="C258" s="27" t="s">
        <v>34</v>
      </c>
      <c r="D258" s="27">
        <v>22</v>
      </c>
      <c r="E258" s="27">
        <v>874</v>
      </c>
      <c r="F258" s="27">
        <v>896</v>
      </c>
    </row>
    <row r="259" spans="2:6" x14ac:dyDescent="0.2">
      <c r="C259" s="27" t="s">
        <v>35</v>
      </c>
      <c r="D259" s="27">
        <v>8</v>
      </c>
      <c r="E259" s="27">
        <v>847</v>
      </c>
      <c r="F259" s="27">
        <v>855</v>
      </c>
    </row>
    <row r="260" spans="2:6" x14ac:dyDescent="0.2">
      <c r="C260" s="27" t="s">
        <v>36</v>
      </c>
      <c r="D260" s="27">
        <v>2</v>
      </c>
      <c r="E260" s="27">
        <v>851</v>
      </c>
      <c r="F260" s="27">
        <v>853</v>
      </c>
    </row>
    <row r="261" spans="2:6" x14ac:dyDescent="0.2">
      <c r="C261" s="27" t="s">
        <v>37</v>
      </c>
      <c r="D261" s="27">
        <v>5</v>
      </c>
      <c r="E261" s="27">
        <v>894</v>
      </c>
      <c r="F261" s="27">
        <v>899</v>
      </c>
    </row>
    <row r="262" spans="2:6" x14ac:dyDescent="0.2">
      <c r="C262" s="27" t="s">
        <v>38</v>
      </c>
      <c r="D262" s="27">
        <v>10</v>
      </c>
      <c r="E262" s="27">
        <v>889</v>
      </c>
      <c r="F262" s="27">
        <v>899</v>
      </c>
    </row>
    <row r="263" spans="2:6" x14ac:dyDescent="0.2">
      <c r="C263" s="27" t="s">
        <v>39</v>
      </c>
      <c r="D263" s="27">
        <v>31</v>
      </c>
      <c r="E263" s="27">
        <v>864</v>
      </c>
      <c r="F263" s="27">
        <v>895</v>
      </c>
    </row>
    <row r="264" spans="2:6" x14ac:dyDescent="0.2">
      <c r="C264" s="27" t="s">
        <v>40</v>
      </c>
      <c r="D264" s="27">
        <v>4</v>
      </c>
      <c r="E264" s="27">
        <v>893</v>
      </c>
      <c r="F264" s="27">
        <v>897</v>
      </c>
    </row>
    <row r="265" spans="2:6" x14ac:dyDescent="0.2">
      <c r="C265" s="27" t="s">
        <v>41</v>
      </c>
      <c r="D265" s="27">
        <v>36</v>
      </c>
      <c r="E265" s="27">
        <v>855</v>
      </c>
      <c r="F265" s="27">
        <v>891</v>
      </c>
    </row>
    <row r="266" spans="2:6" x14ac:dyDescent="0.2">
      <c r="C266" s="27" t="s">
        <v>42</v>
      </c>
      <c r="D266" s="27">
        <v>18</v>
      </c>
      <c r="E266" s="27">
        <v>881</v>
      </c>
      <c r="F266" s="27">
        <v>899</v>
      </c>
    </row>
    <row r="267" spans="2:6" x14ac:dyDescent="0.2">
      <c r="B267" s="27" t="s">
        <v>43</v>
      </c>
      <c r="D267" s="27">
        <v>440</v>
      </c>
      <c r="E267" s="27">
        <v>32056</v>
      </c>
      <c r="F267" s="27">
        <v>32496</v>
      </c>
    </row>
    <row r="271" spans="2:6" x14ac:dyDescent="0.2">
      <c r="B271" s="27" t="s">
        <v>174</v>
      </c>
    </row>
    <row r="272" spans="2:6" x14ac:dyDescent="0.2">
      <c r="B272" s="27" t="s">
        <v>168</v>
      </c>
    </row>
    <row r="273" spans="2:6" x14ac:dyDescent="0.2">
      <c r="D273" s="27" t="s">
        <v>52</v>
      </c>
      <c r="F273" s="27" t="s">
        <v>43</v>
      </c>
    </row>
    <row r="274" spans="2:6" x14ac:dyDescent="0.2">
      <c r="D274" s="27" t="s">
        <v>46</v>
      </c>
      <c r="E274" s="27" t="s">
        <v>49</v>
      </c>
    </row>
    <row r="275" spans="2:6" x14ac:dyDescent="0.2">
      <c r="B275" s="27" t="s">
        <v>159</v>
      </c>
      <c r="C275" s="27" t="s">
        <v>2</v>
      </c>
      <c r="D275" s="27">
        <v>190</v>
      </c>
      <c r="E275" s="27">
        <v>681</v>
      </c>
      <c r="F275" s="27">
        <v>871</v>
      </c>
    </row>
    <row r="276" spans="2:6" x14ac:dyDescent="0.2">
      <c r="C276" s="27" t="s">
        <v>7</v>
      </c>
      <c r="D276" s="27">
        <v>33</v>
      </c>
      <c r="E276" s="27">
        <v>741</v>
      </c>
      <c r="F276" s="27">
        <v>774</v>
      </c>
    </row>
    <row r="277" spans="2:6" x14ac:dyDescent="0.2">
      <c r="C277" s="27" t="s">
        <v>8</v>
      </c>
      <c r="D277" s="27">
        <v>171</v>
      </c>
      <c r="E277" s="27">
        <v>712</v>
      </c>
      <c r="F277" s="27">
        <v>883</v>
      </c>
    </row>
    <row r="278" spans="2:6" x14ac:dyDescent="0.2">
      <c r="C278" s="27" t="s">
        <v>9</v>
      </c>
      <c r="D278" s="27">
        <v>195</v>
      </c>
      <c r="E278" s="27">
        <v>702</v>
      </c>
      <c r="F278" s="27">
        <v>897</v>
      </c>
    </row>
    <row r="279" spans="2:6" x14ac:dyDescent="0.2">
      <c r="C279" s="27" t="s">
        <v>10</v>
      </c>
      <c r="D279" s="27">
        <v>108</v>
      </c>
      <c r="E279" s="27">
        <v>781</v>
      </c>
      <c r="F279" s="27">
        <v>889</v>
      </c>
    </row>
    <row r="280" spans="2:6" x14ac:dyDescent="0.2">
      <c r="C280" s="27" t="s">
        <v>11</v>
      </c>
      <c r="D280" s="27">
        <v>62</v>
      </c>
      <c r="E280" s="27">
        <v>826</v>
      </c>
      <c r="F280" s="27">
        <v>888</v>
      </c>
    </row>
    <row r="281" spans="2:6" x14ac:dyDescent="0.2">
      <c r="C281" s="27" t="s">
        <v>12</v>
      </c>
      <c r="D281" s="27">
        <v>224</v>
      </c>
      <c r="E281" s="27">
        <v>666</v>
      </c>
      <c r="F281" s="27">
        <v>890</v>
      </c>
    </row>
    <row r="282" spans="2:6" x14ac:dyDescent="0.2">
      <c r="C282" s="27" t="s">
        <v>13</v>
      </c>
      <c r="D282" s="27">
        <v>114</v>
      </c>
      <c r="E282" s="27">
        <v>784</v>
      </c>
      <c r="F282" s="27">
        <v>898</v>
      </c>
    </row>
    <row r="283" spans="2:6" x14ac:dyDescent="0.2">
      <c r="C283" s="27" t="s">
        <v>14</v>
      </c>
      <c r="D283" s="27">
        <v>117</v>
      </c>
      <c r="E283" s="27">
        <v>693</v>
      </c>
      <c r="F283" s="27">
        <v>810</v>
      </c>
    </row>
    <row r="284" spans="2:6" x14ac:dyDescent="0.2">
      <c r="C284" s="27" t="s">
        <v>15</v>
      </c>
      <c r="D284" s="27">
        <v>268</v>
      </c>
      <c r="E284" s="27">
        <v>632</v>
      </c>
      <c r="F284" s="27">
        <v>900</v>
      </c>
    </row>
    <row r="285" spans="2:6" x14ac:dyDescent="0.2">
      <c r="C285" s="27" t="s">
        <v>16</v>
      </c>
      <c r="D285" s="27">
        <v>256</v>
      </c>
      <c r="E285" s="27">
        <v>644</v>
      </c>
      <c r="F285" s="27">
        <v>900</v>
      </c>
    </row>
    <row r="286" spans="2:6" x14ac:dyDescent="0.2">
      <c r="C286" s="27" t="s">
        <v>17</v>
      </c>
      <c r="D286" s="27">
        <v>471</v>
      </c>
      <c r="E286" s="27">
        <v>426</v>
      </c>
      <c r="F286" s="27">
        <v>897</v>
      </c>
    </row>
    <row r="287" spans="2:6" x14ac:dyDescent="0.2">
      <c r="C287" s="27" t="s">
        <v>18</v>
      </c>
      <c r="D287" s="27">
        <v>465</v>
      </c>
      <c r="E287" s="27">
        <v>434</v>
      </c>
      <c r="F287" s="27">
        <v>899</v>
      </c>
    </row>
    <row r="288" spans="2:6" x14ac:dyDescent="0.2">
      <c r="C288" s="27" t="s">
        <v>19</v>
      </c>
      <c r="D288" s="27">
        <v>188</v>
      </c>
      <c r="E288" s="27">
        <v>707</v>
      </c>
      <c r="F288" s="27">
        <v>895</v>
      </c>
    </row>
    <row r="289" spans="3:6" x14ac:dyDescent="0.2">
      <c r="C289" s="27" t="s">
        <v>20</v>
      </c>
      <c r="D289" s="27">
        <v>57</v>
      </c>
      <c r="E289" s="27">
        <v>840</v>
      </c>
      <c r="F289" s="27">
        <v>897</v>
      </c>
    </row>
    <row r="290" spans="3:6" x14ac:dyDescent="0.2">
      <c r="C290" s="27" t="s">
        <v>21</v>
      </c>
      <c r="D290" s="27">
        <v>142</v>
      </c>
      <c r="E290" s="27">
        <v>758</v>
      </c>
      <c r="F290" s="27">
        <v>900</v>
      </c>
    </row>
    <row r="291" spans="3:6" x14ac:dyDescent="0.2">
      <c r="C291" s="27" t="s">
        <v>22</v>
      </c>
      <c r="D291" s="27">
        <v>40</v>
      </c>
      <c r="E291" s="27">
        <v>843</v>
      </c>
      <c r="F291" s="27">
        <v>883</v>
      </c>
    </row>
    <row r="292" spans="3:6" x14ac:dyDescent="0.2">
      <c r="C292" s="27" t="s">
        <v>23</v>
      </c>
      <c r="D292" s="27">
        <v>203</v>
      </c>
      <c r="E292" s="27">
        <v>661</v>
      </c>
      <c r="F292" s="27">
        <v>864</v>
      </c>
    </row>
    <row r="293" spans="3:6" x14ac:dyDescent="0.2">
      <c r="C293" s="27" t="s">
        <v>24</v>
      </c>
      <c r="D293" s="27">
        <v>93</v>
      </c>
      <c r="E293" s="27">
        <v>803</v>
      </c>
      <c r="F293" s="27">
        <v>896</v>
      </c>
    </row>
    <row r="294" spans="3:6" x14ac:dyDescent="0.2">
      <c r="C294" s="27" t="s">
        <v>25</v>
      </c>
      <c r="D294" s="27">
        <v>82</v>
      </c>
      <c r="E294" s="27">
        <v>815</v>
      </c>
      <c r="F294" s="27">
        <v>897</v>
      </c>
    </row>
    <row r="295" spans="3:6" x14ac:dyDescent="0.2">
      <c r="C295" s="27" t="s">
        <v>26</v>
      </c>
      <c r="D295" s="27">
        <v>82</v>
      </c>
      <c r="E295" s="27">
        <v>807</v>
      </c>
      <c r="F295" s="27">
        <v>889</v>
      </c>
    </row>
    <row r="296" spans="3:6" x14ac:dyDescent="0.2">
      <c r="C296" s="27" t="s">
        <v>27</v>
      </c>
      <c r="D296" s="27">
        <v>113</v>
      </c>
      <c r="E296" s="27">
        <v>742</v>
      </c>
      <c r="F296" s="27">
        <v>855</v>
      </c>
    </row>
    <row r="297" spans="3:6" x14ac:dyDescent="0.2">
      <c r="C297" s="27" t="s">
        <v>28</v>
      </c>
      <c r="D297" s="27">
        <v>319</v>
      </c>
      <c r="E297" s="27">
        <v>513</v>
      </c>
      <c r="F297" s="27">
        <v>832</v>
      </c>
    </row>
    <row r="298" spans="3:6" x14ac:dyDescent="0.2">
      <c r="C298" s="27" t="s">
        <v>29</v>
      </c>
      <c r="D298" s="27">
        <v>404</v>
      </c>
      <c r="E298" s="27">
        <v>416</v>
      </c>
      <c r="F298" s="27">
        <v>820</v>
      </c>
    </row>
    <row r="299" spans="3:6" x14ac:dyDescent="0.2">
      <c r="C299" s="27" t="s">
        <v>30</v>
      </c>
      <c r="D299" s="27">
        <v>196</v>
      </c>
      <c r="E299" s="27">
        <v>637</v>
      </c>
      <c r="F299" s="27">
        <v>833</v>
      </c>
    </row>
    <row r="300" spans="3:6" x14ac:dyDescent="0.2">
      <c r="C300" s="27" t="s">
        <v>31</v>
      </c>
      <c r="D300" s="27">
        <v>247</v>
      </c>
      <c r="E300" s="27">
        <v>625</v>
      </c>
      <c r="F300" s="27">
        <v>872</v>
      </c>
    </row>
    <row r="301" spans="3:6" x14ac:dyDescent="0.2">
      <c r="C301" s="27" t="s">
        <v>32</v>
      </c>
      <c r="D301" s="27">
        <v>422</v>
      </c>
      <c r="E301" s="27">
        <v>470</v>
      </c>
      <c r="F301" s="27">
        <v>892</v>
      </c>
    </row>
    <row r="302" spans="3:6" x14ac:dyDescent="0.2">
      <c r="C302" s="27" t="s">
        <v>33</v>
      </c>
      <c r="D302" s="27">
        <v>322</v>
      </c>
      <c r="E302" s="27">
        <v>570</v>
      </c>
      <c r="F302" s="27">
        <v>892</v>
      </c>
    </row>
    <row r="303" spans="3:6" x14ac:dyDescent="0.2">
      <c r="C303" s="27" t="s">
        <v>34</v>
      </c>
      <c r="D303" s="27">
        <v>462</v>
      </c>
      <c r="E303" s="27">
        <v>434</v>
      </c>
      <c r="F303" s="27">
        <v>896</v>
      </c>
    </row>
    <row r="304" spans="3:6" x14ac:dyDescent="0.2">
      <c r="C304" s="27" t="s">
        <v>35</v>
      </c>
      <c r="D304" s="27">
        <v>264</v>
      </c>
      <c r="E304" s="27">
        <v>592</v>
      </c>
      <c r="F304" s="27">
        <v>856</v>
      </c>
    </row>
    <row r="305" spans="2:6" x14ac:dyDescent="0.2">
      <c r="C305" s="27" t="s">
        <v>36</v>
      </c>
      <c r="D305" s="27">
        <v>87</v>
      </c>
      <c r="E305" s="27">
        <v>766</v>
      </c>
      <c r="F305" s="27">
        <v>853</v>
      </c>
    </row>
    <row r="306" spans="2:6" x14ac:dyDescent="0.2">
      <c r="C306" s="27" t="s">
        <v>37</v>
      </c>
      <c r="D306" s="27">
        <v>132</v>
      </c>
      <c r="E306" s="27">
        <v>767</v>
      </c>
      <c r="F306" s="27">
        <v>899</v>
      </c>
    </row>
    <row r="307" spans="2:6" x14ac:dyDescent="0.2">
      <c r="C307" s="27" t="s">
        <v>38</v>
      </c>
      <c r="D307" s="27">
        <v>49</v>
      </c>
      <c r="E307" s="27">
        <v>850</v>
      </c>
      <c r="F307" s="27">
        <v>899</v>
      </c>
    </row>
    <row r="308" spans="2:6" x14ac:dyDescent="0.2">
      <c r="C308" s="27" t="s">
        <v>39</v>
      </c>
      <c r="D308" s="27">
        <v>21</v>
      </c>
      <c r="E308" s="27">
        <v>874</v>
      </c>
      <c r="F308" s="27">
        <v>895</v>
      </c>
    </row>
    <row r="309" spans="2:6" x14ac:dyDescent="0.2">
      <c r="C309" s="27" t="s">
        <v>40</v>
      </c>
      <c r="D309" s="27">
        <v>51</v>
      </c>
      <c r="E309" s="27">
        <v>846</v>
      </c>
      <c r="F309" s="27">
        <v>897</v>
      </c>
    </row>
    <row r="310" spans="2:6" x14ac:dyDescent="0.2">
      <c r="C310" s="27" t="s">
        <v>41</v>
      </c>
      <c r="D310" s="27">
        <v>180</v>
      </c>
      <c r="E310" s="27">
        <v>711</v>
      </c>
      <c r="F310" s="27">
        <v>891</v>
      </c>
    </row>
    <row r="311" spans="2:6" x14ac:dyDescent="0.2">
      <c r="C311" s="27" t="s">
        <v>42</v>
      </c>
      <c r="D311" s="27">
        <v>308</v>
      </c>
      <c r="E311" s="27">
        <v>591</v>
      </c>
      <c r="F311" s="27">
        <v>899</v>
      </c>
    </row>
    <row r="312" spans="2:6" x14ac:dyDescent="0.2">
      <c r="B312" s="27" t="s">
        <v>43</v>
      </c>
      <c r="D312" s="27">
        <v>7138</v>
      </c>
      <c r="E312" s="27">
        <v>25360</v>
      </c>
      <c r="F312" s="27">
        <v>32498</v>
      </c>
    </row>
    <row r="316" spans="2:6" x14ac:dyDescent="0.2">
      <c r="B316" s="27" t="s">
        <v>175</v>
      </c>
    </row>
    <row r="317" spans="2:6" x14ac:dyDescent="0.2">
      <c r="B317" s="27" t="s">
        <v>168</v>
      </c>
    </row>
    <row r="318" spans="2:6" x14ac:dyDescent="0.2">
      <c r="D318" s="27" t="s">
        <v>53</v>
      </c>
      <c r="F318" s="27" t="s">
        <v>43</v>
      </c>
    </row>
    <row r="319" spans="2:6" x14ac:dyDescent="0.2">
      <c r="D319" s="27" t="s">
        <v>46</v>
      </c>
      <c r="E319" s="27" t="s">
        <v>49</v>
      </c>
    </row>
    <row r="320" spans="2:6" x14ac:dyDescent="0.2">
      <c r="B320" s="27" t="s">
        <v>159</v>
      </c>
      <c r="C320" s="27" t="s">
        <v>2</v>
      </c>
      <c r="D320" s="27">
        <v>97</v>
      </c>
      <c r="E320" s="27">
        <v>774</v>
      </c>
      <c r="F320" s="27">
        <v>871</v>
      </c>
    </row>
    <row r="321" spans="3:6" x14ac:dyDescent="0.2">
      <c r="C321" s="27" t="s">
        <v>7</v>
      </c>
      <c r="D321" s="27">
        <v>66</v>
      </c>
      <c r="E321" s="27">
        <v>708</v>
      </c>
      <c r="F321" s="27">
        <v>774</v>
      </c>
    </row>
    <row r="322" spans="3:6" x14ac:dyDescent="0.2">
      <c r="C322" s="27" t="s">
        <v>8</v>
      </c>
      <c r="D322" s="27">
        <v>134</v>
      </c>
      <c r="E322" s="27">
        <v>749</v>
      </c>
      <c r="F322" s="27">
        <v>883</v>
      </c>
    </row>
    <row r="323" spans="3:6" x14ac:dyDescent="0.2">
      <c r="C323" s="27" t="s">
        <v>9</v>
      </c>
      <c r="D323" s="27">
        <v>189</v>
      </c>
      <c r="E323" s="27">
        <v>707</v>
      </c>
      <c r="F323" s="27">
        <v>896</v>
      </c>
    </row>
    <row r="324" spans="3:6" x14ac:dyDescent="0.2">
      <c r="C324" s="27" t="s">
        <v>10</v>
      </c>
      <c r="D324" s="27">
        <v>241</v>
      </c>
      <c r="E324" s="27">
        <v>648</v>
      </c>
      <c r="F324" s="27">
        <v>889</v>
      </c>
    </row>
    <row r="325" spans="3:6" x14ac:dyDescent="0.2">
      <c r="C325" s="27" t="s">
        <v>11</v>
      </c>
      <c r="D325" s="27">
        <v>119</v>
      </c>
      <c r="E325" s="27">
        <v>769</v>
      </c>
      <c r="F325" s="27">
        <v>888</v>
      </c>
    </row>
    <row r="326" spans="3:6" x14ac:dyDescent="0.2">
      <c r="C326" s="27" t="s">
        <v>12</v>
      </c>
      <c r="D326" s="27">
        <v>318</v>
      </c>
      <c r="E326" s="27">
        <v>572</v>
      </c>
      <c r="F326" s="27">
        <v>890</v>
      </c>
    </row>
    <row r="327" spans="3:6" x14ac:dyDescent="0.2">
      <c r="C327" s="27" t="s">
        <v>13</v>
      </c>
      <c r="D327" s="27">
        <v>105</v>
      </c>
      <c r="E327" s="27">
        <v>793</v>
      </c>
      <c r="F327" s="27">
        <v>898</v>
      </c>
    </row>
    <row r="328" spans="3:6" x14ac:dyDescent="0.2">
      <c r="C328" s="27" t="s">
        <v>14</v>
      </c>
      <c r="D328" s="27">
        <v>111</v>
      </c>
      <c r="E328" s="27">
        <v>698</v>
      </c>
      <c r="F328" s="27">
        <v>809</v>
      </c>
    </row>
    <row r="329" spans="3:6" x14ac:dyDescent="0.2">
      <c r="C329" s="27" t="s">
        <v>15</v>
      </c>
      <c r="D329" s="27">
        <v>174</v>
      </c>
      <c r="E329" s="27">
        <v>726</v>
      </c>
      <c r="F329" s="27">
        <v>900</v>
      </c>
    </row>
    <row r="330" spans="3:6" x14ac:dyDescent="0.2">
      <c r="C330" s="27" t="s">
        <v>16</v>
      </c>
      <c r="D330" s="27">
        <v>306</v>
      </c>
      <c r="E330" s="27">
        <v>594</v>
      </c>
      <c r="F330" s="27">
        <v>900</v>
      </c>
    </row>
    <row r="331" spans="3:6" x14ac:dyDescent="0.2">
      <c r="C331" s="27" t="s">
        <v>17</v>
      </c>
      <c r="D331" s="27">
        <v>245</v>
      </c>
      <c r="E331" s="27">
        <v>652</v>
      </c>
      <c r="F331" s="27">
        <v>897</v>
      </c>
    </row>
    <row r="332" spans="3:6" x14ac:dyDescent="0.2">
      <c r="C332" s="27" t="s">
        <v>18</v>
      </c>
      <c r="D332" s="27">
        <v>245</v>
      </c>
      <c r="E332" s="27">
        <v>654</v>
      </c>
      <c r="F332" s="27">
        <v>899</v>
      </c>
    </row>
    <row r="333" spans="3:6" x14ac:dyDescent="0.2">
      <c r="C333" s="27" t="s">
        <v>19</v>
      </c>
      <c r="D333" s="27">
        <v>277</v>
      </c>
      <c r="E333" s="27">
        <v>618</v>
      </c>
      <c r="F333" s="27">
        <v>895</v>
      </c>
    </row>
    <row r="334" spans="3:6" x14ac:dyDescent="0.2">
      <c r="C334" s="27" t="s">
        <v>20</v>
      </c>
      <c r="D334" s="27">
        <v>129</v>
      </c>
      <c r="E334" s="27">
        <v>768</v>
      </c>
      <c r="F334" s="27">
        <v>897</v>
      </c>
    </row>
    <row r="335" spans="3:6" x14ac:dyDescent="0.2">
      <c r="C335" s="27" t="s">
        <v>21</v>
      </c>
      <c r="D335" s="27">
        <v>146</v>
      </c>
      <c r="E335" s="27">
        <v>754</v>
      </c>
      <c r="F335" s="27">
        <v>900</v>
      </c>
    </row>
    <row r="336" spans="3:6" x14ac:dyDescent="0.2">
      <c r="C336" s="27" t="s">
        <v>22</v>
      </c>
      <c r="D336" s="27">
        <v>193</v>
      </c>
      <c r="E336" s="27">
        <v>690</v>
      </c>
      <c r="F336" s="27">
        <v>883</v>
      </c>
    </row>
    <row r="337" spans="3:6" x14ac:dyDescent="0.2">
      <c r="C337" s="27" t="s">
        <v>23</v>
      </c>
      <c r="D337" s="27">
        <v>266</v>
      </c>
      <c r="E337" s="27">
        <v>598</v>
      </c>
      <c r="F337" s="27">
        <v>864</v>
      </c>
    </row>
    <row r="338" spans="3:6" x14ac:dyDescent="0.2">
      <c r="C338" s="27" t="s">
        <v>24</v>
      </c>
      <c r="D338" s="27">
        <v>83</v>
      </c>
      <c r="E338" s="27">
        <v>813</v>
      </c>
      <c r="F338" s="27">
        <v>896</v>
      </c>
    </row>
    <row r="339" spans="3:6" x14ac:dyDescent="0.2">
      <c r="C339" s="27" t="s">
        <v>25</v>
      </c>
      <c r="D339" s="27">
        <v>208</v>
      </c>
      <c r="E339" s="27">
        <v>689</v>
      </c>
      <c r="F339" s="27">
        <v>897</v>
      </c>
    </row>
    <row r="340" spans="3:6" x14ac:dyDescent="0.2">
      <c r="C340" s="27" t="s">
        <v>26</v>
      </c>
      <c r="D340" s="27">
        <v>125</v>
      </c>
      <c r="E340" s="27">
        <v>764</v>
      </c>
      <c r="F340" s="27">
        <v>889</v>
      </c>
    </row>
    <row r="341" spans="3:6" x14ac:dyDescent="0.2">
      <c r="C341" s="27" t="s">
        <v>27</v>
      </c>
      <c r="D341" s="27">
        <v>193</v>
      </c>
      <c r="E341" s="27">
        <v>662</v>
      </c>
      <c r="F341" s="27">
        <v>855</v>
      </c>
    </row>
    <row r="342" spans="3:6" x14ac:dyDescent="0.2">
      <c r="C342" s="27" t="s">
        <v>28</v>
      </c>
      <c r="D342" s="27">
        <v>173</v>
      </c>
      <c r="E342" s="27">
        <v>659</v>
      </c>
      <c r="F342" s="27">
        <v>832</v>
      </c>
    </row>
    <row r="343" spans="3:6" x14ac:dyDescent="0.2">
      <c r="C343" s="27" t="s">
        <v>29</v>
      </c>
      <c r="D343" s="27">
        <v>197</v>
      </c>
      <c r="E343" s="27">
        <v>623</v>
      </c>
      <c r="F343" s="27">
        <v>820</v>
      </c>
    </row>
    <row r="344" spans="3:6" x14ac:dyDescent="0.2">
      <c r="C344" s="27" t="s">
        <v>30</v>
      </c>
      <c r="D344" s="27">
        <v>233</v>
      </c>
      <c r="E344" s="27">
        <v>601</v>
      </c>
      <c r="F344" s="27">
        <v>834</v>
      </c>
    </row>
    <row r="345" spans="3:6" x14ac:dyDescent="0.2">
      <c r="C345" s="27" t="s">
        <v>31</v>
      </c>
      <c r="D345" s="27">
        <v>301</v>
      </c>
      <c r="E345" s="27">
        <v>571</v>
      </c>
      <c r="F345" s="27">
        <v>872</v>
      </c>
    </row>
    <row r="346" spans="3:6" x14ac:dyDescent="0.2">
      <c r="C346" s="27" t="s">
        <v>32</v>
      </c>
      <c r="D346" s="27">
        <v>175</v>
      </c>
      <c r="E346" s="27">
        <v>717</v>
      </c>
      <c r="F346" s="27">
        <v>892</v>
      </c>
    </row>
    <row r="347" spans="3:6" x14ac:dyDescent="0.2">
      <c r="C347" s="27" t="s">
        <v>33</v>
      </c>
      <c r="D347" s="27">
        <v>201</v>
      </c>
      <c r="E347" s="27">
        <v>691</v>
      </c>
      <c r="F347" s="27">
        <v>892</v>
      </c>
    </row>
    <row r="348" spans="3:6" x14ac:dyDescent="0.2">
      <c r="C348" s="27" t="s">
        <v>34</v>
      </c>
      <c r="D348" s="27">
        <v>321</v>
      </c>
      <c r="E348" s="27">
        <v>575</v>
      </c>
      <c r="F348" s="27">
        <v>896</v>
      </c>
    </row>
    <row r="349" spans="3:6" x14ac:dyDescent="0.2">
      <c r="C349" s="27" t="s">
        <v>35</v>
      </c>
      <c r="D349" s="27">
        <v>177</v>
      </c>
      <c r="E349" s="27">
        <v>678</v>
      </c>
      <c r="F349" s="27">
        <v>855</v>
      </c>
    </row>
    <row r="350" spans="3:6" x14ac:dyDescent="0.2">
      <c r="C350" s="27" t="s">
        <v>36</v>
      </c>
      <c r="D350" s="27">
        <v>245</v>
      </c>
      <c r="E350" s="27">
        <v>608</v>
      </c>
      <c r="F350" s="27">
        <v>853</v>
      </c>
    </row>
    <row r="351" spans="3:6" x14ac:dyDescent="0.2">
      <c r="C351" s="27" t="s">
        <v>37</v>
      </c>
      <c r="D351" s="27">
        <v>165</v>
      </c>
      <c r="E351" s="27">
        <v>734</v>
      </c>
      <c r="F351" s="27">
        <v>899</v>
      </c>
    </row>
    <row r="352" spans="3:6" x14ac:dyDescent="0.2">
      <c r="C352" s="27" t="s">
        <v>38</v>
      </c>
      <c r="D352" s="27">
        <v>213</v>
      </c>
      <c r="E352" s="27">
        <v>686</v>
      </c>
      <c r="F352" s="27">
        <v>899</v>
      </c>
    </row>
    <row r="353" spans="2:6" x14ac:dyDescent="0.2">
      <c r="C353" s="27" t="s">
        <v>39</v>
      </c>
      <c r="D353" s="27">
        <v>51</v>
      </c>
      <c r="E353" s="27">
        <v>844</v>
      </c>
      <c r="F353" s="27">
        <v>895</v>
      </c>
    </row>
    <row r="354" spans="2:6" x14ac:dyDescent="0.2">
      <c r="C354" s="27" t="s">
        <v>40</v>
      </c>
      <c r="D354" s="27">
        <v>151</v>
      </c>
      <c r="E354" s="27">
        <v>746</v>
      </c>
      <c r="F354" s="27">
        <v>897</v>
      </c>
    </row>
    <row r="355" spans="2:6" x14ac:dyDescent="0.2">
      <c r="C355" s="27" t="s">
        <v>41</v>
      </c>
      <c r="D355" s="27">
        <v>479</v>
      </c>
      <c r="E355" s="27">
        <v>412</v>
      </c>
      <c r="F355" s="27">
        <v>891</v>
      </c>
    </row>
    <row r="356" spans="2:6" x14ac:dyDescent="0.2">
      <c r="C356" s="27" t="s">
        <v>42</v>
      </c>
      <c r="D356" s="27">
        <v>294</v>
      </c>
      <c r="E356" s="27">
        <v>605</v>
      </c>
      <c r="F356" s="27">
        <v>899</v>
      </c>
    </row>
    <row r="357" spans="2:6" x14ac:dyDescent="0.2">
      <c r="B357" s="27" t="s">
        <v>43</v>
      </c>
      <c r="D357" s="27">
        <v>7346</v>
      </c>
      <c r="E357" s="27">
        <v>25150</v>
      </c>
      <c r="F357" s="27">
        <v>32496</v>
      </c>
    </row>
    <row r="361" spans="2:6" x14ac:dyDescent="0.2">
      <c r="B361" s="27" t="s">
        <v>176</v>
      </c>
    </row>
    <row r="362" spans="2:6" x14ac:dyDescent="0.2">
      <c r="B362" s="27" t="s">
        <v>168</v>
      </c>
    </row>
    <row r="363" spans="2:6" x14ac:dyDescent="0.2">
      <c r="D363" s="27" t="s">
        <v>54</v>
      </c>
      <c r="F363" s="27" t="s">
        <v>43</v>
      </c>
    </row>
    <row r="364" spans="2:6" x14ac:dyDescent="0.2">
      <c r="D364" s="27" t="s">
        <v>46</v>
      </c>
      <c r="E364" s="27" t="s">
        <v>49</v>
      </c>
    </row>
    <row r="365" spans="2:6" x14ac:dyDescent="0.2">
      <c r="B365" s="27" t="s">
        <v>159</v>
      </c>
      <c r="C365" s="27" t="s">
        <v>2</v>
      </c>
      <c r="D365" s="27">
        <v>92</v>
      </c>
      <c r="E365" s="27">
        <v>779</v>
      </c>
      <c r="F365" s="27">
        <v>871</v>
      </c>
    </row>
    <row r="366" spans="2:6" x14ac:dyDescent="0.2">
      <c r="C366" s="27" t="s">
        <v>7</v>
      </c>
      <c r="D366" s="27">
        <v>64</v>
      </c>
      <c r="E366" s="27">
        <v>710</v>
      </c>
      <c r="F366" s="27">
        <v>774</v>
      </c>
    </row>
    <row r="367" spans="2:6" x14ac:dyDescent="0.2">
      <c r="C367" s="27" t="s">
        <v>8</v>
      </c>
      <c r="D367" s="27">
        <v>150</v>
      </c>
      <c r="E367" s="27">
        <v>733</v>
      </c>
      <c r="F367" s="27">
        <v>883</v>
      </c>
    </row>
    <row r="368" spans="2:6" x14ac:dyDescent="0.2">
      <c r="C368" s="27" t="s">
        <v>9</v>
      </c>
      <c r="D368" s="27">
        <v>193</v>
      </c>
      <c r="E368" s="27">
        <v>704</v>
      </c>
      <c r="F368" s="27">
        <v>897</v>
      </c>
    </row>
    <row r="369" spans="3:6" x14ac:dyDescent="0.2">
      <c r="C369" s="27" t="s">
        <v>10</v>
      </c>
      <c r="D369" s="27">
        <v>279</v>
      </c>
      <c r="E369" s="27">
        <v>610</v>
      </c>
      <c r="F369" s="27">
        <v>889</v>
      </c>
    </row>
    <row r="370" spans="3:6" x14ac:dyDescent="0.2">
      <c r="C370" s="27" t="s">
        <v>11</v>
      </c>
      <c r="D370" s="27">
        <v>114</v>
      </c>
      <c r="E370" s="27">
        <v>774</v>
      </c>
      <c r="F370" s="27">
        <v>888</v>
      </c>
    </row>
    <row r="371" spans="3:6" x14ac:dyDescent="0.2">
      <c r="C371" s="27" t="s">
        <v>12</v>
      </c>
      <c r="D371" s="27">
        <v>297</v>
      </c>
      <c r="E371" s="27">
        <v>593</v>
      </c>
      <c r="F371" s="27">
        <v>890</v>
      </c>
    </row>
    <row r="372" spans="3:6" x14ac:dyDescent="0.2">
      <c r="C372" s="27" t="s">
        <v>13</v>
      </c>
      <c r="D372" s="27">
        <v>89</v>
      </c>
      <c r="E372" s="27">
        <v>809</v>
      </c>
      <c r="F372" s="27">
        <v>898</v>
      </c>
    </row>
    <row r="373" spans="3:6" x14ac:dyDescent="0.2">
      <c r="C373" s="27" t="s">
        <v>14</v>
      </c>
      <c r="D373" s="27">
        <v>113</v>
      </c>
      <c r="E373" s="27">
        <v>696</v>
      </c>
      <c r="F373" s="27">
        <v>809</v>
      </c>
    </row>
    <row r="374" spans="3:6" x14ac:dyDescent="0.2">
      <c r="C374" s="27" t="s">
        <v>15</v>
      </c>
      <c r="D374" s="27">
        <v>141</v>
      </c>
      <c r="E374" s="27">
        <v>759</v>
      </c>
      <c r="F374" s="27">
        <v>900</v>
      </c>
    </row>
    <row r="375" spans="3:6" x14ac:dyDescent="0.2">
      <c r="C375" s="27" t="s">
        <v>16</v>
      </c>
      <c r="D375" s="27">
        <v>364</v>
      </c>
      <c r="E375" s="27">
        <v>536</v>
      </c>
      <c r="F375" s="27">
        <v>900</v>
      </c>
    </row>
    <row r="376" spans="3:6" x14ac:dyDescent="0.2">
      <c r="C376" s="27" t="s">
        <v>17</v>
      </c>
      <c r="D376" s="27">
        <v>263</v>
      </c>
      <c r="E376" s="27">
        <v>634</v>
      </c>
      <c r="F376" s="27">
        <v>897</v>
      </c>
    </row>
    <row r="377" spans="3:6" x14ac:dyDescent="0.2">
      <c r="C377" s="27" t="s">
        <v>18</v>
      </c>
      <c r="D377" s="27">
        <v>221</v>
      </c>
      <c r="E377" s="27">
        <v>678</v>
      </c>
      <c r="F377" s="27">
        <v>899</v>
      </c>
    </row>
    <row r="378" spans="3:6" x14ac:dyDescent="0.2">
      <c r="C378" s="27" t="s">
        <v>19</v>
      </c>
      <c r="D378" s="27">
        <v>243</v>
      </c>
      <c r="E378" s="27">
        <v>652</v>
      </c>
      <c r="F378" s="27">
        <v>895</v>
      </c>
    </row>
    <row r="379" spans="3:6" x14ac:dyDescent="0.2">
      <c r="C379" s="27" t="s">
        <v>20</v>
      </c>
      <c r="D379" s="27">
        <v>119</v>
      </c>
      <c r="E379" s="27">
        <v>778</v>
      </c>
      <c r="F379" s="27">
        <v>897</v>
      </c>
    </row>
    <row r="380" spans="3:6" x14ac:dyDescent="0.2">
      <c r="C380" s="27" t="s">
        <v>21</v>
      </c>
      <c r="D380" s="27">
        <v>143</v>
      </c>
      <c r="E380" s="27">
        <v>756</v>
      </c>
      <c r="F380" s="27">
        <v>899</v>
      </c>
    </row>
    <row r="381" spans="3:6" x14ac:dyDescent="0.2">
      <c r="C381" s="27" t="s">
        <v>22</v>
      </c>
      <c r="D381" s="27">
        <v>120</v>
      </c>
      <c r="E381" s="27">
        <v>763</v>
      </c>
      <c r="F381" s="27">
        <v>883</v>
      </c>
    </row>
    <row r="382" spans="3:6" x14ac:dyDescent="0.2">
      <c r="C382" s="27" t="s">
        <v>23</v>
      </c>
      <c r="D382" s="27">
        <v>184</v>
      </c>
      <c r="E382" s="27">
        <v>680</v>
      </c>
      <c r="F382" s="27">
        <v>864</v>
      </c>
    </row>
    <row r="383" spans="3:6" x14ac:dyDescent="0.2">
      <c r="C383" s="27" t="s">
        <v>24</v>
      </c>
      <c r="D383" s="27">
        <v>90</v>
      </c>
      <c r="E383" s="27">
        <v>806</v>
      </c>
      <c r="F383" s="27">
        <v>896</v>
      </c>
    </row>
    <row r="384" spans="3:6" x14ac:dyDescent="0.2">
      <c r="C384" s="27" t="s">
        <v>25</v>
      </c>
      <c r="D384" s="27">
        <v>153</v>
      </c>
      <c r="E384" s="27">
        <v>744</v>
      </c>
      <c r="F384" s="27">
        <v>897</v>
      </c>
    </row>
    <row r="385" spans="3:6" x14ac:dyDescent="0.2">
      <c r="C385" s="27" t="s">
        <v>26</v>
      </c>
      <c r="D385" s="27">
        <v>123</v>
      </c>
      <c r="E385" s="27">
        <v>766</v>
      </c>
      <c r="F385" s="27">
        <v>889</v>
      </c>
    </row>
    <row r="386" spans="3:6" x14ac:dyDescent="0.2">
      <c r="C386" s="27" t="s">
        <v>27</v>
      </c>
      <c r="D386" s="27">
        <v>224</v>
      </c>
      <c r="E386" s="27">
        <v>631</v>
      </c>
      <c r="F386" s="27">
        <v>855</v>
      </c>
    </row>
    <row r="387" spans="3:6" x14ac:dyDescent="0.2">
      <c r="C387" s="27" t="s">
        <v>28</v>
      </c>
      <c r="D387" s="27">
        <v>203</v>
      </c>
      <c r="E387" s="27">
        <v>629</v>
      </c>
      <c r="F387" s="27">
        <v>832</v>
      </c>
    </row>
    <row r="388" spans="3:6" x14ac:dyDescent="0.2">
      <c r="C388" s="27" t="s">
        <v>29</v>
      </c>
      <c r="D388" s="27">
        <v>179</v>
      </c>
      <c r="E388" s="27">
        <v>641</v>
      </c>
      <c r="F388" s="27">
        <v>820</v>
      </c>
    </row>
    <row r="389" spans="3:6" x14ac:dyDescent="0.2">
      <c r="C389" s="27" t="s">
        <v>30</v>
      </c>
      <c r="D389" s="27">
        <v>217</v>
      </c>
      <c r="E389" s="27">
        <v>616</v>
      </c>
      <c r="F389" s="27">
        <v>833</v>
      </c>
    </row>
    <row r="390" spans="3:6" x14ac:dyDescent="0.2">
      <c r="C390" s="27" t="s">
        <v>31</v>
      </c>
      <c r="D390" s="27">
        <v>362</v>
      </c>
      <c r="E390" s="27">
        <v>510</v>
      </c>
      <c r="F390" s="27">
        <v>872</v>
      </c>
    </row>
    <row r="391" spans="3:6" x14ac:dyDescent="0.2">
      <c r="C391" s="27" t="s">
        <v>32</v>
      </c>
      <c r="D391" s="27">
        <v>179</v>
      </c>
      <c r="E391" s="27">
        <v>713</v>
      </c>
      <c r="F391" s="27">
        <v>892</v>
      </c>
    </row>
    <row r="392" spans="3:6" x14ac:dyDescent="0.2">
      <c r="C392" s="27" t="s">
        <v>33</v>
      </c>
      <c r="D392" s="27">
        <v>241</v>
      </c>
      <c r="E392" s="27">
        <v>651</v>
      </c>
      <c r="F392" s="27">
        <v>892</v>
      </c>
    </row>
    <row r="393" spans="3:6" x14ac:dyDescent="0.2">
      <c r="C393" s="27" t="s">
        <v>34</v>
      </c>
      <c r="D393" s="27">
        <v>365</v>
      </c>
      <c r="E393" s="27">
        <v>531</v>
      </c>
      <c r="F393" s="27">
        <v>896</v>
      </c>
    </row>
    <row r="394" spans="3:6" x14ac:dyDescent="0.2">
      <c r="C394" s="27" t="s">
        <v>35</v>
      </c>
      <c r="D394" s="27">
        <v>175</v>
      </c>
      <c r="E394" s="27">
        <v>680</v>
      </c>
      <c r="F394" s="27">
        <v>855</v>
      </c>
    </row>
    <row r="395" spans="3:6" x14ac:dyDescent="0.2">
      <c r="C395" s="27" t="s">
        <v>36</v>
      </c>
      <c r="D395" s="27">
        <v>220</v>
      </c>
      <c r="E395" s="27">
        <v>633</v>
      </c>
      <c r="F395" s="27">
        <v>853</v>
      </c>
    </row>
    <row r="396" spans="3:6" x14ac:dyDescent="0.2">
      <c r="C396" s="27" t="s">
        <v>37</v>
      </c>
      <c r="D396" s="27">
        <v>165</v>
      </c>
      <c r="E396" s="27">
        <v>734</v>
      </c>
      <c r="F396" s="27">
        <v>899</v>
      </c>
    </row>
    <row r="397" spans="3:6" x14ac:dyDescent="0.2">
      <c r="C397" s="27" t="s">
        <v>38</v>
      </c>
      <c r="D397" s="27">
        <v>177</v>
      </c>
      <c r="E397" s="27">
        <v>722</v>
      </c>
      <c r="F397" s="27">
        <v>899</v>
      </c>
    </row>
    <row r="398" spans="3:6" x14ac:dyDescent="0.2">
      <c r="C398" s="27" t="s">
        <v>39</v>
      </c>
      <c r="D398" s="27">
        <v>38</v>
      </c>
      <c r="E398" s="27">
        <v>857</v>
      </c>
      <c r="F398" s="27">
        <v>895</v>
      </c>
    </row>
    <row r="399" spans="3:6" x14ac:dyDescent="0.2">
      <c r="C399" s="27" t="s">
        <v>40</v>
      </c>
      <c r="D399" s="27">
        <v>103</v>
      </c>
      <c r="E399" s="27">
        <v>794</v>
      </c>
      <c r="F399" s="27">
        <v>897</v>
      </c>
    </row>
    <row r="400" spans="3:6" x14ac:dyDescent="0.2">
      <c r="C400" s="27" t="s">
        <v>41</v>
      </c>
      <c r="D400" s="27">
        <v>429</v>
      </c>
      <c r="E400" s="27">
        <v>462</v>
      </c>
      <c r="F400" s="27">
        <v>891</v>
      </c>
    </row>
    <row r="401" spans="2:6" x14ac:dyDescent="0.2">
      <c r="C401" s="27" t="s">
        <v>42</v>
      </c>
      <c r="D401" s="27">
        <v>323</v>
      </c>
      <c r="E401" s="27">
        <v>576</v>
      </c>
      <c r="F401" s="27">
        <v>899</v>
      </c>
    </row>
    <row r="402" spans="2:6" x14ac:dyDescent="0.2">
      <c r="B402" s="27" t="s">
        <v>43</v>
      </c>
      <c r="D402" s="27">
        <v>7155</v>
      </c>
      <c r="E402" s="27">
        <v>25340</v>
      </c>
      <c r="F402" s="27">
        <v>32495</v>
      </c>
    </row>
    <row r="406" spans="2:6" x14ac:dyDescent="0.2">
      <c r="B406" s="27" t="s">
        <v>177</v>
      </c>
    </row>
    <row r="407" spans="2:6" x14ac:dyDescent="0.2">
      <c r="B407" s="27" t="s">
        <v>168</v>
      </c>
    </row>
    <row r="408" spans="2:6" x14ac:dyDescent="0.2">
      <c r="D408" s="27" t="s">
        <v>164</v>
      </c>
      <c r="E408" s="27" t="s">
        <v>43</v>
      </c>
    </row>
    <row r="409" spans="2:6" x14ac:dyDescent="0.2">
      <c r="D409" s="27">
        <v>1</v>
      </c>
    </row>
    <row r="410" spans="2:6" x14ac:dyDescent="0.2">
      <c r="B410" s="27" t="s">
        <v>159</v>
      </c>
      <c r="C410" s="27" t="s">
        <v>2</v>
      </c>
      <c r="D410" s="27">
        <v>128</v>
      </c>
      <c r="E410" s="27">
        <v>128</v>
      </c>
    </row>
    <row r="411" spans="2:6" x14ac:dyDescent="0.2">
      <c r="C411" s="27" t="s">
        <v>7</v>
      </c>
      <c r="D411" s="27">
        <v>95</v>
      </c>
      <c r="E411" s="27">
        <v>95</v>
      </c>
    </row>
    <row r="412" spans="2:6" x14ac:dyDescent="0.2">
      <c r="C412" s="27" t="s">
        <v>8</v>
      </c>
      <c r="D412" s="27">
        <v>157</v>
      </c>
      <c r="E412" s="27">
        <v>157</v>
      </c>
    </row>
    <row r="413" spans="2:6" x14ac:dyDescent="0.2">
      <c r="C413" s="27" t="s">
        <v>9</v>
      </c>
      <c r="D413" s="27">
        <v>210</v>
      </c>
      <c r="E413" s="27">
        <v>210</v>
      </c>
    </row>
    <row r="414" spans="2:6" x14ac:dyDescent="0.2">
      <c r="C414" s="27" t="s">
        <v>10</v>
      </c>
      <c r="D414" s="27">
        <v>321</v>
      </c>
      <c r="E414" s="27">
        <v>321</v>
      </c>
    </row>
    <row r="415" spans="2:6" x14ac:dyDescent="0.2">
      <c r="C415" s="27" t="s">
        <v>11</v>
      </c>
      <c r="D415" s="27">
        <v>144</v>
      </c>
      <c r="E415" s="27">
        <v>144</v>
      </c>
    </row>
    <row r="416" spans="2:6" x14ac:dyDescent="0.2">
      <c r="C416" s="27" t="s">
        <v>12</v>
      </c>
      <c r="D416" s="27">
        <v>329</v>
      </c>
      <c r="E416" s="27">
        <v>329</v>
      </c>
    </row>
    <row r="417" spans="3:5" x14ac:dyDescent="0.2">
      <c r="C417" s="27" t="s">
        <v>13</v>
      </c>
      <c r="D417" s="27">
        <v>112</v>
      </c>
      <c r="E417" s="27">
        <v>112</v>
      </c>
    </row>
    <row r="418" spans="3:5" x14ac:dyDescent="0.2">
      <c r="C418" s="27" t="s">
        <v>14</v>
      </c>
      <c r="D418" s="27">
        <v>133</v>
      </c>
      <c r="E418" s="27">
        <v>133</v>
      </c>
    </row>
    <row r="419" spans="3:5" x14ac:dyDescent="0.2">
      <c r="C419" s="27" t="s">
        <v>15</v>
      </c>
      <c r="D419" s="27">
        <v>203</v>
      </c>
      <c r="E419" s="27">
        <v>203</v>
      </c>
    </row>
    <row r="420" spans="3:5" x14ac:dyDescent="0.2">
      <c r="C420" s="27" t="s">
        <v>16</v>
      </c>
      <c r="D420" s="27">
        <v>392</v>
      </c>
      <c r="E420" s="27">
        <v>392</v>
      </c>
    </row>
    <row r="421" spans="3:5" x14ac:dyDescent="0.2">
      <c r="C421" s="27" t="s">
        <v>17</v>
      </c>
      <c r="D421" s="27">
        <v>321</v>
      </c>
      <c r="E421" s="27">
        <v>321</v>
      </c>
    </row>
    <row r="422" spans="3:5" x14ac:dyDescent="0.2">
      <c r="C422" s="27" t="s">
        <v>18</v>
      </c>
      <c r="D422" s="27">
        <v>274</v>
      </c>
      <c r="E422" s="27">
        <v>274</v>
      </c>
    </row>
    <row r="423" spans="3:5" x14ac:dyDescent="0.2">
      <c r="C423" s="27" t="s">
        <v>19</v>
      </c>
      <c r="D423" s="27">
        <v>299</v>
      </c>
      <c r="E423" s="27">
        <v>299</v>
      </c>
    </row>
    <row r="424" spans="3:5" x14ac:dyDescent="0.2">
      <c r="C424" s="27" t="s">
        <v>20</v>
      </c>
      <c r="D424" s="27">
        <v>141</v>
      </c>
      <c r="E424" s="27">
        <v>141</v>
      </c>
    </row>
    <row r="425" spans="3:5" x14ac:dyDescent="0.2">
      <c r="C425" s="27" t="s">
        <v>21</v>
      </c>
      <c r="D425" s="27">
        <v>172</v>
      </c>
      <c r="E425" s="27">
        <v>172</v>
      </c>
    </row>
    <row r="426" spans="3:5" x14ac:dyDescent="0.2">
      <c r="C426" s="27" t="s">
        <v>22</v>
      </c>
      <c r="D426" s="27">
        <v>223</v>
      </c>
      <c r="E426" s="27">
        <v>223</v>
      </c>
    </row>
    <row r="427" spans="3:5" x14ac:dyDescent="0.2">
      <c r="C427" s="27" t="s">
        <v>23</v>
      </c>
      <c r="D427" s="27">
        <v>285</v>
      </c>
      <c r="E427" s="27">
        <v>285</v>
      </c>
    </row>
    <row r="428" spans="3:5" x14ac:dyDescent="0.2">
      <c r="C428" s="27" t="s">
        <v>24</v>
      </c>
      <c r="D428" s="27">
        <v>128</v>
      </c>
      <c r="E428" s="27">
        <v>128</v>
      </c>
    </row>
    <row r="429" spans="3:5" x14ac:dyDescent="0.2">
      <c r="C429" s="27" t="s">
        <v>25</v>
      </c>
      <c r="D429" s="27">
        <v>218</v>
      </c>
      <c r="E429" s="27">
        <v>218</v>
      </c>
    </row>
    <row r="430" spans="3:5" x14ac:dyDescent="0.2">
      <c r="C430" s="27" t="s">
        <v>26</v>
      </c>
      <c r="D430" s="27">
        <v>156</v>
      </c>
      <c r="E430" s="27">
        <v>156</v>
      </c>
    </row>
    <row r="431" spans="3:5" x14ac:dyDescent="0.2">
      <c r="C431" s="27" t="s">
        <v>27</v>
      </c>
      <c r="D431" s="27">
        <v>241</v>
      </c>
      <c r="E431" s="27">
        <v>241</v>
      </c>
    </row>
    <row r="432" spans="3:5" x14ac:dyDescent="0.2">
      <c r="C432" s="27" t="s">
        <v>28</v>
      </c>
      <c r="D432" s="27">
        <v>215</v>
      </c>
      <c r="E432" s="27">
        <v>215</v>
      </c>
    </row>
    <row r="433" spans="2:5" x14ac:dyDescent="0.2">
      <c r="C433" s="27" t="s">
        <v>29</v>
      </c>
      <c r="D433" s="27">
        <v>205</v>
      </c>
      <c r="E433" s="27">
        <v>205</v>
      </c>
    </row>
    <row r="434" spans="2:5" x14ac:dyDescent="0.2">
      <c r="C434" s="27" t="s">
        <v>30</v>
      </c>
      <c r="D434" s="27">
        <v>269</v>
      </c>
      <c r="E434" s="27">
        <v>269</v>
      </c>
    </row>
    <row r="435" spans="2:5" x14ac:dyDescent="0.2">
      <c r="C435" s="27" t="s">
        <v>31</v>
      </c>
      <c r="D435" s="27">
        <v>406</v>
      </c>
      <c r="E435" s="27">
        <v>406</v>
      </c>
    </row>
    <row r="436" spans="2:5" x14ac:dyDescent="0.2">
      <c r="C436" s="27" t="s">
        <v>32</v>
      </c>
      <c r="D436" s="27">
        <v>194</v>
      </c>
      <c r="E436" s="27">
        <v>194</v>
      </c>
    </row>
    <row r="437" spans="2:5" x14ac:dyDescent="0.2">
      <c r="C437" s="27" t="s">
        <v>33</v>
      </c>
      <c r="D437" s="27">
        <v>259</v>
      </c>
      <c r="E437" s="27">
        <v>259</v>
      </c>
    </row>
    <row r="438" spans="2:5" x14ac:dyDescent="0.2">
      <c r="C438" s="27" t="s">
        <v>34</v>
      </c>
      <c r="D438" s="27">
        <v>394</v>
      </c>
      <c r="E438" s="27">
        <v>394</v>
      </c>
    </row>
    <row r="439" spans="2:5" x14ac:dyDescent="0.2">
      <c r="C439" s="27" t="s">
        <v>35</v>
      </c>
      <c r="D439" s="27">
        <v>188</v>
      </c>
      <c r="E439" s="27">
        <v>188</v>
      </c>
    </row>
    <row r="440" spans="2:5" x14ac:dyDescent="0.2">
      <c r="C440" s="27" t="s">
        <v>36</v>
      </c>
      <c r="D440" s="27">
        <v>253</v>
      </c>
      <c r="E440" s="27">
        <v>253</v>
      </c>
    </row>
    <row r="441" spans="2:5" x14ac:dyDescent="0.2">
      <c r="C441" s="27" t="s">
        <v>37</v>
      </c>
      <c r="D441" s="27">
        <v>184</v>
      </c>
      <c r="E441" s="27">
        <v>184</v>
      </c>
    </row>
    <row r="442" spans="2:5" x14ac:dyDescent="0.2">
      <c r="C442" s="27" t="s">
        <v>38</v>
      </c>
      <c r="D442" s="27">
        <v>240</v>
      </c>
      <c r="E442" s="27">
        <v>240</v>
      </c>
    </row>
    <row r="443" spans="2:5" x14ac:dyDescent="0.2">
      <c r="C443" s="27" t="s">
        <v>39</v>
      </c>
      <c r="D443" s="27">
        <v>66</v>
      </c>
      <c r="E443" s="27">
        <v>66</v>
      </c>
    </row>
    <row r="444" spans="2:5" x14ac:dyDescent="0.2">
      <c r="C444" s="27" t="s">
        <v>40</v>
      </c>
      <c r="D444" s="27">
        <v>168</v>
      </c>
      <c r="E444" s="27">
        <v>168</v>
      </c>
    </row>
    <row r="445" spans="2:5" x14ac:dyDescent="0.2">
      <c r="C445" s="27" t="s">
        <v>41</v>
      </c>
      <c r="D445" s="27">
        <v>528</v>
      </c>
      <c r="E445" s="27">
        <v>528</v>
      </c>
    </row>
    <row r="446" spans="2:5" x14ac:dyDescent="0.2">
      <c r="C446" s="27" t="s">
        <v>42</v>
      </c>
      <c r="D446" s="27">
        <v>344</v>
      </c>
      <c r="E446" s="27">
        <v>344</v>
      </c>
    </row>
    <row r="447" spans="2:5" x14ac:dyDescent="0.2">
      <c r="B447" s="27" t="s">
        <v>43</v>
      </c>
      <c r="D447" s="27">
        <v>8595</v>
      </c>
      <c r="E447" s="27">
        <v>8595</v>
      </c>
    </row>
    <row r="451" spans="2:6" x14ac:dyDescent="0.2">
      <c r="B451" s="27" t="s">
        <v>178</v>
      </c>
    </row>
    <row r="452" spans="2:6" x14ac:dyDescent="0.2">
      <c r="B452" s="27" t="s">
        <v>168</v>
      </c>
    </row>
    <row r="453" spans="2:6" x14ac:dyDescent="0.2">
      <c r="D453" s="27" t="s">
        <v>55</v>
      </c>
      <c r="F453" s="27" t="s">
        <v>43</v>
      </c>
    </row>
    <row r="454" spans="2:6" x14ac:dyDescent="0.2">
      <c r="D454" s="27" t="s">
        <v>46</v>
      </c>
      <c r="E454" s="27" t="s">
        <v>49</v>
      </c>
    </row>
    <row r="455" spans="2:6" x14ac:dyDescent="0.2">
      <c r="B455" s="27" t="s">
        <v>159</v>
      </c>
      <c r="C455" s="27" t="s">
        <v>2</v>
      </c>
      <c r="D455" s="27">
        <v>113</v>
      </c>
      <c r="E455" s="27">
        <v>758</v>
      </c>
      <c r="F455" s="27">
        <v>871</v>
      </c>
    </row>
    <row r="456" spans="2:6" x14ac:dyDescent="0.2">
      <c r="C456" s="27" t="s">
        <v>7</v>
      </c>
      <c r="D456" s="27">
        <v>14</v>
      </c>
      <c r="E456" s="27">
        <v>760</v>
      </c>
      <c r="F456" s="27">
        <v>774</v>
      </c>
    </row>
    <row r="457" spans="2:6" x14ac:dyDescent="0.2">
      <c r="C457" s="27" t="s">
        <v>8</v>
      </c>
      <c r="D457" s="27">
        <v>170</v>
      </c>
      <c r="E457" s="27">
        <v>713</v>
      </c>
      <c r="F457" s="27">
        <v>883</v>
      </c>
    </row>
    <row r="458" spans="2:6" x14ac:dyDescent="0.2">
      <c r="C458" s="27" t="s">
        <v>9</v>
      </c>
      <c r="D458" s="27">
        <v>237</v>
      </c>
      <c r="E458" s="27">
        <v>660</v>
      </c>
      <c r="F458" s="27">
        <v>897</v>
      </c>
    </row>
    <row r="459" spans="2:6" x14ac:dyDescent="0.2">
      <c r="C459" s="27" t="s">
        <v>10</v>
      </c>
      <c r="D459" s="27">
        <v>63</v>
      </c>
      <c r="E459" s="27">
        <v>826</v>
      </c>
      <c r="F459" s="27">
        <v>889</v>
      </c>
    </row>
    <row r="460" spans="2:6" x14ac:dyDescent="0.2">
      <c r="C460" s="27" t="s">
        <v>11</v>
      </c>
      <c r="D460" s="27">
        <v>119</v>
      </c>
      <c r="E460" s="27">
        <v>769</v>
      </c>
      <c r="F460" s="27">
        <v>888</v>
      </c>
    </row>
    <row r="461" spans="2:6" x14ac:dyDescent="0.2">
      <c r="C461" s="27" t="s">
        <v>12</v>
      </c>
      <c r="D461" s="27">
        <v>214</v>
      </c>
      <c r="E461" s="27">
        <v>676</v>
      </c>
      <c r="F461" s="27">
        <v>890</v>
      </c>
    </row>
    <row r="462" spans="2:6" x14ac:dyDescent="0.2">
      <c r="C462" s="27" t="s">
        <v>13</v>
      </c>
      <c r="D462" s="27">
        <v>29</v>
      </c>
      <c r="E462" s="27">
        <v>869</v>
      </c>
      <c r="F462" s="27">
        <v>898</v>
      </c>
    </row>
    <row r="463" spans="2:6" x14ac:dyDescent="0.2">
      <c r="C463" s="27" t="s">
        <v>14</v>
      </c>
      <c r="D463" s="27">
        <v>164</v>
      </c>
      <c r="E463" s="27">
        <v>645</v>
      </c>
      <c r="F463" s="27">
        <v>809</v>
      </c>
    </row>
    <row r="464" spans="2:6" x14ac:dyDescent="0.2">
      <c r="C464" s="27" t="s">
        <v>15</v>
      </c>
      <c r="D464" s="27">
        <v>160</v>
      </c>
      <c r="E464" s="27">
        <v>740</v>
      </c>
      <c r="F464" s="27">
        <v>900</v>
      </c>
    </row>
    <row r="465" spans="3:6" x14ac:dyDescent="0.2">
      <c r="C465" s="27" t="s">
        <v>16</v>
      </c>
      <c r="D465" s="27">
        <v>439</v>
      </c>
      <c r="E465" s="27">
        <v>461</v>
      </c>
      <c r="F465" s="27">
        <v>900</v>
      </c>
    </row>
    <row r="466" spans="3:6" x14ac:dyDescent="0.2">
      <c r="C466" s="27" t="s">
        <v>17</v>
      </c>
      <c r="D466" s="27">
        <v>261</v>
      </c>
      <c r="E466" s="27">
        <v>636</v>
      </c>
      <c r="F466" s="27">
        <v>897</v>
      </c>
    </row>
    <row r="467" spans="3:6" x14ac:dyDescent="0.2">
      <c r="C467" s="27" t="s">
        <v>18</v>
      </c>
      <c r="D467" s="27">
        <v>305</v>
      </c>
      <c r="E467" s="27">
        <v>594</v>
      </c>
      <c r="F467" s="27">
        <v>899</v>
      </c>
    </row>
    <row r="468" spans="3:6" x14ac:dyDescent="0.2">
      <c r="C468" s="27" t="s">
        <v>19</v>
      </c>
      <c r="D468" s="27">
        <v>247</v>
      </c>
      <c r="E468" s="27">
        <v>648</v>
      </c>
      <c r="F468" s="27">
        <v>895</v>
      </c>
    </row>
    <row r="469" spans="3:6" x14ac:dyDescent="0.2">
      <c r="C469" s="27" t="s">
        <v>20</v>
      </c>
      <c r="D469" s="27">
        <v>33</v>
      </c>
      <c r="E469" s="27">
        <v>864</v>
      </c>
      <c r="F469" s="27">
        <v>897</v>
      </c>
    </row>
    <row r="470" spans="3:6" x14ac:dyDescent="0.2">
      <c r="C470" s="27" t="s">
        <v>21</v>
      </c>
      <c r="D470" s="27">
        <v>134</v>
      </c>
      <c r="E470" s="27">
        <v>766</v>
      </c>
      <c r="F470" s="27">
        <v>900</v>
      </c>
    </row>
    <row r="471" spans="3:6" x14ac:dyDescent="0.2">
      <c r="C471" s="27" t="s">
        <v>22</v>
      </c>
      <c r="D471" s="27">
        <v>78</v>
      </c>
      <c r="E471" s="27">
        <v>805</v>
      </c>
      <c r="F471" s="27">
        <v>883</v>
      </c>
    </row>
    <row r="472" spans="3:6" x14ac:dyDescent="0.2">
      <c r="C472" s="27" t="s">
        <v>23</v>
      </c>
      <c r="D472" s="27">
        <v>153</v>
      </c>
      <c r="E472" s="27">
        <v>711</v>
      </c>
      <c r="F472" s="27">
        <v>864</v>
      </c>
    </row>
    <row r="473" spans="3:6" x14ac:dyDescent="0.2">
      <c r="C473" s="27" t="s">
        <v>24</v>
      </c>
      <c r="D473" s="27">
        <v>64</v>
      </c>
      <c r="E473" s="27">
        <v>832</v>
      </c>
      <c r="F473" s="27">
        <v>896</v>
      </c>
    </row>
    <row r="474" spans="3:6" x14ac:dyDescent="0.2">
      <c r="C474" s="27" t="s">
        <v>25</v>
      </c>
      <c r="D474" s="27">
        <v>102</v>
      </c>
      <c r="E474" s="27">
        <v>795</v>
      </c>
      <c r="F474" s="27">
        <v>897</v>
      </c>
    </row>
    <row r="475" spans="3:6" x14ac:dyDescent="0.2">
      <c r="C475" s="27" t="s">
        <v>26</v>
      </c>
      <c r="D475" s="27">
        <v>84</v>
      </c>
      <c r="E475" s="27">
        <v>805</v>
      </c>
      <c r="F475" s="27">
        <v>889</v>
      </c>
    </row>
    <row r="476" spans="3:6" x14ac:dyDescent="0.2">
      <c r="C476" s="27" t="s">
        <v>27</v>
      </c>
      <c r="D476" s="27">
        <v>241</v>
      </c>
      <c r="E476" s="27">
        <v>614</v>
      </c>
      <c r="F476" s="27">
        <v>855</v>
      </c>
    </row>
    <row r="477" spans="3:6" x14ac:dyDescent="0.2">
      <c r="C477" s="27" t="s">
        <v>28</v>
      </c>
      <c r="D477" s="27">
        <v>173</v>
      </c>
      <c r="E477" s="27">
        <v>659</v>
      </c>
      <c r="F477" s="27">
        <v>832</v>
      </c>
    </row>
    <row r="478" spans="3:6" x14ac:dyDescent="0.2">
      <c r="C478" s="27" t="s">
        <v>29</v>
      </c>
      <c r="D478" s="27">
        <v>117</v>
      </c>
      <c r="E478" s="27">
        <v>703</v>
      </c>
      <c r="F478" s="27">
        <v>820</v>
      </c>
    </row>
    <row r="479" spans="3:6" x14ac:dyDescent="0.2">
      <c r="C479" s="27" t="s">
        <v>30</v>
      </c>
      <c r="D479" s="27">
        <v>211</v>
      </c>
      <c r="E479" s="27">
        <v>622</v>
      </c>
      <c r="F479" s="27">
        <v>833</v>
      </c>
    </row>
    <row r="480" spans="3:6" x14ac:dyDescent="0.2">
      <c r="C480" s="27" t="s">
        <v>31</v>
      </c>
      <c r="D480" s="27">
        <v>238</v>
      </c>
      <c r="E480" s="27">
        <v>634</v>
      </c>
      <c r="F480" s="27">
        <v>872</v>
      </c>
    </row>
    <row r="481" spans="2:6" x14ac:dyDescent="0.2">
      <c r="C481" s="27" t="s">
        <v>32</v>
      </c>
      <c r="D481" s="27">
        <v>218</v>
      </c>
      <c r="E481" s="27">
        <v>674</v>
      </c>
      <c r="F481" s="27">
        <v>892</v>
      </c>
    </row>
    <row r="482" spans="2:6" x14ac:dyDescent="0.2">
      <c r="C482" s="27" t="s">
        <v>33</v>
      </c>
      <c r="D482" s="27">
        <v>211</v>
      </c>
      <c r="E482" s="27">
        <v>681</v>
      </c>
      <c r="F482" s="27">
        <v>892</v>
      </c>
    </row>
    <row r="483" spans="2:6" x14ac:dyDescent="0.2">
      <c r="C483" s="27" t="s">
        <v>34</v>
      </c>
      <c r="D483" s="27">
        <v>330</v>
      </c>
      <c r="E483" s="27">
        <v>566</v>
      </c>
      <c r="F483" s="27">
        <v>896</v>
      </c>
    </row>
    <row r="484" spans="2:6" x14ac:dyDescent="0.2">
      <c r="C484" s="27" t="s">
        <v>35</v>
      </c>
      <c r="D484" s="27">
        <v>140</v>
      </c>
      <c r="E484" s="27">
        <v>715</v>
      </c>
      <c r="F484" s="27">
        <v>855</v>
      </c>
    </row>
    <row r="485" spans="2:6" x14ac:dyDescent="0.2">
      <c r="C485" s="27" t="s">
        <v>36</v>
      </c>
      <c r="D485" s="27">
        <v>170</v>
      </c>
      <c r="E485" s="27">
        <v>683</v>
      </c>
      <c r="F485" s="27">
        <v>853</v>
      </c>
    </row>
    <row r="486" spans="2:6" x14ac:dyDescent="0.2">
      <c r="C486" s="27" t="s">
        <v>37</v>
      </c>
      <c r="D486" s="27">
        <v>176</v>
      </c>
      <c r="E486" s="27">
        <v>723</v>
      </c>
      <c r="F486" s="27">
        <v>899</v>
      </c>
    </row>
    <row r="487" spans="2:6" x14ac:dyDescent="0.2">
      <c r="C487" s="27" t="s">
        <v>38</v>
      </c>
      <c r="D487" s="27">
        <v>59</v>
      </c>
      <c r="E487" s="27">
        <v>840</v>
      </c>
      <c r="F487" s="27">
        <v>899</v>
      </c>
    </row>
    <row r="488" spans="2:6" x14ac:dyDescent="0.2">
      <c r="C488" s="27" t="s">
        <v>39</v>
      </c>
      <c r="D488" s="27">
        <v>25</v>
      </c>
      <c r="E488" s="27">
        <v>870</v>
      </c>
      <c r="F488" s="27">
        <v>895</v>
      </c>
    </row>
    <row r="489" spans="2:6" x14ac:dyDescent="0.2">
      <c r="C489" s="27" t="s">
        <v>40</v>
      </c>
      <c r="D489" s="27">
        <v>36</v>
      </c>
      <c r="E489" s="27">
        <v>861</v>
      </c>
      <c r="F489" s="27">
        <v>897</v>
      </c>
    </row>
    <row r="490" spans="2:6" x14ac:dyDescent="0.2">
      <c r="C490" s="27" t="s">
        <v>41</v>
      </c>
      <c r="D490" s="27">
        <v>228</v>
      </c>
      <c r="E490" s="27">
        <v>663</v>
      </c>
      <c r="F490" s="27">
        <v>891</v>
      </c>
    </row>
    <row r="491" spans="2:6" x14ac:dyDescent="0.2">
      <c r="C491" s="27" t="s">
        <v>42</v>
      </c>
      <c r="D491" s="27">
        <v>350</v>
      </c>
      <c r="E491" s="27">
        <v>549</v>
      </c>
      <c r="F491" s="27">
        <v>899</v>
      </c>
    </row>
    <row r="492" spans="2:6" x14ac:dyDescent="0.2">
      <c r="B492" s="27" t="s">
        <v>43</v>
      </c>
      <c r="D492" s="27">
        <v>6106</v>
      </c>
      <c r="E492" s="27">
        <v>26390</v>
      </c>
      <c r="F492" s="27">
        <v>32496</v>
      </c>
    </row>
    <row r="496" spans="2:6" x14ac:dyDescent="0.2">
      <c r="B496" s="27" t="s">
        <v>179</v>
      </c>
    </row>
    <row r="497" spans="2:6" x14ac:dyDescent="0.2">
      <c r="B497" s="27" t="s">
        <v>168</v>
      </c>
    </row>
    <row r="498" spans="2:6" x14ac:dyDescent="0.2">
      <c r="D498" s="27" t="s">
        <v>56</v>
      </c>
      <c r="F498" s="27" t="s">
        <v>43</v>
      </c>
    </row>
    <row r="499" spans="2:6" x14ac:dyDescent="0.2">
      <c r="D499" s="27" t="s">
        <v>46</v>
      </c>
      <c r="E499" s="27" t="s">
        <v>49</v>
      </c>
    </row>
    <row r="500" spans="2:6" x14ac:dyDescent="0.2">
      <c r="B500" s="27" t="s">
        <v>159</v>
      </c>
      <c r="C500" s="27" t="s">
        <v>2</v>
      </c>
      <c r="D500" s="27">
        <v>24</v>
      </c>
      <c r="E500" s="27">
        <v>847</v>
      </c>
      <c r="F500" s="27">
        <v>871</v>
      </c>
    </row>
    <row r="501" spans="2:6" x14ac:dyDescent="0.2">
      <c r="C501" s="27" t="s">
        <v>7</v>
      </c>
      <c r="D501" s="27">
        <v>2</v>
      </c>
      <c r="E501" s="27">
        <v>772</v>
      </c>
      <c r="F501" s="27">
        <v>774</v>
      </c>
    </row>
    <row r="502" spans="2:6" x14ac:dyDescent="0.2">
      <c r="C502" s="27" t="s">
        <v>8</v>
      </c>
      <c r="D502" s="27">
        <v>5</v>
      </c>
      <c r="E502" s="27">
        <v>878</v>
      </c>
      <c r="F502" s="27">
        <v>883</v>
      </c>
    </row>
    <row r="503" spans="2:6" x14ac:dyDescent="0.2">
      <c r="C503" s="27" t="s">
        <v>9</v>
      </c>
      <c r="D503" s="27">
        <v>21</v>
      </c>
      <c r="E503" s="27">
        <v>876</v>
      </c>
      <c r="F503" s="27">
        <v>897</v>
      </c>
    </row>
    <row r="504" spans="2:6" x14ac:dyDescent="0.2">
      <c r="C504" s="27" t="s">
        <v>10</v>
      </c>
      <c r="D504" s="27">
        <v>7</v>
      </c>
      <c r="E504" s="27">
        <v>882</v>
      </c>
      <c r="F504" s="27">
        <v>889</v>
      </c>
    </row>
    <row r="505" spans="2:6" x14ac:dyDescent="0.2">
      <c r="C505" s="27" t="s">
        <v>11</v>
      </c>
      <c r="D505" s="27">
        <v>8</v>
      </c>
      <c r="E505" s="27">
        <v>880</v>
      </c>
      <c r="F505" s="27">
        <v>888</v>
      </c>
    </row>
    <row r="506" spans="2:6" x14ac:dyDescent="0.2">
      <c r="C506" s="27" t="s">
        <v>12</v>
      </c>
      <c r="D506" s="27">
        <v>26</v>
      </c>
      <c r="E506" s="27">
        <v>864</v>
      </c>
      <c r="F506" s="27">
        <v>890</v>
      </c>
    </row>
    <row r="507" spans="2:6" x14ac:dyDescent="0.2">
      <c r="C507" s="27" t="s">
        <v>13</v>
      </c>
      <c r="D507" s="27">
        <v>14</v>
      </c>
      <c r="E507" s="27">
        <v>884</v>
      </c>
      <c r="F507" s="27">
        <v>898</v>
      </c>
    </row>
    <row r="508" spans="2:6" x14ac:dyDescent="0.2">
      <c r="C508" s="27" t="s">
        <v>14</v>
      </c>
      <c r="D508" s="27">
        <v>13</v>
      </c>
      <c r="E508" s="27">
        <v>796</v>
      </c>
      <c r="F508" s="27">
        <v>809</v>
      </c>
    </row>
    <row r="509" spans="2:6" x14ac:dyDescent="0.2">
      <c r="C509" s="27" t="s">
        <v>15</v>
      </c>
      <c r="D509" s="27">
        <v>38</v>
      </c>
      <c r="E509" s="27">
        <v>862</v>
      </c>
      <c r="F509" s="27">
        <v>900</v>
      </c>
    </row>
    <row r="510" spans="2:6" x14ac:dyDescent="0.2">
      <c r="C510" s="27" t="s">
        <v>16</v>
      </c>
      <c r="D510" s="27">
        <v>27</v>
      </c>
      <c r="E510" s="27">
        <v>873</v>
      </c>
      <c r="F510" s="27">
        <v>900</v>
      </c>
    </row>
    <row r="511" spans="2:6" x14ac:dyDescent="0.2">
      <c r="C511" s="27" t="s">
        <v>17</v>
      </c>
      <c r="D511" s="27">
        <v>67</v>
      </c>
      <c r="E511" s="27">
        <v>830</v>
      </c>
      <c r="F511" s="27">
        <v>897</v>
      </c>
    </row>
    <row r="512" spans="2:6" x14ac:dyDescent="0.2">
      <c r="C512" s="27" t="s">
        <v>18</v>
      </c>
      <c r="D512" s="27">
        <v>38</v>
      </c>
      <c r="E512" s="27">
        <v>861</v>
      </c>
      <c r="F512" s="27">
        <v>899</v>
      </c>
    </row>
    <row r="513" spans="3:6" x14ac:dyDescent="0.2">
      <c r="C513" s="27" t="s">
        <v>19</v>
      </c>
      <c r="D513" s="27">
        <v>40</v>
      </c>
      <c r="E513" s="27">
        <v>855</v>
      </c>
      <c r="F513" s="27">
        <v>895</v>
      </c>
    </row>
    <row r="514" spans="3:6" x14ac:dyDescent="0.2">
      <c r="C514" s="27" t="s">
        <v>20</v>
      </c>
      <c r="D514" s="27">
        <v>5</v>
      </c>
      <c r="E514" s="27">
        <v>892</v>
      </c>
      <c r="F514" s="27">
        <v>897</v>
      </c>
    </row>
    <row r="515" spans="3:6" x14ac:dyDescent="0.2">
      <c r="C515" s="27" t="s">
        <v>21</v>
      </c>
      <c r="D515" s="27">
        <v>27</v>
      </c>
      <c r="E515" s="27">
        <v>873</v>
      </c>
      <c r="F515" s="27">
        <v>900</v>
      </c>
    </row>
    <row r="516" spans="3:6" x14ac:dyDescent="0.2">
      <c r="C516" s="27" t="s">
        <v>22</v>
      </c>
      <c r="D516" s="27">
        <v>2</v>
      </c>
      <c r="E516" s="27">
        <v>881</v>
      </c>
      <c r="F516" s="27">
        <v>883</v>
      </c>
    </row>
    <row r="517" spans="3:6" x14ac:dyDescent="0.2">
      <c r="C517" s="27" t="s">
        <v>23</v>
      </c>
      <c r="D517" s="27">
        <v>25</v>
      </c>
      <c r="E517" s="27">
        <v>839</v>
      </c>
      <c r="F517" s="27">
        <v>864</v>
      </c>
    </row>
    <row r="518" spans="3:6" x14ac:dyDescent="0.2">
      <c r="C518" s="27" t="s">
        <v>24</v>
      </c>
      <c r="D518" s="27">
        <v>13</v>
      </c>
      <c r="E518" s="27">
        <v>883</v>
      </c>
      <c r="F518" s="27">
        <v>896</v>
      </c>
    </row>
    <row r="519" spans="3:6" x14ac:dyDescent="0.2">
      <c r="C519" s="27" t="s">
        <v>25</v>
      </c>
      <c r="D519" s="27">
        <v>15</v>
      </c>
      <c r="E519" s="27">
        <v>882</v>
      </c>
      <c r="F519" s="27">
        <v>897</v>
      </c>
    </row>
    <row r="520" spans="3:6" x14ac:dyDescent="0.2">
      <c r="C520" s="27" t="s">
        <v>26</v>
      </c>
      <c r="D520" s="27">
        <v>15</v>
      </c>
      <c r="E520" s="27">
        <v>873</v>
      </c>
      <c r="F520" s="27">
        <v>888</v>
      </c>
    </row>
    <row r="521" spans="3:6" x14ac:dyDescent="0.2">
      <c r="C521" s="27" t="s">
        <v>27</v>
      </c>
      <c r="D521" s="27">
        <v>36</v>
      </c>
      <c r="E521" s="27">
        <v>819</v>
      </c>
      <c r="F521" s="27">
        <v>855</v>
      </c>
    </row>
    <row r="522" spans="3:6" x14ac:dyDescent="0.2">
      <c r="C522" s="27" t="s">
        <v>28</v>
      </c>
      <c r="D522" s="27">
        <v>30</v>
      </c>
      <c r="E522" s="27">
        <v>802</v>
      </c>
      <c r="F522" s="27">
        <v>832</v>
      </c>
    </row>
    <row r="523" spans="3:6" x14ac:dyDescent="0.2">
      <c r="C523" s="27" t="s">
        <v>29</v>
      </c>
      <c r="D523" s="27">
        <v>41</v>
      </c>
      <c r="E523" s="27">
        <v>779</v>
      </c>
      <c r="F523" s="27">
        <v>820</v>
      </c>
    </row>
    <row r="524" spans="3:6" x14ac:dyDescent="0.2">
      <c r="C524" s="27" t="s">
        <v>30</v>
      </c>
      <c r="D524" s="27">
        <v>47</v>
      </c>
      <c r="E524" s="27">
        <v>786</v>
      </c>
      <c r="F524" s="27">
        <v>833</v>
      </c>
    </row>
    <row r="525" spans="3:6" x14ac:dyDescent="0.2">
      <c r="C525" s="27" t="s">
        <v>31</v>
      </c>
      <c r="D525" s="27">
        <v>55</v>
      </c>
      <c r="E525" s="27">
        <v>817</v>
      </c>
      <c r="F525" s="27">
        <v>872</v>
      </c>
    </row>
    <row r="526" spans="3:6" x14ac:dyDescent="0.2">
      <c r="C526" s="27" t="s">
        <v>32</v>
      </c>
      <c r="D526" s="27">
        <v>25</v>
      </c>
      <c r="E526" s="27">
        <v>867</v>
      </c>
      <c r="F526" s="27">
        <v>892</v>
      </c>
    </row>
    <row r="527" spans="3:6" x14ac:dyDescent="0.2">
      <c r="C527" s="27" t="s">
        <v>33</v>
      </c>
      <c r="D527" s="27">
        <v>37</v>
      </c>
      <c r="E527" s="27">
        <v>855</v>
      </c>
      <c r="F527" s="27">
        <v>892</v>
      </c>
    </row>
    <row r="528" spans="3:6" x14ac:dyDescent="0.2">
      <c r="C528" s="27" t="s">
        <v>34</v>
      </c>
      <c r="D528" s="27">
        <v>57</v>
      </c>
      <c r="E528" s="27">
        <v>839</v>
      </c>
      <c r="F528" s="27">
        <v>896</v>
      </c>
    </row>
    <row r="529" spans="2:6" x14ac:dyDescent="0.2">
      <c r="C529" s="27" t="s">
        <v>35</v>
      </c>
      <c r="D529" s="27">
        <v>20</v>
      </c>
      <c r="E529" s="27">
        <v>835</v>
      </c>
      <c r="F529" s="27">
        <v>855</v>
      </c>
    </row>
    <row r="530" spans="2:6" x14ac:dyDescent="0.2">
      <c r="C530" s="27" t="s">
        <v>36</v>
      </c>
      <c r="D530" s="27">
        <v>17</v>
      </c>
      <c r="E530" s="27">
        <v>836</v>
      </c>
      <c r="F530" s="27">
        <v>853</v>
      </c>
    </row>
    <row r="531" spans="2:6" x14ac:dyDescent="0.2">
      <c r="C531" s="27" t="s">
        <v>37</v>
      </c>
      <c r="D531" s="27">
        <v>27</v>
      </c>
      <c r="E531" s="27">
        <v>872</v>
      </c>
      <c r="F531" s="27">
        <v>899</v>
      </c>
    </row>
    <row r="532" spans="2:6" x14ac:dyDescent="0.2">
      <c r="C532" s="27" t="s">
        <v>38</v>
      </c>
      <c r="D532" s="27">
        <v>3</v>
      </c>
      <c r="E532" s="27">
        <v>896</v>
      </c>
      <c r="F532" s="27">
        <v>899</v>
      </c>
    </row>
    <row r="533" spans="2:6" x14ac:dyDescent="0.2">
      <c r="C533" s="27" t="s">
        <v>39</v>
      </c>
      <c r="D533" s="27">
        <v>46</v>
      </c>
      <c r="E533" s="27">
        <v>849</v>
      </c>
      <c r="F533" s="27">
        <v>895</v>
      </c>
    </row>
    <row r="534" spans="2:6" x14ac:dyDescent="0.2">
      <c r="C534" s="27" t="s">
        <v>40</v>
      </c>
      <c r="D534" s="27">
        <v>8</v>
      </c>
      <c r="E534" s="27">
        <v>889</v>
      </c>
      <c r="F534" s="27">
        <v>897</v>
      </c>
    </row>
    <row r="535" spans="2:6" x14ac:dyDescent="0.2">
      <c r="C535" s="27" t="s">
        <v>41</v>
      </c>
      <c r="D535" s="27">
        <v>29</v>
      </c>
      <c r="E535" s="27">
        <v>862</v>
      </c>
      <c r="F535" s="27">
        <v>891</v>
      </c>
    </row>
    <row r="536" spans="2:6" x14ac:dyDescent="0.2">
      <c r="C536" s="27" t="s">
        <v>42</v>
      </c>
      <c r="D536" s="27">
        <v>97</v>
      </c>
      <c r="E536" s="27">
        <v>802</v>
      </c>
      <c r="F536" s="27">
        <v>899</v>
      </c>
    </row>
    <row r="537" spans="2:6" x14ac:dyDescent="0.2">
      <c r="B537" s="27" t="s">
        <v>43</v>
      </c>
      <c r="D537" s="27">
        <v>1007</v>
      </c>
      <c r="E537" s="27">
        <v>31488</v>
      </c>
      <c r="F537" s="27">
        <v>32495</v>
      </c>
    </row>
    <row r="541" spans="2:6" x14ac:dyDescent="0.2">
      <c r="B541" s="27" t="s">
        <v>180</v>
      </c>
    </row>
    <row r="542" spans="2:6" x14ac:dyDescent="0.2">
      <c r="B542" s="27" t="s">
        <v>168</v>
      </c>
    </row>
    <row r="543" spans="2:6" x14ac:dyDescent="0.2">
      <c r="D543" s="27" t="s">
        <v>57</v>
      </c>
      <c r="F543" s="27" t="s">
        <v>43</v>
      </c>
    </row>
    <row r="544" spans="2:6" x14ac:dyDescent="0.2">
      <c r="D544" s="27" t="s">
        <v>46</v>
      </c>
      <c r="E544" s="27" t="s">
        <v>49</v>
      </c>
    </row>
    <row r="545" spans="2:6" x14ac:dyDescent="0.2">
      <c r="B545" s="27" t="s">
        <v>159</v>
      </c>
      <c r="C545" s="27" t="s">
        <v>2</v>
      </c>
      <c r="D545" s="27">
        <v>18</v>
      </c>
      <c r="E545" s="27">
        <v>852</v>
      </c>
      <c r="F545" s="27">
        <v>870</v>
      </c>
    </row>
    <row r="546" spans="2:6" x14ac:dyDescent="0.2">
      <c r="C546" s="27" t="s">
        <v>7</v>
      </c>
      <c r="D546" s="27">
        <v>0</v>
      </c>
      <c r="E546" s="27">
        <v>773</v>
      </c>
      <c r="F546" s="27">
        <v>773</v>
      </c>
    </row>
    <row r="547" spans="2:6" x14ac:dyDescent="0.2">
      <c r="C547" s="27" t="s">
        <v>8</v>
      </c>
      <c r="D547" s="27">
        <v>6</v>
      </c>
      <c r="E547" s="27">
        <v>877</v>
      </c>
      <c r="F547" s="27">
        <v>883</v>
      </c>
    </row>
    <row r="548" spans="2:6" x14ac:dyDescent="0.2">
      <c r="C548" s="27" t="s">
        <v>9</v>
      </c>
      <c r="D548" s="27">
        <v>10</v>
      </c>
      <c r="E548" s="27">
        <v>887</v>
      </c>
      <c r="F548" s="27">
        <v>897</v>
      </c>
    </row>
    <row r="549" spans="2:6" x14ac:dyDescent="0.2">
      <c r="C549" s="27" t="s">
        <v>10</v>
      </c>
      <c r="D549" s="27">
        <v>8</v>
      </c>
      <c r="E549" s="27">
        <v>881</v>
      </c>
      <c r="F549" s="27">
        <v>889</v>
      </c>
    </row>
    <row r="550" spans="2:6" x14ac:dyDescent="0.2">
      <c r="C550" s="27" t="s">
        <v>11</v>
      </c>
      <c r="D550" s="27">
        <v>2</v>
      </c>
      <c r="E550" s="27">
        <v>886</v>
      </c>
      <c r="F550" s="27">
        <v>888</v>
      </c>
    </row>
    <row r="551" spans="2:6" x14ac:dyDescent="0.2">
      <c r="C551" s="27" t="s">
        <v>12</v>
      </c>
      <c r="D551" s="27">
        <v>22</v>
      </c>
      <c r="E551" s="27">
        <v>868</v>
      </c>
      <c r="F551" s="27">
        <v>890</v>
      </c>
    </row>
    <row r="552" spans="2:6" x14ac:dyDescent="0.2">
      <c r="C552" s="27" t="s">
        <v>13</v>
      </c>
      <c r="D552" s="27">
        <v>6</v>
      </c>
      <c r="E552" s="27">
        <v>892</v>
      </c>
      <c r="F552" s="27">
        <v>898</v>
      </c>
    </row>
    <row r="553" spans="2:6" x14ac:dyDescent="0.2">
      <c r="C553" s="27" t="s">
        <v>14</v>
      </c>
      <c r="D553" s="27">
        <v>12</v>
      </c>
      <c r="E553" s="27">
        <v>797</v>
      </c>
      <c r="F553" s="27">
        <v>809</v>
      </c>
    </row>
    <row r="554" spans="2:6" x14ac:dyDescent="0.2">
      <c r="C554" s="27" t="s">
        <v>15</v>
      </c>
      <c r="D554" s="27">
        <v>15</v>
      </c>
      <c r="E554" s="27">
        <v>885</v>
      </c>
      <c r="F554" s="27">
        <v>900</v>
      </c>
    </row>
    <row r="555" spans="2:6" x14ac:dyDescent="0.2">
      <c r="C555" s="27" t="s">
        <v>16</v>
      </c>
      <c r="D555" s="27">
        <v>18</v>
      </c>
      <c r="E555" s="27">
        <v>882</v>
      </c>
      <c r="F555" s="27">
        <v>900</v>
      </c>
    </row>
    <row r="556" spans="2:6" x14ac:dyDescent="0.2">
      <c r="C556" s="27" t="s">
        <v>17</v>
      </c>
      <c r="D556" s="27">
        <v>40</v>
      </c>
      <c r="E556" s="27">
        <v>857</v>
      </c>
      <c r="F556" s="27">
        <v>897</v>
      </c>
    </row>
    <row r="557" spans="2:6" x14ac:dyDescent="0.2">
      <c r="C557" s="27" t="s">
        <v>18</v>
      </c>
      <c r="D557" s="27">
        <v>27</v>
      </c>
      <c r="E557" s="27">
        <v>871</v>
      </c>
      <c r="F557" s="27">
        <v>898</v>
      </c>
    </row>
    <row r="558" spans="2:6" x14ac:dyDescent="0.2">
      <c r="C558" s="27" t="s">
        <v>19</v>
      </c>
      <c r="D558" s="27">
        <v>14</v>
      </c>
      <c r="E558" s="27">
        <v>881</v>
      </c>
      <c r="F558" s="27">
        <v>895</v>
      </c>
    </row>
    <row r="559" spans="2:6" x14ac:dyDescent="0.2">
      <c r="C559" s="27" t="s">
        <v>20</v>
      </c>
      <c r="D559" s="27">
        <v>2</v>
      </c>
      <c r="E559" s="27">
        <v>895</v>
      </c>
      <c r="F559" s="27">
        <v>897</v>
      </c>
    </row>
    <row r="560" spans="2:6" x14ac:dyDescent="0.2">
      <c r="C560" s="27" t="s">
        <v>21</v>
      </c>
      <c r="D560" s="27">
        <v>9</v>
      </c>
      <c r="E560" s="27">
        <v>891</v>
      </c>
      <c r="F560" s="27">
        <v>900</v>
      </c>
    </row>
    <row r="561" spans="3:6" x14ac:dyDescent="0.2">
      <c r="C561" s="27" t="s">
        <v>22</v>
      </c>
      <c r="D561" s="27">
        <v>2</v>
      </c>
      <c r="E561" s="27">
        <v>881</v>
      </c>
      <c r="F561" s="27">
        <v>883</v>
      </c>
    </row>
    <row r="562" spans="3:6" x14ac:dyDescent="0.2">
      <c r="C562" s="27" t="s">
        <v>23</v>
      </c>
      <c r="D562" s="27">
        <v>14</v>
      </c>
      <c r="E562" s="27">
        <v>850</v>
      </c>
      <c r="F562" s="27">
        <v>864</v>
      </c>
    </row>
    <row r="563" spans="3:6" x14ac:dyDescent="0.2">
      <c r="C563" s="27" t="s">
        <v>24</v>
      </c>
      <c r="D563" s="27">
        <v>18</v>
      </c>
      <c r="E563" s="27">
        <v>878</v>
      </c>
      <c r="F563" s="27">
        <v>896</v>
      </c>
    </row>
    <row r="564" spans="3:6" x14ac:dyDescent="0.2">
      <c r="C564" s="27" t="s">
        <v>25</v>
      </c>
      <c r="D564" s="27">
        <v>15</v>
      </c>
      <c r="E564" s="27">
        <v>882</v>
      </c>
      <c r="F564" s="27">
        <v>897</v>
      </c>
    </row>
    <row r="565" spans="3:6" x14ac:dyDescent="0.2">
      <c r="C565" s="27" t="s">
        <v>26</v>
      </c>
      <c r="D565" s="27">
        <v>19</v>
      </c>
      <c r="E565" s="27">
        <v>870</v>
      </c>
      <c r="F565" s="27">
        <v>889</v>
      </c>
    </row>
    <row r="566" spans="3:6" x14ac:dyDescent="0.2">
      <c r="C566" s="27" t="s">
        <v>27</v>
      </c>
      <c r="D566" s="27">
        <v>18</v>
      </c>
      <c r="E566" s="27">
        <v>837</v>
      </c>
      <c r="F566" s="27">
        <v>855</v>
      </c>
    </row>
    <row r="567" spans="3:6" x14ac:dyDescent="0.2">
      <c r="C567" s="27" t="s">
        <v>28</v>
      </c>
      <c r="D567" s="27">
        <v>16</v>
      </c>
      <c r="E567" s="27">
        <v>816</v>
      </c>
      <c r="F567" s="27">
        <v>832</v>
      </c>
    </row>
    <row r="568" spans="3:6" x14ac:dyDescent="0.2">
      <c r="C568" s="27" t="s">
        <v>29</v>
      </c>
      <c r="D568" s="27">
        <v>34</v>
      </c>
      <c r="E568" s="27">
        <v>786</v>
      </c>
      <c r="F568" s="27">
        <v>820</v>
      </c>
    </row>
    <row r="569" spans="3:6" x14ac:dyDescent="0.2">
      <c r="C569" s="27" t="s">
        <v>30</v>
      </c>
      <c r="D569" s="27">
        <v>49</v>
      </c>
      <c r="E569" s="27">
        <v>784</v>
      </c>
      <c r="F569" s="27">
        <v>833</v>
      </c>
    </row>
    <row r="570" spans="3:6" x14ac:dyDescent="0.2">
      <c r="C570" s="27" t="s">
        <v>31</v>
      </c>
      <c r="D570" s="27">
        <v>59</v>
      </c>
      <c r="E570" s="27">
        <v>813</v>
      </c>
      <c r="F570" s="27">
        <v>872</v>
      </c>
    </row>
    <row r="571" spans="3:6" x14ac:dyDescent="0.2">
      <c r="C571" s="27" t="s">
        <v>32</v>
      </c>
      <c r="D571" s="27">
        <v>46</v>
      </c>
      <c r="E571" s="27">
        <v>846</v>
      </c>
      <c r="F571" s="27">
        <v>892</v>
      </c>
    </row>
    <row r="572" spans="3:6" x14ac:dyDescent="0.2">
      <c r="C572" s="27" t="s">
        <v>33</v>
      </c>
      <c r="D572" s="27">
        <v>61</v>
      </c>
      <c r="E572" s="27">
        <v>831</v>
      </c>
      <c r="F572" s="27">
        <v>892</v>
      </c>
    </row>
    <row r="573" spans="3:6" x14ac:dyDescent="0.2">
      <c r="C573" s="27" t="s">
        <v>34</v>
      </c>
      <c r="D573" s="27">
        <v>43</v>
      </c>
      <c r="E573" s="27">
        <v>853</v>
      </c>
      <c r="F573" s="27">
        <v>896</v>
      </c>
    </row>
    <row r="574" spans="3:6" x14ac:dyDescent="0.2">
      <c r="C574" s="27" t="s">
        <v>35</v>
      </c>
      <c r="D574" s="27">
        <v>14</v>
      </c>
      <c r="E574" s="27">
        <v>841</v>
      </c>
      <c r="F574" s="27">
        <v>855</v>
      </c>
    </row>
    <row r="575" spans="3:6" x14ac:dyDescent="0.2">
      <c r="C575" s="27" t="s">
        <v>36</v>
      </c>
      <c r="D575" s="27">
        <v>8</v>
      </c>
      <c r="E575" s="27">
        <v>845</v>
      </c>
      <c r="F575" s="27">
        <v>853</v>
      </c>
    </row>
    <row r="576" spans="3:6" x14ac:dyDescent="0.2">
      <c r="C576" s="27" t="s">
        <v>37</v>
      </c>
      <c r="D576" s="27">
        <v>7</v>
      </c>
      <c r="E576" s="27">
        <v>892</v>
      </c>
      <c r="F576" s="27">
        <v>899</v>
      </c>
    </row>
    <row r="577" spans="2:6" x14ac:dyDescent="0.2">
      <c r="C577" s="27" t="s">
        <v>38</v>
      </c>
      <c r="D577" s="27">
        <v>2</v>
      </c>
      <c r="E577" s="27">
        <v>897</v>
      </c>
      <c r="F577" s="27">
        <v>899</v>
      </c>
    </row>
    <row r="578" spans="2:6" x14ac:dyDescent="0.2">
      <c r="C578" s="27" t="s">
        <v>39</v>
      </c>
      <c r="D578" s="27">
        <v>11</v>
      </c>
      <c r="E578" s="27">
        <v>884</v>
      </c>
      <c r="F578" s="27">
        <v>895</v>
      </c>
    </row>
    <row r="579" spans="2:6" x14ac:dyDescent="0.2">
      <c r="C579" s="27" t="s">
        <v>40</v>
      </c>
      <c r="D579" s="27">
        <v>3</v>
      </c>
      <c r="E579" s="27">
        <v>894</v>
      </c>
      <c r="F579" s="27">
        <v>897</v>
      </c>
    </row>
    <row r="580" spans="2:6" x14ac:dyDescent="0.2">
      <c r="C580" s="27" t="s">
        <v>41</v>
      </c>
      <c r="D580" s="27">
        <v>51</v>
      </c>
      <c r="E580" s="27">
        <v>840</v>
      </c>
      <c r="F580" s="27">
        <v>891</v>
      </c>
    </row>
    <row r="581" spans="2:6" x14ac:dyDescent="0.2">
      <c r="C581" s="27" t="s">
        <v>42</v>
      </c>
      <c r="D581" s="27">
        <v>56</v>
      </c>
      <c r="E581" s="27">
        <v>843</v>
      </c>
      <c r="F581" s="27">
        <v>899</v>
      </c>
    </row>
    <row r="582" spans="2:6" x14ac:dyDescent="0.2">
      <c r="B582" s="27" t="s">
        <v>43</v>
      </c>
      <c r="D582" s="27">
        <v>755</v>
      </c>
      <c r="E582" s="27">
        <v>31738</v>
      </c>
      <c r="F582" s="27">
        <v>32493</v>
      </c>
    </row>
    <row r="586" spans="2:6" x14ac:dyDescent="0.2">
      <c r="B586" s="27" t="s">
        <v>181</v>
      </c>
    </row>
    <row r="587" spans="2:6" x14ac:dyDescent="0.2">
      <c r="B587" s="27" t="s">
        <v>168</v>
      </c>
    </row>
    <row r="588" spans="2:6" x14ac:dyDescent="0.2">
      <c r="D588" s="27" t="s">
        <v>58</v>
      </c>
      <c r="F588" s="27" t="s">
        <v>43</v>
      </c>
    </row>
    <row r="589" spans="2:6" x14ac:dyDescent="0.2">
      <c r="D589" s="27" t="s">
        <v>46</v>
      </c>
      <c r="E589" s="27" t="s">
        <v>49</v>
      </c>
    </row>
    <row r="590" spans="2:6" x14ac:dyDescent="0.2">
      <c r="B590" s="27" t="s">
        <v>159</v>
      </c>
      <c r="C590" s="27" t="s">
        <v>2</v>
      </c>
      <c r="D590" s="27">
        <v>3</v>
      </c>
      <c r="E590" s="27">
        <v>867</v>
      </c>
      <c r="F590" s="27">
        <v>870</v>
      </c>
    </row>
    <row r="591" spans="2:6" x14ac:dyDescent="0.2">
      <c r="C591" s="27" t="s">
        <v>7</v>
      </c>
      <c r="D591" s="27">
        <v>3</v>
      </c>
      <c r="E591" s="27">
        <v>771</v>
      </c>
      <c r="F591" s="27">
        <v>774</v>
      </c>
    </row>
    <row r="592" spans="2:6" x14ac:dyDescent="0.2">
      <c r="C592" s="27" t="s">
        <v>8</v>
      </c>
      <c r="D592" s="27">
        <v>3</v>
      </c>
      <c r="E592" s="27">
        <v>880</v>
      </c>
      <c r="F592" s="27">
        <v>883</v>
      </c>
    </row>
    <row r="593" spans="3:6" x14ac:dyDescent="0.2">
      <c r="C593" s="27" t="s">
        <v>9</v>
      </c>
      <c r="D593" s="27">
        <v>3</v>
      </c>
      <c r="E593" s="27">
        <v>894</v>
      </c>
      <c r="F593" s="27">
        <v>897</v>
      </c>
    </row>
    <row r="594" spans="3:6" x14ac:dyDescent="0.2">
      <c r="C594" s="27" t="s">
        <v>10</v>
      </c>
      <c r="D594" s="27">
        <v>44</v>
      </c>
      <c r="E594" s="27">
        <v>845</v>
      </c>
      <c r="F594" s="27">
        <v>889</v>
      </c>
    </row>
    <row r="595" spans="3:6" x14ac:dyDescent="0.2">
      <c r="C595" s="27" t="s">
        <v>11</v>
      </c>
      <c r="D595" s="27">
        <v>21</v>
      </c>
      <c r="E595" s="27">
        <v>867</v>
      </c>
      <c r="F595" s="27">
        <v>888</v>
      </c>
    </row>
    <row r="596" spans="3:6" x14ac:dyDescent="0.2">
      <c r="C596" s="27" t="s">
        <v>12</v>
      </c>
      <c r="D596" s="27">
        <v>47</v>
      </c>
      <c r="E596" s="27">
        <v>843</v>
      </c>
      <c r="F596" s="27">
        <v>890</v>
      </c>
    </row>
    <row r="597" spans="3:6" x14ac:dyDescent="0.2">
      <c r="C597" s="27" t="s">
        <v>13</v>
      </c>
      <c r="D597" s="27">
        <v>27</v>
      </c>
      <c r="E597" s="27">
        <v>871</v>
      </c>
      <c r="F597" s="27">
        <v>898</v>
      </c>
    </row>
    <row r="598" spans="3:6" x14ac:dyDescent="0.2">
      <c r="C598" s="27" t="s">
        <v>14</v>
      </c>
      <c r="D598" s="27">
        <v>6</v>
      </c>
      <c r="E598" s="27">
        <v>803</v>
      </c>
      <c r="F598" s="27">
        <v>809</v>
      </c>
    </row>
    <row r="599" spans="3:6" x14ac:dyDescent="0.2">
      <c r="C599" s="27" t="s">
        <v>15</v>
      </c>
      <c r="D599" s="27">
        <v>12</v>
      </c>
      <c r="E599" s="27">
        <v>888</v>
      </c>
      <c r="F599" s="27">
        <v>900</v>
      </c>
    </row>
    <row r="600" spans="3:6" x14ac:dyDescent="0.2">
      <c r="C600" s="27" t="s">
        <v>16</v>
      </c>
      <c r="D600" s="27">
        <v>9</v>
      </c>
      <c r="E600" s="27">
        <v>891</v>
      </c>
      <c r="F600" s="27">
        <v>900</v>
      </c>
    </row>
    <row r="601" spans="3:6" x14ac:dyDescent="0.2">
      <c r="C601" s="27" t="s">
        <v>17</v>
      </c>
      <c r="D601" s="27">
        <v>33</v>
      </c>
      <c r="E601" s="27">
        <v>864</v>
      </c>
      <c r="F601" s="27">
        <v>897</v>
      </c>
    </row>
    <row r="602" spans="3:6" x14ac:dyDescent="0.2">
      <c r="C602" s="27" t="s">
        <v>18</v>
      </c>
      <c r="D602" s="27">
        <v>16</v>
      </c>
      <c r="E602" s="27">
        <v>883</v>
      </c>
      <c r="F602" s="27">
        <v>899</v>
      </c>
    </row>
    <row r="603" spans="3:6" x14ac:dyDescent="0.2">
      <c r="C603" s="27" t="s">
        <v>19</v>
      </c>
      <c r="D603" s="27">
        <v>22</v>
      </c>
      <c r="E603" s="27">
        <v>873</v>
      </c>
      <c r="F603" s="27">
        <v>895</v>
      </c>
    </row>
    <row r="604" spans="3:6" x14ac:dyDescent="0.2">
      <c r="C604" s="27" t="s">
        <v>20</v>
      </c>
      <c r="D604" s="27">
        <v>16</v>
      </c>
      <c r="E604" s="27">
        <v>881</v>
      </c>
      <c r="F604" s="27">
        <v>897</v>
      </c>
    </row>
    <row r="605" spans="3:6" x14ac:dyDescent="0.2">
      <c r="C605" s="27" t="s">
        <v>21</v>
      </c>
      <c r="D605" s="27">
        <v>9</v>
      </c>
      <c r="E605" s="27">
        <v>890</v>
      </c>
      <c r="F605" s="27">
        <v>899</v>
      </c>
    </row>
    <row r="606" spans="3:6" x14ac:dyDescent="0.2">
      <c r="C606" s="27" t="s">
        <v>22</v>
      </c>
      <c r="D606" s="27">
        <v>1</v>
      </c>
      <c r="E606" s="27">
        <v>882</v>
      </c>
      <c r="F606" s="27">
        <v>883</v>
      </c>
    </row>
    <row r="607" spans="3:6" x14ac:dyDescent="0.2">
      <c r="C607" s="27" t="s">
        <v>23</v>
      </c>
      <c r="D607" s="27">
        <v>41</v>
      </c>
      <c r="E607" s="27">
        <v>823</v>
      </c>
      <c r="F607" s="27">
        <v>864</v>
      </c>
    </row>
    <row r="608" spans="3:6" x14ac:dyDescent="0.2">
      <c r="C608" s="27" t="s">
        <v>24</v>
      </c>
      <c r="D608" s="27">
        <v>14</v>
      </c>
      <c r="E608" s="27">
        <v>882</v>
      </c>
      <c r="F608" s="27">
        <v>896</v>
      </c>
    </row>
    <row r="609" spans="3:6" x14ac:dyDescent="0.2">
      <c r="C609" s="27" t="s">
        <v>25</v>
      </c>
      <c r="D609" s="27">
        <v>18</v>
      </c>
      <c r="E609" s="27">
        <v>879</v>
      </c>
      <c r="F609" s="27">
        <v>897</v>
      </c>
    </row>
    <row r="610" spans="3:6" x14ac:dyDescent="0.2">
      <c r="C610" s="27" t="s">
        <v>26</v>
      </c>
      <c r="D610" s="27">
        <v>25</v>
      </c>
      <c r="E610" s="27">
        <v>864</v>
      </c>
      <c r="F610" s="27">
        <v>889</v>
      </c>
    </row>
    <row r="611" spans="3:6" x14ac:dyDescent="0.2">
      <c r="C611" s="27" t="s">
        <v>27</v>
      </c>
      <c r="D611" s="27">
        <v>12</v>
      </c>
      <c r="E611" s="27">
        <v>843</v>
      </c>
      <c r="F611" s="27">
        <v>855</v>
      </c>
    </row>
    <row r="612" spans="3:6" x14ac:dyDescent="0.2">
      <c r="C612" s="27" t="s">
        <v>28</v>
      </c>
      <c r="D612" s="27">
        <v>8</v>
      </c>
      <c r="E612" s="27">
        <v>824</v>
      </c>
      <c r="F612" s="27">
        <v>832</v>
      </c>
    </row>
    <row r="613" spans="3:6" x14ac:dyDescent="0.2">
      <c r="C613" s="27" t="s">
        <v>29</v>
      </c>
      <c r="D613" s="27">
        <v>5</v>
      </c>
      <c r="E613" s="27">
        <v>815</v>
      </c>
      <c r="F613" s="27">
        <v>820</v>
      </c>
    </row>
    <row r="614" spans="3:6" x14ac:dyDescent="0.2">
      <c r="C614" s="27" t="s">
        <v>30</v>
      </c>
      <c r="D614" s="27">
        <v>26</v>
      </c>
      <c r="E614" s="27">
        <v>805</v>
      </c>
      <c r="F614" s="27">
        <v>831</v>
      </c>
    </row>
    <row r="615" spans="3:6" x14ac:dyDescent="0.2">
      <c r="C615" s="27" t="s">
        <v>31</v>
      </c>
      <c r="D615" s="27">
        <v>113</v>
      </c>
      <c r="E615" s="27">
        <v>759</v>
      </c>
      <c r="F615" s="27">
        <v>872</v>
      </c>
    </row>
    <row r="616" spans="3:6" x14ac:dyDescent="0.2">
      <c r="C616" s="27" t="s">
        <v>32</v>
      </c>
      <c r="D616" s="27">
        <v>14</v>
      </c>
      <c r="E616" s="27">
        <v>878</v>
      </c>
      <c r="F616" s="27">
        <v>892</v>
      </c>
    </row>
    <row r="617" spans="3:6" x14ac:dyDescent="0.2">
      <c r="C617" s="27" t="s">
        <v>33</v>
      </c>
      <c r="D617" s="27">
        <v>42</v>
      </c>
      <c r="E617" s="27">
        <v>850</v>
      </c>
      <c r="F617" s="27">
        <v>892</v>
      </c>
    </row>
    <row r="618" spans="3:6" x14ac:dyDescent="0.2">
      <c r="C618" s="27" t="s">
        <v>34</v>
      </c>
      <c r="D618" s="27">
        <v>14</v>
      </c>
      <c r="E618" s="27">
        <v>882</v>
      </c>
      <c r="F618" s="27">
        <v>896</v>
      </c>
    </row>
    <row r="619" spans="3:6" x14ac:dyDescent="0.2">
      <c r="C619" s="27" t="s">
        <v>35</v>
      </c>
      <c r="D619" s="27">
        <v>5</v>
      </c>
      <c r="E619" s="27">
        <v>850</v>
      </c>
      <c r="F619" s="27">
        <v>855</v>
      </c>
    </row>
    <row r="620" spans="3:6" x14ac:dyDescent="0.2">
      <c r="C620" s="27" t="s">
        <v>36</v>
      </c>
      <c r="D620" s="27">
        <v>30</v>
      </c>
      <c r="E620" s="27">
        <v>824</v>
      </c>
      <c r="F620" s="27">
        <v>854</v>
      </c>
    </row>
    <row r="621" spans="3:6" x14ac:dyDescent="0.2">
      <c r="C621" s="27" t="s">
        <v>37</v>
      </c>
      <c r="D621" s="27">
        <v>8</v>
      </c>
      <c r="E621" s="27">
        <v>891</v>
      </c>
      <c r="F621" s="27">
        <v>899</v>
      </c>
    </row>
    <row r="622" spans="3:6" x14ac:dyDescent="0.2">
      <c r="C622" s="27" t="s">
        <v>38</v>
      </c>
      <c r="D622" s="27">
        <v>3</v>
      </c>
      <c r="E622" s="27">
        <v>896</v>
      </c>
      <c r="F622" s="27">
        <v>899</v>
      </c>
    </row>
    <row r="623" spans="3:6" x14ac:dyDescent="0.2">
      <c r="C623" s="27" t="s">
        <v>39</v>
      </c>
      <c r="D623" s="27">
        <v>77</v>
      </c>
      <c r="E623" s="27">
        <v>818</v>
      </c>
      <c r="F623" s="27">
        <v>895</v>
      </c>
    </row>
    <row r="624" spans="3:6" x14ac:dyDescent="0.2">
      <c r="C624" s="27" t="s">
        <v>40</v>
      </c>
      <c r="D624" s="27">
        <v>11</v>
      </c>
      <c r="E624" s="27">
        <v>886</v>
      </c>
      <c r="F624" s="27">
        <v>897</v>
      </c>
    </row>
    <row r="625" spans="2:6" x14ac:dyDescent="0.2">
      <c r="C625" s="27" t="s">
        <v>41</v>
      </c>
      <c r="D625" s="27">
        <v>90</v>
      </c>
      <c r="E625" s="27">
        <v>801</v>
      </c>
      <c r="F625" s="27">
        <v>891</v>
      </c>
    </row>
    <row r="626" spans="2:6" x14ac:dyDescent="0.2">
      <c r="C626" s="27" t="s">
        <v>42</v>
      </c>
      <c r="D626" s="27">
        <v>59</v>
      </c>
      <c r="E626" s="27">
        <v>840</v>
      </c>
      <c r="F626" s="27">
        <v>899</v>
      </c>
    </row>
    <row r="627" spans="2:6" x14ac:dyDescent="0.2">
      <c r="B627" s="27" t="s">
        <v>43</v>
      </c>
      <c r="D627" s="27">
        <v>890</v>
      </c>
      <c r="E627" s="27">
        <v>31603</v>
      </c>
      <c r="F627" s="27">
        <v>32493</v>
      </c>
    </row>
    <row r="631" spans="2:6" x14ac:dyDescent="0.2">
      <c r="B631" s="27" t="s">
        <v>182</v>
      </c>
    </row>
    <row r="632" spans="2:6" x14ac:dyDescent="0.2">
      <c r="B632" s="27" t="s">
        <v>168</v>
      </c>
    </row>
    <row r="633" spans="2:6" x14ac:dyDescent="0.2">
      <c r="D633" s="27" t="s">
        <v>59</v>
      </c>
      <c r="F633" s="27" t="s">
        <v>43</v>
      </c>
    </row>
    <row r="634" spans="2:6" x14ac:dyDescent="0.2">
      <c r="D634" s="27" t="s">
        <v>46</v>
      </c>
      <c r="E634" s="27" t="s">
        <v>49</v>
      </c>
    </row>
    <row r="635" spans="2:6" x14ac:dyDescent="0.2">
      <c r="B635" s="27" t="s">
        <v>159</v>
      </c>
      <c r="C635" s="27" t="s">
        <v>2</v>
      </c>
      <c r="D635" s="27">
        <v>4</v>
      </c>
      <c r="E635" s="27">
        <v>866</v>
      </c>
      <c r="F635" s="27">
        <v>870</v>
      </c>
    </row>
    <row r="636" spans="2:6" x14ac:dyDescent="0.2">
      <c r="C636" s="27" t="s">
        <v>7</v>
      </c>
      <c r="D636" s="27">
        <v>3</v>
      </c>
      <c r="E636" s="27">
        <v>770</v>
      </c>
      <c r="F636" s="27">
        <v>773</v>
      </c>
    </row>
    <row r="637" spans="2:6" x14ac:dyDescent="0.2">
      <c r="C637" s="27" t="s">
        <v>8</v>
      </c>
      <c r="D637" s="27">
        <v>2</v>
      </c>
      <c r="E637" s="27">
        <v>882</v>
      </c>
      <c r="F637" s="27">
        <v>884</v>
      </c>
    </row>
    <row r="638" spans="2:6" x14ac:dyDescent="0.2">
      <c r="C638" s="27" t="s">
        <v>9</v>
      </c>
      <c r="D638" s="27">
        <v>8</v>
      </c>
      <c r="E638" s="27">
        <v>889</v>
      </c>
      <c r="F638" s="27">
        <v>897</v>
      </c>
    </row>
    <row r="639" spans="2:6" x14ac:dyDescent="0.2">
      <c r="C639" s="27" t="s">
        <v>10</v>
      </c>
      <c r="D639" s="27">
        <v>2</v>
      </c>
      <c r="E639" s="27">
        <v>887</v>
      </c>
      <c r="F639" s="27">
        <v>889</v>
      </c>
    </row>
    <row r="640" spans="2:6" x14ac:dyDescent="0.2">
      <c r="C640" s="27" t="s">
        <v>11</v>
      </c>
      <c r="D640" s="27">
        <v>6</v>
      </c>
      <c r="E640" s="27">
        <v>882</v>
      </c>
      <c r="F640" s="27">
        <v>888</v>
      </c>
    </row>
    <row r="641" spans="3:6" x14ac:dyDescent="0.2">
      <c r="C641" s="27" t="s">
        <v>12</v>
      </c>
      <c r="D641" s="27">
        <v>14</v>
      </c>
      <c r="E641" s="27">
        <v>876</v>
      </c>
      <c r="F641" s="27">
        <v>890</v>
      </c>
    </row>
    <row r="642" spans="3:6" x14ac:dyDescent="0.2">
      <c r="C642" s="27" t="s">
        <v>13</v>
      </c>
      <c r="D642" s="27">
        <v>10</v>
      </c>
      <c r="E642" s="27">
        <v>888</v>
      </c>
      <c r="F642" s="27">
        <v>898</v>
      </c>
    </row>
    <row r="643" spans="3:6" x14ac:dyDescent="0.2">
      <c r="C643" s="27" t="s">
        <v>14</v>
      </c>
      <c r="D643" s="27">
        <v>4</v>
      </c>
      <c r="E643" s="27">
        <v>805</v>
      </c>
      <c r="F643" s="27">
        <v>809</v>
      </c>
    </row>
    <row r="644" spans="3:6" x14ac:dyDescent="0.2">
      <c r="C644" s="27" t="s">
        <v>15</v>
      </c>
      <c r="D644" s="27">
        <v>1</v>
      </c>
      <c r="E644" s="27">
        <v>899</v>
      </c>
      <c r="F644" s="27">
        <v>900</v>
      </c>
    </row>
    <row r="645" spans="3:6" x14ac:dyDescent="0.2">
      <c r="C645" s="27" t="s">
        <v>16</v>
      </c>
      <c r="D645" s="27">
        <v>10</v>
      </c>
      <c r="E645" s="27">
        <v>890</v>
      </c>
      <c r="F645" s="27">
        <v>900</v>
      </c>
    </row>
    <row r="646" spans="3:6" x14ac:dyDescent="0.2">
      <c r="C646" s="27" t="s">
        <v>17</v>
      </c>
      <c r="D646" s="27">
        <v>48</v>
      </c>
      <c r="E646" s="27">
        <v>849</v>
      </c>
      <c r="F646" s="27">
        <v>897</v>
      </c>
    </row>
    <row r="647" spans="3:6" x14ac:dyDescent="0.2">
      <c r="C647" s="27" t="s">
        <v>18</v>
      </c>
      <c r="D647" s="27">
        <v>6</v>
      </c>
      <c r="E647" s="27">
        <v>892</v>
      </c>
      <c r="F647" s="27">
        <v>898</v>
      </c>
    </row>
    <row r="648" spans="3:6" x14ac:dyDescent="0.2">
      <c r="C648" s="27" t="s">
        <v>19</v>
      </c>
      <c r="D648" s="27">
        <v>14</v>
      </c>
      <c r="E648" s="27">
        <v>881</v>
      </c>
      <c r="F648" s="27">
        <v>895</v>
      </c>
    </row>
    <row r="649" spans="3:6" x14ac:dyDescent="0.2">
      <c r="C649" s="27" t="s">
        <v>20</v>
      </c>
      <c r="D649" s="27">
        <v>4</v>
      </c>
      <c r="E649" s="27">
        <v>893</v>
      </c>
      <c r="F649" s="27">
        <v>897</v>
      </c>
    </row>
    <row r="650" spans="3:6" x14ac:dyDescent="0.2">
      <c r="C650" s="27" t="s">
        <v>21</v>
      </c>
      <c r="D650" s="27">
        <v>10</v>
      </c>
      <c r="E650" s="27">
        <v>890</v>
      </c>
      <c r="F650" s="27">
        <v>900</v>
      </c>
    </row>
    <row r="651" spans="3:6" x14ac:dyDescent="0.2">
      <c r="C651" s="27" t="s">
        <v>22</v>
      </c>
      <c r="D651" s="27">
        <v>1</v>
      </c>
      <c r="E651" s="27">
        <v>882</v>
      </c>
      <c r="F651" s="27">
        <v>883</v>
      </c>
    </row>
    <row r="652" spans="3:6" x14ac:dyDescent="0.2">
      <c r="C652" s="27" t="s">
        <v>23</v>
      </c>
      <c r="D652" s="27">
        <v>11</v>
      </c>
      <c r="E652" s="27">
        <v>853</v>
      </c>
      <c r="F652" s="27">
        <v>864</v>
      </c>
    </row>
    <row r="653" spans="3:6" x14ac:dyDescent="0.2">
      <c r="C653" s="27" t="s">
        <v>24</v>
      </c>
      <c r="D653" s="27">
        <v>7</v>
      </c>
      <c r="E653" s="27">
        <v>889</v>
      </c>
      <c r="F653" s="27">
        <v>896</v>
      </c>
    </row>
    <row r="654" spans="3:6" x14ac:dyDescent="0.2">
      <c r="C654" s="27" t="s">
        <v>25</v>
      </c>
      <c r="D654" s="27">
        <v>5</v>
      </c>
      <c r="E654" s="27">
        <v>892</v>
      </c>
      <c r="F654" s="27">
        <v>897</v>
      </c>
    </row>
    <row r="655" spans="3:6" x14ac:dyDescent="0.2">
      <c r="C655" s="27" t="s">
        <v>26</v>
      </c>
      <c r="D655" s="27">
        <v>11</v>
      </c>
      <c r="E655" s="27">
        <v>878</v>
      </c>
      <c r="F655" s="27">
        <v>889</v>
      </c>
    </row>
    <row r="656" spans="3:6" x14ac:dyDescent="0.2">
      <c r="C656" s="27" t="s">
        <v>27</v>
      </c>
      <c r="D656" s="27">
        <v>14</v>
      </c>
      <c r="E656" s="27">
        <v>841</v>
      </c>
      <c r="F656" s="27">
        <v>855</v>
      </c>
    </row>
    <row r="657" spans="2:6" x14ac:dyDescent="0.2">
      <c r="C657" s="27" t="s">
        <v>28</v>
      </c>
      <c r="D657" s="27">
        <v>4</v>
      </c>
      <c r="E657" s="27">
        <v>828</v>
      </c>
      <c r="F657" s="27">
        <v>832</v>
      </c>
    </row>
    <row r="658" spans="2:6" x14ac:dyDescent="0.2">
      <c r="C658" s="27" t="s">
        <v>29</v>
      </c>
      <c r="D658" s="27">
        <v>13</v>
      </c>
      <c r="E658" s="27">
        <v>807</v>
      </c>
      <c r="F658" s="27">
        <v>820</v>
      </c>
    </row>
    <row r="659" spans="2:6" x14ac:dyDescent="0.2">
      <c r="C659" s="27" t="s">
        <v>30</v>
      </c>
      <c r="D659" s="27">
        <v>26</v>
      </c>
      <c r="E659" s="27">
        <v>805</v>
      </c>
      <c r="F659" s="27">
        <v>831</v>
      </c>
    </row>
    <row r="660" spans="2:6" x14ac:dyDescent="0.2">
      <c r="C660" s="27" t="s">
        <v>31</v>
      </c>
      <c r="D660" s="27">
        <v>27</v>
      </c>
      <c r="E660" s="27">
        <v>845</v>
      </c>
      <c r="F660" s="27">
        <v>872</v>
      </c>
    </row>
    <row r="661" spans="2:6" x14ac:dyDescent="0.2">
      <c r="C661" s="27" t="s">
        <v>32</v>
      </c>
      <c r="D661" s="27">
        <v>15</v>
      </c>
      <c r="E661" s="27">
        <v>877</v>
      </c>
      <c r="F661" s="27">
        <v>892</v>
      </c>
    </row>
    <row r="662" spans="2:6" x14ac:dyDescent="0.2">
      <c r="C662" s="27" t="s">
        <v>33</v>
      </c>
      <c r="D662" s="27">
        <v>9</v>
      </c>
      <c r="E662" s="27">
        <v>883</v>
      </c>
      <c r="F662" s="27">
        <v>892</v>
      </c>
    </row>
    <row r="663" spans="2:6" x14ac:dyDescent="0.2">
      <c r="C663" s="27" t="s">
        <v>34</v>
      </c>
      <c r="D663" s="27">
        <v>16</v>
      </c>
      <c r="E663" s="27">
        <v>880</v>
      </c>
      <c r="F663" s="27">
        <v>896</v>
      </c>
    </row>
    <row r="664" spans="2:6" x14ac:dyDescent="0.2">
      <c r="C664" s="27" t="s">
        <v>35</v>
      </c>
      <c r="D664" s="27">
        <v>5</v>
      </c>
      <c r="E664" s="27">
        <v>850</v>
      </c>
      <c r="F664" s="27">
        <v>855</v>
      </c>
    </row>
    <row r="665" spans="2:6" x14ac:dyDescent="0.2">
      <c r="C665" s="27" t="s">
        <v>36</v>
      </c>
      <c r="D665" s="27">
        <v>11</v>
      </c>
      <c r="E665" s="27">
        <v>844</v>
      </c>
      <c r="F665" s="27">
        <v>855</v>
      </c>
    </row>
    <row r="666" spans="2:6" x14ac:dyDescent="0.2">
      <c r="C666" s="27" t="s">
        <v>37</v>
      </c>
      <c r="D666" s="27">
        <v>7</v>
      </c>
      <c r="E666" s="27">
        <v>892</v>
      </c>
      <c r="F666" s="27">
        <v>899</v>
      </c>
    </row>
    <row r="667" spans="2:6" x14ac:dyDescent="0.2">
      <c r="C667" s="27" t="s">
        <v>38</v>
      </c>
      <c r="D667" s="27">
        <v>4</v>
      </c>
      <c r="E667" s="27">
        <v>895</v>
      </c>
      <c r="F667" s="27">
        <v>899</v>
      </c>
    </row>
    <row r="668" spans="2:6" x14ac:dyDescent="0.2">
      <c r="C668" s="27" t="s">
        <v>39</v>
      </c>
      <c r="D668" s="27">
        <v>7</v>
      </c>
      <c r="E668" s="27">
        <v>888</v>
      </c>
      <c r="F668" s="27">
        <v>895</v>
      </c>
    </row>
    <row r="669" spans="2:6" x14ac:dyDescent="0.2">
      <c r="C669" s="27" t="s">
        <v>40</v>
      </c>
      <c r="D669" s="27">
        <v>4</v>
      </c>
      <c r="E669" s="27">
        <v>893</v>
      </c>
      <c r="F669" s="27">
        <v>897</v>
      </c>
    </row>
    <row r="670" spans="2:6" x14ac:dyDescent="0.2">
      <c r="C670" s="27" t="s">
        <v>41</v>
      </c>
      <c r="D670" s="27">
        <v>23</v>
      </c>
      <c r="E670" s="27">
        <v>868</v>
      </c>
      <c r="F670" s="27">
        <v>891</v>
      </c>
    </row>
    <row r="671" spans="2:6" x14ac:dyDescent="0.2">
      <c r="C671" s="27" t="s">
        <v>42</v>
      </c>
      <c r="D671" s="27">
        <v>23</v>
      </c>
      <c r="E671" s="27">
        <v>876</v>
      </c>
      <c r="F671" s="27">
        <v>899</v>
      </c>
    </row>
    <row r="672" spans="2:6" x14ac:dyDescent="0.2">
      <c r="B672" s="27" t="s">
        <v>43</v>
      </c>
      <c r="D672" s="27">
        <v>389</v>
      </c>
      <c r="E672" s="27">
        <v>32105</v>
      </c>
      <c r="F672" s="27">
        <v>32494</v>
      </c>
    </row>
    <row r="676" spans="2:6" x14ac:dyDescent="0.2">
      <c r="B676" s="27" t="s">
        <v>183</v>
      </c>
    </row>
    <row r="677" spans="2:6" x14ac:dyDescent="0.2">
      <c r="B677" s="27" t="s">
        <v>168</v>
      </c>
    </row>
    <row r="678" spans="2:6" x14ac:dyDescent="0.2">
      <c r="D678" s="27" t="s">
        <v>60</v>
      </c>
      <c r="F678" s="27" t="s">
        <v>43</v>
      </c>
    </row>
    <row r="679" spans="2:6" x14ac:dyDescent="0.2">
      <c r="D679" s="27" t="s">
        <v>46</v>
      </c>
      <c r="E679" s="27" t="s">
        <v>49</v>
      </c>
    </row>
    <row r="680" spans="2:6" x14ac:dyDescent="0.2">
      <c r="B680" s="27" t="s">
        <v>159</v>
      </c>
      <c r="C680" s="27" t="s">
        <v>2</v>
      </c>
      <c r="D680" s="27">
        <v>21</v>
      </c>
      <c r="E680" s="27">
        <v>849</v>
      </c>
      <c r="F680" s="27">
        <v>870</v>
      </c>
    </row>
    <row r="681" spans="2:6" x14ac:dyDescent="0.2">
      <c r="C681" s="27" t="s">
        <v>7</v>
      </c>
      <c r="D681" s="27">
        <v>7</v>
      </c>
      <c r="E681" s="27">
        <v>766</v>
      </c>
      <c r="F681" s="27">
        <v>773</v>
      </c>
    </row>
    <row r="682" spans="2:6" x14ac:dyDescent="0.2">
      <c r="C682" s="27" t="s">
        <v>8</v>
      </c>
      <c r="D682" s="27">
        <v>5</v>
      </c>
      <c r="E682" s="27">
        <v>878</v>
      </c>
      <c r="F682" s="27">
        <v>883</v>
      </c>
    </row>
    <row r="683" spans="2:6" x14ac:dyDescent="0.2">
      <c r="C683" s="27" t="s">
        <v>9</v>
      </c>
      <c r="D683" s="27">
        <v>8</v>
      </c>
      <c r="E683" s="27">
        <v>889</v>
      </c>
      <c r="F683" s="27">
        <v>897</v>
      </c>
    </row>
    <row r="684" spans="2:6" x14ac:dyDescent="0.2">
      <c r="C684" s="27" t="s">
        <v>10</v>
      </c>
      <c r="D684" s="27">
        <v>75</v>
      </c>
      <c r="E684" s="27">
        <v>814</v>
      </c>
      <c r="F684" s="27">
        <v>889</v>
      </c>
    </row>
    <row r="685" spans="2:6" x14ac:dyDescent="0.2">
      <c r="C685" s="27" t="s">
        <v>11</v>
      </c>
      <c r="D685" s="27">
        <v>45</v>
      </c>
      <c r="E685" s="27">
        <v>843</v>
      </c>
      <c r="F685" s="27">
        <v>888</v>
      </c>
    </row>
    <row r="686" spans="2:6" x14ac:dyDescent="0.2">
      <c r="C686" s="27" t="s">
        <v>12</v>
      </c>
      <c r="D686" s="27">
        <v>40</v>
      </c>
      <c r="E686" s="27">
        <v>850</v>
      </c>
      <c r="F686" s="27">
        <v>890</v>
      </c>
    </row>
    <row r="687" spans="2:6" x14ac:dyDescent="0.2">
      <c r="C687" s="27" t="s">
        <v>13</v>
      </c>
      <c r="D687" s="27">
        <v>11</v>
      </c>
      <c r="E687" s="27">
        <v>887</v>
      </c>
      <c r="F687" s="27">
        <v>898</v>
      </c>
    </row>
    <row r="688" spans="2:6" x14ac:dyDescent="0.2">
      <c r="C688" s="27" t="s">
        <v>14</v>
      </c>
      <c r="D688" s="27">
        <v>47</v>
      </c>
      <c r="E688" s="27">
        <v>762</v>
      </c>
      <c r="F688" s="27">
        <v>809</v>
      </c>
    </row>
    <row r="689" spans="3:6" x14ac:dyDescent="0.2">
      <c r="C689" s="27" t="s">
        <v>15</v>
      </c>
      <c r="D689" s="27">
        <v>23</v>
      </c>
      <c r="E689" s="27">
        <v>877</v>
      </c>
      <c r="F689" s="27">
        <v>900</v>
      </c>
    </row>
    <row r="690" spans="3:6" x14ac:dyDescent="0.2">
      <c r="C690" s="27" t="s">
        <v>16</v>
      </c>
      <c r="D690" s="27">
        <v>46</v>
      </c>
      <c r="E690" s="27">
        <v>854</v>
      </c>
      <c r="F690" s="27">
        <v>900</v>
      </c>
    </row>
    <row r="691" spans="3:6" x14ac:dyDescent="0.2">
      <c r="C691" s="27" t="s">
        <v>17</v>
      </c>
      <c r="D691" s="27">
        <v>110</v>
      </c>
      <c r="E691" s="27">
        <v>787</v>
      </c>
      <c r="F691" s="27">
        <v>897</v>
      </c>
    </row>
    <row r="692" spans="3:6" x14ac:dyDescent="0.2">
      <c r="C692" s="27" t="s">
        <v>18</v>
      </c>
      <c r="D692" s="27">
        <v>35</v>
      </c>
      <c r="E692" s="27">
        <v>864</v>
      </c>
      <c r="F692" s="27">
        <v>899</v>
      </c>
    </row>
    <row r="693" spans="3:6" x14ac:dyDescent="0.2">
      <c r="C693" s="27" t="s">
        <v>19</v>
      </c>
      <c r="D693" s="27">
        <v>24</v>
      </c>
      <c r="E693" s="27">
        <v>871</v>
      </c>
      <c r="F693" s="27">
        <v>895</v>
      </c>
    </row>
    <row r="694" spans="3:6" x14ac:dyDescent="0.2">
      <c r="C694" s="27" t="s">
        <v>20</v>
      </c>
      <c r="D694" s="27">
        <v>9</v>
      </c>
      <c r="E694" s="27">
        <v>888</v>
      </c>
      <c r="F694" s="27">
        <v>897</v>
      </c>
    </row>
    <row r="695" spans="3:6" x14ac:dyDescent="0.2">
      <c r="C695" s="27" t="s">
        <v>21</v>
      </c>
      <c r="D695" s="27">
        <v>58</v>
      </c>
      <c r="E695" s="27">
        <v>841</v>
      </c>
      <c r="F695" s="27">
        <v>899</v>
      </c>
    </row>
    <row r="696" spans="3:6" x14ac:dyDescent="0.2">
      <c r="C696" s="27" t="s">
        <v>22</v>
      </c>
      <c r="D696" s="27">
        <v>49</v>
      </c>
      <c r="E696" s="27">
        <v>834</v>
      </c>
      <c r="F696" s="27">
        <v>883</v>
      </c>
    </row>
    <row r="697" spans="3:6" x14ac:dyDescent="0.2">
      <c r="C697" s="27" t="s">
        <v>23</v>
      </c>
      <c r="D697" s="27">
        <v>66</v>
      </c>
      <c r="E697" s="27">
        <v>798</v>
      </c>
      <c r="F697" s="27">
        <v>864</v>
      </c>
    </row>
    <row r="698" spans="3:6" x14ac:dyDescent="0.2">
      <c r="C698" s="27" t="s">
        <v>24</v>
      </c>
      <c r="D698" s="27">
        <v>53</v>
      </c>
      <c r="E698" s="27">
        <v>843</v>
      </c>
      <c r="F698" s="27">
        <v>896</v>
      </c>
    </row>
    <row r="699" spans="3:6" x14ac:dyDescent="0.2">
      <c r="C699" s="27" t="s">
        <v>25</v>
      </c>
      <c r="D699" s="27">
        <v>57</v>
      </c>
      <c r="E699" s="27">
        <v>840</v>
      </c>
      <c r="F699" s="27">
        <v>897</v>
      </c>
    </row>
    <row r="700" spans="3:6" x14ac:dyDescent="0.2">
      <c r="C700" s="27" t="s">
        <v>26</v>
      </c>
      <c r="D700" s="27">
        <v>27</v>
      </c>
      <c r="E700" s="27">
        <v>862</v>
      </c>
      <c r="F700" s="27">
        <v>889</v>
      </c>
    </row>
    <row r="701" spans="3:6" x14ac:dyDescent="0.2">
      <c r="C701" s="27" t="s">
        <v>27</v>
      </c>
      <c r="D701" s="27">
        <v>62</v>
      </c>
      <c r="E701" s="27">
        <v>793</v>
      </c>
      <c r="F701" s="27">
        <v>855</v>
      </c>
    </row>
    <row r="702" spans="3:6" x14ac:dyDescent="0.2">
      <c r="C702" s="27" t="s">
        <v>28</v>
      </c>
      <c r="D702" s="27">
        <v>26</v>
      </c>
      <c r="E702" s="27">
        <v>806</v>
      </c>
      <c r="F702" s="27">
        <v>832</v>
      </c>
    </row>
    <row r="703" spans="3:6" x14ac:dyDescent="0.2">
      <c r="C703" s="27" t="s">
        <v>29</v>
      </c>
      <c r="D703" s="27">
        <v>7</v>
      </c>
      <c r="E703" s="27">
        <v>813</v>
      </c>
      <c r="F703" s="27">
        <v>820</v>
      </c>
    </row>
    <row r="704" spans="3:6" x14ac:dyDescent="0.2">
      <c r="C704" s="27" t="s">
        <v>30</v>
      </c>
      <c r="D704" s="27">
        <v>90</v>
      </c>
      <c r="E704" s="27">
        <v>741</v>
      </c>
      <c r="F704" s="27">
        <v>831</v>
      </c>
    </row>
    <row r="705" spans="2:6" x14ac:dyDescent="0.2">
      <c r="C705" s="27" t="s">
        <v>31</v>
      </c>
      <c r="D705" s="27">
        <v>161</v>
      </c>
      <c r="E705" s="27">
        <v>711</v>
      </c>
      <c r="F705" s="27">
        <v>872</v>
      </c>
    </row>
    <row r="706" spans="2:6" x14ac:dyDescent="0.2">
      <c r="C706" s="27" t="s">
        <v>32</v>
      </c>
      <c r="D706" s="27">
        <v>50</v>
      </c>
      <c r="E706" s="27">
        <v>842</v>
      </c>
      <c r="F706" s="27">
        <v>892</v>
      </c>
    </row>
    <row r="707" spans="2:6" x14ac:dyDescent="0.2">
      <c r="C707" s="27" t="s">
        <v>33</v>
      </c>
      <c r="D707" s="27">
        <v>49</v>
      </c>
      <c r="E707" s="27">
        <v>843</v>
      </c>
      <c r="F707" s="27">
        <v>892</v>
      </c>
    </row>
    <row r="708" spans="2:6" x14ac:dyDescent="0.2">
      <c r="C708" s="27" t="s">
        <v>34</v>
      </c>
      <c r="D708" s="27">
        <v>49</v>
      </c>
      <c r="E708" s="27">
        <v>847</v>
      </c>
      <c r="F708" s="27">
        <v>896</v>
      </c>
    </row>
    <row r="709" spans="2:6" x14ac:dyDescent="0.2">
      <c r="C709" s="27" t="s">
        <v>35</v>
      </c>
      <c r="D709" s="27">
        <v>17</v>
      </c>
      <c r="E709" s="27">
        <v>838</v>
      </c>
      <c r="F709" s="27">
        <v>855</v>
      </c>
    </row>
    <row r="710" spans="2:6" x14ac:dyDescent="0.2">
      <c r="C710" s="27" t="s">
        <v>36</v>
      </c>
      <c r="D710" s="27">
        <v>55</v>
      </c>
      <c r="E710" s="27">
        <v>801</v>
      </c>
      <c r="F710" s="27">
        <v>856</v>
      </c>
    </row>
    <row r="711" spans="2:6" x14ac:dyDescent="0.2">
      <c r="C711" s="27" t="s">
        <v>37</v>
      </c>
      <c r="D711" s="27">
        <v>33</v>
      </c>
      <c r="E711" s="27">
        <v>866</v>
      </c>
      <c r="F711" s="27">
        <v>899</v>
      </c>
    </row>
    <row r="712" spans="2:6" x14ac:dyDescent="0.2">
      <c r="C712" s="27" t="s">
        <v>38</v>
      </c>
      <c r="D712" s="27">
        <v>28</v>
      </c>
      <c r="E712" s="27">
        <v>871</v>
      </c>
      <c r="F712" s="27">
        <v>899</v>
      </c>
    </row>
    <row r="713" spans="2:6" x14ac:dyDescent="0.2">
      <c r="C713" s="27" t="s">
        <v>39</v>
      </c>
      <c r="D713" s="27">
        <v>35</v>
      </c>
      <c r="E713" s="27">
        <v>860</v>
      </c>
      <c r="F713" s="27">
        <v>895</v>
      </c>
    </row>
    <row r="714" spans="2:6" x14ac:dyDescent="0.2">
      <c r="C714" s="27" t="s">
        <v>40</v>
      </c>
      <c r="D714" s="27">
        <v>31</v>
      </c>
      <c r="E714" s="27">
        <v>866</v>
      </c>
      <c r="F714" s="27">
        <v>897</v>
      </c>
    </row>
    <row r="715" spans="2:6" x14ac:dyDescent="0.2">
      <c r="C715" s="27" t="s">
        <v>41</v>
      </c>
      <c r="D715" s="27">
        <v>186</v>
      </c>
      <c r="E715" s="27">
        <v>705</v>
      </c>
      <c r="F715" s="27">
        <v>891</v>
      </c>
    </row>
    <row r="716" spans="2:6" x14ac:dyDescent="0.2">
      <c r="C716" s="27" t="s">
        <v>42</v>
      </c>
      <c r="D716" s="27">
        <v>126</v>
      </c>
      <c r="E716" s="27">
        <v>773</v>
      </c>
      <c r="F716" s="27">
        <v>899</v>
      </c>
    </row>
    <row r="717" spans="2:6" x14ac:dyDescent="0.2">
      <c r="B717" s="27" t="s">
        <v>43</v>
      </c>
      <c r="D717" s="27">
        <v>1821</v>
      </c>
      <c r="E717" s="27">
        <v>30673</v>
      </c>
      <c r="F717" s="27">
        <v>32494</v>
      </c>
    </row>
    <row r="721" spans="2:6" x14ac:dyDescent="0.2">
      <c r="B721" s="27" t="s">
        <v>184</v>
      </c>
    </row>
    <row r="722" spans="2:6" x14ac:dyDescent="0.2">
      <c r="B722" s="27" t="s">
        <v>168</v>
      </c>
    </row>
    <row r="723" spans="2:6" x14ac:dyDescent="0.2">
      <c r="D723" s="27" t="s">
        <v>88</v>
      </c>
      <c r="F723" s="27" t="s">
        <v>43</v>
      </c>
    </row>
    <row r="724" spans="2:6" x14ac:dyDescent="0.2">
      <c r="D724" s="27" t="s">
        <v>46</v>
      </c>
      <c r="E724" s="27" t="s">
        <v>49</v>
      </c>
    </row>
    <row r="725" spans="2:6" x14ac:dyDescent="0.2">
      <c r="B725" s="27" t="s">
        <v>159</v>
      </c>
      <c r="C725" s="27" t="s">
        <v>2</v>
      </c>
      <c r="D725" s="27">
        <v>3</v>
      </c>
      <c r="E725" s="27">
        <v>867</v>
      </c>
      <c r="F725" s="27">
        <v>870</v>
      </c>
    </row>
    <row r="726" spans="2:6" x14ac:dyDescent="0.2">
      <c r="C726" s="27" t="s">
        <v>7</v>
      </c>
      <c r="D726" s="27">
        <v>1</v>
      </c>
      <c r="E726" s="27">
        <v>773</v>
      </c>
      <c r="F726" s="27">
        <v>774</v>
      </c>
    </row>
    <row r="727" spans="2:6" x14ac:dyDescent="0.2">
      <c r="C727" s="27" t="s">
        <v>8</v>
      </c>
      <c r="D727" s="27">
        <v>0</v>
      </c>
      <c r="E727" s="27">
        <v>883</v>
      </c>
      <c r="F727" s="27">
        <v>883</v>
      </c>
    </row>
    <row r="728" spans="2:6" x14ac:dyDescent="0.2">
      <c r="C728" s="27" t="s">
        <v>9</v>
      </c>
      <c r="D728" s="27">
        <v>5</v>
      </c>
      <c r="E728" s="27">
        <v>891</v>
      </c>
      <c r="F728" s="27">
        <v>896</v>
      </c>
    </row>
    <row r="729" spans="2:6" x14ac:dyDescent="0.2">
      <c r="C729" s="27" t="s">
        <v>10</v>
      </c>
      <c r="D729" s="27">
        <v>64</v>
      </c>
      <c r="E729" s="27">
        <v>825</v>
      </c>
      <c r="F729" s="27">
        <v>889</v>
      </c>
    </row>
    <row r="730" spans="2:6" x14ac:dyDescent="0.2">
      <c r="C730" s="27" t="s">
        <v>11</v>
      </c>
      <c r="D730" s="27">
        <v>14</v>
      </c>
      <c r="E730" s="27">
        <v>874</v>
      </c>
      <c r="F730" s="27">
        <v>888</v>
      </c>
    </row>
    <row r="731" spans="2:6" x14ac:dyDescent="0.2">
      <c r="C731" s="27" t="s">
        <v>12</v>
      </c>
      <c r="D731" s="27">
        <v>11</v>
      </c>
      <c r="E731" s="27">
        <v>879</v>
      </c>
      <c r="F731" s="27">
        <v>890</v>
      </c>
    </row>
    <row r="732" spans="2:6" x14ac:dyDescent="0.2">
      <c r="C732" s="27" t="s">
        <v>13</v>
      </c>
      <c r="D732" s="27">
        <v>4</v>
      </c>
      <c r="E732" s="27">
        <v>894</v>
      </c>
      <c r="F732" s="27">
        <v>898</v>
      </c>
    </row>
    <row r="733" spans="2:6" x14ac:dyDescent="0.2">
      <c r="C733" s="27" t="s">
        <v>14</v>
      </c>
      <c r="D733" s="27">
        <v>6</v>
      </c>
      <c r="E733" s="27">
        <v>803</v>
      </c>
      <c r="F733" s="27">
        <v>809</v>
      </c>
    </row>
    <row r="734" spans="2:6" x14ac:dyDescent="0.2">
      <c r="C734" s="27" t="s">
        <v>15</v>
      </c>
      <c r="D734" s="27">
        <v>7</v>
      </c>
      <c r="E734" s="27">
        <v>893</v>
      </c>
      <c r="F734" s="27">
        <v>900</v>
      </c>
    </row>
    <row r="735" spans="2:6" x14ac:dyDescent="0.2">
      <c r="C735" s="27" t="s">
        <v>16</v>
      </c>
      <c r="D735" s="27">
        <v>10</v>
      </c>
      <c r="E735" s="27">
        <v>890</v>
      </c>
      <c r="F735" s="27">
        <v>900</v>
      </c>
    </row>
    <row r="736" spans="2:6" x14ac:dyDescent="0.2">
      <c r="C736" s="27" t="s">
        <v>17</v>
      </c>
      <c r="D736" s="27">
        <v>35</v>
      </c>
      <c r="E736" s="27">
        <v>862</v>
      </c>
      <c r="F736" s="27">
        <v>897</v>
      </c>
    </row>
    <row r="737" spans="3:6" x14ac:dyDescent="0.2">
      <c r="C737" s="27" t="s">
        <v>18</v>
      </c>
      <c r="D737" s="27">
        <v>4</v>
      </c>
      <c r="E737" s="27">
        <v>895</v>
      </c>
      <c r="F737" s="27">
        <v>899</v>
      </c>
    </row>
    <row r="738" spans="3:6" x14ac:dyDescent="0.2">
      <c r="C738" s="27" t="s">
        <v>19</v>
      </c>
      <c r="D738" s="27">
        <v>5</v>
      </c>
      <c r="E738" s="27">
        <v>890</v>
      </c>
      <c r="F738" s="27">
        <v>895</v>
      </c>
    </row>
    <row r="739" spans="3:6" x14ac:dyDescent="0.2">
      <c r="C739" s="27" t="s">
        <v>20</v>
      </c>
      <c r="D739" s="27">
        <v>3</v>
      </c>
      <c r="E739" s="27">
        <v>894</v>
      </c>
      <c r="F739" s="27">
        <v>897</v>
      </c>
    </row>
    <row r="740" spans="3:6" x14ac:dyDescent="0.2">
      <c r="C740" s="27" t="s">
        <v>21</v>
      </c>
      <c r="D740" s="27">
        <v>5</v>
      </c>
      <c r="E740" s="27">
        <v>895</v>
      </c>
      <c r="F740" s="27">
        <v>900</v>
      </c>
    </row>
    <row r="741" spans="3:6" x14ac:dyDescent="0.2">
      <c r="C741" s="27" t="s">
        <v>22</v>
      </c>
      <c r="D741" s="27">
        <v>4</v>
      </c>
      <c r="E741" s="27">
        <v>879</v>
      </c>
      <c r="F741" s="27">
        <v>883</v>
      </c>
    </row>
    <row r="742" spans="3:6" x14ac:dyDescent="0.2">
      <c r="C742" s="27" t="s">
        <v>23</v>
      </c>
      <c r="D742" s="27">
        <v>20</v>
      </c>
      <c r="E742" s="27">
        <v>844</v>
      </c>
      <c r="F742" s="27">
        <v>864</v>
      </c>
    </row>
    <row r="743" spans="3:6" x14ac:dyDescent="0.2">
      <c r="C743" s="27" t="s">
        <v>24</v>
      </c>
      <c r="D743" s="27">
        <v>5</v>
      </c>
      <c r="E743" s="27">
        <v>891</v>
      </c>
      <c r="F743" s="27">
        <v>896</v>
      </c>
    </row>
    <row r="744" spans="3:6" x14ac:dyDescent="0.2">
      <c r="C744" s="27" t="s">
        <v>25</v>
      </c>
      <c r="D744" s="27">
        <v>8</v>
      </c>
      <c r="E744" s="27">
        <v>889</v>
      </c>
      <c r="F744" s="27">
        <v>897</v>
      </c>
    </row>
    <row r="745" spans="3:6" x14ac:dyDescent="0.2">
      <c r="C745" s="27" t="s">
        <v>26</v>
      </c>
      <c r="D745" s="27">
        <v>10</v>
      </c>
      <c r="E745" s="27">
        <v>879</v>
      </c>
      <c r="F745" s="27">
        <v>889</v>
      </c>
    </row>
    <row r="746" spans="3:6" x14ac:dyDescent="0.2">
      <c r="C746" s="27" t="s">
        <v>27</v>
      </c>
      <c r="D746" s="27">
        <v>12</v>
      </c>
      <c r="E746" s="27">
        <v>843</v>
      </c>
      <c r="F746" s="27">
        <v>855</v>
      </c>
    </row>
    <row r="747" spans="3:6" x14ac:dyDescent="0.2">
      <c r="C747" s="27" t="s">
        <v>28</v>
      </c>
      <c r="D747" s="27">
        <v>1</v>
      </c>
      <c r="E747" s="27">
        <v>831</v>
      </c>
      <c r="F747" s="27">
        <v>832</v>
      </c>
    </row>
    <row r="748" spans="3:6" x14ac:dyDescent="0.2">
      <c r="C748" s="27" t="s">
        <v>29</v>
      </c>
      <c r="D748" s="27">
        <v>1</v>
      </c>
      <c r="E748" s="27">
        <v>819</v>
      </c>
      <c r="F748" s="27">
        <v>820</v>
      </c>
    </row>
    <row r="749" spans="3:6" x14ac:dyDescent="0.2">
      <c r="C749" s="27" t="s">
        <v>30</v>
      </c>
      <c r="D749" s="27">
        <v>28</v>
      </c>
      <c r="E749" s="27">
        <v>803</v>
      </c>
      <c r="F749" s="27">
        <v>831</v>
      </c>
    </row>
    <row r="750" spans="3:6" x14ac:dyDescent="0.2">
      <c r="C750" s="27" t="s">
        <v>31</v>
      </c>
      <c r="D750" s="27">
        <v>40</v>
      </c>
      <c r="E750" s="27">
        <v>832</v>
      </c>
      <c r="F750" s="27">
        <v>872</v>
      </c>
    </row>
    <row r="751" spans="3:6" x14ac:dyDescent="0.2">
      <c r="C751" s="27" t="s">
        <v>32</v>
      </c>
      <c r="D751" s="27">
        <v>22</v>
      </c>
      <c r="E751" s="27">
        <v>870</v>
      </c>
      <c r="F751" s="27">
        <v>892</v>
      </c>
    </row>
    <row r="752" spans="3:6" x14ac:dyDescent="0.2">
      <c r="C752" s="27" t="s">
        <v>33</v>
      </c>
      <c r="D752" s="27">
        <v>5</v>
      </c>
      <c r="E752" s="27">
        <v>887</v>
      </c>
      <c r="F752" s="27">
        <v>892</v>
      </c>
    </row>
    <row r="753" spans="2:6" x14ac:dyDescent="0.2">
      <c r="C753" s="27" t="s">
        <v>34</v>
      </c>
      <c r="D753" s="27">
        <v>25</v>
      </c>
      <c r="E753" s="27">
        <v>871</v>
      </c>
      <c r="F753" s="27">
        <v>896</v>
      </c>
    </row>
    <row r="754" spans="2:6" x14ac:dyDescent="0.2">
      <c r="C754" s="27" t="s">
        <v>35</v>
      </c>
      <c r="D754" s="27">
        <v>7</v>
      </c>
      <c r="E754" s="27">
        <v>848</v>
      </c>
      <c r="F754" s="27">
        <v>855</v>
      </c>
    </row>
    <row r="755" spans="2:6" x14ac:dyDescent="0.2">
      <c r="C755" s="27" t="s">
        <v>36</v>
      </c>
      <c r="D755" s="27">
        <v>11</v>
      </c>
      <c r="E755" s="27">
        <v>845</v>
      </c>
      <c r="F755" s="27">
        <v>856</v>
      </c>
    </row>
    <row r="756" spans="2:6" x14ac:dyDescent="0.2">
      <c r="C756" s="27" t="s">
        <v>37</v>
      </c>
      <c r="D756" s="27">
        <v>4</v>
      </c>
      <c r="E756" s="27">
        <v>895</v>
      </c>
      <c r="F756" s="27">
        <v>899</v>
      </c>
    </row>
    <row r="757" spans="2:6" x14ac:dyDescent="0.2">
      <c r="C757" s="27" t="s">
        <v>38</v>
      </c>
      <c r="D757" s="27">
        <v>2</v>
      </c>
      <c r="E757" s="27">
        <v>897</v>
      </c>
      <c r="F757" s="27">
        <v>899</v>
      </c>
    </row>
    <row r="758" spans="2:6" x14ac:dyDescent="0.2">
      <c r="C758" s="27" t="s">
        <v>39</v>
      </c>
      <c r="D758" s="27">
        <v>17</v>
      </c>
      <c r="E758" s="27">
        <v>878</v>
      </c>
      <c r="F758" s="27">
        <v>895</v>
      </c>
    </row>
    <row r="759" spans="2:6" x14ac:dyDescent="0.2">
      <c r="C759" s="27" t="s">
        <v>40</v>
      </c>
      <c r="D759" s="27">
        <v>0</v>
      </c>
      <c r="E759" s="27">
        <v>897</v>
      </c>
      <c r="F759" s="27">
        <v>897</v>
      </c>
    </row>
    <row r="760" spans="2:6" x14ac:dyDescent="0.2">
      <c r="C760" s="27" t="s">
        <v>41</v>
      </c>
      <c r="D760" s="27">
        <v>82</v>
      </c>
      <c r="E760" s="27">
        <v>809</v>
      </c>
      <c r="F760" s="27">
        <v>891</v>
      </c>
    </row>
    <row r="761" spans="2:6" x14ac:dyDescent="0.2">
      <c r="C761" s="27" t="s">
        <v>42</v>
      </c>
      <c r="D761" s="27">
        <v>66</v>
      </c>
      <c r="E761" s="27">
        <v>833</v>
      </c>
      <c r="F761" s="27">
        <v>899</v>
      </c>
    </row>
    <row r="762" spans="2:6" x14ac:dyDescent="0.2">
      <c r="B762" s="27" t="s">
        <v>43</v>
      </c>
      <c r="D762" s="27">
        <v>547</v>
      </c>
      <c r="E762" s="27">
        <v>31948</v>
      </c>
      <c r="F762" s="27">
        <v>32495</v>
      </c>
    </row>
    <row r="766" spans="2:6" x14ac:dyDescent="0.2">
      <c r="B766" s="27" t="s">
        <v>258</v>
      </c>
    </row>
    <row r="767" spans="2:6" x14ac:dyDescent="0.2">
      <c r="B767" s="27" t="s">
        <v>168</v>
      </c>
    </row>
    <row r="768" spans="2:6" x14ac:dyDescent="0.2">
      <c r="D768" s="27" t="s">
        <v>259</v>
      </c>
      <c r="E768" s="27" t="s">
        <v>43</v>
      </c>
    </row>
    <row r="769" spans="2:5" x14ac:dyDescent="0.2">
      <c r="D769" s="27">
        <v>1</v>
      </c>
    </row>
    <row r="770" spans="2:5" x14ac:dyDescent="0.2">
      <c r="B770" s="27" t="s">
        <v>159</v>
      </c>
      <c r="C770" s="27" t="s">
        <v>2</v>
      </c>
      <c r="D770" s="27">
        <v>22</v>
      </c>
      <c r="E770" s="27">
        <v>22</v>
      </c>
    </row>
    <row r="771" spans="2:5" x14ac:dyDescent="0.2">
      <c r="C771" s="27" t="s">
        <v>7</v>
      </c>
      <c r="D771" s="27">
        <v>8</v>
      </c>
      <c r="E771" s="27">
        <v>8</v>
      </c>
    </row>
    <row r="772" spans="2:5" x14ac:dyDescent="0.2">
      <c r="C772" s="27" t="s">
        <v>8</v>
      </c>
      <c r="D772" s="27">
        <v>5</v>
      </c>
      <c r="E772" s="27">
        <v>5</v>
      </c>
    </row>
    <row r="773" spans="2:5" x14ac:dyDescent="0.2">
      <c r="C773" s="27" t="s">
        <v>9</v>
      </c>
      <c r="D773" s="27">
        <v>11</v>
      </c>
      <c r="E773" s="27">
        <v>11</v>
      </c>
    </row>
    <row r="774" spans="2:5" x14ac:dyDescent="0.2">
      <c r="C774" s="27" t="s">
        <v>10</v>
      </c>
      <c r="D774" s="27">
        <v>82</v>
      </c>
      <c r="E774" s="27">
        <v>82</v>
      </c>
    </row>
    <row r="775" spans="2:5" x14ac:dyDescent="0.2">
      <c r="C775" s="27" t="s">
        <v>11</v>
      </c>
      <c r="D775" s="27">
        <v>50</v>
      </c>
      <c r="E775" s="27">
        <v>50</v>
      </c>
    </row>
    <row r="776" spans="2:5" x14ac:dyDescent="0.2">
      <c r="C776" s="27" t="s">
        <v>12</v>
      </c>
      <c r="D776" s="27">
        <v>41</v>
      </c>
      <c r="E776" s="27">
        <v>41</v>
      </c>
    </row>
    <row r="777" spans="2:5" x14ac:dyDescent="0.2">
      <c r="C777" s="27" t="s">
        <v>13</v>
      </c>
      <c r="D777" s="27">
        <v>12</v>
      </c>
      <c r="E777" s="27">
        <v>12</v>
      </c>
    </row>
    <row r="778" spans="2:5" x14ac:dyDescent="0.2">
      <c r="C778" s="27" t="s">
        <v>14</v>
      </c>
      <c r="D778" s="27">
        <v>48</v>
      </c>
      <c r="E778" s="27">
        <v>48</v>
      </c>
    </row>
    <row r="779" spans="2:5" x14ac:dyDescent="0.2">
      <c r="C779" s="27" t="s">
        <v>15</v>
      </c>
      <c r="D779" s="27">
        <v>24</v>
      </c>
      <c r="E779" s="27">
        <v>24</v>
      </c>
    </row>
    <row r="780" spans="2:5" x14ac:dyDescent="0.2">
      <c r="C780" s="27" t="s">
        <v>16</v>
      </c>
      <c r="D780" s="27">
        <v>47</v>
      </c>
      <c r="E780" s="27">
        <v>47</v>
      </c>
    </row>
    <row r="781" spans="2:5" x14ac:dyDescent="0.2">
      <c r="C781" s="27" t="s">
        <v>17</v>
      </c>
      <c r="D781" s="27">
        <v>125</v>
      </c>
      <c r="E781" s="27">
        <v>125</v>
      </c>
    </row>
    <row r="782" spans="2:5" x14ac:dyDescent="0.2">
      <c r="C782" s="27" t="s">
        <v>18</v>
      </c>
      <c r="D782" s="27">
        <v>36</v>
      </c>
      <c r="E782" s="27">
        <v>36</v>
      </c>
    </row>
    <row r="783" spans="2:5" x14ac:dyDescent="0.2">
      <c r="C783" s="27" t="s">
        <v>19</v>
      </c>
      <c r="D783" s="27">
        <v>26</v>
      </c>
      <c r="E783" s="27">
        <v>26</v>
      </c>
    </row>
    <row r="784" spans="2:5" x14ac:dyDescent="0.2">
      <c r="C784" s="27" t="s">
        <v>20</v>
      </c>
      <c r="D784" s="27">
        <v>11</v>
      </c>
      <c r="E784" s="27">
        <v>11</v>
      </c>
    </row>
    <row r="785" spans="3:5" x14ac:dyDescent="0.2">
      <c r="C785" s="27" t="s">
        <v>21</v>
      </c>
      <c r="D785" s="27">
        <v>59</v>
      </c>
      <c r="E785" s="27">
        <v>59</v>
      </c>
    </row>
    <row r="786" spans="3:5" x14ac:dyDescent="0.2">
      <c r="C786" s="27" t="s">
        <v>22</v>
      </c>
      <c r="D786" s="27">
        <v>50</v>
      </c>
      <c r="E786" s="27">
        <v>50</v>
      </c>
    </row>
    <row r="787" spans="3:5" x14ac:dyDescent="0.2">
      <c r="C787" s="27" t="s">
        <v>23</v>
      </c>
      <c r="D787" s="27">
        <v>74</v>
      </c>
      <c r="E787" s="27">
        <v>74</v>
      </c>
    </row>
    <row r="788" spans="3:5" x14ac:dyDescent="0.2">
      <c r="C788" s="27" t="s">
        <v>24</v>
      </c>
      <c r="D788" s="27">
        <v>54</v>
      </c>
      <c r="E788" s="27">
        <v>54</v>
      </c>
    </row>
    <row r="789" spans="3:5" x14ac:dyDescent="0.2">
      <c r="C789" s="27" t="s">
        <v>25</v>
      </c>
      <c r="D789" s="27">
        <v>60</v>
      </c>
      <c r="E789" s="27">
        <v>60</v>
      </c>
    </row>
    <row r="790" spans="3:5" x14ac:dyDescent="0.2">
      <c r="C790" s="27" t="s">
        <v>26</v>
      </c>
      <c r="D790" s="27">
        <v>29</v>
      </c>
      <c r="E790" s="27">
        <v>29</v>
      </c>
    </row>
    <row r="791" spans="3:5" x14ac:dyDescent="0.2">
      <c r="C791" s="27" t="s">
        <v>27</v>
      </c>
      <c r="D791" s="27">
        <v>63</v>
      </c>
      <c r="E791" s="27">
        <v>63</v>
      </c>
    </row>
    <row r="792" spans="3:5" x14ac:dyDescent="0.2">
      <c r="C792" s="27" t="s">
        <v>28</v>
      </c>
      <c r="D792" s="27">
        <v>26</v>
      </c>
      <c r="E792" s="27">
        <v>26</v>
      </c>
    </row>
    <row r="793" spans="3:5" x14ac:dyDescent="0.2">
      <c r="C793" s="27" t="s">
        <v>29</v>
      </c>
      <c r="D793" s="27">
        <v>8</v>
      </c>
      <c r="E793" s="27">
        <v>8</v>
      </c>
    </row>
    <row r="794" spans="3:5" x14ac:dyDescent="0.2">
      <c r="C794" s="27" t="s">
        <v>30</v>
      </c>
      <c r="D794" s="27">
        <v>95</v>
      </c>
      <c r="E794" s="27">
        <v>95</v>
      </c>
    </row>
    <row r="795" spans="3:5" x14ac:dyDescent="0.2">
      <c r="C795" s="27" t="s">
        <v>31</v>
      </c>
      <c r="D795" s="27">
        <v>172</v>
      </c>
      <c r="E795" s="27">
        <v>172</v>
      </c>
    </row>
    <row r="796" spans="3:5" x14ac:dyDescent="0.2">
      <c r="C796" s="27" t="s">
        <v>32</v>
      </c>
      <c r="D796" s="27">
        <v>52</v>
      </c>
      <c r="E796" s="27">
        <v>52</v>
      </c>
    </row>
    <row r="797" spans="3:5" x14ac:dyDescent="0.2">
      <c r="C797" s="27" t="s">
        <v>33</v>
      </c>
      <c r="D797" s="27">
        <v>51</v>
      </c>
      <c r="E797" s="27">
        <v>51</v>
      </c>
    </row>
    <row r="798" spans="3:5" x14ac:dyDescent="0.2">
      <c r="C798" s="27" t="s">
        <v>34</v>
      </c>
      <c r="D798" s="27">
        <v>65</v>
      </c>
      <c r="E798" s="27">
        <v>65</v>
      </c>
    </row>
    <row r="799" spans="3:5" x14ac:dyDescent="0.2">
      <c r="C799" s="27" t="s">
        <v>35</v>
      </c>
      <c r="D799" s="27">
        <v>18</v>
      </c>
      <c r="E799" s="27">
        <v>18</v>
      </c>
    </row>
    <row r="800" spans="3:5" x14ac:dyDescent="0.2">
      <c r="C800" s="27" t="s">
        <v>36</v>
      </c>
      <c r="D800" s="27">
        <v>58</v>
      </c>
      <c r="E800" s="27">
        <v>58</v>
      </c>
    </row>
    <row r="801" spans="2:6" x14ac:dyDescent="0.2">
      <c r="C801" s="27" t="s">
        <v>37</v>
      </c>
      <c r="D801" s="27">
        <v>33</v>
      </c>
      <c r="E801" s="27">
        <v>33</v>
      </c>
    </row>
    <row r="802" spans="2:6" x14ac:dyDescent="0.2">
      <c r="C802" s="27" t="s">
        <v>38</v>
      </c>
      <c r="D802" s="27">
        <v>28</v>
      </c>
      <c r="E802" s="27">
        <v>28</v>
      </c>
    </row>
    <row r="803" spans="2:6" x14ac:dyDescent="0.2">
      <c r="C803" s="27" t="s">
        <v>39</v>
      </c>
      <c r="D803" s="27">
        <v>44</v>
      </c>
      <c r="E803" s="27">
        <v>44</v>
      </c>
    </row>
    <row r="804" spans="2:6" x14ac:dyDescent="0.2">
      <c r="C804" s="27" t="s">
        <v>40</v>
      </c>
      <c r="D804" s="27">
        <v>31</v>
      </c>
      <c r="E804" s="27">
        <v>31</v>
      </c>
    </row>
    <row r="805" spans="2:6" x14ac:dyDescent="0.2">
      <c r="C805" s="27" t="s">
        <v>41</v>
      </c>
      <c r="D805" s="27">
        <v>190</v>
      </c>
      <c r="E805" s="27">
        <v>190</v>
      </c>
    </row>
    <row r="806" spans="2:6" x14ac:dyDescent="0.2">
      <c r="C806" s="27" t="s">
        <v>42</v>
      </c>
      <c r="D806" s="27">
        <v>139</v>
      </c>
      <c r="E806" s="27">
        <v>139</v>
      </c>
    </row>
    <row r="807" spans="2:6" x14ac:dyDescent="0.2">
      <c r="B807" s="27" t="s">
        <v>43</v>
      </c>
      <c r="D807" s="27">
        <v>1947</v>
      </c>
      <c r="E807" s="27">
        <v>1947</v>
      </c>
    </row>
    <row r="811" spans="2:6" x14ac:dyDescent="0.2">
      <c r="B811" s="27" t="s">
        <v>185</v>
      </c>
    </row>
    <row r="812" spans="2:6" x14ac:dyDescent="0.2">
      <c r="B812" s="27" t="s">
        <v>168</v>
      </c>
    </row>
    <row r="813" spans="2:6" x14ac:dyDescent="0.2">
      <c r="D813" s="27" t="s">
        <v>61</v>
      </c>
      <c r="F813" s="27" t="s">
        <v>43</v>
      </c>
    </row>
    <row r="814" spans="2:6" x14ac:dyDescent="0.2">
      <c r="D814" s="27" t="s">
        <v>46</v>
      </c>
      <c r="E814" s="27" t="s">
        <v>49</v>
      </c>
    </row>
    <row r="815" spans="2:6" x14ac:dyDescent="0.2">
      <c r="B815" s="27" t="s">
        <v>159</v>
      </c>
      <c r="C815" s="27" t="s">
        <v>2</v>
      </c>
      <c r="D815" s="27">
        <v>3</v>
      </c>
      <c r="E815" s="27">
        <v>867</v>
      </c>
      <c r="F815" s="27">
        <v>870</v>
      </c>
    </row>
    <row r="816" spans="2:6" x14ac:dyDescent="0.2">
      <c r="C816" s="27" t="s">
        <v>7</v>
      </c>
      <c r="D816" s="27">
        <v>3</v>
      </c>
      <c r="E816" s="27">
        <v>770</v>
      </c>
      <c r="F816" s="27">
        <v>773</v>
      </c>
    </row>
    <row r="817" spans="3:6" x14ac:dyDescent="0.2">
      <c r="C817" s="27" t="s">
        <v>8</v>
      </c>
      <c r="D817" s="27">
        <v>2</v>
      </c>
      <c r="E817" s="27">
        <v>881</v>
      </c>
      <c r="F817" s="27">
        <v>883</v>
      </c>
    </row>
    <row r="818" spans="3:6" x14ac:dyDescent="0.2">
      <c r="C818" s="27" t="s">
        <v>9</v>
      </c>
      <c r="D818" s="27">
        <v>3</v>
      </c>
      <c r="E818" s="27">
        <v>893</v>
      </c>
      <c r="F818" s="27">
        <v>896</v>
      </c>
    </row>
    <row r="819" spans="3:6" x14ac:dyDescent="0.2">
      <c r="C819" s="27" t="s">
        <v>10</v>
      </c>
      <c r="D819" s="27">
        <v>5</v>
      </c>
      <c r="E819" s="27">
        <v>884</v>
      </c>
      <c r="F819" s="27">
        <v>889</v>
      </c>
    </row>
    <row r="820" spans="3:6" x14ac:dyDescent="0.2">
      <c r="C820" s="27" t="s">
        <v>11</v>
      </c>
      <c r="D820" s="27">
        <v>1</v>
      </c>
      <c r="E820" s="27">
        <v>887</v>
      </c>
      <c r="F820" s="27">
        <v>888</v>
      </c>
    </row>
    <row r="821" spans="3:6" x14ac:dyDescent="0.2">
      <c r="C821" s="27" t="s">
        <v>12</v>
      </c>
      <c r="D821" s="27">
        <v>2</v>
      </c>
      <c r="E821" s="27">
        <v>888</v>
      </c>
      <c r="F821" s="27">
        <v>890</v>
      </c>
    </row>
    <row r="822" spans="3:6" x14ac:dyDescent="0.2">
      <c r="C822" s="27" t="s">
        <v>13</v>
      </c>
      <c r="D822" s="27">
        <v>28</v>
      </c>
      <c r="E822" s="27">
        <v>870</v>
      </c>
      <c r="F822" s="27">
        <v>898</v>
      </c>
    </row>
    <row r="823" spans="3:6" x14ac:dyDescent="0.2">
      <c r="C823" s="27" t="s">
        <v>14</v>
      </c>
      <c r="D823" s="27">
        <v>5</v>
      </c>
      <c r="E823" s="27">
        <v>806</v>
      </c>
      <c r="F823" s="27">
        <v>811</v>
      </c>
    </row>
    <row r="824" spans="3:6" x14ac:dyDescent="0.2">
      <c r="C824" s="27" t="s">
        <v>15</v>
      </c>
      <c r="D824" s="27">
        <v>6</v>
      </c>
      <c r="E824" s="27">
        <v>894</v>
      </c>
      <c r="F824" s="27">
        <v>900</v>
      </c>
    </row>
    <row r="825" spans="3:6" x14ac:dyDescent="0.2">
      <c r="C825" s="27" t="s">
        <v>16</v>
      </c>
      <c r="D825" s="27">
        <v>8</v>
      </c>
      <c r="E825" s="27">
        <v>892</v>
      </c>
      <c r="F825" s="27">
        <v>900</v>
      </c>
    </row>
    <row r="826" spans="3:6" x14ac:dyDescent="0.2">
      <c r="C826" s="27" t="s">
        <v>17</v>
      </c>
      <c r="D826" s="27">
        <v>20</v>
      </c>
      <c r="E826" s="27">
        <v>877</v>
      </c>
      <c r="F826" s="27">
        <v>897</v>
      </c>
    </row>
    <row r="827" spans="3:6" x14ac:dyDescent="0.2">
      <c r="C827" s="27" t="s">
        <v>18</v>
      </c>
      <c r="D827" s="27">
        <v>4</v>
      </c>
      <c r="E827" s="27">
        <v>895</v>
      </c>
      <c r="F827" s="27">
        <v>899</v>
      </c>
    </row>
    <row r="828" spans="3:6" x14ac:dyDescent="0.2">
      <c r="C828" s="27" t="s">
        <v>19</v>
      </c>
      <c r="D828" s="27">
        <v>9</v>
      </c>
      <c r="E828" s="27">
        <v>886</v>
      </c>
      <c r="F828" s="27">
        <v>895</v>
      </c>
    </row>
    <row r="829" spans="3:6" x14ac:dyDescent="0.2">
      <c r="C829" s="27" t="s">
        <v>20</v>
      </c>
      <c r="D829" s="27">
        <v>3</v>
      </c>
      <c r="E829" s="27">
        <v>894</v>
      </c>
      <c r="F829" s="27">
        <v>897</v>
      </c>
    </row>
    <row r="830" spans="3:6" x14ac:dyDescent="0.2">
      <c r="C830" s="27" t="s">
        <v>21</v>
      </c>
      <c r="D830" s="27">
        <v>7</v>
      </c>
      <c r="E830" s="27">
        <v>893</v>
      </c>
      <c r="F830" s="27">
        <v>900</v>
      </c>
    </row>
    <row r="831" spans="3:6" x14ac:dyDescent="0.2">
      <c r="C831" s="27" t="s">
        <v>22</v>
      </c>
      <c r="D831" s="27">
        <v>5</v>
      </c>
      <c r="E831" s="27">
        <v>878</v>
      </c>
      <c r="F831" s="27">
        <v>883</v>
      </c>
    </row>
    <row r="832" spans="3:6" x14ac:dyDescent="0.2">
      <c r="C832" s="27" t="s">
        <v>23</v>
      </c>
      <c r="D832" s="27">
        <v>6</v>
      </c>
      <c r="E832" s="27">
        <v>858</v>
      </c>
      <c r="F832" s="27">
        <v>864</v>
      </c>
    </row>
    <row r="833" spans="3:6" x14ac:dyDescent="0.2">
      <c r="C833" s="27" t="s">
        <v>24</v>
      </c>
      <c r="D833" s="27">
        <v>6</v>
      </c>
      <c r="E833" s="27">
        <v>890</v>
      </c>
      <c r="F833" s="27">
        <v>896</v>
      </c>
    </row>
    <row r="834" spans="3:6" x14ac:dyDescent="0.2">
      <c r="C834" s="27" t="s">
        <v>25</v>
      </c>
      <c r="D834" s="27">
        <v>19</v>
      </c>
      <c r="E834" s="27">
        <v>878</v>
      </c>
      <c r="F834" s="27">
        <v>897</v>
      </c>
    </row>
    <row r="835" spans="3:6" x14ac:dyDescent="0.2">
      <c r="C835" s="27" t="s">
        <v>26</v>
      </c>
      <c r="D835" s="27">
        <v>20</v>
      </c>
      <c r="E835" s="27">
        <v>869</v>
      </c>
      <c r="F835" s="27">
        <v>889</v>
      </c>
    </row>
    <row r="836" spans="3:6" x14ac:dyDescent="0.2">
      <c r="C836" s="27" t="s">
        <v>27</v>
      </c>
      <c r="D836" s="27">
        <v>13</v>
      </c>
      <c r="E836" s="27">
        <v>842</v>
      </c>
      <c r="F836" s="27">
        <v>855</v>
      </c>
    </row>
    <row r="837" spans="3:6" x14ac:dyDescent="0.2">
      <c r="C837" s="27" t="s">
        <v>28</v>
      </c>
      <c r="D837" s="27">
        <v>3</v>
      </c>
      <c r="E837" s="27">
        <v>829</v>
      </c>
      <c r="F837" s="27">
        <v>832</v>
      </c>
    </row>
    <row r="838" spans="3:6" x14ac:dyDescent="0.2">
      <c r="C838" s="27" t="s">
        <v>29</v>
      </c>
      <c r="D838" s="27">
        <v>4</v>
      </c>
      <c r="E838" s="27">
        <v>816</v>
      </c>
      <c r="F838" s="27">
        <v>820</v>
      </c>
    </row>
    <row r="839" spans="3:6" x14ac:dyDescent="0.2">
      <c r="C839" s="27" t="s">
        <v>30</v>
      </c>
      <c r="D839" s="27">
        <v>12</v>
      </c>
      <c r="E839" s="27">
        <v>819</v>
      </c>
      <c r="F839" s="27">
        <v>831</v>
      </c>
    </row>
    <row r="840" spans="3:6" x14ac:dyDescent="0.2">
      <c r="C840" s="27" t="s">
        <v>31</v>
      </c>
      <c r="D840" s="27">
        <v>67</v>
      </c>
      <c r="E840" s="27">
        <v>805</v>
      </c>
      <c r="F840" s="27">
        <v>872</v>
      </c>
    </row>
    <row r="841" spans="3:6" x14ac:dyDescent="0.2">
      <c r="C841" s="27" t="s">
        <v>32</v>
      </c>
      <c r="D841" s="27">
        <v>9</v>
      </c>
      <c r="E841" s="27">
        <v>883</v>
      </c>
      <c r="F841" s="27">
        <v>892</v>
      </c>
    </row>
    <row r="842" spans="3:6" x14ac:dyDescent="0.2">
      <c r="C842" s="27" t="s">
        <v>33</v>
      </c>
      <c r="D842" s="27">
        <v>3</v>
      </c>
      <c r="E842" s="27">
        <v>889</v>
      </c>
      <c r="F842" s="27">
        <v>892</v>
      </c>
    </row>
    <row r="843" spans="3:6" x14ac:dyDescent="0.2">
      <c r="C843" s="27" t="s">
        <v>34</v>
      </c>
      <c r="D843" s="27">
        <v>12</v>
      </c>
      <c r="E843" s="27">
        <v>884</v>
      </c>
      <c r="F843" s="27">
        <v>896</v>
      </c>
    </row>
    <row r="844" spans="3:6" x14ac:dyDescent="0.2">
      <c r="C844" s="27" t="s">
        <v>35</v>
      </c>
      <c r="D844" s="27">
        <v>21</v>
      </c>
      <c r="E844" s="27">
        <v>834</v>
      </c>
      <c r="F844" s="27">
        <v>855</v>
      </c>
    </row>
    <row r="845" spans="3:6" x14ac:dyDescent="0.2">
      <c r="C845" s="27" t="s">
        <v>36</v>
      </c>
      <c r="D845" s="27">
        <v>9</v>
      </c>
      <c r="E845" s="27">
        <v>846</v>
      </c>
      <c r="F845" s="27">
        <v>855</v>
      </c>
    </row>
    <row r="846" spans="3:6" x14ac:dyDescent="0.2">
      <c r="C846" s="27" t="s">
        <v>37</v>
      </c>
      <c r="D846" s="27">
        <v>6</v>
      </c>
      <c r="E846" s="27">
        <v>893</v>
      </c>
      <c r="F846" s="27">
        <v>899</v>
      </c>
    </row>
    <row r="847" spans="3:6" x14ac:dyDescent="0.2">
      <c r="C847" s="27" t="s">
        <v>38</v>
      </c>
      <c r="D847" s="27">
        <v>24</v>
      </c>
      <c r="E847" s="27">
        <v>875</v>
      </c>
      <c r="F847" s="27">
        <v>899</v>
      </c>
    </row>
    <row r="848" spans="3:6" x14ac:dyDescent="0.2">
      <c r="C848" s="27" t="s">
        <v>39</v>
      </c>
      <c r="D848" s="27">
        <v>74</v>
      </c>
      <c r="E848" s="27">
        <v>821</v>
      </c>
      <c r="F848" s="27">
        <v>895</v>
      </c>
    </row>
    <row r="849" spans="2:6" x14ac:dyDescent="0.2">
      <c r="C849" s="27" t="s">
        <v>40</v>
      </c>
      <c r="D849" s="27">
        <v>2</v>
      </c>
      <c r="E849" s="27">
        <v>895</v>
      </c>
      <c r="F849" s="27">
        <v>897</v>
      </c>
    </row>
    <row r="850" spans="2:6" x14ac:dyDescent="0.2">
      <c r="C850" s="27" t="s">
        <v>41</v>
      </c>
      <c r="D850" s="27">
        <v>36</v>
      </c>
      <c r="E850" s="27">
        <v>855</v>
      </c>
      <c r="F850" s="27">
        <v>891</v>
      </c>
    </row>
    <row r="851" spans="2:6" x14ac:dyDescent="0.2">
      <c r="C851" s="27" t="s">
        <v>42</v>
      </c>
      <c r="D851" s="27">
        <v>28</v>
      </c>
      <c r="E851" s="27">
        <v>871</v>
      </c>
      <c r="F851" s="27">
        <v>899</v>
      </c>
    </row>
    <row r="852" spans="2:6" x14ac:dyDescent="0.2">
      <c r="B852" s="27" t="s">
        <v>43</v>
      </c>
      <c r="D852" s="27">
        <v>488</v>
      </c>
      <c r="E852" s="27">
        <v>32007</v>
      </c>
      <c r="F852" s="27">
        <v>32495</v>
      </c>
    </row>
    <row r="856" spans="2:6" x14ac:dyDescent="0.2">
      <c r="B856" s="27" t="s">
        <v>186</v>
      </c>
    </row>
    <row r="857" spans="2:6" x14ac:dyDescent="0.2">
      <c r="B857" s="27" t="s">
        <v>168</v>
      </c>
    </row>
    <row r="858" spans="2:6" x14ac:dyDescent="0.2">
      <c r="D858" s="27" t="s">
        <v>62</v>
      </c>
      <c r="F858" s="27" t="s">
        <v>43</v>
      </c>
    </row>
    <row r="859" spans="2:6" x14ac:dyDescent="0.2">
      <c r="D859" s="27" t="s">
        <v>46</v>
      </c>
      <c r="E859" s="27" t="s">
        <v>49</v>
      </c>
    </row>
    <row r="860" spans="2:6" x14ac:dyDescent="0.2">
      <c r="B860" s="27" t="s">
        <v>159</v>
      </c>
      <c r="C860" s="27" t="s">
        <v>2</v>
      </c>
      <c r="D860" s="27">
        <v>5</v>
      </c>
      <c r="E860" s="27">
        <v>865</v>
      </c>
      <c r="F860" s="27">
        <v>870</v>
      </c>
    </row>
    <row r="861" spans="2:6" x14ac:dyDescent="0.2">
      <c r="C861" s="27" t="s">
        <v>7</v>
      </c>
      <c r="D861" s="27">
        <v>3</v>
      </c>
      <c r="E861" s="27">
        <v>771</v>
      </c>
      <c r="F861" s="27">
        <v>774</v>
      </c>
    </row>
    <row r="862" spans="2:6" x14ac:dyDescent="0.2">
      <c r="C862" s="27" t="s">
        <v>8</v>
      </c>
      <c r="D862" s="27">
        <v>1</v>
      </c>
      <c r="E862" s="27">
        <v>882</v>
      </c>
      <c r="F862" s="27">
        <v>883</v>
      </c>
    </row>
    <row r="863" spans="2:6" x14ac:dyDescent="0.2">
      <c r="C863" s="27" t="s">
        <v>9</v>
      </c>
      <c r="D863" s="27">
        <v>1</v>
      </c>
      <c r="E863" s="27">
        <v>896</v>
      </c>
      <c r="F863" s="27">
        <v>897</v>
      </c>
    </row>
    <row r="864" spans="2:6" x14ac:dyDescent="0.2">
      <c r="C864" s="27" t="s">
        <v>10</v>
      </c>
      <c r="D864" s="27">
        <v>1</v>
      </c>
      <c r="E864" s="27">
        <v>888</v>
      </c>
      <c r="F864" s="27">
        <v>889</v>
      </c>
    </row>
    <row r="865" spans="3:6" x14ac:dyDescent="0.2">
      <c r="C865" s="27" t="s">
        <v>11</v>
      </c>
      <c r="D865" s="27">
        <v>3</v>
      </c>
      <c r="E865" s="27">
        <v>885</v>
      </c>
      <c r="F865" s="27">
        <v>888</v>
      </c>
    </row>
    <row r="866" spans="3:6" x14ac:dyDescent="0.2">
      <c r="C866" s="27" t="s">
        <v>12</v>
      </c>
      <c r="D866" s="27">
        <v>2</v>
      </c>
      <c r="E866" s="27">
        <v>888</v>
      </c>
      <c r="F866" s="27">
        <v>890</v>
      </c>
    </row>
    <row r="867" spans="3:6" x14ac:dyDescent="0.2">
      <c r="C867" s="27" t="s">
        <v>13</v>
      </c>
      <c r="D867" s="27">
        <v>6</v>
      </c>
      <c r="E867" s="27">
        <v>892</v>
      </c>
      <c r="F867" s="27">
        <v>898</v>
      </c>
    </row>
    <row r="868" spans="3:6" x14ac:dyDescent="0.2">
      <c r="C868" s="27" t="s">
        <v>14</v>
      </c>
      <c r="D868" s="27">
        <v>0</v>
      </c>
      <c r="E868" s="27">
        <v>811</v>
      </c>
      <c r="F868" s="27">
        <v>811</v>
      </c>
    </row>
    <row r="869" spans="3:6" x14ac:dyDescent="0.2">
      <c r="C869" s="27" t="s">
        <v>15</v>
      </c>
      <c r="D869" s="27">
        <v>5</v>
      </c>
      <c r="E869" s="27">
        <v>895</v>
      </c>
      <c r="F869" s="27">
        <v>900</v>
      </c>
    </row>
    <row r="870" spans="3:6" x14ac:dyDescent="0.2">
      <c r="C870" s="27" t="s">
        <v>16</v>
      </c>
      <c r="D870" s="27">
        <v>4</v>
      </c>
      <c r="E870" s="27">
        <v>896</v>
      </c>
      <c r="F870" s="27">
        <v>900</v>
      </c>
    </row>
    <row r="871" spans="3:6" x14ac:dyDescent="0.2">
      <c r="C871" s="27" t="s">
        <v>17</v>
      </c>
      <c r="D871" s="27">
        <v>20</v>
      </c>
      <c r="E871" s="27">
        <v>877</v>
      </c>
      <c r="F871" s="27">
        <v>897</v>
      </c>
    </row>
    <row r="872" spans="3:6" x14ac:dyDescent="0.2">
      <c r="C872" s="27" t="s">
        <v>18</v>
      </c>
      <c r="D872" s="27">
        <v>3</v>
      </c>
      <c r="E872" s="27">
        <v>895</v>
      </c>
      <c r="F872" s="27">
        <v>898</v>
      </c>
    </row>
    <row r="873" spans="3:6" x14ac:dyDescent="0.2">
      <c r="C873" s="27" t="s">
        <v>19</v>
      </c>
      <c r="D873" s="27">
        <v>3</v>
      </c>
      <c r="E873" s="27">
        <v>891</v>
      </c>
      <c r="F873" s="27">
        <v>894</v>
      </c>
    </row>
    <row r="874" spans="3:6" x14ac:dyDescent="0.2">
      <c r="C874" s="27" t="s">
        <v>20</v>
      </c>
      <c r="D874" s="27">
        <v>0</v>
      </c>
      <c r="E874" s="27">
        <v>897</v>
      </c>
      <c r="F874" s="27">
        <v>897</v>
      </c>
    </row>
    <row r="875" spans="3:6" x14ac:dyDescent="0.2">
      <c r="C875" s="27" t="s">
        <v>21</v>
      </c>
      <c r="D875" s="27">
        <v>4</v>
      </c>
      <c r="E875" s="27">
        <v>896</v>
      </c>
      <c r="F875" s="27">
        <v>900</v>
      </c>
    </row>
    <row r="876" spans="3:6" x14ac:dyDescent="0.2">
      <c r="C876" s="27" t="s">
        <v>22</v>
      </c>
      <c r="D876" s="27">
        <v>1</v>
      </c>
      <c r="E876" s="27">
        <v>882</v>
      </c>
      <c r="F876" s="27">
        <v>883</v>
      </c>
    </row>
    <row r="877" spans="3:6" x14ac:dyDescent="0.2">
      <c r="C877" s="27" t="s">
        <v>23</v>
      </c>
      <c r="D877" s="27">
        <v>4</v>
      </c>
      <c r="E877" s="27">
        <v>860</v>
      </c>
      <c r="F877" s="27">
        <v>864</v>
      </c>
    </row>
    <row r="878" spans="3:6" x14ac:dyDescent="0.2">
      <c r="C878" s="27" t="s">
        <v>24</v>
      </c>
      <c r="D878" s="27">
        <v>1</v>
      </c>
      <c r="E878" s="27">
        <v>895</v>
      </c>
      <c r="F878" s="27">
        <v>896</v>
      </c>
    </row>
    <row r="879" spans="3:6" x14ac:dyDescent="0.2">
      <c r="C879" s="27" t="s">
        <v>25</v>
      </c>
      <c r="D879" s="27">
        <v>2</v>
      </c>
      <c r="E879" s="27">
        <v>895</v>
      </c>
      <c r="F879" s="27">
        <v>897</v>
      </c>
    </row>
    <row r="880" spans="3:6" x14ac:dyDescent="0.2">
      <c r="C880" s="27" t="s">
        <v>26</v>
      </c>
      <c r="D880" s="27">
        <v>3</v>
      </c>
      <c r="E880" s="27">
        <v>886</v>
      </c>
      <c r="F880" s="27">
        <v>889</v>
      </c>
    </row>
    <row r="881" spans="3:6" x14ac:dyDescent="0.2">
      <c r="C881" s="27" t="s">
        <v>27</v>
      </c>
      <c r="D881" s="27">
        <v>6</v>
      </c>
      <c r="E881" s="27">
        <v>849</v>
      </c>
      <c r="F881" s="27">
        <v>855</v>
      </c>
    </row>
    <row r="882" spans="3:6" x14ac:dyDescent="0.2">
      <c r="C882" s="27" t="s">
        <v>28</v>
      </c>
      <c r="D882" s="27">
        <v>1</v>
      </c>
      <c r="E882" s="27">
        <v>831</v>
      </c>
      <c r="F882" s="27">
        <v>832</v>
      </c>
    </row>
    <row r="883" spans="3:6" x14ac:dyDescent="0.2">
      <c r="C883" s="27" t="s">
        <v>29</v>
      </c>
      <c r="D883" s="27">
        <v>4</v>
      </c>
      <c r="E883" s="27">
        <v>816</v>
      </c>
      <c r="F883" s="27">
        <v>820</v>
      </c>
    </row>
    <row r="884" spans="3:6" x14ac:dyDescent="0.2">
      <c r="C884" s="27" t="s">
        <v>30</v>
      </c>
      <c r="D884" s="27">
        <v>4</v>
      </c>
      <c r="E884" s="27">
        <v>828</v>
      </c>
      <c r="F884" s="27">
        <v>832</v>
      </c>
    </row>
    <row r="885" spans="3:6" x14ac:dyDescent="0.2">
      <c r="C885" s="27" t="s">
        <v>31</v>
      </c>
      <c r="D885" s="27">
        <v>3</v>
      </c>
      <c r="E885" s="27">
        <v>869</v>
      </c>
      <c r="F885" s="27">
        <v>872</v>
      </c>
    </row>
    <row r="886" spans="3:6" x14ac:dyDescent="0.2">
      <c r="C886" s="27" t="s">
        <v>32</v>
      </c>
      <c r="D886" s="27">
        <v>7</v>
      </c>
      <c r="E886" s="27">
        <v>885</v>
      </c>
      <c r="F886" s="27">
        <v>892</v>
      </c>
    </row>
    <row r="887" spans="3:6" x14ac:dyDescent="0.2">
      <c r="C887" s="27" t="s">
        <v>33</v>
      </c>
      <c r="D887" s="27">
        <v>3</v>
      </c>
      <c r="E887" s="27">
        <v>889</v>
      </c>
      <c r="F887" s="27">
        <v>892</v>
      </c>
    </row>
    <row r="888" spans="3:6" x14ac:dyDescent="0.2">
      <c r="C888" s="27" t="s">
        <v>34</v>
      </c>
      <c r="D888" s="27">
        <v>16</v>
      </c>
      <c r="E888" s="27">
        <v>880</v>
      </c>
      <c r="F888" s="27">
        <v>896</v>
      </c>
    </row>
    <row r="889" spans="3:6" x14ac:dyDescent="0.2">
      <c r="C889" s="27" t="s">
        <v>35</v>
      </c>
      <c r="D889" s="27">
        <v>2</v>
      </c>
      <c r="E889" s="27">
        <v>853</v>
      </c>
      <c r="F889" s="27">
        <v>855</v>
      </c>
    </row>
    <row r="890" spans="3:6" x14ac:dyDescent="0.2">
      <c r="C890" s="27" t="s">
        <v>36</v>
      </c>
      <c r="D890" s="27">
        <v>3</v>
      </c>
      <c r="E890" s="27">
        <v>852</v>
      </c>
      <c r="F890" s="27">
        <v>855</v>
      </c>
    </row>
    <row r="891" spans="3:6" x14ac:dyDescent="0.2">
      <c r="C891" s="27" t="s">
        <v>37</v>
      </c>
      <c r="D891" s="27">
        <v>2</v>
      </c>
      <c r="E891" s="27">
        <v>897</v>
      </c>
      <c r="F891" s="27">
        <v>899</v>
      </c>
    </row>
    <row r="892" spans="3:6" x14ac:dyDescent="0.2">
      <c r="C892" s="27" t="s">
        <v>38</v>
      </c>
      <c r="D892" s="27">
        <v>1</v>
      </c>
      <c r="E892" s="27">
        <v>898</v>
      </c>
      <c r="F892" s="27">
        <v>899</v>
      </c>
    </row>
    <row r="893" spans="3:6" x14ac:dyDescent="0.2">
      <c r="C893" s="27" t="s">
        <v>39</v>
      </c>
      <c r="D893" s="27">
        <v>2</v>
      </c>
      <c r="E893" s="27">
        <v>893</v>
      </c>
      <c r="F893" s="27">
        <v>895</v>
      </c>
    </row>
    <row r="894" spans="3:6" x14ac:dyDescent="0.2">
      <c r="C894" s="27" t="s">
        <v>40</v>
      </c>
      <c r="D894" s="27">
        <v>1</v>
      </c>
      <c r="E894" s="27">
        <v>895</v>
      </c>
      <c r="F894" s="27">
        <v>896</v>
      </c>
    </row>
    <row r="895" spans="3:6" x14ac:dyDescent="0.2">
      <c r="C895" s="27" t="s">
        <v>41</v>
      </c>
      <c r="D895" s="27">
        <v>15</v>
      </c>
      <c r="E895" s="27">
        <v>876</v>
      </c>
      <c r="F895" s="27">
        <v>891</v>
      </c>
    </row>
    <row r="896" spans="3:6" x14ac:dyDescent="0.2">
      <c r="C896" s="27" t="s">
        <v>42</v>
      </c>
      <c r="D896" s="27">
        <v>12</v>
      </c>
      <c r="E896" s="27">
        <v>887</v>
      </c>
      <c r="F896" s="27">
        <v>899</v>
      </c>
    </row>
    <row r="897" spans="2:6" x14ac:dyDescent="0.2">
      <c r="B897" s="27" t="s">
        <v>43</v>
      </c>
      <c r="D897" s="27">
        <v>154</v>
      </c>
      <c r="E897" s="27">
        <v>32341</v>
      </c>
      <c r="F897" s="27">
        <v>32495</v>
      </c>
    </row>
    <row r="901" spans="2:6" x14ac:dyDescent="0.2">
      <c r="B901" s="27" t="s">
        <v>187</v>
      </c>
    </row>
    <row r="902" spans="2:6" x14ac:dyDescent="0.2">
      <c r="B902" s="27" t="s">
        <v>168</v>
      </c>
    </row>
    <row r="903" spans="2:6" x14ac:dyDescent="0.2">
      <c r="D903" s="27" t="s">
        <v>63</v>
      </c>
      <c r="F903" s="27" t="s">
        <v>43</v>
      </c>
    </row>
    <row r="904" spans="2:6" x14ac:dyDescent="0.2">
      <c r="D904" s="27" t="s">
        <v>46</v>
      </c>
      <c r="E904" s="27" t="s">
        <v>49</v>
      </c>
    </row>
    <row r="905" spans="2:6" x14ac:dyDescent="0.2">
      <c r="B905" s="27" t="s">
        <v>159</v>
      </c>
      <c r="C905" s="27" t="s">
        <v>2</v>
      </c>
      <c r="D905" s="27">
        <v>31</v>
      </c>
      <c r="E905" s="27">
        <v>839</v>
      </c>
      <c r="F905" s="27">
        <v>870</v>
      </c>
    </row>
    <row r="906" spans="2:6" x14ac:dyDescent="0.2">
      <c r="C906" s="27" t="s">
        <v>7</v>
      </c>
      <c r="D906" s="27">
        <v>7</v>
      </c>
      <c r="E906" s="27">
        <v>767</v>
      </c>
      <c r="F906" s="27">
        <v>774</v>
      </c>
    </row>
    <row r="907" spans="2:6" x14ac:dyDescent="0.2">
      <c r="C907" s="27" t="s">
        <v>8</v>
      </c>
      <c r="D907" s="27">
        <v>46</v>
      </c>
      <c r="E907" s="27">
        <v>837</v>
      </c>
      <c r="F907" s="27">
        <v>883</v>
      </c>
    </row>
    <row r="908" spans="2:6" x14ac:dyDescent="0.2">
      <c r="C908" s="27" t="s">
        <v>9</v>
      </c>
      <c r="D908" s="27">
        <v>20</v>
      </c>
      <c r="E908" s="27">
        <v>877</v>
      </c>
      <c r="F908" s="27">
        <v>897</v>
      </c>
    </row>
    <row r="909" spans="2:6" x14ac:dyDescent="0.2">
      <c r="C909" s="27" t="s">
        <v>10</v>
      </c>
      <c r="D909" s="27">
        <v>89</v>
      </c>
      <c r="E909" s="27">
        <v>800</v>
      </c>
      <c r="F909" s="27">
        <v>889</v>
      </c>
    </row>
    <row r="910" spans="2:6" x14ac:dyDescent="0.2">
      <c r="C910" s="27" t="s">
        <v>11</v>
      </c>
      <c r="D910" s="27">
        <v>96</v>
      </c>
      <c r="E910" s="27">
        <v>792</v>
      </c>
      <c r="F910" s="27">
        <v>888</v>
      </c>
    </row>
    <row r="911" spans="2:6" x14ac:dyDescent="0.2">
      <c r="C911" s="27" t="s">
        <v>12</v>
      </c>
      <c r="D911" s="27">
        <v>40</v>
      </c>
      <c r="E911" s="27">
        <v>850</v>
      </c>
      <c r="F911" s="27">
        <v>890</v>
      </c>
    </row>
    <row r="912" spans="2:6" x14ac:dyDescent="0.2">
      <c r="C912" s="27" t="s">
        <v>13</v>
      </c>
      <c r="D912" s="27">
        <v>6</v>
      </c>
      <c r="E912" s="27">
        <v>892</v>
      </c>
      <c r="F912" s="27">
        <v>898</v>
      </c>
    </row>
    <row r="913" spans="3:6" x14ac:dyDescent="0.2">
      <c r="C913" s="27" t="s">
        <v>14</v>
      </c>
      <c r="D913" s="27">
        <v>120</v>
      </c>
      <c r="E913" s="27">
        <v>691</v>
      </c>
      <c r="F913" s="27">
        <v>811</v>
      </c>
    </row>
    <row r="914" spans="3:6" x14ac:dyDescent="0.2">
      <c r="C914" s="27" t="s">
        <v>15</v>
      </c>
      <c r="D914" s="27">
        <v>73</v>
      </c>
      <c r="E914" s="27">
        <v>827</v>
      </c>
      <c r="F914" s="27">
        <v>900</v>
      </c>
    </row>
    <row r="915" spans="3:6" x14ac:dyDescent="0.2">
      <c r="C915" s="27" t="s">
        <v>16</v>
      </c>
      <c r="D915" s="27">
        <v>202</v>
      </c>
      <c r="E915" s="27">
        <v>698</v>
      </c>
      <c r="F915" s="27">
        <v>900</v>
      </c>
    </row>
    <row r="916" spans="3:6" x14ac:dyDescent="0.2">
      <c r="C916" s="27" t="s">
        <v>17</v>
      </c>
      <c r="D916" s="27">
        <v>59</v>
      </c>
      <c r="E916" s="27">
        <v>838</v>
      </c>
      <c r="F916" s="27">
        <v>897</v>
      </c>
    </row>
    <row r="917" spans="3:6" x14ac:dyDescent="0.2">
      <c r="C917" s="27" t="s">
        <v>18</v>
      </c>
      <c r="D917" s="27">
        <v>56</v>
      </c>
      <c r="E917" s="27">
        <v>843</v>
      </c>
      <c r="F917" s="27">
        <v>899</v>
      </c>
    </row>
    <row r="918" spans="3:6" x14ac:dyDescent="0.2">
      <c r="C918" s="27" t="s">
        <v>19</v>
      </c>
      <c r="D918" s="27">
        <v>46</v>
      </c>
      <c r="E918" s="27">
        <v>848</v>
      </c>
      <c r="F918" s="27">
        <v>894</v>
      </c>
    </row>
    <row r="919" spans="3:6" x14ac:dyDescent="0.2">
      <c r="C919" s="27" t="s">
        <v>20</v>
      </c>
      <c r="D919" s="27">
        <v>25</v>
      </c>
      <c r="E919" s="27">
        <v>872</v>
      </c>
      <c r="F919" s="27">
        <v>897</v>
      </c>
    </row>
    <row r="920" spans="3:6" x14ac:dyDescent="0.2">
      <c r="C920" s="27" t="s">
        <v>21</v>
      </c>
      <c r="D920" s="27">
        <v>45</v>
      </c>
      <c r="E920" s="27">
        <v>855</v>
      </c>
      <c r="F920" s="27">
        <v>900</v>
      </c>
    </row>
    <row r="921" spans="3:6" x14ac:dyDescent="0.2">
      <c r="C921" s="27" t="s">
        <v>22</v>
      </c>
      <c r="D921" s="27">
        <v>11</v>
      </c>
      <c r="E921" s="27">
        <v>872</v>
      </c>
      <c r="F921" s="27">
        <v>883</v>
      </c>
    </row>
    <row r="922" spans="3:6" x14ac:dyDescent="0.2">
      <c r="C922" s="27" t="s">
        <v>23</v>
      </c>
      <c r="D922" s="27">
        <v>56</v>
      </c>
      <c r="E922" s="27">
        <v>808</v>
      </c>
      <c r="F922" s="27">
        <v>864</v>
      </c>
    </row>
    <row r="923" spans="3:6" x14ac:dyDescent="0.2">
      <c r="C923" s="27" t="s">
        <v>24</v>
      </c>
      <c r="D923" s="27">
        <v>66</v>
      </c>
      <c r="E923" s="27">
        <v>830</v>
      </c>
      <c r="F923" s="27">
        <v>896</v>
      </c>
    </row>
    <row r="924" spans="3:6" x14ac:dyDescent="0.2">
      <c r="C924" s="27" t="s">
        <v>25</v>
      </c>
      <c r="D924" s="27">
        <v>25</v>
      </c>
      <c r="E924" s="27">
        <v>872</v>
      </c>
      <c r="F924" s="27">
        <v>897</v>
      </c>
    </row>
    <row r="925" spans="3:6" x14ac:dyDescent="0.2">
      <c r="C925" s="27" t="s">
        <v>26</v>
      </c>
      <c r="D925" s="27">
        <v>26</v>
      </c>
      <c r="E925" s="27">
        <v>863</v>
      </c>
      <c r="F925" s="27">
        <v>889</v>
      </c>
    </row>
    <row r="926" spans="3:6" x14ac:dyDescent="0.2">
      <c r="C926" s="27" t="s">
        <v>27</v>
      </c>
      <c r="D926" s="27">
        <v>52</v>
      </c>
      <c r="E926" s="27">
        <v>803</v>
      </c>
      <c r="F926" s="27">
        <v>855</v>
      </c>
    </row>
    <row r="927" spans="3:6" x14ac:dyDescent="0.2">
      <c r="C927" s="27" t="s">
        <v>28</v>
      </c>
      <c r="D927" s="27">
        <v>21</v>
      </c>
      <c r="E927" s="27">
        <v>811</v>
      </c>
      <c r="F927" s="27">
        <v>832</v>
      </c>
    </row>
    <row r="928" spans="3:6" x14ac:dyDescent="0.2">
      <c r="C928" s="27" t="s">
        <v>29</v>
      </c>
      <c r="D928" s="27">
        <v>64</v>
      </c>
      <c r="E928" s="27">
        <v>756</v>
      </c>
      <c r="F928" s="27">
        <v>820</v>
      </c>
    </row>
    <row r="929" spans="2:6" x14ac:dyDescent="0.2">
      <c r="C929" s="27" t="s">
        <v>30</v>
      </c>
      <c r="D929" s="27">
        <v>106</v>
      </c>
      <c r="E929" s="27">
        <v>726</v>
      </c>
      <c r="F929" s="27">
        <v>832</v>
      </c>
    </row>
    <row r="930" spans="2:6" x14ac:dyDescent="0.2">
      <c r="C930" s="27" t="s">
        <v>31</v>
      </c>
      <c r="D930" s="27">
        <v>139</v>
      </c>
      <c r="E930" s="27">
        <v>733</v>
      </c>
      <c r="F930" s="27">
        <v>872</v>
      </c>
    </row>
    <row r="931" spans="2:6" x14ac:dyDescent="0.2">
      <c r="C931" s="27" t="s">
        <v>32</v>
      </c>
      <c r="D931" s="27">
        <v>121</v>
      </c>
      <c r="E931" s="27">
        <v>771</v>
      </c>
      <c r="F931" s="27">
        <v>892</v>
      </c>
    </row>
    <row r="932" spans="2:6" x14ac:dyDescent="0.2">
      <c r="C932" s="27" t="s">
        <v>33</v>
      </c>
      <c r="D932" s="27">
        <v>53</v>
      </c>
      <c r="E932" s="27">
        <v>839</v>
      </c>
      <c r="F932" s="27">
        <v>892</v>
      </c>
    </row>
    <row r="933" spans="2:6" x14ac:dyDescent="0.2">
      <c r="C933" s="27" t="s">
        <v>34</v>
      </c>
      <c r="D933" s="27">
        <v>109</v>
      </c>
      <c r="E933" s="27">
        <v>787</v>
      </c>
      <c r="F933" s="27">
        <v>896</v>
      </c>
    </row>
    <row r="934" spans="2:6" x14ac:dyDescent="0.2">
      <c r="C934" s="27" t="s">
        <v>35</v>
      </c>
      <c r="D934" s="27">
        <v>79</v>
      </c>
      <c r="E934" s="27">
        <v>776</v>
      </c>
      <c r="F934" s="27">
        <v>855</v>
      </c>
    </row>
    <row r="935" spans="2:6" x14ac:dyDescent="0.2">
      <c r="C935" s="27" t="s">
        <v>36</v>
      </c>
      <c r="D935" s="27">
        <v>71</v>
      </c>
      <c r="E935" s="27">
        <v>784</v>
      </c>
      <c r="F935" s="27">
        <v>855</v>
      </c>
    </row>
    <row r="936" spans="2:6" x14ac:dyDescent="0.2">
      <c r="C936" s="27" t="s">
        <v>37</v>
      </c>
      <c r="D936" s="27">
        <v>28</v>
      </c>
      <c r="E936" s="27">
        <v>871</v>
      </c>
      <c r="F936" s="27">
        <v>899</v>
      </c>
    </row>
    <row r="937" spans="2:6" x14ac:dyDescent="0.2">
      <c r="C937" s="27" t="s">
        <v>38</v>
      </c>
      <c r="D937" s="27">
        <v>27</v>
      </c>
      <c r="E937" s="27">
        <v>872</v>
      </c>
      <c r="F937" s="27">
        <v>899</v>
      </c>
    </row>
    <row r="938" spans="2:6" x14ac:dyDescent="0.2">
      <c r="C938" s="27" t="s">
        <v>39</v>
      </c>
      <c r="D938" s="27">
        <v>19</v>
      </c>
      <c r="E938" s="27">
        <v>876</v>
      </c>
      <c r="F938" s="27">
        <v>895</v>
      </c>
    </row>
    <row r="939" spans="2:6" x14ac:dyDescent="0.2">
      <c r="C939" s="27" t="s">
        <v>40</v>
      </c>
      <c r="D939" s="27">
        <v>9</v>
      </c>
      <c r="E939" s="27">
        <v>888</v>
      </c>
      <c r="F939" s="27">
        <v>897</v>
      </c>
    </row>
    <row r="940" spans="2:6" x14ac:dyDescent="0.2">
      <c r="C940" s="27" t="s">
        <v>41</v>
      </c>
      <c r="D940" s="27">
        <v>133</v>
      </c>
      <c r="E940" s="27">
        <v>758</v>
      </c>
      <c r="F940" s="27">
        <v>891</v>
      </c>
    </row>
    <row r="941" spans="2:6" x14ac:dyDescent="0.2">
      <c r="C941" s="27" t="s">
        <v>42</v>
      </c>
      <c r="D941" s="27">
        <v>215</v>
      </c>
      <c r="E941" s="27">
        <v>684</v>
      </c>
      <c r="F941" s="27">
        <v>899</v>
      </c>
    </row>
    <row r="942" spans="2:6" x14ac:dyDescent="0.2">
      <c r="B942" s="27" t="s">
        <v>43</v>
      </c>
      <c r="D942" s="27">
        <v>2391</v>
      </c>
      <c r="E942" s="27">
        <v>30106</v>
      </c>
      <c r="F942" s="27">
        <v>32497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C398"/>
  <sheetViews>
    <sheetView topLeftCell="E1" zoomScale="60" zoomScaleNormal="60" workbookViewId="0">
      <selection activeCell="E17" sqref="E17"/>
    </sheetView>
  </sheetViews>
  <sheetFormatPr defaultColWidth="8.75" defaultRowHeight="15.75" x14ac:dyDescent="0.25"/>
  <cols>
    <col min="1" max="1" width="8.75" style="62"/>
    <col min="2" max="2" width="16.75" style="62" customWidth="1"/>
    <col min="3" max="6" width="11.25" style="62" customWidth="1"/>
    <col min="7" max="9" width="8.75" style="62"/>
    <col min="10" max="10" width="45.75" style="62" customWidth="1"/>
    <col min="11" max="15" width="8.75" style="62"/>
    <col min="16" max="16" width="36.25" style="62" customWidth="1"/>
    <col min="17" max="26" width="8.75" style="62"/>
    <col min="27" max="27" width="14.625" style="62" customWidth="1"/>
    <col min="28" max="28" width="8.75" style="62"/>
    <col min="29" max="29" width="10" style="62" customWidth="1"/>
    <col min="30" max="40" width="8.75" style="62"/>
    <col min="41" max="41" width="19.25" style="62" customWidth="1"/>
    <col min="42" max="50" width="8.75" style="62"/>
    <col min="51" max="51" width="11.375" style="62" customWidth="1"/>
    <col min="52" max="52" width="10.75" style="62" customWidth="1"/>
    <col min="53" max="86" width="8.75" style="62"/>
    <col min="87" max="87" width="10.75" style="62" customWidth="1"/>
    <col min="88" max="16384" width="8.75" style="62"/>
  </cols>
  <sheetData>
    <row r="1" spans="2:107" x14ac:dyDescent="0.25">
      <c r="B1" s="34" t="s">
        <v>118</v>
      </c>
      <c r="C1" s="62" t="s">
        <v>485</v>
      </c>
      <c r="D1" s="62" t="s">
        <v>402</v>
      </c>
      <c r="G1" s="64"/>
      <c r="I1" s="34" t="s">
        <v>380</v>
      </c>
      <c r="X1" s="64"/>
      <c r="Z1" s="34" t="s">
        <v>387</v>
      </c>
      <c r="AK1" s="64"/>
      <c r="AM1" s="34" t="s">
        <v>389</v>
      </c>
      <c r="AV1" s="64"/>
      <c r="AX1" s="34" t="s">
        <v>390</v>
      </c>
      <c r="BI1" s="64"/>
      <c r="BK1" s="34" t="s">
        <v>391</v>
      </c>
      <c r="BR1" s="64"/>
      <c r="BT1" s="34" t="s">
        <v>392</v>
      </c>
      <c r="CO1" s="64"/>
      <c r="CQ1" s="34" t="s">
        <v>489</v>
      </c>
    </row>
    <row r="2" spans="2:107" x14ac:dyDescent="0.25">
      <c r="B2" s="62" t="s">
        <v>405</v>
      </c>
      <c r="C2" s="62" t="s">
        <v>440</v>
      </c>
      <c r="G2" s="64"/>
      <c r="I2" s="5" t="s">
        <v>91</v>
      </c>
      <c r="J2" s="6">
        <v>900</v>
      </c>
      <c r="X2" s="64"/>
      <c r="Z2" s="5" t="s">
        <v>91</v>
      </c>
      <c r="AA2" s="6">
        <v>900</v>
      </c>
      <c r="AK2" s="64"/>
      <c r="AM2" s="5" t="s">
        <v>205</v>
      </c>
      <c r="AN2" s="6">
        <v>74</v>
      </c>
      <c r="AV2" s="64"/>
      <c r="AX2" s="5" t="s">
        <v>91</v>
      </c>
      <c r="AY2" s="6">
        <v>900</v>
      </c>
      <c r="BI2" s="64"/>
      <c r="BK2" s="5" t="s">
        <v>91</v>
      </c>
      <c r="BL2" s="6">
        <v>900</v>
      </c>
      <c r="BR2" s="64"/>
      <c r="BT2" s="5" t="s">
        <v>91</v>
      </c>
      <c r="BU2" s="6">
        <v>900</v>
      </c>
      <c r="CB2" s="5" t="s">
        <v>205</v>
      </c>
      <c r="CC2" s="6">
        <v>5272029</v>
      </c>
      <c r="CO2" s="64"/>
      <c r="CQ2" s="5" t="s">
        <v>205</v>
      </c>
      <c r="CR2" s="6">
        <v>5272029</v>
      </c>
    </row>
    <row r="3" spans="2:107" x14ac:dyDescent="0.25">
      <c r="B3" s="62" t="s">
        <v>0</v>
      </c>
      <c r="C3" s="62">
        <v>900</v>
      </c>
      <c r="G3" s="64"/>
      <c r="I3" s="59" t="s">
        <v>64</v>
      </c>
      <c r="J3" s="6" t="s">
        <v>379</v>
      </c>
      <c r="X3" s="64"/>
      <c r="Z3" s="59" t="s">
        <v>64</v>
      </c>
      <c r="AA3" s="6" t="s">
        <v>379</v>
      </c>
      <c r="AK3" s="64"/>
      <c r="AM3" s="59" t="s">
        <v>64</v>
      </c>
      <c r="AN3" s="6" t="s">
        <v>386</v>
      </c>
      <c r="AV3" s="64"/>
      <c r="AX3" s="59" t="s">
        <v>64</v>
      </c>
      <c r="AY3" s="6" t="s">
        <v>379</v>
      </c>
      <c r="BI3" s="64"/>
      <c r="BK3" s="59" t="s">
        <v>64</v>
      </c>
      <c r="BL3" s="6" t="s">
        <v>379</v>
      </c>
      <c r="BR3" s="64"/>
      <c r="BT3" s="59" t="s">
        <v>64</v>
      </c>
      <c r="BU3" s="6" t="s">
        <v>379</v>
      </c>
      <c r="CB3" s="59" t="s">
        <v>64</v>
      </c>
      <c r="CC3" s="6" t="s">
        <v>379</v>
      </c>
      <c r="CO3" s="64"/>
      <c r="CQ3" s="59" t="s">
        <v>64</v>
      </c>
      <c r="CR3" s="6" t="s">
        <v>379</v>
      </c>
    </row>
    <row r="4" spans="2:107" x14ac:dyDescent="0.25">
      <c r="B4" s="62" t="s">
        <v>416</v>
      </c>
      <c r="C4" s="62">
        <v>5272029</v>
      </c>
      <c r="G4" s="64"/>
      <c r="X4" s="64"/>
      <c r="AK4" s="64"/>
      <c r="AV4" s="64"/>
      <c r="BI4" s="64"/>
      <c r="BR4" s="64"/>
      <c r="CO4" s="64"/>
    </row>
    <row r="5" spans="2:107" x14ac:dyDescent="0.25">
      <c r="B5" s="62" t="s">
        <v>421</v>
      </c>
      <c r="C5" s="35">
        <v>0.88300000000000001</v>
      </c>
      <c r="G5" s="64"/>
      <c r="X5" s="64"/>
      <c r="AK5" s="64"/>
      <c r="AV5" s="64"/>
      <c r="BI5" s="64"/>
      <c r="BR5" s="64"/>
      <c r="CI5" s="62" t="s">
        <v>393</v>
      </c>
      <c r="CO5" s="64"/>
    </row>
    <row r="6" spans="2:107" x14ac:dyDescent="0.25">
      <c r="B6" s="62" t="s">
        <v>422</v>
      </c>
      <c r="C6" s="35">
        <f>1-C5</f>
        <v>0.11699999999999999</v>
      </c>
      <c r="G6" s="64"/>
      <c r="X6" s="64"/>
      <c r="AA6" s="4" t="s">
        <v>326</v>
      </c>
      <c r="AK6" s="64"/>
      <c r="AN6" s="4" t="s">
        <v>233</v>
      </c>
      <c r="AV6" s="64"/>
      <c r="AY6" s="4" t="s">
        <v>244</v>
      </c>
      <c r="BI6" s="64"/>
      <c r="BL6" s="4" t="s">
        <v>255</v>
      </c>
      <c r="BR6" s="64"/>
      <c r="BU6" s="4" t="s">
        <v>346</v>
      </c>
      <c r="CB6" s="4" t="s">
        <v>346</v>
      </c>
      <c r="CO6" s="64"/>
      <c r="CR6" s="4" t="s">
        <v>482</v>
      </c>
    </row>
    <row r="7" spans="2:107" x14ac:dyDescent="0.25">
      <c r="B7" s="102" t="s">
        <v>429</v>
      </c>
      <c r="C7" s="103">
        <v>0.47899999999999998</v>
      </c>
      <c r="D7" s="76">
        <v>0.52200000000000002</v>
      </c>
      <c r="G7" s="64"/>
      <c r="P7" s="62" t="s">
        <v>328</v>
      </c>
      <c r="X7" s="64"/>
      <c r="AA7" s="24" t="s">
        <v>247</v>
      </c>
      <c r="AK7" s="64"/>
      <c r="AN7" s="24" t="s">
        <v>369</v>
      </c>
      <c r="AV7" s="64"/>
      <c r="AY7" s="24" t="s">
        <v>362</v>
      </c>
      <c r="BI7" s="64"/>
      <c r="BL7" s="24" t="s">
        <v>256</v>
      </c>
      <c r="BR7" s="64"/>
      <c r="BU7" s="24" t="s">
        <v>330</v>
      </c>
      <c r="CB7" s="24" t="s">
        <v>330</v>
      </c>
      <c r="CI7" s="24" t="s">
        <v>347</v>
      </c>
      <c r="CJ7" s="62">
        <v>73</v>
      </c>
      <c r="CK7" s="65">
        <v>427620</v>
      </c>
      <c r="CL7" s="35">
        <f>CK7/$CC$2</f>
        <v>8.1111086452673162E-2</v>
      </c>
      <c r="CO7" s="64"/>
      <c r="CR7" s="24" t="s">
        <v>453</v>
      </c>
      <c r="DA7" s="62" t="s">
        <v>483</v>
      </c>
      <c r="DB7" s="62" t="s">
        <v>484</v>
      </c>
      <c r="DC7" s="62" t="s">
        <v>475</v>
      </c>
    </row>
    <row r="8" spans="2:107" x14ac:dyDescent="0.25">
      <c r="B8" s="62" t="s">
        <v>191</v>
      </c>
      <c r="C8" s="35">
        <v>0.18099999999999999</v>
      </c>
      <c r="D8" s="76">
        <v>0.32300000000000001</v>
      </c>
      <c r="G8" s="64"/>
      <c r="K8" s="30" t="s">
        <v>191</v>
      </c>
      <c r="L8" s="62" t="s">
        <v>189</v>
      </c>
      <c r="Q8" s="30" t="s">
        <v>8</v>
      </c>
      <c r="R8" s="62" t="s">
        <v>189</v>
      </c>
      <c r="S8" s="62" t="s">
        <v>402</v>
      </c>
      <c r="V8" s="74" t="s">
        <v>120</v>
      </c>
      <c r="X8" s="64"/>
      <c r="AC8" s="62" t="s">
        <v>3</v>
      </c>
      <c r="AD8" s="62" t="s">
        <v>4</v>
      </c>
      <c r="AK8" s="64"/>
      <c r="AP8" s="62" t="s">
        <v>3</v>
      </c>
      <c r="AQ8" s="62" t="s">
        <v>4</v>
      </c>
      <c r="AV8" s="64"/>
      <c r="BA8" s="62" t="s">
        <v>3</v>
      </c>
      <c r="BB8" s="62" t="s">
        <v>4</v>
      </c>
      <c r="BI8" s="64"/>
      <c r="BN8" s="62" t="s">
        <v>3</v>
      </c>
      <c r="BO8" s="62" t="s">
        <v>4</v>
      </c>
      <c r="BR8" s="64"/>
      <c r="BW8" s="62" t="s">
        <v>3</v>
      </c>
      <c r="BX8" s="62" t="s">
        <v>4</v>
      </c>
      <c r="CD8" s="62" t="s">
        <v>3</v>
      </c>
      <c r="CE8" s="62" t="s">
        <v>4</v>
      </c>
      <c r="CI8" s="24" t="s">
        <v>348</v>
      </c>
      <c r="CJ8" s="62">
        <v>102</v>
      </c>
      <c r="CK8" s="65">
        <v>597497</v>
      </c>
      <c r="CL8" s="35">
        <f t="shared" ref="CL8:CL20" si="0">CK8/$CC$2</f>
        <v>0.11333340541184428</v>
      </c>
      <c r="CO8" s="64"/>
      <c r="CT8" s="62" t="s">
        <v>3</v>
      </c>
      <c r="CU8" s="62" t="s">
        <v>4</v>
      </c>
      <c r="CY8" s="62" t="s">
        <v>472</v>
      </c>
      <c r="CZ8" s="24" t="s">
        <v>347</v>
      </c>
      <c r="DA8" s="35">
        <f>(CT9+CT10)/$CR$2</f>
        <v>4.1111116801519867E-2</v>
      </c>
      <c r="DB8" s="35">
        <f>DA8*(-1)</f>
        <v>-4.1111116801519867E-2</v>
      </c>
      <c r="DC8" s="76">
        <v>8.1111086452673162E-2</v>
      </c>
    </row>
    <row r="9" spans="2:107" x14ac:dyDescent="0.25">
      <c r="B9" s="62" t="s">
        <v>444</v>
      </c>
      <c r="C9" s="77">
        <v>4.26</v>
      </c>
      <c r="D9" s="77">
        <v>5.77</v>
      </c>
      <c r="G9" s="64"/>
      <c r="J9" s="58" t="s">
        <v>45</v>
      </c>
      <c r="K9" s="57">
        <v>0.25316411930842087</v>
      </c>
      <c r="L9" s="62">
        <v>2.840851162766268E-2</v>
      </c>
      <c r="P9" s="58" t="s">
        <v>63</v>
      </c>
      <c r="Q9" s="57">
        <v>2.1739856527338113E-2</v>
      </c>
      <c r="R9" s="62">
        <v>9.5277495659211071E-3</v>
      </c>
      <c r="U9" s="30" t="s">
        <v>236</v>
      </c>
      <c r="V9" s="41">
        <v>0.4636029800014988</v>
      </c>
      <c r="X9" s="64"/>
      <c r="AA9" s="62" t="s">
        <v>6</v>
      </c>
      <c r="AB9" s="62" t="s">
        <v>313</v>
      </c>
      <c r="AC9" s="62">
        <v>16</v>
      </c>
      <c r="AD9" s="62">
        <v>1.8</v>
      </c>
      <c r="AK9" s="64"/>
      <c r="AN9" s="62" t="s">
        <v>6</v>
      </c>
      <c r="AO9" s="62" t="s">
        <v>225</v>
      </c>
      <c r="AP9" s="62">
        <v>17</v>
      </c>
      <c r="AQ9" s="62">
        <v>23</v>
      </c>
      <c r="AV9" s="64"/>
      <c r="AY9" s="62" t="s">
        <v>6</v>
      </c>
      <c r="AZ9" s="62" t="s">
        <v>235</v>
      </c>
      <c r="BA9" s="65">
        <v>217</v>
      </c>
      <c r="BB9" s="62">
        <v>24.1</v>
      </c>
      <c r="BI9" s="64"/>
      <c r="BL9" s="62" t="s">
        <v>6</v>
      </c>
      <c r="BM9" s="62" t="s">
        <v>252</v>
      </c>
      <c r="BN9" s="62">
        <v>673</v>
      </c>
      <c r="BO9" s="62">
        <v>74.8</v>
      </c>
      <c r="BR9" s="64"/>
      <c r="BU9" s="62" t="s">
        <v>6</v>
      </c>
      <c r="BV9" s="62" t="s">
        <v>331</v>
      </c>
      <c r="BW9" s="62">
        <v>73</v>
      </c>
      <c r="BX9" s="62">
        <v>8.1</v>
      </c>
      <c r="CB9" s="62" t="s">
        <v>6</v>
      </c>
      <c r="CC9" s="62" t="s">
        <v>331</v>
      </c>
      <c r="CD9" s="62">
        <v>427620</v>
      </c>
      <c r="CE9" s="62">
        <v>8.1</v>
      </c>
      <c r="CI9" s="24" t="s">
        <v>349</v>
      </c>
      <c r="CJ9" s="62">
        <v>111</v>
      </c>
      <c r="CK9" s="65">
        <v>650217</v>
      </c>
      <c r="CL9" s="35">
        <f t="shared" si="0"/>
        <v>0.12333335040455962</v>
      </c>
      <c r="CO9" s="64"/>
      <c r="CR9" s="62" t="s">
        <v>6</v>
      </c>
      <c r="CS9" s="62" t="s">
        <v>454</v>
      </c>
      <c r="CT9" s="62">
        <v>23431</v>
      </c>
      <c r="CU9" s="62">
        <v>0.4</v>
      </c>
      <c r="CY9" s="62" t="s">
        <v>473</v>
      </c>
      <c r="CZ9" s="24" t="s">
        <v>348</v>
      </c>
      <c r="DA9" s="35">
        <f>(CT22+CT23)/$CR$2</f>
        <v>5.4444503245334959E-2</v>
      </c>
      <c r="DB9" s="35">
        <f t="shared" ref="DB9:DB21" si="1">DA9*(-1)</f>
        <v>-5.4444503245334959E-2</v>
      </c>
      <c r="DC9" s="76">
        <v>0.11333340541184428</v>
      </c>
    </row>
    <row r="10" spans="2:107" x14ac:dyDescent="0.25">
      <c r="B10" s="62" t="s">
        <v>693</v>
      </c>
      <c r="C10" s="77">
        <v>0.34599999999999997</v>
      </c>
      <c r="D10" s="77">
        <v>0.93</v>
      </c>
      <c r="G10" s="64"/>
      <c r="J10" s="58" t="s">
        <v>47</v>
      </c>
      <c r="K10" s="56">
        <v>0.11111532625189681</v>
      </c>
      <c r="L10" s="62">
        <v>2.0532626566525516E-2</v>
      </c>
      <c r="P10" s="58" t="s">
        <v>54</v>
      </c>
      <c r="Q10" s="57">
        <v>2.6666378352786933E-2</v>
      </c>
      <c r="R10" s="62">
        <v>1.0525620261828218E-2</v>
      </c>
      <c r="U10" s="30" t="s">
        <v>47</v>
      </c>
      <c r="V10" s="41">
        <v>0.3145452263411691</v>
      </c>
      <c r="X10" s="64"/>
      <c r="AB10" s="62" t="s">
        <v>314</v>
      </c>
      <c r="AC10" s="62">
        <v>13</v>
      </c>
      <c r="AD10" s="62">
        <v>1.4</v>
      </c>
      <c r="AK10" s="64"/>
      <c r="AO10" s="62" t="s">
        <v>226</v>
      </c>
      <c r="AP10" s="65">
        <v>30</v>
      </c>
      <c r="AQ10" s="62">
        <v>40.5</v>
      </c>
      <c r="AV10" s="64"/>
      <c r="AZ10" s="62" t="s">
        <v>236</v>
      </c>
      <c r="BA10" s="65">
        <v>116</v>
      </c>
      <c r="BB10" s="62">
        <v>12.9</v>
      </c>
      <c r="BI10" s="64"/>
      <c r="BM10" s="62" t="s">
        <v>253</v>
      </c>
      <c r="BN10" s="62">
        <v>85</v>
      </c>
      <c r="BO10" s="62">
        <v>9.4</v>
      </c>
      <c r="BR10" s="64"/>
      <c r="BV10" s="62" t="s">
        <v>332</v>
      </c>
      <c r="BW10" s="62">
        <v>826</v>
      </c>
      <c r="BX10" s="62">
        <v>91.8</v>
      </c>
      <c r="CC10" s="62" t="s">
        <v>332</v>
      </c>
      <c r="CD10" s="62">
        <v>4838551</v>
      </c>
      <c r="CE10" s="62">
        <v>91.8</v>
      </c>
      <c r="CI10" s="24" t="s">
        <v>350</v>
      </c>
      <c r="CJ10" s="62">
        <v>362</v>
      </c>
      <c r="CK10" s="65">
        <v>2120527</v>
      </c>
      <c r="CL10" s="35">
        <f t="shared" si="0"/>
        <v>0.40222218049255798</v>
      </c>
      <c r="CO10" s="64"/>
      <c r="CS10" s="62" t="s">
        <v>455</v>
      </c>
      <c r="CT10" s="62">
        <v>193308</v>
      </c>
      <c r="CU10" s="62">
        <v>3.7</v>
      </c>
      <c r="CY10" s="62" t="s">
        <v>474</v>
      </c>
      <c r="CZ10" s="24" t="s">
        <v>349</v>
      </c>
      <c r="DA10" s="35">
        <f>(CT35+CT36)/$CR$2</f>
        <v>6.3333301087683702E-2</v>
      </c>
      <c r="DB10" s="35">
        <f t="shared" si="1"/>
        <v>-6.3333301087683702E-2</v>
      </c>
      <c r="DC10" s="76">
        <v>0.12333335040455962</v>
      </c>
    </row>
    <row r="11" spans="2:107" x14ac:dyDescent="0.25">
      <c r="B11" s="62" t="s">
        <v>438</v>
      </c>
      <c r="C11" s="35">
        <v>0.87323787884252402</v>
      </c>
      <c r="G11" s="64"/>
      <c r="J11" s="58" t="s">
        <v>48</v>
      </c>
      <c r="K11" s="56">
        <v>0.16667140865507724</v>
      </c>
      <c r="L11" s="62">
        <v>2.4348572853856998E-2</v>
      </c>
      <c r="P11" s="58" t="s">
        <v>53</v>
      </c>
      <c r="Q11" s="57">
        <v>2.9850423022191309E-2</v>
      </c>
      <c r="R11" s="62">
        <v>1.111807017766644E-2</v>
      </c>
      <c r="U11" s="30" t="s">
        <v>48</v>
      </c>
      <c r="V11" s="41">
        <v>0.33041787413096407</v>
      </c>
      <c r="X11" s="64"/>
      <c r="AB11" s="62" t="s">
        <v>315</v>
      </c>
      <c r="AC11" s="62">
        <v>10</v>
      </c>
      <c r="AD11" s="62">
        <v>1.1000000000000001</v>
      </c>
      <c r="AK11" s="64"/>
      <c r="AO11" s="62" t="s">
        <v>228</v>
      </c>
      <c r="AP11" s="62">
        <v>3</v>
      </c>
      <c r="AQ11" s="62">
        <v>4.0999999999999996</v>
      </c>
      <c r="AV11" s="64"/>
      <c r="AZ11" s="62" t="s">
        <v>237</v>
      </c>
      <c r="BA11" s="65">
        <v>58</v>
      </c>
      <c r="BB11" s="62">
        <v>6.4</v>
      </c>
      <c r="BI11" s="64"/>
      <c r="BM11" s="62" t="s">
        <v>254</v>
      </c>
      <c r="BN11" s="62">
        <v>141</v>
      </c>
      <c r="BO11" s="62">
        <v>15.7</v>
      </c>
      <c r="BR11" s="64"/>
      <c r="BV11" s="62" t="s">
        <v>43</v>
      </c>
      <c r="BW11" s="62">
        <v>899</v>
      </c>
      <c r="BX11" s="62">
        <v>99.9</v>
      </c>
      <c r="CC11" s="62" t="s">
        <v>43</v>
      </c>
      <c r="CD11" s="62">
        <v>5266171</v>
      </c>
      <c r="CE11" s="62">
        <v>99.9</v>
      </c>
      <c r="CI11" s="24" t="s">
        <v>351</v>
      </c>
      <c r="CJ11" s="62">
        <v>333</v>
      </c>
      <c r="CK11" s="65">
        <v>1950651</v>
      </c>
      <c r="CL11" s="35">
        <f t="shared" si="0"/>
        <v>0.37000005121367885</v>
      </c>
      <c r="CO11" s="64"/>
      <c r="CS11" s="62" t="s">
        <v>456</v>
      </c>
      <c r="CT11" s="62">
        <v>64436</v>
      </c>
      <c r="CU11" s="62">
        <v>1.2</v>
      </c>
      <c r="CY11" s="62" t="s">
        <v>450</v>
      </c>
      <c r="CZ11" s="24" t="s">
        <v>350</v>
      </c>
      <c r="DA11" s="35">
        <f>(CT48+CT49)/$CR$2</f>
        <v>0.27666653578726519</v>
      </c>
      <c r="DB11" s="35">
        <f t="shared" si="1"/>
        <v>-0.27666653578726519</v>
      </c>
      <c r="DC11" s="101">
        <v>0.40222218049255798</v>
      </c>
    </row>
    <row r="12" spans="2:107" x14ac:dyDescent="0.25">
      <c r="B12" s="62" t="s">
        <v>431</v>
      </c>
      <c r="C12" s="88">
        <v>6800</v>
      </c>
      <c r="D12" s="62">
        <v>5300</v>
      </c>
      <c r="G12" s="64"/>
      <c r="J12" s="66" t="s">
        <v>119</v>
      </c>
      <c r="K12" s="56">
        <v>0.13333788566811203</v>
      </c>
      <c r="L12" s="62">
        <v>1.7818396890180711E-2</v>
      </c>
      <c r="P12" s="40" t="s">
        <v>164</v>
      </c>
      <c r="Q12" s="23">
        <v>3.8216719801321332E-2</v>
      </c>
      <c r="R12" s="62">
        <v>1.252564596243195E-2</v>
      </c>
      <c r="S12" s="76">
        <f>V18</f>
        <v>8.2623335966029221E-2</v>
      </c>
      <c r="U12" s="30" t="s">
        <v>119</v>
      </c>
      <c r="V12" s="41">
        <v>0.33700000000000002</v>
      </c>
      <c r="X12" s="64"/>
      <c r="AB12" s="62" t="s">
        <v>316</v>
      </c>
      <c r="AC12" s="62">
        <v>5</v>
      </c>
      <c r="AD12" s="62">
        <v>0.6</v>
      </c>
      <c r="AK12" s="64"/>
      <c r="AO12" s="62" t="s">
        <v>229</v>
      </c>
      <c r="AP12" s="62">
        <v>3</v>
      </c>
      <c r="AQ12" s="62">
        <v>4.0999999999999996</v>
      </c>
      <c r="AV12" s="64"/>
      <c r="AZ12" s="62" t="s">
        <v>238</v>
      </c>
      <c r="BA12" s="65">
        <v>16</v>
      </c>
      <c r="BB12" s="62">
        <v>1.8</v>
      </c>
      <c r="BI12" s="64"/>
      <c r="BM12" s="62" t="s">
        <v>43</v>
      </c>
      <c r="BN12" s="62">
        <v>899</v>
      </c>
      <c r="BO12" s="62">
        <v>99.9</v>
      </c>
      <c r="BR12" s="64"/>
      <c r="BU12" s="62" t="s">
        <v>69</v>
      </c>
      <c r="BV12" s="62" t="s">
        <v>70</v>
      </c>
      <c r="BW12" s="62">
        <v>1</v>
      </c>
      <c r="BX12" s="62">
        <v>0.1</v>
      </c>
      <c r="CB12" s="62" t="s">
        <v>69</v>
      </c>
      <c r="CC12" s="62" t="s">
        <v>70</v>
      </c>
      <c r="CD12" s="62">
        <v>5858</v>
      </c>
      <c r="CE12" s="62">
        <v>0.1</v>
      </c>
      <c r="CI12" s="24" t="s">
        <v>352</v>
      </c>
      <c r="CJ12" s="62">
        <v>257</v>
      </c>
      <c r="CK12" s="65">
        <v>1505457</v>
      </c>
      <c r="CL12" s="35">
        <f t="shared" si="0"/>
        <v>0.28555552330990591</v>
      </c>
      <c r="CO12" s="64"/>
      <c r="CS12" s="62" t="s">
        <v>457</v>
      </c>
      <c r="CT12" s="62">
        <v>70294</v>
      </c>
      <c r="CU12" s="62">
        <v>1.3</v>
      </c>
      <c r="CY12" s="62" t="s">
        <v>449</v>
      </c>
      <c r="CZ12" s="24" t="s">
        <v>351</v>
      </c>
      <c r="DA12" s="35">
        <f>(CT61+CT62)/$CR$2</f>
        <v>0.24777765827919385</v>
      </c>
      <c r="DB12" s="35">
        <f t="shared" si="1"/>
        <v>-0.24777765827919385</v>
      </c>
      <c r="DC12" s="101">
        <v>0.37000005121367885</v>
      </c>
    </row>
    <row r="13" spans="2:107" x14ac:dyDescent="0.25">
      <c r="B13" s="62" t="s">
        <v>432</v>
      </c>
      <c r="C13" s="87">
        <f>C12/87.18</f>
        <v>77.999541179169526</v>
      </c>
      <c r="D13" s="62">
        <v>61</v>
      </c>
      <c r="G13" s="64"/>
      <c r="J13" s="58" t="s">
        <v>50</v>
      </c>
      <c r="K13" s="57">
        <v>7.3169005287921057E-2</v>
      </c>
      <c r="L13" s="62">
        <v>1.7013695920346652E-2</v>
      </c>
      <c r="P13" s="58" t="s">
        <v>55</v>
      </c>
      <c r="Q13" s="57">
        <v>5.2940869306747754E-2</v>
      </c>
      <c r="R13" s="62">
        <v>1.4629143450388092E-2</v>
      </c>
      <c r="S13" s="76">
        <f>V19</f>
        <v>0.11694161191872102</v>
      </c>
      <c r="U13" s="30" t="s">
        <v>50</v>
      </c>
      <c r="V13" s="41">
        <v>0.27268793526705104</v>
      </c>
      <c r="X13" s="64"/>
      <c r="AB13" s="62" t="s">
        <v>317</v>
      </c>
      <c r="AC13" s="65">
        <v>37</v>
      </c>
      <c r="AD13" s="62">
        <v>4.0999999999999996</v>
      </c>
      <c r="AK13" s="64"/>
      <c r="AO13" s="62" t="s">
        <v>230</v>
      </c>
      <c r="AP13" s="62">
        <v>2</v>
      </c>
      <c r="AQ13" s="62">
        <v>2.7</v>
      </c>
      <c r="AV13" s="64"/>
      <c r="AZ13" s="62" t="s">
        <v>239</v>
      </c>
      <c r="BA13" s="62">
        <v>22</v>
      </c>
      <c r="BB13" s="62">
        <v>2.4</v>
      </c>
      <c r="BI13" s="64"/>
      <c r="BL13" s="62" t="s">
        <v>69</v>
      </c>
      <c r="BM13" s="62" t="s">
        <v>70</v>
      </c>
      <c r="BN13" s="62">
        <v>1</v>
      </c>
      <c r="BO13" s="62">
        <v>0.1</v>
      </c>
      <c r="BR13" s="64"/>
      <c r="BU13" s="62" t="s">
        <v>43</v>
      </c>
      <c r="BW13" s="62">
        <v>900</v>
      </c>
      <c r="BX13" s="62">
        <v>100</v>
      </c>
      <c r="CB13" s="62" t="s">
        <v>43</v>
      </c>
      <c r="CD13" s="62">
        <v>5272029</v>
      </c>
      <c r="CE13" s="62">
        <v>100</v>
      </c>
      <c r="CI13" s="24" t="s">
        <v>353</v>
      </c>
      <c r="CJ13" s="62">
        <v>172</v>
      </c>
      <c r="CK13" s="65">
        <v>1007543</v>
      </c>
      <c r="CL13" s="35">
        <f t="shared" si="0"/>
        <v>0.19111105041341769</v>
      </c>
      <c r="CO13" s="64"/>
      <c r="CS13" s="62" t="s">
        <v>458</v>
      </c>
      <c r="CT13" s="62">
        <v>76152</v>
      </c>
      <c r="CU13" s="62">
        <v>1.4</v>
      </c>
      <c r="CY13" s="62" t="s">
        <v>448</v>
      </c>
      <c r="CZ13" s="24" t="s">
        <v>352</v>
      </c>
      <c r="DA13" s="35">
        <f>(CT74+CT75)/$CR$2</f>
        <v>0.18222225257106894</v>
      </c>
      <c r="DB13" s="35">
        <f t="shared" si="1"/>
        <v>-0.18222225257106894</v>
      </c>
      <c r="DC13" s="101">
        <v>0.28555552330990591</v>
      </c>
    </row>
    <row r="14" spans="2:107" x14ac:dyDescent="0.25">
      <c r="B14" s="62" t="s">
        <v>843</v>
      </c>
      <c r="C14" s="35">
        <v>4.0539542952583524E-2</v>
      </c>
      <c r="D14" s="35">
        <v>3.6999999999999998E-2</v>
      </c>
      <c r="G14" s="64"/>
      <c r="J14" s="58" t="s">
        <v>51</v>
      </c>
      <c r="K14" s="56">
        <v>0.5</v>
      </c>
      <c r="L14" s="62">
        <v>3.2666666666666663E-2</v>
      </c>
      <c r="P14" s="58" t="s">
        <v>50</v>
      </c>
      <c r="Q14" s="57">
        <v>7.3169005287921057E-2</v>
      </c>
      <c r="R14" s="62">
        <v>1.7013695920346652E-2</v>
      </c>
      <c r="S14" s="76">
        <f>V13</f>
        <v>0.27268793526705104</v>
      </c>
      <c r="U14" s="30" t="s">
        <v>51</v>
      </c>
      <c r="V14" s="41">
        <v>0.26481777328727685</v>
      </c>
      <c r="X14" s="64"/>
      <c r="AB14" s="62" t="s">
        <v>318</v>
      </c>
      <c r="AC14" s="65">
        <v>39</v>
      </c>
      <c r="AD14" s="62">
        <v>4.3</v>
      </c>
      <c r="AK14" s="64"/>
      <c r="AO14" s="62" t="s">
        <v>231</v>
      </c>
      <c r="AP14" s="62">
        <v>1</v>
      </c>
      <c r="AQ14" s="62">
        <v>1.4</v>
      </c>
      <c r="AV14" s="64"/>
      <c r="AZ14" s="62" t="s">
        <v>240</v>
      </c>
      <c r="BA14" s="62">
        <v>2</v>
      </c>
      <c r="BB14" s="62">
        <v>0.2</v>
      </c>
      <c r="BI14" s="64"/>
      <c r="BL14" s="62" t="s">
        <v>43</v>
      </c>
      <c r="BN14" s="62">
        <v>900</v>
      </c>
      <c r="BO14" s="62">
        <v>100</v>
      </c>
      <c r="BR14" s="64"/>
      <c r="CI14" s="24" t="s">
        <v>354</v>
      </c>
      <c r="CJ14" s="62">
        <v>118</v>
      </c>
      <c r="CK14" s="65">
        <v>691222</v>
      </c>
      <c r="CL14" s="35">
        <f t="shared" si="0"/>
        <v>0.13111119077683375</v>
      </c>
      <c r="CO14" s="64"/>
      <c r="CS14" s="62" t="s">
        <v>43</v>
      </c>
      <c r="CT14" s="62">
        <v>427620</v>
      </c>
      <c r="CU14" s="62">
        <v>8.1</v>
      </c>
      <c r="CY14" s="62" t="s">
        <v>476</v>
      </c>
      <c r="CZ14" s="24" t="s">
        <v>353</v>
      </c>
      <c r="DA14" s="35">
        <f>(CT87+CT88)/$CR$2</f>
        <v>0.13222233792720031</v>
      </c>
      <c r="DB14" s="35">
        <f t="shared" si="1"/>
        <v>-0.13222233792720031</v>
      </c>
      <c r="DC14" s="101">
        <v>0.19111105041341769</v>
      </c>
    </row>
    <row r="15" spans="2:107" x14ac:dyDescent="0.25">
      <c r="D15" s="35"/>
      <c r="G15" s="64"/>
      <c r="J15" s="58" t="s">
        <v>52</v>
      </c>
      <c r="K15" s="57">
        <v>0.15789478938509674</v>
      </c>
      <c r="L15" s="62">
        <v>2.382329853878112E-2</v>
      </c>
      <c r="P15" s="58" t="s">
        <v>52</v>
      </c>
      <c r="Q15" s="57">
        <v>0.15789478938509674</v>
      </c>
      <c r="R15" s="62">
        <v>2.382329853878112E-2</v>
      </c>
      <c r="S15" s="76">
        <f>V15</f>
        <v>0.22435422164453778</v>
      </c>
      <c r="U15" s="30" t="s">
        <v>52</v>
      </c>
      <c r="V15" s="41">
        <v>0.22435422164453778</v>
      </c>
      <c r="X15" s="64"/>
      <c r="AB15" s="62" t="s">
        <v>319</v>
      </c>
      <c r="AC15" s="65">
        <v>231</v>
      </c>
      <c r="AD15" s="62">
        <v>25.7</v>
      </c>
      <c r="AK15" s="64"/>
      <c r="AO15" s="62" t="s">
        <v>232</v>
      </c>
      <c r="AP15" s="62">
        <v>8</v>
      </c>
      <c r="AQ15" s="62">
        <v>10.8</v>
      </c>
      <c r="AV15" s="64"/>
      <c r="AZ15" s="62" t="s">
        <v>241</v>
      </c>
      <c r="BA15" s="65">
        <v>330</v>
      </c>
      <c r="BB15" s="62">
        <v>36.700000000000003</v>
      </c>
      <c r="BI15" s="64"/>
      <c r="BR15" s="64"/>
      <c r="CI15" s="24" t="s">
        <v>355</v>
      </c>
      <c r="CJ15" s="62">
        <v>14</v>
      </c>
      <c r="CK15" s="62">
        <v>82009</v>
      </c>
      <c r="CL15" s="35">
        <f t="shared" si="0"/>
        <v>1.5555491064256285E-2</v>
      </c>
      <c r="CO15" s="64"/>
      <c r="CR15" s="62" t="s">
        <v>69</v>
      </c>
      <c r="CS15" s="62" t="s">
        <v>70</v>
      </c>
      <c r="CT15" s="62">
        <v>4844409</v>
      </c>
      <c r="CU15" s="62">
        <v>91.9</v>
      </c>
      <c r="CY15" s="62" t="s">
        <v>447</v>
      </c>
      <c r="CZ15" s="24" t="s">
        <v>354</v>
      </c>
      <c r="DA15" s="35">
        <f>(CT100+CT101)/$CR$2</f>
        <v>6.9999994309591237E-2</v>
      </c>
      <c r="DB15" s="35">
        <f t="shared" si="1"/>
        <v>-6.9999994309591237E-2</v>
      </c>
      <c r="DC15" s="76">
        <v>0.13111119077683375</v>
      </c>
    </row>
    <row r="16" spans="2:107" x14ac:dyDescent="0.25">
      <c r="G16" s="64"/>
      <c r="J16" s="58" t="s">
        <v>53</v>
      </c>
      <c r="K16" s="57">
        <v>2.9850423022191309E-2</v>
      </c>
      <c r="L16" s="62">
        <v>1.111807017766644E-2</v>
      </c>
      <c r="P16" s="58" t="s">
        <v>45</v>
      </c>
      <c r="Q16" s="57">
        <v>0.25316411930842087</v>
      </c>
      <c r="R16" s="62">
        <v>2.840851162766268E-2</v>
      </c>
      <c r="S16" s="76">
        <f>V9</f>
        <v>0.4636029800014988</v>
      </c>
      <c r="U16" s="30" t="s">
        <v>53</v>
      </c>
      <c r="V16" s="41">
        <v>7.0136527242600152E-2</v>
      </c>
      <c r="X16" s="64"/>
      <c r="AB16" s="62" t="s">
        <v>320</v>
      </c>
      <c r="AC16" s="65">
        <v>27</v>
      </c>
      <c r="AD16" s="62">
        <v>3</v>
      </c>
      <c r="AK16" s="64"/>
      <c r="AO16" s="62" t="s">
        <v>43</v>
      </c>
      <c r="AP16" s="62">
        <v>64</v>
      </c>
      <c r="AQ16" s="62">
        <v>86.5</v>
      </c>
      <c r="AV16" s="64"/>
      <c r="AZ16" s="62" t="s">
        <v>242</v>
      </c>
      <c r="BA16" s="65">
        <v>30</v>
      </c>
      <c r="BB16" s="62">
        <v>3.3</v>
      </c>
      <c r="BI16" s="64"/>
      <c r="BR16" s="64"/>
      <c r="CI16" s="24" t="s">
        <v>356</v>
      </c>
      <c r="CJ16" s="62">
        <v>22</v>
      </c>
      <c r="CK16" s="65">
        <v>128872</v>
      </c>
      <c r="CL16" s="35">
        <f t="shared" si="0"/>
        <v>2.4444478586896998E-2</v>
      </c>
      <c r="CO16" s="64"/>
      <c r="CR16" s="62" t="s">
        <v>43</v>
      </c>
      <c r="CT16" s="62">
        <v>5272029</v>
      </c>
      <c r="CU16" s="62">
        <v>100</v>
      </c>
      <c r="CY16" s="62" t="s">
        <v>477</v>
      </c>
      <c r="CZ16" s="24" t="s">
        <v>355</v>
      </c>
      <c r="DA16" s="35">
        <f>(CT113+CT114)/$CR$2</f>
        <v>7.777650691982157E-3</v>
      </c>
      <c r="DB16" s="35">
        <f t="shared" si="1"/>
        <v>-7.777650691982157E-3</v>
      </c>
      <c r="DC16" s="76">
        <v>1.5555491064256285E-2</v>
      </c>
    </row>
    <row r="17" spans="7:107" x14ac:dyDescent="0.25">
      <c r="G17" s="64"/>
      <c r="J17" s="58" t="s">
        <v>54</v>
      </c>
      <c r="K17" s="57">
        <v>2.6666378352786933E-2</v>
      </c>
      <c r="L17" s="62">
        <v>1.0525620261828218E-2</v>
      </c>
      <c r="P17" s="67" t="s">
        <v>381</v>
      </c>
      <c r="Q17" s="55">
        <v>0.18099999999999999</v>
      </c>
      <c r="R17" s="68">
        <v>2.5153136130004125E-2</v>
      </c>
      <c r="U17" s="30" t="s">
        <v>54</v>
      </c>
      <c r="V17" s="41">
        <v>5.0069729986300791E-2</v>
      </c>
      <c r="X17" s="64"/>
      <c r="AB17" s="62" t="s">
        <v>321</v>
      </c>
      <c r="AC17" s="65">
        <v>129</v>
      </c>
      <c r="AD17" s="62">
        <v>14.3</v>
      </c>
      <c r="AK17" s="64"/>
      <c r="AN17" s="62" t="s">
        <v>69</v>
      </c>
      <c r="AO17" s="62" t="s">
        <v>70</v>
      </c>
      <c r="AP17" s="62">
        <v>10</v>
      </c>
      <c r="AQ17" s="62">
        <v>13.5</v>
      </c>
      <c r="AV17" s="64"/>
      <c r="AZ17" s="62" t="s">
        <v>243</v>
      </c>
      <c r="BA17" s="65">
        <v>66</v>
      </c>
      <c r="BB17" s="62">
        <v>7.3</v>
      </c>
      <c r="BI17" s="64"/>
      <c r="BR17" s="64"/>
      <c r="BU17" s="24" t="s">
        <v>333</v>
      </c>
      <c r="CB17" s="24" t="s">
        <v>333</v>
      </c>
      <c r="CI17" s="24" t="s">
        <v>357</v>
      </c>
      <c r="CJ17" s="62">
        <v>857</v>
      </c>
      <c r="CK17" s="65">
        <v>5020143</v>
      </c>
      <c r="CL17" s="35">
        <f t="shared" si="0"/>
        <v>0.9522221899765726</v>
      </c>
      <c r="CO17" s="64"/>
      <c r="CY17" s="62" t="s">
        <v>478</v>
      </c>
      <c r="CZ17" s="24" t="s">
        <v>356</v>
      </c>
      <c r="DA17" s="35">
        <f>(CT125+CT126)/$CR$2</f>
        <v>1.4444533594181672E-2</v>
      </c>
      <c r="DB17" s="35">
        <f t="shared" si="1"/>
        <v>-1.4444533594181672E-2</v>
      </c>
      <c r="DC17" s="76">
        <v>2.4444478586896998E-2</v>
      </c>
    </row>
    <row r="18" spans="7:107" x14ac:dyDescent="0.25">
      <c r="G18" s="64"/>
      <c r="J18" s="40" t="s">
        <v>164</v>
      </c>
      <c r="K18" s="23">
        <v>3.8216719801321332E-2</v>
      </c>
      <c r="L18" s="62">
        <v>1.252564596243195E-2</v>
      </c>
      <c r="P18" s="58"/>
      <c r="Q18" s="56"/>
      <c r="U18" s="30" t="s">
        <v>164</v>
      </c>
      <c r="V18" s="23">
        <v>8.2623335966029221E-2</v>
      </c>
      <c r="X18" s="64"/>
      <c r="AB18" s="62" t="s">
        <v>322</v>
      </c>
      <c r="AC18" s="65">
        <v>41</v>
      </c>
      <c r="AD18" s="62">
        <v>4.5999999999999996</v>
      </c>
      <c r="AK18" s="64"/>
      <c r="AN18" s="62" t="s">
        <v>43</v>
      </c>
      <c r="AP18" s="62">
        <v>74</v>
      </c>
      <c r="AQ18" s="62">
        <v>100</v>
      </c>
      <c r="AV18" s="64"/>
      <c r="AZ18" s="62" t="s">
        <v>218</v>
      </c>
      <c r="BA18" s="65">
        <v>42</v>
      </c>
      <c r="BB18" s="62">
        <v>4.7</v>
      </c>
      <c r="BI18" s="64"/>
      <c r="BR18" s="64"/>
      <c r="BW18" s="62" t="s">
        <v>3</v>
      </c>
      <c r="BX18" s="62" t="s">
        <v>4</v>
      </c>
      <c r="CD18" s="62" t="s">
        <v>3</v>
      </c>
      <c r="CE18" s="62" t="s">
        <v>4</v>
      </c>
      <c r="CI18" s="24" t="s">
        <v>358</v>
      </c>
      <c r="CJ18" s="62">
        <v>143</v>
      </c>
      <c r="CK18" s="65">
        <v>837667</v>
      </c>
      <c r="CL18" s="35">
        <f t="shared" si="0"/>
        <v>0.15888892113453854</v>
      </c>
      <c r="CO18" s="64"/>
      <c r="CY18" s="62" t="s">
        <v>451</v>
      </c>
      <c r="CZ18" s="24" t="s">
        <v>357</v>
      </c>
      <c r="DA18" s="35">
        <f>(CT137+CT138)/$CR$2</f>
        <v>0.32333338834061798</v>
      </c>
      <c r="DB18" s="35">
        <f t="shared" si="1"/>
        <v>-0.32333338834061798</v>
      </c>
      <c r="DC18" s="101">
        <v>0.9522221899765726</v>
      </c>
    </row>
    <row r="19" spans="7:107" x14ac:dyDescent="0.25">
      <c r="G19" s="64"/>
      <c r="J19" s="58" t="s">
        <v>55</v>
      </c>
      <c r="K19" s="57">
        <v>5.2940869306747754E-2</v>
      </c>
      <c r="L19" s="62">
        <v>1.4629143450388092E-2</v>
      </c>
      <c r="U19" s="30" t="s">
        <v>55</v>
      </c>
      <c r="V19" s="41">
        <v>0.11694161191872102</v>
      </c>
      <c r="X19" s="64"/>
      <c r="AB19" s="62" t="s">
        <v>323</v>
      </c>
      <c r="AC19" s="65">
        <v>347</v>
      </c>
      <c r="AD19" s="62">
        <v>38.6</v>
      </c>
      <c r="AK19" s="64"/>
      <c r="AV19" s="64"/>
      <c r="AZ19" s="62" t="s">
        <v>43</v>
      </c>
      <c r="BA19" s="62">
        <v>899</v>
      </c>
      <c r="BB19" s="62">
        <v>99.9</v>
      </c>
      <c r="BI19" s="64"/>
      <c r="BR19" s="64"/>
      <c r="BU19" s="62" t="s">
        <v>6</v>
      </c>
      <c r="BV19" s="62" t="s">
        <v>331</v>
      </c>
      <c r="BW19" s="62">
        <v>102</v>
      </c>
      <c r="BX19" s="62">
        <v>11.3</v>
      </c>
      <c r="CB19" s="62" t="s">
        <v>6</v>
      </c>
      <c r="CC19" s="62" t="s">
        <v>331</v>
      </c>
      <c r="CD19" s="62">
        <v>597497</v>
      </c>
      <c r="CE19" s="62">
        <v>11.3</v>
      </c>
      <c r="CI19" s="24" t="s">
        <v>359</v>
      </c>
      <c r="CJ19" s="62">
        <v>37</v>
      </c>
      <c r="CK19" s="65">
        <v>216739</v>
      </c>
      <c r="CL19" s="35">
        <f t="shared" si="0"/>
        <v>4.1111116801519867E-2</v>
      </c>
      <c r="CO19" s="64"/>
      <c r="CY19" s="62" t="s">
        <v>479</v>
      </c>
      <c r="CZ19" s="24" t="s">
        <v>358</v>
      </c>
      <c r="DA19" s="35">
        <f>(CT150+CT151)/$CR$2</f>
        <v>9.4444283216196273E-2</v>
      </c>
      <c r="DB19" s="35">
        <f t="shared" si="1"/>
        <v>-9.4444283216196273E-2</v>
      </c>
      <c r="DC19" s="76">
        <v>0.15888892113453854</v>
      </c>
    </row>
    <row r="20" spans="7:107" x14ac:dyDescent="0.25">
      <c r="G20" s="64"/>
      <c r="J20" s="58" t="s">
        <v>56</v>
      </c>
      <c r="K20" s="56">
        <v>0</v>
      </c>
      <c r="L20" s="62">
        <v>0</v>
      </c>
      <c r="U20" s="30" t="s">
        <v>56</v>
      </c>
      <c r="V20" s="41">
        <v>0.28533999859497072</v>
      </c>
      <c r="X20" s="64"/>
      <c r="AB20" s="62" t="s">
        <v>366</v>
      </c>
      <c r="AC20" s="62">
        <v>3</v>
      </c>
      <c r="AD20" s="62">
        <v>0.3</v>
      </c>
      <c r="AK20" s="64"/>
      <c r="AV20" s="64"/>
      <c r="AY20" s="62" t="s">
        <v>69</v>
      </c>
      <c r="AZ20" s="62" t="s">
        <v>70</v>
      </c>
      <c r="BA20" s="62">
        <v>1</v>
      </c>
      <c r="BB20" s="62">
        <v>0.1</v>
      </c>
      <c r="BI20" s="64"/>
      <c r="BR20" s="64"/>
      <c r="BV20" s="62" t="s">
        <v>332</v>
      </c>
      <c r="BW20" s="62">
        <v>783</v>
      </c>
      <c r="BX20" s="62">
        <v>87</v>
      </c>
      <c r="CC20" s="62" t="s">
        <v>332</v>
      </c>
      <c r="CD20" s="62">
        <v>4586665</v>
      </c>
      <c r="CE20" s="62">
        <v>87</v>
      </c>
      <c r="CI20" s="24" t="s">
        <v>360</v>
      </c>
      <c r="CJ20" s="62">
        <v>18</v>
      </c>
      <c r="CK20" s="62">
        <v>105441</v>
      </c>
      <c r="CL20" s="35">
        <f t="shared" si="0"/>
        <v>2.0000079665722627E-2</v>
      </c>
      <c r="CO20" s="64"/>
      <c r="CR20" s="24" t="s">
        <v>459</v>
      </c>
      <c r="CY20" s="62" t="s">
        <v>480</v>
      </c>
      <c r="CZ20" s="24" t="s">
        <v>359</v>
      </c>
      <c r="DA20" s="35">
        <f>(CT163+CT164)/$CR$2</f>
        <v>9.9999449927153285E-3</v>
      </c>
      <c r="DB20" s="35">
        <f t="shared" si="1"/>
        <v>-9.9999449927153285E-3</v>
      </c>
      <c r="DC20" s="76">
        <v>4.1111116801519867E-2</v>
      </c>
    </row>
    <row r="21" spans="7:107" x14ac:dyDescent="0.25">
      <c r="G21" s="64"/>
      <c r="J21" s="58" t="s">
        <v>57</v>
      </c>
      <c r="K21" s="56">
        <v>0.16667140865507724</v>
      </c>
      <c r="L21" s="62">
        <v>2.4348572853856998E-2</v>
      </c>
      <c r="U21" s="30" t="s">
        <v>57</v>
      </c>
      <c r="V21" s="41">
        <v>0.25457267048150523</v>
      </c>
      <c r="X21" s="64"/>
      <c r="AB21" s="62" t="s">
        <v>324</v>
      </c>
      <c r="AC21" s="62">
        <v>2</v>
      </c>
      <c r="AD21" s="62">
        <v>0.2</v>
      </c>
      <c r="AK21" s="64"/>
      <c r="AV21" s="64"/>
      <c r="AY21" s="62" t="s">
        <v>43</v>
      </c>
      <c r="BA21" s="62">
        <v>900</v>
      </c>
      <c r="BB21" s="62">
        <v>100</v>
      </c>
      <c r="BI21" s="64"/>
      <c r="BR21" s="64"/>
      <c r="BV21" s="62" t="s">
        <v>43</v>
      </c>
      <c r="BW21" s="62">
        <v>885</v>
      </c>
      <c r="BX21" s="62">
        <v>98.3</v>
      </c>
      <c r="CC21" s="62" t="s">
        <v>43</v>
      </c>
      <c r="CD21" s="62">
        <v>5184162</v>
      </c>
      <c r="CE21" s="62">
        <v>98.3</v>
      </c>
      <c r="CO21" s="64"/>
      <c r="CT21" s="62" t="s">
        <v>3</v>
      </c>
      <c r="CU21" s="62" t="s">
        <v>4</v>
      </c>
      <c r="CY21" s="62" t="s">
        <v>481</v>
      </c>
      <c r="CZ21" s="24" t="s">
        <v>360</v>
      </c>
      <c r="DA21" s="35">
        <f>(CT176+CT177)/$CR$2</f>
        <v>7.7778403722741285E-3</v>
      </c>
      <c r="DB21" s="35">
        <f t="shared" si="1"/>
        <v>-7.7778403722741285E-3</v>
      </c>
      <c r="DC21" s="76">
        <v>2.0000079665722627E-2</v>
      </c>
    </row>
    <row r="22" spans="7:107" x14ac:dyDescent="0.25">
      <c r="G22" s="64"/>
      <c r="J22" s="58" t="s">
        <v>58</v>
      </c>
      <c r="K22" s="56">
        <v>0.33335230182666592</v>
      </c>
      <c r="L22" s="62">
        <v>3.0798866813473331E-2</v>
      </c>
      <c r="U22" s="30" t="s">
        <v>58</v>
      </c>
      <c r="V22" s="41">
        <v>0.19291913224158527</v>
      </c>
      <c r="X22" s="64"/>
      <c r="AB22" s="62" t="s">
        <v>43</v>
      </c>
      <c r="AC22" s="62">
        <v>900</v>
      </c>
      <c r="AD22" s="62">
        <v>100</v>
      </c>
      <c r="AK22" s="64"/>
      <c r="AV22" s="64"/>
      <c r="BI22" s="64"/>
      <c r="BK22" s="5" t="s">
        <v>205</v>
      </c>
      <c r="BL22" s="6">
        <v>5272029</v>
      </c>
      <c r="BR22" s="64"/>
      <c r="BU22" s="62" t="s">
        <v>69</v>
      </c>
      <c r="BV22" s="62" t="s">
        <v>70</v>
      </c>
      <c r="BW22" s="62">
        <v>15</v>
      </c>
      <c r="BX22" s="62">
        <v>1.7</v>
      </c>
      <c r="CB22" s="62" t="s">
        <v>69</v>
      </c>
      <c r="CC22" s="62" t="s">
        <v>70</v>
      </c>
      <c r="CD22" s="62">
        <v>87867</v>
      </c>
      <c r="CE22" s="62">
        <v>1.7</v>
      </c>
      <c r="CO22" s="64"/>
      <c r="CR22" s="62" t="s">
        <v>6</v>
      </c>
      <c r="CS22" s="62" t="s">
        <v>454</v>
      </c>
      <c r="CT22" s="62">
        <v>35147</v>
      </c>
      <c r="CU22" s="62">
        <v>0.7</v>
      </c>
    </row>
    <row r="23" spans="7:107" x14ac:dyDescent="0.25">
      <c r="G23" s="64"/>
      <c r="J23" s="58" t="s">
        <v>59</v>
      </c>
      <c r="K23" s="56">
        <v>0.5</v>
      </c>
      <c r="L23" s="62">
        <v>3.2666666666666663E-2</v>
      </c>
      <c r="U23" s="30" t="s">
        <v>59</v>
      </c>
      <c r="V23" s="41">
        <v>0.20858742293958196</v>
      </c>
      <c r="X23" s="64"/>
      <c r="AK23" s="64"/>
      <c r="AV23" s="64"/>
      <c r="BI23" s="64"/>
      <c r="BK23" s="59" t="s">
        <v>64</v>
      </c>
      <c r="BL23" s="6" t="s">
        <v>379</v>
      </c>
      <c r="BR23" s="64"/>
      <c r="BU23" s="62" t="s">
        <v>43</v>
      </c>
      <c r="BW23" s="62">
        <v>900</v>
      </c>
      <c r="BX23" s="62">
        <v>100</v>
      </c>
      <c r="CB23" s="62" t="s">
        <v>43</v>
      </c>
      <c r="CD23" s="62">
        <v>5272029</v>
      </c>
      <c r="CE23" s="62">
        <v>100</v>
      </c>
      <c r="CO23" s="64"/>
      <c r="CS23" s="62" t="s">
        <v>455</v>
      </c>
      <c r="CT23" s="62">
        <v>251886</v>
      </c>
      <c r="CU23" s="62">
        <v>4.8</v>
      </c>
    </row>
    <row r="24" spans="7:107" x14ac:dyDescent="0.25">
      <c r="G24" s="64"/>
      <c r="J24" s="58" t="s">
        <v>60</v>
      </c>
      <c r="K24" s="56">
        <v>0</v>
      </c>
      <c r="L24" s="62">
        <v>0</v>
      </c>
      <c r="U24" s="30" t="s">
        <v>60</v>
      </c>
      <c r="V24" s="23">
        <v>7.8862295762369611E-2</v>
      </c>
      <c r="X24" s="64"/>
      <c r="AK24" s="64"/>
      <c r="AV24" s="64"/>
      <c r="BI24" s="64"/>
      <c r="BR24" s="64"/>
      <c r="CO24" s="64"/>
      <c r="CS24" s="62" t="s">
        <v>456</v>
      </c>
      <c r="CT24" s="62">
        <v>140587</v>
      </c>
      <c r="CU24" s="62">
        <v>2.7</v>
      </c>
    </row>
    <row r="25" spans="7:107" x14ac:dyDescent="0.25">
      <c r="G25" s="64"/>
      <c r="J25" s="58" t="s">
        <v>88</v>
      </c>
      <c r="K25" s="56">
        <v>0.5</v>
      </c>
      <c r="L25" s="62">
        <v>0</v>
      </c>
      <c r="U25" s="30" t="s">
        <v>88</v>
      </c>
      <c r="V25" s="41">
        <v>8.8901423056172532E-2</v>
      </c>
      <c r="X25" s="64"/>
      <c r="AA25" s="5" t="s">
        <v>205</v>
      </c>
      <c r="AB25" s="6">
        <v>5272029</v>
      </c>
      <c r="AK25" s="64"/>
      <c r="AV25" s="64"/>
      <c r="BI25" s="64"/>
      <c r="BR25" s="64"/>
      <c r="CI25" s="62" t="s">
        <v>328</v>
      </c>
      <c r="CO25" s="64"/>
      <c r="CS25" s="62" t="s">
        <v>457</v>
      </c>
      <c r="CT25" s="62">
        <v>111298</v>
      </c>
      <c r="CU25" s="62">
        <v>2.1</v>
      </c>
    </row>
    <row r="26" spans="7:107" ht="31.5" x14ac:dyDescent="0.25">
      <c r="G26" s="64"/>
      <c r="J26" s="66" t="s">
        <v>259</v>
      </c>
      <c r="K26" s="56">
        <v>0</v>
      </c>
      <c r="L26" s="62">
        <v>0</v>
      </c>
      <c r="Q26" s="56"/>
      <c r="R26" s="56"/>
      <c r="S26" s="56"/>
      <c r="T26" s="56"/>
      <c r="U26" s="30" t="s">
        <v>259</v>
      </c>
      <c r="V26" s="61"/>
      <c r="W26" s="56"/>
      <c r="X26" s="64"/>
      <c r="AA26" s="59" t="s">
        <v>64</v>
      </c>
      <c r="AB26" s="6" t="s">
        <v>379</v>
      </c>
      <c r="AK26" s="64"/>
      <c r="AV26" s="64"/>
      <c r="BI26" s="64"/>
      <c r="BL26" s="4" t="s">
        <v>255</v>
      </c>
      <c r="BR26" s="64"/>
      <c r="CI26" s="24" t="s">
        <v>355</v>
      </c>
      <c r="CJ26" s="62">
        <v>14</v>
      </c>
      <c r="CK26" s="62">
        <v>82009</v>
      </c>
      <c r="CL26" s="35">
        <v>1.5555491064256285E-2</v>
      </c>
      <c r="CO26" s="64"/>
      <c r="CS26" s="62" t="s">
        <v>458</v>
      </c>
      <c r="CT26" s="62">
        <v>58578</v>
      </c>
      <c r="CU26" s="62">
        <v>1.1000000000000001</v>
      </c>
    </row>
    <row r="27" spans="7:107" x14ac:dyDescent="0.25">
      <c r="G27" s="64"/>
      <c r="J27" s="58" t="s">
        <v>61</v>
      </c>
      <c r="K27" s="56">
        <v>0.5</v>
      </c>
      <c r="L27" s="62">
        <v>3.2666666666666663E-2</v>
      </c>
      <c r="P27" s="58"/>
      <c r="Q27" s="56"/>
      <c r="R27" s="56"/>
      <c r="S27" s="56"/>
      <c r="T27" s="56"/>
      <c r="U27" s="30" t="s">
        <v>61</v>
      </c>
      <c r="V27" s="41">
        <v>0.30681236094856507</v>
      </c>
      <c r="W27" s="56"/>
      <c r="X27" s="64"/>
      <c r="AK27" s="64"/>
      <c r="AV27" s="64"/>
      <c r="AX27" s="5" t="s">
        <v>205</v>
      </c>
      <c r="AY27" s="6">
        <v>5272029</v>
      </c>
      <c r="BI27" s="64"/>
      <c r="BL27" s="24" t="s">
        <v>256</v>
      </c>
      <c r="BR27" s="64"/>
      <c r="BU27" s="24" t="s">
        <v>334</v>
      </c>
      <c r="CB27" s="24" t="s">
        <v>334</v>
      </c>
      <c r="CI27" s="24" t="s">
        <v>360</v>
      </c>
      <c r="CJ27" s="62">
        <v>18</v>
      </c>
      <c r="CK27" s="62">
        <v>105441</v>
      </c>
      <c r="CL27" s="35">
        <v>2.0000079665722627E-2</v>
      </c>
      <c r="CO27" s="64"/>
      <c r="CS27" s="62" t="s">
        <v>43</v>
      </c>
      <c r="CT27" s="62">
        <v>597497</v>
      </c>
      <c r="CU27" s="62">
        <v>11.3</v>
      </c>
    </row>
    <row r="28" spans="7:107" x14ac:dyDescent="0.25">
      <c r="G28" s="64"/>
      <c r="J28" s="58" t="s">
        <v>62</v>
      </c>
      <c r="K28" s="56">
        <v>0</v>
      </c>
      <c r="L28" s="62">
        <v>0</v>
      </c>
      <c r="P28" s="58"/>
      <c r="Q28" s="56"/>
      <c r="R28" s="56"/>
      <c r="S28" s="56"/>
      <c r="T28" s="56"/>
      <c r="U28" s="30" t="s">
        <v>62</v>
      </c>
      <c r="V28" s="41">
        <v>0.16441678188154343</v>
      </c>
      <c r="W28" s="56"/>
      <c r="X28" s="64"/>
      <c r="AA28" s="4" t="s">
        <v>326</v>
      </c>
      <c r="AK28" s="64"/>
      <c r="AM28" s="5" t="s">
        <v>205</v>
      </c>
      <c r="AN28" s="6">
        <v>433478</v>
      </c>
      <c r="AV28" s="64"/>
      <c r="AX28" s="59" t="s">
        <v>64</v>
      </c>
      <c r="AY28" s="6" t="s">
        <v>379</v>
      </c>
      <c r="BI28" s="64"/>
      <c r="BR28" s="64"/>
      <c r="BW28" s="62" t="s">
        <v>3</v>
      </c>
      <c r="BX28" s="62" t="s">
        <v>4</v>
      </c>
      <c r="CD28" s="62" t="s">
        <v>3</v>
      </c>
      <c r="CE28" s="62" t="s">
        <v>4</v>
      </c>
      <c r="CI28" s="24" t="s">
        <v>356</v>
      </c>
      <c r="CJ28" s="62">
        <v>22</v>
      </c>
      <c r="CK28" s="65">
        <v>128872</v>
      </c>
      <c r="CL28" s="35">
        <v>2.4444478586896998E-2</v>
      </c>
      <c r="CO28" s="64"/>
      <c r="CR28" s="62" t="s">
        <v>69</v>
      </c>
      <c r="CS28" s="62" t="s">
        <v>70</v>
      </c>
      <c r="CT28" s="62">
        <v>4674532</v>
      </c>
      <c r="CU28" s="62">
        <v>88.7</v>
      </c>
    </row>
    <row r="29" spans="7:107" x14ac:dyDescent="0.25">
      <c r="G29" s="64"/>
      <c r="J29" s="58" t="s">
        <v>63</v>
      </c>
      <c r="K29" s="57">
        <v>2.1739856527338113E-2</v>
      </c>
      <c r="L29" s="62">
        <v>9.5277495659211071E-3</v>
      </c>
      <c r="P29" s="58"/>
      <c r="Q29" s="56"/>
      <c r="R29" s="56"/>
      <c r="S29" s="56"/>
      <c r="T29" s="56"/>
      <c r="U29" s="30" t="s">
        <v>63</v>
      </c>
      <c r="V29" s="41">
        <v>8.9827356531953367E-2</v>
      </c>
      <c r="W29" s="56"/>
      <c r="X29" s="64"/>
      <c r="AA29" s="24" t="s">
        <v>247</v>
      </c>
      <c r="AK29" s="64"/>
      <c r="AM29" s="59" t="s">
        <v>64</v>
      </c>
      <c r="AN29" s="6" t="s">
        <v>386</v>
      </c>
      <c r="AV29" s="64"/>
      <c r="BI29" s="64"/>
      <c r="BR29" s="64"/>
      <c r="BU29" s="62" t="s">
        <v>6</v>
      </c>
      <c r="BV29" s="62" t="s">
        <v>331</v>
      </c>
      <c r="BW29" s="62">
        <v>111</v>
      </c>
      <c r="BX29" s="62">
        <v>12.3</v>
      </c>
      <c r="CB29" s="62" t="s">
        <v>6</v>
      </c>
      <c r="CC29" s="62" t="s">
        <v>331</v>
      </c>
      <c r="CD29" s="62">
        <v>650217</v>
      </c>
      <c r="CE29" s="62">
        <v>12.3</v>
      </c>
      <c r="CI29" s="24" t="s">
        <v>359</v>
      </c>
      <c r="CJ29" s="62">
        <v>37</v>
      </c>
      <c r="CK29" s="65">
        <v>216739</v>
      </c>
      <c r="CL29" s="35">
        <v>4.1111116801519867E-2</v>
      </c>
      <c r="CO29" s="64"/>
      <c r="CR29" s="62" t="s">
        <v>43</v>
      </c>
      <c r="CT29" s="62">
        <v>5272029</v>
      </c>
      <c r="CU29" s="62">
        <v>100</v>
      </c>
    </row>
    <row r="30" spans="7:107" ht="47.25" x14ac:dyDescent="0.25">
      <c r="G30" s="64"/>
      <c r="J30" s="67" t="s">
        <v>188</v>
      </c>
      <c r="K30" s="51">
        <v>0.18099999999999999</v>
      </c>
      <c r="L30" s="68">
        <v>2.5153136130004125E-2</v>
      </c>
      <c r="P30" s="58"/>
      <c r="Q30" s="56"/>
      <c r="R30" s="56"/>
      <c r="S30" s="56"/>
      <c r="T30" s="56"/>
      <c r="U30" s="50" t="s">
        <v>188</v>
      </c>
      <c r="V30" s="75">
        <v>0.32300000000000001</v>
      </c>
      <c r="W30" s="56"/>
      <c r="X30" s="64"/>
      <c r="AC30" s="62" t="s">
        <v>3</v>
      </c>
      <c r="AD30" s="62" t="s">
        <v>4</v>
      </c>
      <c r="AK30" s="64"/>
      <c r="AV30" s="64"/>
      <c r="BI30" s="64"/>
      <c r="BL30" s="62" t="s">
        <v>370</v>
      </c>
      <c r="BR30" s="64"/>
      <c r="BV30" s="62" t="s">
        <v>332</v>
      </c>
      <c r="BW30" s="62">
        <v>774</v>
      </c>
      <c r="BX30" s="62">
        <v>86</v>
      </c>
      <c r="CC30" s="62" t="s">
        <v>332</v>
      </c>
      <c r="CD30" s="62">
        <v>4533945</v>
      </c>
      <c r="CE30" s="62">
        <v>86</v>
      </c>
      <c r="CI30" s="24" t="s">
        <v>347</v>
      </c>
      <c r="CJ30" s="62">
        <v>73</v>
      </c>
      <c r="CK30" s="65">
        <v>427620</v>
      </c>
      <c r="CL30" s="35">
        <v>8.1111086452673162E-2</v>
      </c>
      <c r="CO30" s="64"/>
    </row>
    <row r="31" spans="7:107" x14ac:dyDescent="0.25">
      <c r="G31" s="64"/>
      <c r="Q31" s="56"/>
      <c r="R31" s="56"/>
      <c r="S31" s="56"/>
      <c r="T31" s="56"/>
      <c r="U31" s="56"/>
      <c r="V31" s="56"/>
      <c r="W31" s="56"/>
      <c r="X31" s="64"/>
      <c r="AA31" s="62" t="s">
        <v>6</v>
      </c>
      <c r="AB31" s="62" t="s">
        <v>313</v>
      </c>
      <c r="AC31" s="62">
        <v>93725</v>
      </c>
      <c r="AD31" s="62">
        <v>1.8</v>
      </c>
      <c r="AK31" s="64"/>
      <c r="AV31" s="64"/>
      <c r="BI31" s="64"/>
      <c r="BN31" s="62" t="s">
        <v>3</v>
      </c>
      <c r="BO31" s="62" t="s">
        <v>4</v>
      </c>
      <c r="BR31" s="64"/>
      <c r="BV31" s="62" t="s">
        <v>43</v>
      </c>
      <c r="BW31" s="62">
        <v>885</v>
      </c>
      <c r="BX31" s="62">
        <v>98.3</v>
      </c>
      <c r="CC31" s="62" t="s">
        <v>43</v>
      </c>
      <c r="CD31" s="62">
        <v>5184162</v>
      </c>
      <c r="CE31" s="62">
        <v>98.3</v>
      </c>
      <c r="CI31" s="24" t="s">
        <v>348</v>
      </c>
      <c r="CJ31" s="62">
        <v>102</v>
      </c>
      <c r="CK31" s="65">
        <v>597497</v>
      </c>
      <c r="CL31" s="35">
        <v>0.11333340541184428</v>
      </c>
      <c r="CO31" s="64"/>
    </row>
    <row r="32" spans="7:107" x14ac:dyDescent="0.25">
      <c r="G32" s="64"/>
      <c r="Q32" s="56"/>
      <c r="R32" s="56"/>
      <c r="S32" s="56"/>
      <c r="T32" s="56"/>
      <c r="U32" s="56"/>
      <c r="V32" s="56"/>
      <c r="W32" s="56"/>
      <c r="X32" s="64"/>
      <c r="AB32" s="62" t="s">
        <v>314</v>
      </c>
      <c r="AC32" s="62">
        <v>76152</v>
      </c>
      <c r="AD32" s="62">
        <v>1.4</v>
      </c>
      <c r="AK32" s="64"/>
      <c r="AN32" s="4" t="s">
        <v>233</v>
      </c>
      <c r="AV32" s="64"/>
      <c r="BI32" s="64"/>
      <c r="BL32" s="62" t="s">
        <v>6</v>
      </c>
      <c r="BM32" s="62" t="s">
        <v>252</v>
      </c>
      <c r="BN32" s="62">
        <v>3942306</v>
      </c>
      <c r="BO32" s="62">
        <v>74.8</v>
      </c>
      <c r="BR32" s="64"/>
      <c r="BU32" s="62" t="s">
        <v>69</v>
      </c>
      <c r="BV32" s="62" t="s">
        <v>70</v>
      </c>
      <c r="BW32" s="62">
        <v>15</v>
      </c>
      <c r="BX32" s="62">
        <v>1.7</v>
      </c>
      <c r="CB32" s="62" t="s">
        <v>69</v>
      </c>
      <c r="CC32" s="62" t="s">
        <v>70</v>
      </c>
      <c r="CD32" s="62">
        <v>87867</v>
      </c>
      <c r="CE32" s="62">
        <v>1.7</v>
      </c>
      <c r="CI32" s="24" t="s">
        <v>349</v>
      </c>
      <c r="CJ32" s="62">
        <v>111</v>
      </c>
      <c r="CK32" s="65">
        <v>650217</v>
      </c>
      <c r="CL32" s="35">
        <v>0.12333335040455962</v>
      </c>
      <c r="CO32" s="64"/>
    </row>
    <row r="33" spans="7:99" x14ac:dyDescent="0.25">
      <c r="G33" s="64"/>
      <c r="Q33" s="56"/>
      <c r="R33" s="56"/>
      <c r="S33" s="56"/>
      <c r="T33" s="56"/>
      <c r="U33" s="56"/>
      <c r="V33" s="56"/>
      <c r="W33" s="56"/>
      <c r="X33" s="64"/>
      <c r="AB33" s="62" t="s">
        <v>315</v>
      </c>
      <c r="AC33" s="62">
        <v>58578</v>
      </c>
      <c r="AD33" s="62">
        <v>1.1000000000000001</v>
      </c>
      <c r="AK33" s="64"/>
      <c r="AN33" s="24" t="s">
        <v>369</v>
      </c>
      <c r="AV33" s="64"/>
      <c r="AY33" s="4" t="s">
        <v>244</v>
      </c>
      <c r="BI33" s="64"/>
      <c r="BM33" s="62" t="s">
        <v>253</v>
      </c>
      <c r="BN33" s="62">
        <v>497914</v>
      </c>
      <c r="BO33" s="62">
        <v>9.4</v>
      </c>
      <c r="BR33" s="64"/>
      <c r="BU33" s="62" t="s">
        <v>43</v>
      </c>
      <c r="BW33" s="62">
        <v>900</v>
      </c>
      <c r="BX33" s="62">
        <v>100</v>
      </c>
      <c r="CB33" s="62" t="s">
        <v>43</v>
      </c>
      <c r="CD33" s="62">
        <v>5272029</v>
      </c>
      <c r="CE33" s="62">
        <v>100</v>
      </c>
      <c r="CI33" s="24" t="s">
        <v>354</v>
      </c>
      <c r="CJ33" s="62">
        <v>118</v>
      </c>
      <c r="CK33" s="65">
        <v>691222</v>
      </c>
      <c r="CL33" s="35">
        <v>0.13111119077683375</v>
      </c>
      <c r="CO33" s="64"/>
      <c r="CR33" s="24" t="s">
        <v>460</v>
      </c>
    </row>
    <row r="34" spans="7:99" x14ac:dyDescent="0.25">
      <c r="G34" s="64"/>
      <c r="Q34" s="56"/>
      <c r="R34" s="56"/>
      <c r="S34" s="56"/>
      <c r="T34" s="56"/>
      <c r="U34" s="56"/>
      <c r="V34" s="56"/>
      <c r="W34" s="56"/>
      <c r="X34" s="64"/>
      <c r="AB34" s="62" t="s">
        <v>316</v>
      </c>
      <c r="AC34" s="62">
        <v>29289</v>
      </c>
      <c r="AD34" s="62">
        <v>0.6</v>
      </c>
      <c r="AK34" s="64"/>
      <c r="AP34" s="62" t="s">
        <v>3</v>
      </c>
      <c r="AQ34" s="62" t="s">
        <v>4</v>
      </c>
      <c r="AV34" s="64"/>
      <c r="AY34" s="24" t="s">
        <v>362</v>
      </c>
      <c r="BI34" s="64"/>
      <c r="BM34" s="62" t="s">
        <v>254</v>
      </c>
      <c r="BN34" s="62">
        <v>825951</v>
      </c>
      <c r="BO34" s="62">
        <v>15.7</v>
      </c>
      <c r="BR34" s="64"/>
      <c r="CI34" s="24" t="s">
        <v>358</v>
      </c>
      <c r="CJ34" s="62">
        <v>143</v>
      </c>
      <c r="CK34" s="65">
        <v>837667</v>
      </c>
      <c r="CL34" s="35">
        <v>0.15888892113453854</v>
      </c>
      <c r="CO34" s="64"/>
      <c r="CT34" s="62" t="s">
        <v>3</v>
      </c>
      <c r="CU34" s="62" t="s">
        <v>4</v>
      </c>
    </row>
    <row r="35" spans="7:99" x14ac:dyDescent="0.25">
      <c r="G35" s="64"/>
      <c r="Q35" s="56"/>
      <c r="R35" s="56"/>
      <c r="S35" s="56"/>
      <c r="T35" s="56"/>
      <c r="U35" s="56"/>
      <c r="V35" s="56"/>
      <c r="W35" s="56"/>
      <c r="X35" s="64"/>
      <c r="AB35" s="62" t="s">
        <v>317</v>
      </c>
      <c r="AC35" s="65">
        <v>216739</v>
      </c>
      <c r="AD35" s="62">
        <v>4.0999999999999996</v>
      </c>
      <c r="AK35" s="64"/>
      <c r="AN35" s="62" t="s">
        <v>6</v>
      </c>
      <c r="AO35" s="62" t="s">
        <v>225</v>
      </c>
      <c r="AP35" s="62">
        <v>99583</v>
      </c>
      <c r="AQ35" s="62">
        <v>23</v>
      </c>
      <c r="AV35" s="64"/>
      <c r="BA35" s="62" t="s">
        <v>3</v>
      </c>
      <c r="BB35" s="62" t="s">
        <v>4</v>
      </c>
      <c r="BI35" s="64"/>
      <c r="BM35" s="62" t="s">
        <v>43</v>
      </c>
      <c r="BN35" s="62">
        <v>5266171</v>
      </c>
      <c r="BO35" s="62">
        <v>99.9</v>
      </c>
      <c r="BR35" s="64"/>
      <c r="CI35" s="24" t="s">
        <v>353</v>
      </c>
      <c r="CJ35" s="62">
        <v>172</v>
      </c>
      <c r="CK35" s="65">
        <v>1007543</v>
      </c>
      <c r="CL35" s="35">
        <v>0.19111105041341769</v>
      </c>
      <c r="CO35" s="64"/>
      <c r="CR35" s="62" t="s">
        <v>6</v>
      </c>
      <c r="CS35" s="62" t="s">
        <v>454</v>
      </c>
      <c r="CT35" s="62">
        <v>52720</v>
      </c>
      <c r="CU35" s="62">
        <v>1</v>
      </c>
    </row>
    <row r="36" spans="7:99" x14ac:dyDescent="0.25">
      <c r="G36" s="64"/>
      <c r="X36" s="64"/>
      <c r="AB36" s="62" t="s">
        <v>318</v>
      </c>
      <c r="AC36" s="65">
        <v>228455</v>
      </c>
      <c r="AD36" s="62">
        <v>4.3</v>
      </c>
      <c r="AK36" s="64"/>
      <c r="AO36" s="62" t="s">
        <v>226</v>
      </c>
      <c r="AP36" s="65">
        <v>175734</v>
      </c>
      <c r="AQ36" s="62">
        <v>40.5</v>
      </c>
      <c r="AV36" s="64"/>
      <c r="AY36" s="62" t="s">
        <v>6</v>
      </c>
      <c r="AZ36" s="62" t="s">
        <v>235</v>
      </c>
      <c r="BA36" s="65">
        <v>1271145</v>
      </c>
      <c r="BB36" s="62">
        <v>24.1</v>
      </c>
      <c r="BI36" s="64"/>
      <c r="BL36" s="62" t="s">
        <v>69</v>
      </c>
      <c r="BM36" s="62" t="s">
        <v>70</v>
      </c>
      <c r="BN36" s="62">
        <v>5858</v>
      </c>
      <c r="BO36" s="62">
        <v>0.1</v>
      </c>
      <c r="BR36" s="64"/>
      <c r="CI36" s="24" t="s">
        <v>352</v>
      </c>
      <c r="CJ36" s="62">
        <v>257</v>
      </c>
      <c r="CK36" s="65">
        <v>1505457</v>
      </c>
      <c r="CL36" s="35">
        <v>0.28555552330990591</v>
      </c>
      <c r="CO36" s="64"/>
      <c r="CS36" s="62" t="s">
        <v>455</v>
      </c>
      <c r="CT36" s="62">
        <v>281175</v>
      </c>
      <c r="CU36" s="62">
        <v>5.3</v>
      </c>
    </row>
    <row r="37" spans="7:99" x14ac:dyDescent="0.25">
      <c r="G37" s="64"/>
      <c r="X37" s="64"/>
      <c r="AB37" s="62" t="s">
        <v>319</v>
      </c>
      <c r="AC37" s="65">
        <v>1353154</v>
      </c>
      <c r="AD37" s="62">
        <v>25.7</v>
      </c>
      <c r="AK37" s="64"/>
      <c r="AO37" s="62" t="s">
        <v>228</v>
      </c>
      <c r="AP37" s="62">
        <v>17573</v>
      </c>
      <c r="AQ37" s="62">
        <v>4.0999999999999996</v>
      </c>
      <c r="AV37" s="64"/>
      <c r="AZ37" s="62" t="s">
        <v>236</v>
      </c>
      <c r="BA37" s="65">
        <v>679506</v>
      </c>
      <c r="BB37" s="62">
        <v>12.9</v>
      </c>
      <c r="BI37" s="64"/>
      <c r="BL37" s="62" t="s">
        <v>43</v>
      </c>
      <c r="BN37" s="62">
        <v>5272029</v>
      </c>
      <c r="BO37" s="62">
        <v>100</v>
      </c>
      <c r="BR37" s="64"/>
      <c r="BU37" s="24" t="s">
        <v>335</v>
      </c>
      <c r="CB37" s="24" t="s">
        <v>335</v>
      </c>
      <c r="CI37" s="24" t="s">
        <v>351</v>
      </c>
      <c r="CJ37" s="62">
        <v>333</v>
      </c>
      <c r="CK37" s="65">
        <v>1950651</v>
      </c>
      <c r="CL37" s="35">
        <v>0.37000005121367885</v>
      </c>
      <c r="CO37" s="64"/>
      <c r="CS37" s="62" t="s">
        <v>456</v>
      </c>
      <c r="CT37" s="62">
        <v>123014</v>
      </c>
      <c r="CU37" s="62">
        <v>2.2999999999999998</v>
      </c>
    </row>
    <row r="38" spans="7:99" x14ac:dyDescent="0.25">
      <c r="G38" s="64"/>
      <c r="X38" s="64"/>
      <c r="AB38" s="62" t="s">
        <v>320</v>
      </c>
      <c r="AC38" s="65">
        <v>158161</v>
      </c>
      <c r="AD38" s="62">
        <v>3</v>
      </c>
      <c r="AK38" s="64"/>
      <c r="AO38" s="62" t="s">
        <v>229</v>
      </c>
      <c r="AP38" s="62">
        <v>17573</v>
      </c>
      <c r="AQ38" s="62">
        <v>4.0999999999999996</v>
      </c>
      <c r="AV38" s="64"/>
      <c r="AZ38" s="62" t="s">
        <v>237</v>
      </c>
      <c r="BA38" s="65">
        <v>339753</v>
      </c>
      <c r="BB38" s="62">
        <v>6.4</v>
      </c>
      <c r="BI38" s="64"/>
      <c r="BR38" s="64"/>
      <c r="BW38" s="62" t="s">
        <v>3</v>
      </c>
      <c r="BX38" s="62" t="s">
        <v>4</v>
      </c>
      <c r="CD38" s="62" t="s">
        <v>3</v>
      </c>
      <c r="CE38" s="62" t="s">
        <v>4</v>
      </c>
      <c r="CI38" s="24" t="s">
        <v>350</v>
      </c>
      <c r="CJ38" s="62">
        <v>362</v>
      </c>
      <c r="CK38" s="65">
        <v>2120527</v>
      </c>
      <c r="CL38" s="35">
        <v>0.40222218049255798</v>
      </c>
      <c r="CO38" s="64"/>
      <c r="CS38" s="62" t="s">
        <v>457</v>
      </c>
      <c r="CT38" s="62">
        <v>105441</v>
      </c>
      <c r="CU38" s="62">
        <v>2</v>
      </c>
    </row>
    <row r="39" spans="7:99" x14ac:dyDescent="0.25">
      <c r="G39" s="64"/>
      <c r="X39" s="64"/>
      <c r="AB39" s="62" t="s">
        <v>321</v>
      </c>
      <c r="AC39" s="65">
        <v>755657</v>
      </c>
      <c r="AD39" s="62">
        <v>14.3</v>
      </c>
      <c r="AK39" s="64"/>
      <c r="AO39" s="62" t="s">
        <v>230</v>
      </c>
      <c r="AP39" s="62">
        <v>11716</v>
      </c>
      <c r="AQ39" s="62">
        <v>2.7</v>
      </c>
      <c r="AV39" s="64"/>
      <c r="AZ39" s="62" t="s">
        <v>238</v>
      </c>
      <c r="BA39" s="65">
        <v>93725</v>
      </c>
      <c r="BB39" s="62">
        <v>1.8</v>
      </c>
      <c r="BI39" s="64"/>
      <c r="BR39" s="64"/>
      <c r="BU39" s="62" t="s">
        <v>6</v>
      </c>
      <c r="BV39" s="62" t="s">
        <v>331</v>
      </c>
      <c r="BW39" s="62">
        <v>362</v>
      </c>
      <c r="BX39" s="62">
        <v>40.200000000000003</v>
      </c>
      <c r="CB39" s="62" t="s">
        <v>6</v>
      </c>
      <c r="CC39" s="62" t="s">
        <v>331</v>
      </c>
      <c r="CD39" s="62">
        <v>2120527</v>
      </c>
      <c r="CE39" s="62">
        <v>40.200000000000003</v>
      </c>
      <c r="CI39" s="24" t="s">
        <v>357</v>
      </c>
      <c r="CJ39" s="62">
        <v>857</v>
      </c>
      <c r="CK39" s="65">
        <v>5020143</v>
      </c>
      <c r="CL39" s="35">
        <v>0.9522221899765726</v>
      </c>
      <c r="CO39" s="64"/>
      <c r="CS39" s="62" t="s">
        <v>458</v>
      </c>
      <c r="CT39" s="62">
        <v>87867</v>
      </c>
      <c r="CU39" s="62">
        <v>1.7</v>
      </c>
    </row>
    <row r="40" spans="7:99" x14ac:dyDescent="0.25">
      <c r="G40" s="64"/>
      <c r="X40" s="64"/>
      <c r="AB40" s="62" t="s">
        <v>322</v>
      </c>
      <c r="AC40" s="65">
        <v>240170</v>
      </c>
      <c r="AD40" s="62">
        <v>4.5999999999999996</v>
      </c>
      <c r="AK40" s="64"/>
      <c r="AO40" s="62" t="s">
        <v>231</v>
      </c>
      <c r="AP40" s="62">
        <v>5858</v>
      </c>
      <c r="AQ40" s="62">
        <v>1.4</v>
      </c>
      <c r="AV40" s="64"/>
      <c r="AZ40" s="62" t="s">
        <v>239</v>
      </c>
      <c r="BA40" s="62">
        <v>128872</v>
      </c>
      <c r="BB40" s="62">
        <v>2.4</v>
      </c>
      <c r="BI40" s="64"/>
      <c r="BR40" s="64"/>
      <c r="BV40" s="62" t="s">
        <v>332</v>
      </c>
      <c r="BW40" s="62">
        <v>523</v>
      </c>
      <c r="BX40" s="62">
        <v>58.1</v>
      </c>
      <c r="CC40" s="62" t="s">
        <v>332</v>
      </c>
      <c r="CD40" s="62">
        <v>3063635</v>
      </c>
      <c r="CE40" s="62">
        <v>58.1</v>
      </c>
      <c r="CO40" s="64"/>
      <c r="CS40" s="62" t="s">
        <v>43</v>
      </c>
      <c r="CT40" s="62">
        <v>650217</v>
      </c>
      <c r="CU40" s="62">
        <v>12.3</v>
      </c>
    </row>
    <row r="41" spans="7:99" x14ac:dyDescent="0.25">
      <c r="G41" s="64"/>
      <c r="X41" s="64"/>
      <c r="AB41" s="62" t="s">
        <v>323</v>
      </c>
      <c r="AC41" s="65">
        <v>2032660</v>
      </c>
      <c r="AD41" s="62">
        <v>38.6</v>
      </c>
      <c r="AK41" s="64"/>
      <c r="AO41" s="62" t="s">
        <v>232</v>
      </c>
      <c r="AP41" s="62">
        <v>46862</v>
      </c>
      <c r="AQ41" s="62">
        <v>10.8</v>
      </c>
      <c r="AV41" s="64"/>
      <c r="AZ41" s="62" t="s">
        <v>240</v>
      </c>
      <c r="BA41" s="62">
        <v>11716</v>
      </c>
      <c r="BB41" s="62">
        <v>0.2</v>
      </c>
      <c r="BI41" s="64"/>
      <c r="BR41" s="64"/>
      <c r="BV41" s="62" t="s">
        <v>43</v>
      </c>
      <c r="BW41" s="62">
        <v>885</v>
      </c>
      <c r="BX41" s="62">
        <v>98.3</v>
      </c>
      <c r="CC41" s="62" t="s">
        <v>43</v>
      </c>
      <c r="CD41" s="62">
        <v>5184162</v>
      </c>
      <c r="CE41" s="62">
        <v>98.3</v>
      </c>
      <c r="CO41" s="64"/>
      <c r="CR41" s="62" t="s">
        <v>69</v>
      </c>
      <c r="CS41" s="62" t="s">
        <v>70</v>
      </c>
      <c r="CT41" s="62">
        <v>4621812</v>
      </c>
      <c r="CU41" s="62">
        <v>87.7</v>
      </c>
    </row>
    <row r="42" spans="7:99" x14ac:dyDescent="0.25">
      <c r="G42" s="64"/>
      <c r="X42" s="64"/>
      <c r="AB42" s="62" t="s">
        <v>366</v>
      </c>
      <c r="AC42" s="62">
        <v>17573</v>
      </c>
      <c r="AD42" s="62">
        <v>0.3</v>
      </c>
      <c r="AK42" s="64"/>
      <c r="AO42" s="62" t="s">
        <v>43</v>
      </c>
      <c r="AP42" s="62">
        <v>374900</v>
      </c>
      <c r="AQ42" s="62">
        <v>86.5</v>
      </c>
      <c r="AV42" s="64"/>
      <c r="AZ42" s="62" t="s">
        <v>241</v>
      </c>
      <c r="BA42" s="65">
        <v>1933077</v>
      </c>
      <c r="BB42" s="62">
        <v>36.700000000000003</v>
      </c>
      <c r="BI42" s="64"/>
      <c r="BR42" s="64"/>
      <c r="BU42" s="62" t="s">
        <v>69</v>
      </c>
      <c r="BV42" s="62" t="s">
        <v>70</v>
      </c>
      <c r="BW42" s="62">
        <v>15</v>
      </c>
      <c r="BX42" s="62">
        <v>1.7</v>
      </c>
      <c r="CB42" s="62" t="s">
        <v>69</v>
      </c>
      <c r="CC42" s="62" t="s">
        <v>70</v>
      </c>
      <c r="CD42" s="62">
        <v>87867</v>
      </c>
      <c r="CE42" s="62">
        <v>1.7</v>
      </c>
      <c r="CO42" s="64"/>
      <c r="CR42" s="62" t="s">
        <v>43</v>
      </c>
      <c r="CT42" s="62">
        <v>5272029</v>
      </c>
      <c r="CU42" s="62">
        <v>100</v>
      </c>
    </row>
    <row r="43" spans="7:99" x14ac:dyDescent="0.25">
      <c r="G43" s="64"/>
      <c r="X43" s="64"/>
      <c r="AB43" s="62" t="s">
        <v>324</v>
      </c>
      <c r="AC43" s="62">
        <v>11716</v>
      </c>
      <c r="AD43" s="62">
        <v>0.2</v>
      </c>
      <c r="AK43" s="64"/>
      <c r="AN43" s="62" t="s">
        <v>69</v>
      </c>
      <c r="AO43" s="62" t="s">
        <v>70</v>
      </c>
      <c r="AP43" s="62">
        <v>58578</v>
      </c>
      <c r="AQ43" s="62">
        <v>13.5</v>
      </c>
      <c r="AV43" s="64"/>
      <c r="AZ43" s="62" t="s">
        <v>242</v>
      </c>
      <c r="BA43" s="65">
        <v>175734</v>
      </c>
      <c r="BB43" s="62">
        <v>3.3</v>
      </c>
      <c r="BI43" s="64"/>
      <c r="BR43" s="64"/>
      <c r="BU43" s="62" t="s">
        <v>43</v>
      </c>
      <c r="BW43" s="62">
        <v>900</v>
      </c>
      <c r="BX43" s="62">
        <v>100</v>
      </c>
      <c r="CB43" s="62" t="s">
        <v>43</v>
      </c>
      <c r="CD43" s="62">
        <v>5272029</v>
      </c>
      <c r="CE43" s="62">
        <v>100</v>
      </c>
      <c r="CO43" s="64"/>
    </row>
    <row r="44" spans="7:99" x14ac:dyDescent="0.25">
      <c r="G44" s="64"/>
      <c r="X44" s="64"/>
      <c r="AB44" s="62" t="s">
        <v>43</v>
      </c>
      <c r="AC44" s="62">
        <v>5272029</v>
      </c>
      <c r="AD44" s="62">
        <v>100</v>
      </c>
      <c r="AK44" s="64"/>
      <c r="AN44" s="62" t="s">
        <v>43</v>
      </c>
      <c r="AP44" s="62">
        <v>433478</v>
      </c>
      <c r="AQ44" s="62">
        <v>100</v>
      </c>
      <c r="AV44" s="64"/>
      <c r="AZ44" s="62" t="s">
        <v>243</v>
      </c>
      <c r="BA44" s="65">
        <v>386615</v>
      </c>
      <c r="BB44" s="62">
        <v>7.3</v>
      </c>
      <c r="BI44" s="64"/>
      <c r="BR44" s="64"/>
      <c r="CO44" s="64"/>
    </row>
    <row r="45" spans="7:99" x14ac:dyDescent="0.25">
      <c r="G45" s="64"/>
      <c r="X45" s="64"/>
      <c r="AK45" s="64"/>
      <c r="AV45" s="64"/>
      <c r="AZ45" s="62" t="s">
        <v>218</v>
      </c>
      <c r="BA45" s="65">
        <v>246028</v>
      </c>
      <c r="BB45" s="62">
        <v>4.7</v>
      </c>
      <c r="BI45" s="64"/>
      <c r="BR45" s="64"/>
      <c r="CO45" s="64"/>
    </row>
    <row r="46" spans="7:99" x14ac:dyDescent="0.25">
      <c r="G46" s="64"/>
      <c r="X46" s="64"/>
      <c r="AK46" s="64"/>
      <c r="AV46" s="64"/>
      <c r="AZ46" s="62" t="s">
        <v>43</v>
      </c>
      <c r="BA46" s="62">
        <v>5266171</v>
      </c>
      <c r="BB46" s="62">
        <v>99.9</v>
      </c>
      <c r="BI46" s="64"/>
      <c r="BR46" s="64"/>
      <c r="CO46" s="64"/>
      <c r="CR46" s="24" t="s">
        <v>461</v>
      </c>
    </row>
    <row r="47" spans="7:99" x14ac:dyDescent="0.25">
      <c r="G47" s="64"/>
      <c r="X47" s="64"/>
      <c r="AK47" s="64"/>
      <c r="AV47" s="64"/>
      <c r="AY47" s="62" t="s">
        <v>69</v>
      </c>
      <c r="AZ47" s="62" t="s">
        <v>70</v>
      </c>
      <c r="BA47" s="62">
        <v>5858</v>
      </c>
      <c r="BB47" s="62">
        <v>0.1</v>
      </c>
      <c r="BI47" s="64"/>
      <c r="BR47" s="64"/>
      <c r="BU47" s="24" t="s">
        <v>336</v>
      </c>
      <c r="CB47" s="24" t="s">
        <v>336</v>
      </c>
      <c r="CO47" s="64"/>
      <c r="CT47" s="62" t="s">
        <v>3</v>
      </c>
      <c r="CU47" s="62" t="s">
        <v>4</v>
      </c>
    </row>
    <row r="48" spans="7:99" x14ac:dyDescent="0.25">
      <c r="G48" s="64"/>
      <c r="X48" s="64"/>
      <c r="AK48" s="64"/>
      <c r="AV48" s="64"/>
      <c r="AY48" s="62" t="s">
        <v>43</v>
      </c>
      <c r="BA48" s="62">
        <v>5272029</v>
      </c>
      <c r="BB48" s="62">
        <v>100</v>
      </c>
      <c r="BI48" s="64"/>
      <c r="BR48" s="64"/>
      <c r="BW48" s="62" t="s">
        <v>3</v>
      </c>
      <c r="BX48" s="62" t="s">
        <v>4</v>
      </c>
      <c r="CD48" s="62" t="s">
        <v>3</v>
      </c>
      <c r="CE48" s="62" t="s">
        <v>4</v>
      </c>
      <c r="CO48" s="64"/>
      <c r="CR48" s="62" t="s">
        <v>6</v>
      </c>
      <c r="CS48" s="62" t="s">
        <v>454</v>
      </c>
      <c r="CT48" s="62">
        <v>269459</v>
      </c>
      <c r="CU48" s="62">
        <v>5.0999999999999996</v>
      </c>
    </row>
    <row r="49" spans="7:99" x14ac:dyDescent="0.25">
      <c r="G49" s="64"/>
      <c r="X49" s="64"/>
      <c r="AK49" s="64"/>
      <c r="AV49" s="64"/>
      <c r="BI49" s="64"/>
      <c r="BR49" s="64"/>
      <c r="BU49" s="62" t="s">
        <v>6</v>
      </c>
      <c r="BV49" s="62" t="s">
        <v>331</v>
      </c>
      <c r="BW49" s="62">
        <v>333</v>
      </c>
      <c r="BX49" s="62">
        <v>37</v>
      </c>
      <c r="CB49" s="62" t="s">
        <v>6</v>
      </c>
      <c r="CC49" s="62" t="s">
        <v>331</v>
      </c>
      <c r="CD49" s="62">
        <v>1950651</v>
      </c>
      <c r="CE49" s="62">
        <v>37</v>
      </c>
      <c r="CO49" s="64"/>
      <c r="CS49" s="62" t="s">
        <v>455</v>
      </c>
      <c r="CT49" s="62">
        <v>1189135</v>
      </c>
      <c r="CU49" s="62">
        <v>22.6</v>
      </c>
    </row>
    <row r="50" spans="7:99" x14ac:dyDescent="0.25">
      <c r="G50" s="64"/>
      <c r="X50" s="64"/>
      <c r="AA50" s="62" t="s">
        <v>328</v>
      </c>
      <c r="AK50" s="64"/>
      <c r="AO50" s="62" t="s">
        <v>388</v>
      </c>
      <c r="AV50" s="64"/>
      <c r="BI50" s="64"/>
      <c r="BR50" s="64"/>
      <c r="BV50" s="62" t="s">
        <v>332</v>
      </c>
      <c r="BW50" s="62">
        <v>552</v>
      </c>
      <c r="BX50" s="62">
        <v>61.3</v>
      </c>
      <c r="CC50" s="62" t="s">
        <v>332</v>
      </c>
      <c r="CD50" s="62">
        <v>3233511</v>
      </c>
      <c r="CE50" s="62">
        <v>61.3</v>
      </c>
      <c r="CO50" s="64"/>
      <c r="CS50" s="62" t="s">
        <v>456</v>
      </c>
      <c r="CT50" s="62">
        <v>322180</v>
      </c>
      <c r="CU50" s="62">
        <v>6.1</v>
      </c>
    </row>
    <row r="51" spans="7:99" x14ac:dyDescent="0.25">
      <c r="G51" s="64"/>
      <c r="X51" s="64"/>
      <c r="AK51" s="64"/>
      <c r="AP51" s="62" t="s">
        <v>3</v>
      </c>
      <c r="AQ51" s="62" t="s">
        <v>4</v>
      </c>
      <c r="AV51" s="64"/>
      <c r="BI51" s="64"/>
      <c r="BR51" s="64"/>
      <c r="BV51" s="62" t="s">
        <v>43</v>
      </c>
      <c r="BW51" s="62">
        <v>885</v>
      </c>
      <c r="BX51" s="62">
        <v>98.3</v>
      </c>
      <c r="CC51" s="62" t="s">
        <v>43</v>
      </c>
      <c r="CD51" s="62">
        <v>5184162</v>
      </c>
      <c r="CE51" s="62">
        <v>98.3</v>
      </c>
      <c r="CO51" s="64"/>
      <c r="CS51" s="62" t="s">
        <v>457</v>
      </c>
      <c r="CT51" s="62">
        <v>169876</v>
      </c>
      <c r="CU51" s="62">
        <v>3.2</v>
      </c>
    </row>
    <row r="52" spans="7:99" x14ac:dyDescent="0.25">
      <c r="G52" s="64"/>
      <c r="X52" s="64"/>
      <c r="AB52" s="62" t="s">
        <v>3</v>
      </c>
      <c r="AC52" s="62" t="s">
        <v>4</v>
      </c>
      <c r="AK52" s="64"/>
      <c r="AO52" s="62" t="s">
        <v>226</v>
      </c>
      <c r="AP52" s="65">
        <v>175734</v>
      </c>
      <c r="AQ52" s="62">
        <v>40.5</v>
      </c>
      <c r="AR52" s="35">
        <f>AP52/$AN$28</f>
        <v>0.40540465721443764</v>
      </c>
      <c r="AV52" s="64"/>
      <c r="BI52" s="64"/>
      <c r="BR52" s="64"/>
      <c r="BU52" s="62" t="s">
        <v>69</v>
      </c>
      <c r="BV52" s="62" t="s">
        <v>70</v>
      </c>
      <c r="BW52" s="62">
        <v>15</v>
      </c>
      <c r="BX52" s="62">
        <v>1.7</v>
      </c>
      <c r="CB52" s="62" t="s">
        <v>69</v>
      </c>
      <c r="CC52" s="62" t="s">
        <v>70</v>
      </c>
      <c r="CD52" s="62">
        <v>87867</v>
      </c>
      <c r="CE52" s="62">
        <v>1.7</v>
      </c>
      <c r="CO52" s="64"/>
      <c r="CS52" s="62" t="s">
        <v>458</v>
      </c>
      <c r="CT52" s="62">
        <v>169876</v>
      </c>
      <c r="CU52" s="62">
        <v>3.2</v>
      </c>
    </row>
    <row r="53" spans="7:99" x14ac:dyDescent="0.25">
      <c r="G53" s="64"/>
      <c r="X53" s="64"/>
      <c r="AA53" s="62" t="s">
        <v>324</v>
      </c>
      <c r="AB53" s="62">
        <v>11716</v>
      </c>
      <c r="AC53" s="62">
        <v>0.2</v>
      </c>
      <c r="AK53" s="64"/>
      <c r="AO53" s="62" t="s">
        <v>225</v>
      </c>
      <c r="AP53" s="62">
        <v>99583</v>
      </c>
      <c r="AQ53" s="62">
        <v>23</v>
      </c>
      <c r="AR53" s="35">
        <f>AP53/$AN$28</f>
        <v>0.22973022852370825</v>
      </c>
      <c r="AV53" s="64"/>
      <c r="AY53" s="62" t="s">
        <v>328</v>
      </c>
      <c r="BI53" s="64"/>
      <c r="BR53" s="64"/>
      <c r="BU53" s="62" t="s">
        <v>43</v>
      </c>
      <c r="BW53" s="62">
        <v>900</v>
      </c>
      <c r="BX53" s="62">
        <v>100</v>
      </c>
      <c r="CB53" s="62" t="s">
        <v>43</v>
      </c>
      <c r="CD53" s="62">
        <v>5272029</v>
      </c>
      <c r="CE53" s="62">
        <v>100</v>
      </c>
      <c r="CO53" s="64"/>
      <c r="CS53" s="62" t="s">
        <v>43</v>
      </c>
      <c r="CT53" s="62">
        <v>2120527</v>
      </c>
      <c r="CU53" s="62">
        <v>40.200000000000003</v>
      </c>
    </row>
    <row r="54" spans="7:99" x14ac:dyDescent="0.25">
      <c r="G54" s="64"/>
      <c r="X54" s="64"/>
      <c r="AA54" s="62" t="s">
        <v>366</v>
      </c>
      <c r="AB54" s="62">
        <v>17573</v>
      </c>
      <c r="AC54" s="62">
        <v>0.3</v>
      </c>
      <c r="AK54" s="64"/>
      <c r="AO54" s="62" t="s">
        <v>361</v>
      </c>
      <c r="AP54" s="62">
        <f>SUM(AP38:AP39)</f>
        <v>29289</v>
      </c>
      <c r="AQ54" s="62">
        <v>4.0999999999999996</v>
      </c>
      <c r="AR54" s="35">
        <f>AP54/$AN$28</f>
        <v>6.7567442869072944E-2</v>
      </c>
      <c r="AV54" s="64"/>
      <c r="BI54" s="64"/>
      <c r="BR54" s="64"/>
      <c r="CO54" s="64"/>
      <c r="CR54" s="62" t="s">
        <v>69</v>
      </c>
      <c r="CS54" s="62" t="s">
        <v>70</v>
      </c>
      <c r="CT54" s="62">
        <v>3151502</v>
      </c>
      <c r="CU54" s="62">
        <v>59.8</v>
      </c>
    </row>
    <row r="55" spans="7:99" x14ac:dyDescent="0.25">
      <c r="G55" s="64"/>
      <c r="X55" s="64"/>
      <c r="AA55" s="62" t="s">
        <v>316</v>
      </c>
      <c r="AB55" s="62">
        <v>29289</v>
      </c>
      <c r="AC55" s="62">
        <v>0.6</v>
      </c>
      <c r="AK55" s="64"/>
      <c r="AO55" s="62" t="s">
        <v>228</v>
      </c>
      <c r="AP55" s="62">
        <v>17573</v>
      </c>
      <c r="AQ55" s="62">
        <v>4.0999999999999996</v>
      </c>
      <c r="AR55" s="35">
        <f>AP55/$AN$28</f>
        <v>4.0539542952583524E-2</v>
      </c>
      <c r="AV55" s="64"/>
      <c r="BA55" s="62" t="s">
        <v>3</v>
      </c>
      <c r="BB55" s="62" t="s">
        <v>4</v>
      </c>
      <c r="BI55" s="64"/>
      <c r="BR55" s="64"/>
      <c r="CO55" s="64"/>
      <c r="CR55" s="62" t="s">
        <v>43</v>
      </c>
      <c r="CT55" s="62">
        <v>5272029</v>
      </c>
      <c r="CU55" s="62">
        <v>100</v>
      </c>
    </row>
    <row r="56" spans="7:99" x14ac:dyDescent="0.25">
      <c r="G56" s="64"/>
      <c r="X56" s="64"/>
      <c r="AA56" s="62" t="s">
        <v>315</v>
      </c>
      <c r="AB56" s="62">
        <v>58578</v>
      </c>
      <c r="AC56" s="62">
        <v>1.1000000000000001</v>
      </c>
      <c r="AK56" s="64"/>
      <c r="AO56" s="62" t="s">
        <v>445</v>
      </c>
      <c r="AR56" s="76">
        <f>1-SUM(AR52:AR54)</f>
        <v>0.29729767139278118</v>
      </c>
      <c r="AV56" s="64"/>
      <c r="BI56" s="64"/>
      <c r="BR56" s="64"/>
      <c r="CO56" s="64"/>
    </row>
    <row r="57" spans="7:99" x14ac:dyDescent="0.25">
      <c r="G57" s="64"/>
      <c r="X57" s="64"/>
      <c r="AA57" s="62" t="s">
        <v>314</v>
      </c>
      <c r="AB57" s="62">
        <v>76152</v>
      </c>
      <c r="AC57" s="62">
        <v>1.4</v>
      </c>
      <c r="AK57" s="64"/>
      <c r="AV57" s="64"/>
      <c r="AZ57" s="62" t="s">
        <v>446</v>
      </c>
      <c r="BA57" s="65">
        <v>1933077</v>
      </c>
      <c r="BB57" s="62">
        <v>36.700000000000003</v>
      </c>
      <c r="BC57" s="35">
        <f>BA57/$BA$48</f>
        <v>0.36666660976257909</v>
      </c>
      <c r="BI57" s="64"/>
      <c r="BR57" s="64"/>
      <c r="BU57" s="24" t="s">
        <v>337</v>
      </c>
      <c r="CB57" s="24" t="s">
        <v>337</v>
      </c>
      <c r="CO57" s="64"/>
    </row>
    <row r="58" spans="7:99" x14ac:dyDescent="0.25">
      <c r="G58" s="64"/>
      <c r="X58" s="64"/>
      <c r="AA58" s="62" t="s">
        <v>313</v>
      </c>
      <c r="AB58" s="62">
        <v>93725</v>
      </c>
      <c r="AC58" s="62">
        <v>1.8</v>
      </c>
      <c r="AK58" s="64"/>
      <c r="AR58" s="35"/>
      <c r="AV58" s="64"/>
      <c r="AZ58" s="62" t="s">
        <v>235</v>
      </c>
      <c r="BA58" s="65">
        <v>1271145</v>
      </c>
      <c r="BB58" s="62">
        <v>24.1</v>
      </c>
      <c r="BC58" s="35">
        <f>BA58/$BA$48</f>
        <v>0.24111115473757827</v>
      </c>
      <c r="BI58" s="64"/>
      <c r="BR58" s="64"/>
      <c r="BW58" s="62" t="s">
        <v>3</v>
      </c>
      <c r="BX58" s="62" t="s">
        <v>4</v>
      </c>
      <c r="CD58" s="62" t="s">
        <v>3</v>
      </c>
      <c r="CE58" s="62" t="s">
        <v>4</v>
      </c>
      <c r="CO58" s="64"/>
    </row>
    <row r="59" spans="7:99" x14ac:dyDescent="0.25">
      <c r="G59" s="64"/>
      <c r="X59" s="64"/>
      <c r="AA59" s="62" t="s">
        <v>320</v>
      </c>
      <c r="AB59" s="65">
        <v>158161</v>
      </c>
      <c r="AC59" s="62">
        <v>3</v>
      </c>
      <c r="AD59" s="35">
        <f>AB59/$AB$66</f>
        <v>3.0000024658437957E-2</v>
      </c>
      <c r="AK59" s="64"/>
      <c r="AV59" s="64"/>
      <c r="AZ59" s="62" t="s">
        <v>236</v>
      </c>
      <c r="BA59" s="65">
        <v>679506</v>
      </c>
      <c r="BB59" s="62">
        <v>12.9</v>
      </c>
      <c r="BC59" s="35">
        <f>BA59/$BA$48</f>
        <v>0.12888889647610058</v>
      </c>
      <c r="BI59" s="64"/>
      <c r="BR59" s="64"/>
      <c r="BU59" s="62" t="s">
        <v>6</v>
      </c>
      <c r="BV59" s="62" t="s">
        <v>331</v>
      </c>
      <c r="BW59" s="62">
        <v>257</v>
      </c>
      <c r="BX59" s="62">
        <v>28.6</v>
      </c>
      <c r="CB59" s="62" t="s">
        <v>6</v>
      </c>
      <c r="CC59" s="62" t="s">
        <v>331</v>
      </c>
      <c r="CD59" s="62">
        <v>1505457</v>
      </c>
      <c r="CE59" s="62">
        <v>28.6</v>
      </c>
      <c r="CO59" s="64"/>
      <c r="CR59" s="24" t="s">
        <v>462</v>
      </c>
    </row>
    <row r="60" spans="7:99" x14ac:dyDescent="0.25">
      <c r="G60" s="64"/>
      <c r="X60" s="64"/>
      <c r="AA60" s="62" t="s">
        <v>317</v>
      </c>
      <c r="AB60" s="65">
        <v>216739</v>
      </c>
      <c r="AC60" s="62">
        <v>4.0999999999999996</v>
      </c>
      <c r="AD60" s="35">
        <f t="shared" ref="AD60:AD65" si="2">AB60/$AB$66</f>
        <v>4.1111116801519867E-2</v>
      </c>
      <c r="AK60" s="64"/>
      <c r="AV60" s="64"/>
      <c r="AZ60" s="62" t="s">
        <v>243</v>
      </c>
      <c r="BA60" s="65">
        <v>386615</v>
      </c>
      <c r="BB60" s="62">
        <v>7.3</v>
      </c>
      <c r="BC60" s="35">
        <f>BA60/$BA$48</f>
        <v>7.3333246080399025E-2</v>
      </c>
      <c r="BI60" s="64"/>
      <c r="BR60" s="64"/>
      <c r="BV60" s="62" t="s">
        <v>332</v>
      </c>
      <c r="BW60" s="62">
        <v>628</v>
      </c>
      <c r="BX60" s="62">
        <v>69.8</v>
      </c>
      <c r="CC60" s="62" t="s">
        <v>332</v>
      </c>
      <c r="CD60" s="62">
        <v>3678705</v>
      </c>
      <c r="CE60" s="62">
        <v>69.8</v>
      </c>
      <c r="CO60" s="64"/>
      <c r="CT60" s="62" t="s">
        <v>3</v>
      </c>
      <c r="CU60" s="62" t="s">
        <v>4</v>
      </c>
    </row>
    <row r="61" spans="7:99" x14ac:dyDescent="0.25">
      <c r="G61" s="64"/>
      <c r="X61" s="64"/>
      <c r="AA61" s="62" t="s">
        <v>318</v>
      </c>
      <c r="AB61" s="65">
        <v>228455</v>
      </c>
      <c r="AC61" s="62">
        <v>4.3</v>
      </c>
      <c r="AD61" s="35">
        <f t="shared" si="2"/>
        <v>4.3333411102253042E-2</v>
      </c>
      <c r="AK61" s="64"/>
      <c r="AV61" s="64"/>
      <c r="AZ61" s="62" t="s">
        <v>217</v>
      </c>
      <c r="BA61" s="65"/>
      <c r="BC61" s="35">
        <f>1-SUM(BC57:BC60)</f>
        <v>0.19000009294334297</v>
      </c>
      <c r="BI61" s="64"/>
      <c r="BR61" s="64"/>
      <c r="BV61" s="62" t="s">
        <v>43</v>
      </c>
      <c r="BW61" s="62">
        <v>885</v>
      </c>
      <c r="BX61" s="62">
        <v>98.3</v>
      </c>
      <c r="CC61" s="62" t="s">
        <v>43</v>
      </c>
      <c r="CD61" s="62">
        <v>5184162</v>
      </c>
      <c r="CE61" s="62">
        <v>98.3</v>
      </c>
      <c r="CO61" s="64"/>
      <c r="CR61" s="62" t="s">
        <v>6</v>
      </c>
      <c r="CS61" s="62" t="s">
        <v>454</v>
      </c>
      <c r="CT61" s="62">
        <v>175734</v>
      </c>
      <c r="CU61" s="62">
        <v>3.3</v>
      </c>
    </row>
    <row r="62" spans="7:99" x14ac:dyDescent="0.25">
      <c r="G62" s="64"/>
      <c r="X62" s="64"/>
      <c r="AA62" s="62" t="s">
        <v>722</v>
      </c>
      <c r="AB62" s="65">
        <v>240170</v>
      </c>
      <c r="AC62" s="62">
        <v>4.5999999999999996</v>
      </c>
      <c r="AD62" s="35">
        <f t="shared" si="2"/>
        <v>4.5555515722694243E-2</v>
      </c>
      <c r="AK62" s="64"/>
      <c r="AV62" s="64"/>
      <c r="BI62" s="64"/>
      <c r="BR62" s="64"/>
      <c r="BU62" s="62" t="s">
        <v>69</v>
      </c>
      <c r="BV62" s="62" t="s">
        <v>70</v>
      </c>
      <c r="BW62" s="62">
        <v>15</v>
      </c>
      <c r="BX62" s="62">
        <v>1.7</v>
      </c>
      <c r="CB62" s="62" t="s">
        <v>69</v>
      </c>
      <c r="CC62" s="62" t="s">
        <v>70</v>
      </c>
      <c r="CD62" s="62">
        <v>87867</v>
      </c>
      <c r="CE62" s="62">
        <v>1.7</v>
      </c>
      <c r="CO62" s="64"/>
      <c r="CS62" s="62" t="s">
        <v>455</v>
      </c>
      <c r="CT62" s="62">
        <v>1130557</v>
      </c>
      <c r="CU62" s="62">
        <v>21.4</v>
      </c>
    </row>
    <row r="63" spans="7:99" x14ac:dyDescent="0.25">
      <c r="G63" s="64"/>
      <c r="X63" s="64"/>
      <c r="AA63" s="62" t="s">
        <v>321</v>
      </c>
      <c r="AB63" s="65">
        <v>755657</v>
      </c>
      <c r="AC63" s="62">
        <v>14.3</v>
      </c>
      <c r="AD63" s="35">
        <f t="shared" si="2"/>
        <v>0.14333324038999026</v>
      </c>
      <c r="AK63" s="64"/>
      <c r="AV63" s="64"/>
      <c r="BI63" s="64"/>
      <c r="BR63" s="64"/>
      <c r="BU63" s="62" t="s">
        <v>43</v>
      </c>
      <c r="BW63" s="62">
        <v>900</v>
      </c>
      <c r="BX63" s="62">
        <v>100</v>
      </c>
      <c r="CB63" s="62" t="s">
        <v>43</v>
      </c>
      <c r="CD63" s="62">
        <v>5272029</v>
      </c>
      <c r="CE63" s="62">
        <v>100</v>
      </c>
      <c r="CO63" s="64"/>
      <c r="CS63" s="62" t="s">
        <v>456</v>
      </c>
      <c r="CT63" s="62">
        <v>287033</v>
      </c>
      <c r="CU63" s="62">
        <v>5.4</v>
      </c>
    </row>
    <row r="64" spans="7:99" x14ac:dyDescent="0.25">
      <c r="G64" s="64"/>
      <c r="X64" s="64"/>
      <c r="AA64" s="62" t="s">
        <v>319</v>
      </c>
      <c r="AB64" s="65">
        <v>1353154</v>
      </c>
      <c r="AC64" s="62">
        <v>25.7</v>
      </c>
      <c r="AD64" s="35">
        <f t="shared" si="2"/>
        <v>0.25666664580183457</v>
      </c>
      <c r="AK64" s="64"/>
      <c r="AV64" s="64"/>
      <c r="BI64" s="64"/>
      <c r="BR64" s="64"/>
      <c r="CO64" s="64"/>
      <c r="CS64" s="62" t="s">
        <v>457</v>
      </c>
      <c r="CT64" s="62">
        <v>181592</v>
      </c>
      <c r="CU64" s="62">
        <v>3.4</v>
      </c>
    </row>
    <row r="65" spans="7:99" x14ac:dyDescent="0.25">
      <c r="G65" s="64"/>
      <c r="X65" s="64"/>
      <c r="AA65" s="62" t="s">
        <v>323</v>
      </c>
      <c r="AB65" s="65">
        <v>2032660</v>
      </c>
      <c r="AC65" s="62">
        <v>38.6</v>
      </c>
      <c r="AD65" s="35">
        <f t="shared" si="2"/>
        <v>0.38555554227793509</v>
      </c>
      <c r="AK65" s="64"/>
      <c r="AV65" s="64"/>
      <c r="BI65" s="64"/>
      <c r="BR65" s="64"/>
      <c r="CO65" s="64"/>
      <c r="CS65" s="62" t="s">
        <v>458</v>
      </c>
      <c r="CT65" s="62">
        <v>175734</v>
      </c>
      <c r="CU65" s="62">
        <v>3.3</v>
      </c>
    </row>
    <row r="66" spans="7:99" x14ac:dyDescent="0.25">
      <c r="G66" s="64"/>
      <c r="X66" s="64"/>
      <c r="AA66" s="62" t="s">
        <v>43</v>
      </c>
      <c r="AB66" s="62">
        <v>5272029</v>
      </c>
      <c r="AC66" s="62">
        <v>100</v>
      </c>
      <c r="AK66" s="64"/>
      <c r="AV66" s="64"/>
      <c r="BI66" s="64"/>
      <c r="BR66" s="64"/>
      <c r="CO66" s="64"/>
      <c r="CS66" s="62" t="s">
        <v>43</v>
      </c>
      <c r="CT66" s="62">
        <v>1950651</v>
      </c>
      <c r="CU66" s="62">
        <v>37</v>
      </c>
    </row>
    <row r="67" spans="7:99" x14ac:dyDescent="0.25">
      <c r="G67" s="64"/>
      <c r="X67" s="64"/>
      <c r="AK67" s="64"/>
      <c r="AV67" s="64"/>
      <c r="BI67" s="64"/>
      <c r="BR67" s="64"/>
      <c r="BU67" s="24" t="s">
        <v>338</v>
      </c>
      <c r="CB67" s="24" t="s">
        <v>338</v>
      </c>
      <c r="CO67" s="64"/>
      <c r="CR67" s="62" t="s">
        <v>69</v>
      </c>
      <c r="CS67" s="62" t="s">
        <v>70</v>
      </c>
      <c r="CT67" s="62">
        <v>3321378</v>
      </c>
      <c r="CU67" s="62">
        <v>63</v>
      </c>
    </row>
    <row r="68" spans="7:99" x14ac:dyDescent="0.25">
      <c r="G68" s="64"/>
      <c r="X68" s="64"/>
      <c r="AK68" s="64"/>
      <c r="AV68" s="64"/>
      <c r="BI68" s="64"/>
      <c r="BR68" s="64"/>
      <c r="BW68" s="62" t="s">
        <v>3</v>
      </c>
      <c r="BX68" s="62" t="s">
        <v>4</v>
      </c>
      <c r="CD68" s="62" t="s">
        <v>3</v>
      </c>
      <c r="CE68" s="62" t="s">
        <v>4</v>
      </c>
      <c r="CO68" s="64"/>
      <c r="CR68" s="62" t="s">
        <v>43</v>
      </c>
      <c r="CT68" s="62">
        <v>5272029</v>
      </c>
      <c r="CU68" s="62">
        <v>100</v>
      </c>
    </row>
    <row r="69" spans="7:99" x14ac:dyDescent="0.25">
      <c r="G69" s="64"/>
      <c r="X69" s="64"/>
      <c r="AK69" s="64"/>
      <c r="AV69" s="64"/>
      <c r="BI69" s="64"/>
      <c r="BR69" s="64"/>
      <c r="BU69" s="62" t="s">
        <v>6</v>
      </c>
      <c r="BV69" s="62" t="s">
        <v>331</v>
      </c>
      <c r="BW69" s="62">
        <v>172</v>
      </c>
      <c r="BX69" s="62">
        <v>19.100000000000001</v>
      </c>
      <c r="CB69" s="62" t="s">
        <v>6</v>
      </c>
      <c r="CC69" s="62" t="s">
        <v>331</v>
      </c>
      <c r="CD69" s="62">
        <v>1007543</v>
      </c>
      <c r="CE69" s="62">
        <v>19.100000000000001</v>
      </c>
      <c r="CO69" s="64"/>
    </row>
    <row r="70" spans="7:99" x14ac:dyDescent="0.25">
      <c r="G70" s="64"/>
      <c r="X70" s="64"/>
      <c r="AK70" s="64"/>
      <c r="AV70" s="64"/>
      <c r="BI70" s="64"/>
      <c r="BR70" s="64"/>
      <c r="BV70" s="62" t="s">
        <v>332</v>
      </c>
      <c r="BW70" s="62">
        <v>713</v>
      </c>
      <c r="BX70" s="62">
        <v>79.2</v>
      </c>
      <c r="CC70" s="62" t="s">
        <v>332</v>
      </c>
      <c r="CD70" s="62">
        <v>4176619</v>
      </c>
      <c r="CE70" s="62">
        <v>79.2</v>
      </c>
      <c r="CO70" s="64"/>
    </row>
    <row r="71" spans="7:99" x14ac:dyDescent="0.25">
      <c r="G71" s="64"/>
      <c r="X71" s="64"/>
      <c r="AK71" s="64"/>
      <c r="AV71" s="64"/>
      <c r="BI71" s="64"/>
      <c r="BR71" s="64"/>
      <c r="BV71" s="62" t="s">
        <v>43</v>
      </c>
      <c r="BW71" s="62">
        <v>885</v>
      </c>
      <c r="BX71" s="62">
        <v>98.3</v>
      </c>
      <c r="CC71" s="62" t="s">
        <v>43</v>
      </c>
      <c r="CD71" s="62">
        <v>5184162</v>
      </c>
      <c r="CE71" s="62">
        <v>98.3</v>
      </c>
      <c r="CO71" s="64"/>
    </row>
    <row r="72" spans="7:99" x14ac:dyDescent="0.25">
      <c r="G72" s="64"/>
      <c r="X72" s="64"/>
      <c r="AK72" s="64"/>
      <c r="AV72" s="64"/>
      <c r="BI72" s="64"/>
      <c r="BR72" s="64"/>
      <c r="BU72" s="62" t="s">
        <v>69</v>
      </c>
      <c r="BV72" s="62" t="s">
        <v>70</v>
      </c>
      <c r="BW72" s="62">
        <v>15</v>
      </c>
      <c r="BX72" s="62">
        <v>1.7</v>
      </c>
      <c r="CB72" s="62" t="s">
        <v>69</v>
      </c>
      <c r="CC72" s="62" t="s">
        <v>70</v>
      </c>
      <c r="CD72" s="62">
        <v>87867</v>
      </c>
      <c r="CE72" s="62">
        <v>1.7</v>
      </c>
      <c r="CO72" s="64"/>
      <c r="CR72" s="24" t="s">
        <v>463</v>
      </c>
    </row>
    <row r="73" spans="7:99" x14ac:dyDescent="0.25">
      <c r="G73" s="64"/>
      <c r="X73" s="64"/>
      <c r="AK73" s="64"/>
      <c r="AV73" s="64"/>
      <c r="BI73" s="64"/>
      <c r="BR73" s="64"/>
      <c r="BU73" s="62" t="s">
        <v>43</v>
      </c>
      <c r="BW73" s="62">
        <v>900</v>
      </c>
      <c r="BX73" s="62">
        <v>100</v>
      </c>
      <c r="CB73" s="62" t="s">
        <v>43</v>
      </c>
      <c r="CD73" s="62">
        <v>5272029</v>
      </c>
      <c r="CE73" s="62">
        <v>100</v>
      </c>
      <c r="CO73" s="64"/>
      <c r="CT73" s="62" t="s">
        <v>3</v>
      </c>
      <c r="CU73" s="62" t="s">
        <v>4</v>
      </c>
    </row>
    <row r="74" spans="7:99" x14ac:dyDescent="0.25">
      <c r="G74" s="64"/>
      <c r="X74" s="64"/>
      <c r="AK74" s="64"/>
      <c r="AV74" s="64"/>
      <c r="BI74" s="64"/>
      <c r="BR74" s="64"/>
      <c r="CO74" s="64"/>
      <c r="CR74" s="62" t="s">
        <v>6</v>
      </c>
      <c r="CS74" s="62" t="s">
        <v>454</v>
      </c>
      <c r="CT74" s="62">
        <v>164019</v>
      </c>
      <c r="CU74" s="62">
        <v>3.1</v>
      </c>
    </row>
    <row r="75" spans="7:99" x14ac:dyDescent="0.25">
      <c r="G75" s="64"/>
      <c r="X75" s="64"/>
      <c r="AK75" s="64"/>
      <c r="AV75" s="64"/>
      <c r="BI75" s="64"/>
      <c r="BR75" s="64"/>
      <c r="CO75" s="64"/>
      <c r="CS75" s="62" t="s">
        <v>455</v>
      </c>
      <c r="CT75" s="62">
        <v>796662</v>
      </c>
      <c r="CU75" s="62">
        <v>15.1</v>
      </c>
    </row>
    <row r="76" spans="7:99" x14ac:dyDescent="0.25">
      <c r="G76" s="64"/>
      <c r="X76" s="64"/>
      <c r="AK76" s="64"/>
      <c r="AV76" s="64"/>
      <c r="BI76" s="64"/>
      <c r="BR76" s="64"/>
      <c r="CO76" s="64"/>
      <c r="CS76" s="62" t="s">
        <v>456</v>
      </c>
      <c r="CT76" s="62">
        <v>263601</v>
      </c>
      <c r="CU76" s="62">
        <v>5</v>
      </c>
    </row>
    <row r="77" spans="7:99" x14ac:dyDescent="0.25">
      <c r="G77" s="64"/>
      <c r="X77" s="64"/>
      <c r="AK77" s="64"/>
      <c r="AV77" s="64"/>
      <c r="BI77" s="64"/>
      <c r="BR77" s="64"/>
      <c r="BU77" s="24" t="s">
        <v>339</v>
      </c>
      <c r="CB77" s="24" t="s">
        <v>339</v>
      </c>
      <c r="CO77" s="64"/>
      <c r="CS77" s="62" t="s">
        <v>457</v>
      </c>
      <c r="CT77" s="62">
        <v>152303</v>
      </c>
      <c r="CU77" s="62">
        <v>2.9</v>
      </c>
    </row>
    <row r="78" spans="7:99" x14ac:dyDescent="0.25">
      <c r="G78" s="64"/>
      <c r="X78" s="64"/>
      <c r="AK78" s="64"/>
      <c r="AV78" s="64"/>
      <c r="BI78" s="64"/>
      <c r="BR78" s="64"/>
      <c r="BW78" s="62" t="s">
        <v>3</v>
      </c>
      <c r="BX78" s="62" t="s">
        <v>4</v>
      </c>
      <c r="CD78" s="62" t="s">
        <v>3</v>
      </c>
      <c r="CE78" s="62" t="s">
        <v>4</v>
      </c>
      <c r="CO78" s="64"/>
      <c r="CS78" s="62" t="s">
        <v>458</v>
      </c>
      <c r="CT78" s="62">
        <v>128872</v>
      </c>
      <c r="CU78" s="62">
        <v>2.4</v>
      </c>
    </row>
    <row r="79" spans="7:99" x14ac:dyDescent="0.25">
      <c r="G79" s="64"/>
      <c r="X79" s="64"/>
      <c r="AK79" s="64"/>
      <c r="AV79" s="64"/>
      <c r="BI79" s="64"/>
      <c r="BR79" s="64"/>
      <c r="BU79" s="62" t="s">
        <v>6</v>
      </c>
      <c r="BV79" s="62" t="s">
        <v>331</v>
      </c>
      <c r="BW79" s="62">
        <v>118</v>
      </c>
      <c r="BX79" s="62">
        <v>13.1</v>
      </c>
      <c r="CB79" s="62" t="s">
        <v>6</v>
      </c>
      <c r="CC79" s="62" t="s">
        <v>331</v>
      </c>
      <c r="CD79" s="62">
        <v>691222</v>
      </c>
      <c r="CE79" s="62">
        <v>13.1</v>
      </c>
      <c r="CO79" s="64"/>
      <c r="CS79" s="62" t="s">
        <v>43</v>
      </c>
      <c r="CT79" s="62">
        <v>1505457</v>
      </c>
      <c r="CU79" s="62">
        <v>28.6</v>
      </c>
    </row>
    <row r="80" spans="7:99" x14ac:dyDescent="0.25">
      <c r="G80" s="64"/>
      <c r="X80" s="64"/>
      <c r="AK80" s="64"/>
      <c r="AV80" s="64"/>
      <c r="BI80" s="64"/>
      <c r="BR80" s="64"/>
      <c r="BV80" s="62" t="s">
        <v>332</v>
      </c>
      <c r="BW80" s="62">
        <v>767</v>
      </c>
      <c r="BX80" s="62">
        <v>85.2</v>
      </c>
      <c r="CC80" s="62" t="s">
        <v>332</v>
      </c>
      <c r="CD80" s="62">
        <v>4492940</v>
      </c>
      <c r="CE80" s="62">
        <v>85.2</v>
      </c>
      <c r="CO80" s="64"/>
      <c r="CR80" s="62" t="s">
        <v>69</v>
      </c>
      <c r="CS80" s="62" t="s">
        <v>70</v>
      </c>
      <c r="CT80" s="62">
        <v>3766572</v>
      </c>
      <c r="CU80" s="62">
        <v>71.400000000000006</v>
      </c>
    </row>
    <row r="81" spans="4:99" x14ac:dyDescent="0.25">
      <c r="G81" s="64"/>
      <c r="X81" s="64"/>
      <c r="AK81" s="64"/>
      <c r="AV81" s="64"/>
      <c r="BI81" s="64"/>
      <c r="BR81" s="64"/>
      <c r="BV81" s="62" t="s">
        <v>43</v>
      </c>
      <c r="BW81" s="62">
        <v>885</v>
      </c>
      <c r="BX81" s="62">
        <v>98.3</v>
      </c>
      <c r="CC81" s="62" t="s">
        <v>43</v>
      </c>
      <c r="CD81" s="62">
        <v>5184162</v>
      </c>
      <c r="CE81" s="62">
        <v>98.3</v>
      </c>
      <c r="CO81" s="64"/>
      <c r="CR81" s="62" t="s">
        <v>43</v>
      </c>
      <c r="CT81" s="62">
        <v>5272029</v>
      </c>
      <c r="CU81" s="62">
        <v>100</v>
      </c>
    </row>
    <row r="82" spans="4:99" x14ac:dyDescent="0.25">
      <c r="G82" s="64"/>
      <c r="X82" s="64"/>
      <c r="AK82" s="64"/>
      <c r="AV82" s="64"/>
      <c r="BI82" s="64"/>
      <c r="BR82" s="64"/>
      <c r="BU82" s="62" t="s">
        <v>69</v>
      </c>
      <c r="BV82" s="62" t="s">
        <v>70</v>
      </c>
      <c r="BW82" s="62">
        <v>15</v>
      </c>
      <c r="BX82" s="62">
        <v>1.7</v>
      </c>
      <c r="CB82" s="62" t="s">
        <v>69</v>
      </c>
      <c r="CC82" s="62" t="s">
        <v>70</v>
      </c>
      <c r="CD82" s="62">
        <v>87867</v>
      </c>
      <c r="CE82" s="62">
        <v>1.7</v>
      </c>
      <c r="CO82" s="64"/>
    </row>
    <row r="83" spans="4:99" x14ac:dyDescent="0.25">
      <c r="G83" s="64"/>
      <c r="X83" s="64"/>
      <c r="AK83" s="64"/>
      <c r="AV83" s="64"/>
      <c r="BI83" s="64"/>
      <c r="BR83" s="64"/>
      <c r="BU83" s="62" t="s">
        <v>43</v>
      </c>
      <c r="BW83" s="62">
        <v>900</v>
      </c>
      <c r="BX83" s="62">
        <v>100</v>
      </c>
      <c r="CB83" s="62" t="s">
        <v>43</v>
      </c>
      <c r="CD83" s="62">
        <v>5272029</v>
      </c>
      <c r="CE83" s="62">
        <v>100</v>
      </c>
      <c r="CO83" s="64"/>
    </row>
    <row r="84" spans="4:99" x14ac:dyDescent="0.25">
      <c r="G84" s="64"/>
      <c r="X84" s="64"/>
      <c r="AK84" s="64"/>
      <c r="AV84" s="64"/>
      <c r="BI84" s="64"/>
      <c r="BR84" s="64"/>
      <c r="CO84" s="64"/>
    </row>
    <row r="85" spans="4:99" x14ac:dyDescent="0.25">
      <c r="G85" s="64"/>
      <c r="X85" s="64"/>
      <c r="AK85" s="64"/>
      <c r="AV85" s="64"/>
      <c r="BI85" s="64"/>
      <c r="BR85" s="64"/>
      <c r="CO85" s="64"/>
      <c r="CR85" s="24" t="s">
        <v>464</v>
      </c>
    </row>
    <row r="86" spans="4:99" x14ac:dyDescent="0.25">
      <c r="G86" s="64"/>
      <c r="X86" s="64"/>
      <c r="AK86" s="64"/>
      <c r="AV86" s="64"/>
      <c r="BI86" s="64"/>
      <c r="BR86" s="64"/>
      <c r="CO86" s="64"/>
      <c r="CT86" s="62" t="s">
        <v>3</v>
      </c>
      <c r="CU86" s="62" t="s">
        <v>4</v>
      </c>
    </row>
    <row r="87" spans="4:99" x14ac:dyDescent="0.25">
      <c r="G87" s="64"/>
      <c r="X87" s="64"/>
      <c r="AK87" s="64"/>
      <c r="AV87" s="64"/>
      <c r="BI87" s="64"/>
      <c r="BR87" s="64"/>
      <c r="BU87" s="24" t="s">
        <v>340</v>
      </c>
      <c r="CB87" s="24" t="s">
        <v>340</v>
      </c>
      <c r="CO87" s="64"/>
      <c r="CR87" s="62" t="s">
        <v>6</v>
      </c>
      <c r="CS87" s="62" t="s">
        <v>454</v>
      </c>
      <c r="CT87" s="62">
        <v>134730</v>
      </c>
      <c r="CU87" s="62">
        <v>2.6</v>
      </c>
    </row>
    <row r="88" spans="4:99" x14ac:dyDescent="0.25">
      <c r="G88" s="64"/>
      <c r="X88" s="64"/>
      <c r="AK88" s="64"/>
      <c r="AV88" s="64"/>
      <c r="BI88" s="64"/>
      <c r="BR88" s="64"/>
      <c r="BW88" s="62" t="s">
        <v>3</v>
      </c>
      <c r="BX88" s="62" t="s">
        <v>4</v>
      </c>
      <c r="CD88" s="62" t="s">
        <v>3</v>
      </c>
      <c r="CE88" s="62" t="s">
        <v>4</v>
      </c>
      <c r="CO88" s="64"/>
      <c r="CS88" s="62" t="s">
        <v>455</v>
      </c>
      <c r="CT88" s="62">
        <v>562350</v>
      </c>
      <c r="CU88" s="62">
        <v>10.7</v>
      </c>
    </row>
    <row r="89" spans="4:99" x14ac:dyDescent="0.25">
      <c r="G89" s="64"/>
      <c r="X89" s="64"/>
      <c r="AK89" s="64"/>
      <c r="AV89" s="64"/>
      <c r="BI89" s="64"/>
      <c r="BR89" s="64"/>
      <c r="BU89" s="62" t="s">
        <v>6</v>
      </c>
      <c r="BV89" s="62" t="s">
        <v>331</v>
      </c>
      <c r="BW89" s="62">
        <v>14</v>
      </c>
      <c r="BX89" s="62">
        <v>1.6</v>
      </c>
      <c r="CB89" s="62" t="s">
        <v>6</v>
      </c>
      <c r="CC89" s="62" t="s">
        <v>331</v>
      </c>
      <c r="CD89" s="62">
        <v>82009</v>
      </c>
      <c r="CE89" s="62">
        <v>1.6</v>
      </c>
      <c r="CO89" s="64"/>
      <c r="CS89" s="62" t="s">
        <v>456</v>
      </c>
      <c r="CT89" s="62">
        <v>123014</v>
      </c>
      <c r="CU89" s="62">
        <v>2.2999999999999998</v>
      </c>
    </row>
    <row r="90" spans="4:99" x14ac:dyDescent="0.25">
      <c r="G90" s="64"/>
      <c r="X90" s="64"/>
      <c r="AK90" s="64"/>
      <c r="AV90" s="64"/>
      <c r="BI90" s="64"/>
      <c r="BR90" s="64"/>
      <c r="BV90" s="62" t="s">
        <v>332</v>
      </c>
      <c r="BW90" s="62">
        <v>871</v>
      </c>
      <c r="BX90" s="62">
        <v>96.8</v>
      </c>
      <c r="CC90" s="62" t="s">
        <v>332</v>
      </c>
      <c r="CD90" s="62">
        <v>5102153</v>
      </c>
      <c r="CE90" s="62">
        <v>96.8</v>
      </c>
      <c r="CO90" s="64"/>
      <c r="CS90" s="62" t="s">
        <v>457</v>
      </c>
      <c r="CT90" s="62">
        <v>99583</v>
      </c>
      <c r="CU90" s="62">
        <v>1.9</v>
      </c>
    </row>
    <row r="91" spans="4:99" x14ac:dyDescent="0.25">
      <c r="G91" s="64"/>
      <c r="X91" s="64"/>
      <c r="AK91" s="64"/>
      <c r="AV91" s="64"/>
      <c r="BI91" s="64"/>
      <c r="BR91" s="64"/>
      <c r="BV91" s="62" t="s">
        <v>43</v>
      </c>
      <c r="BW91" s="62">
        <v>885</v>
      </c>
      <c r="BX91" s="62">
        <v>98.3</v>
      </c>
      <c r="CC91" s="62" t="s">
        <v>43</v>
      </c>
      <c r="CD91" s="62">
        <v>5184162</v>
      </c>
      <c r="CE91" s="62">
        <v>98.3</v>
      </c>
      <c r="CO91" s="64"/>
      <c r="CS91" s="62" t="s">
        <v>458</v>
      </c>
      <c r="CT91" s="62">
        <v>87867</v>
      </c>
      <c r="CU91" s="62">
        <v>1.7</v>
      </c>
    </row>
    <row r="92" spans="4:99" x14ac:dyDescent="0.25">
      <c r="G92" s="64"/>
      <c r="X92" s="64"/>
      <c r="AK92" s="64"/>
      <c r="AV92" s="64"/>
      <c r="BI92" s="64"/>
      <c r="BR92" s="64"/>
      <c r="BU92" s="62" t="s">
        <v>69</v>
      </c>
      <c r="BV92" s="62" t="s">
        <v>70</v>
      </c>
      <c r="BW92" s="62">
        <v>15</v>
      </c>
      <c r="BX92" s="62">
        <v>1.7</v>
      </c>
      <c r="CB92" s="62" t="s">
        <v>69</v>
      </c>
      <c r="CC92" s="62" t="s">
        <v>70</v>
      </c>
      <c r="CD92" s="62">
        <v>87867</v>
      </c>
      <c r="CE92" s="62">
        <v>1.7</v>
      </c>
      <c r="CO92" s="64"/>
      <c r="CS92" s="62" t="s">
        <v>43</v>
      </c>
      <c r="CT92" s="62">
        <v>1007543</v>
      </c>
      <c r="CU92" s="62">
        <v>19.100000000000001</v>
      </c>
    </row>
    <row r="93" spans="4:99" x14ac:dyDescent="0.25">
      <c r="G93" s="64"/>
      <c r="X93" s="64"/>
      <c r="AK93" s="64"/>
      <c r="AV93" s="64"/>
      <c r="BI93" s="64"/>
      <c r="BR93" s="64"/>
      <c r="BU93" s="62" t="s">
        <v>43</v>
      </c>
      <c r="BW93" s="62">
        <v>900</v>
      </c>
      <c r="BX93" s="62">
        <v>100</v>
      </c>
      <c r="CB93" s="62" t="s">
        <v>43</v>
      </c>
      <c r="CD93" s="62">
        <v>5272029</v>
      </c>
      <c r="CE93" s="62">
        <v>100</v>
      </c>
      <c r="CO93" s="64"/>
      <c r="CR93" s="62" t="s">
        <v>69</v>
      </c>
      <c r="CS93" s="62" t="s">
        <v>70</v>
      </c>
      <c r="CT93" s="62">
        <v>4264486</v>
      </c>
      <c r="CU93" s="62">
        <v>80.900000000000006</v>
      </c>
    </row>
    <row r="94" spans="4:99" x14ac:dyDescent="0.25">
      <c r="G94" s="64"/>
      <c r="X94" s="64"/>
      <c r="AK94" s="64"/>
      <c r="AV94" s="64"/>
      <c r="BI94" s="64"/>
      <c r="BR94" s="64"/>
      <c r="CO94" s="64"/>
      <c r="CR94" s="62" t="s">
        <v>43</v>
      </c>
      <c r="CT94" s="62">
        <v>5272029</v>
      </c>
      <c r="CU94" s="62">
        <v>100</v>
      </c>
    </row>
    <row r="95" spans="4:99" x14ac:dyDescent="0.25">
      <c r="G95" s="64"/>
      <c r="X95" s="64"/>
      <c r="AK95" s="64"/>
      <c r="AV95" s="64"/>
      <c r="BI95" s="64"/>
      <c r="BR95" s="64"/>
      <c r="CO95" s="64"/>
    </row>
    <row r="96" spans="4:99" x14ac:dyDescent="0.25">
      <c r="D96" s="229"/>
      <c r="G96" s="64"/>
      <c r="X96" s="64"/>
      <c r="AK96" s="64"/>
      <c r="AV96" s="64"/>
      <c r="BI96" s="64"/>
      <c r="BR96" s="64"/>
      <c r="CO96" s="64"/>
    </row>
    <row r="97" spans="4:99" x14ac:dyDescent="0.25">
      <c r="D97" s="229"/>
      <c r="G97" s="64"/>
      <c r="X97" s="64"/>
      <c r="AK97" s="64"/>
      <c r="AV97" s="64"/>
      <c r="BI97" s="64"/>
      <c r="BR97" s="64"/>
      <c r="BU97" s="24" t="s">
        <v>341</v>
      </c>
      <c r="CB97" s="24" t="s">
        <v>341</v>
      </c>
      <c r="CO97" s="64"/>
    </row>
    <row r="98" spans="4:99" x14ac:dyDescent="0.25">
      <c r="G98" s="64"/>
      <c r="X98" s="64"/>
      <c r="AK98" s="64"/>
      <c r="AV98" s="64"/>
      <c r="BI98" s="64"/>
      <c r="BR98" s="64"/>
      <c r="BW98" s="62" t="s">
        <v>3</v>
      </c>
      <c r="BX98" s="62" t="s">
        <v>4</v>
      </c>
      <c r="CD98" s="62" t="s">
        <v>3</v>
      </c>
      <c r="CE98" s="62" t="s">
        <v>4</v>
      </c>
      <c r="CO98" s="64"/>
      <c r="CR98" s="24" t="s">
        <v>465</v>
      </c>
    </row>
    <row r="99" spans="4:99" x14ac:dyDescent="0.25">
      <c r="G99" s="64"/>
      <c r="X99" s="64"/>
      <c r="AK99" s="64"/>
      <c r="AV99" s="64"/>
      <c r="BI99" s="64"/>
      <c r="BR99" s="64"/>
      <c r="BU99" s="62" t="s">
        <v>6</v>
      </c>
      <c r="BV99" s="62" t="s">
        <v>331</v>
      </c>
      <c r="BW99" s="62">
        <v>22</v>
      </c>
      <c r="BX99" s="62">
        <v>2.4</v>
      </c>
      <c r="CB99" s="62" t="s">
        <v>6</v>
      </c>
      <c r="CC99" s="62" t="s">
        <v>331</v>
      </c>
      <c r="CD99" s="62">
        <v>128872</v>
      </c>
      <c r="CE99" s="62">
        <v>2.4</v>
      </c>
      <c r="CO99" s="64"/>
      <c r="CT99" s="62" t="s">
        <v>3</v>
      </c>
      <c r="CU99" s="62" t="s">
        <v>4</v>
      </c>
    </row>
    <row r="100" spans="4:99" x14ac:dyDescent="0.25">
      <c r="G100" s="64"/>
      <c r="X100" s="64"/>
      <c r="AK100" s="64"/>
      <c r="AV100" s="64"/>
      <c r="BI100" s="64"/>
      <c r="BR100" s="64"/>
      <c r="BV100" s="62" t="s">
        <v>332</v>
      </c>
      <c r="BW100" s="62">
        <v>863</v>
      </c>
      <c r="BX100" s="62">
        <v>95.9</v>
      </c>
      <c r="CC100" s="62" t="s">
        <v>332</v>
      </c>
      <c r="CD100" s="62">
        <v>5055290</v>
      </c>
      <c r="CE100" s="62">
        <v>95.9</v>
      </c>
      <c r="CO100" s="64"/>
      <c r="CR100" s="62" t="s">
        <v>6</v>
      </c>
      <c r="CS100" s="62" t="s">
        <v>454</v>
      </c>
      <c r="CT100" s="62">
        <v>46862</v>
      </c>
      <c r="CU100" s="62">
        <v>0.9</v>
      </c>
    </row>
    <row r="101" spans="4:99" x14ac:dyDescent="0.25">
      <c r="G101" s="64"/>
      <c r="X101" s="64"/>
      <c r="AK101" s="64"/>
      <c r="AV101" s="64"/>
      <c r="BI101" s="64"/>
      <c r="BR101" s="64"/>
      <c r="BV101" s="62" t="s">
        <v>43</v>
      </c>
      <c r="BW101" s="62">
        <v>885</v>
      </c>
      <c r="BX101" s="62">
        <v>98.3</v>
      </c>
      <c r="CC101" s="62" t="s">
        <v>43</v>
      </c>
      <c r="CD101" s="62">
        <v>5184162</v>
      </c>
      <c r="CE101" s="62">
        <v>98.3</v>
      </c>
      <c r="CO101" s="64"/>
      <c r="CS101" s="62" t="s">
        <v>455</v>
      </c>
      <c r="CT101" s="62">
        <v>322180</v>
      </c>
      <c r="CU101" s="62">
        <v>6.1</v>
      </c>
    </row>
    <row r="102" spans="4:99" x14ac:dyDescent="0.25">
      <c r="G102" s="64"/>
      <c r="X102" s="64"/>
      <c r="AK102" s="64"/>
      <c r="AV102" s="64"/>
      <c r="BI102" s="64"/>
      <c r="BR102" s="64"/>
      <c r="BU102" s="62" t="s">
        <v>69</v>
      </c>
      <c r="BV102" s="62" t="s">
        <v>70</v>
      </c>
      <c r="BW102" s="62">
        <v>15</v>
      </c>
      <c r="BX102" s="62">
        <v>1.7</v>
      </c>
      <c r="CB102" s="62" t="s">
        <v>69</v>
      </c>
      <c r="CC102" s="62" t="s">
        <v>70</v>
      </c>
      <c r="CD102" s="62">
        <v>87867</v>
      </c>
      <c r="CE102" s="62">
        <v>1.7</v>
      </c>
      <c r="CO102" s="64"/>
      <c r="CS102" s="62" t="s">
        <v>456</v>
      </c>
      <c r="CT102" s="62">
        <v>105441</v>
      </c>
      <c r="CU102" s="62">
        <v>2</v>
      </c>
    </row>
    <row r="103" spans="4:99" x14ac:dyDescent="0.25">
      <c r="G103" s="64"/>
      <c r="X103" s="64"/>
      <c r="AK103" s="64"/>
      <c r="AV103" s="64"/>
      <c r="BI103" s="64"/>
      <c r="BR103" s="64"/>
      <c r="BU103" s="62" t="s">
        <v>43</v>
      </c>
      <c r="BW103" s="62">
        <v>900</v>
      </c>
      <c r="BX103" s="62">
        <v>100</v>
      </c>
      <c r="CB103" s="62" t="s">
        <v>43</v>
      </c>
      <c r="CD103" s="62">
        <v>5272029</v>
      </c>
      <c r="CE103" s="62">
        <v>100</v>
      </c>
      <c r="CO103" s="64"/>
      <c r="CS103" s="62" t="s">
        <v>457</v>
      </c>
      <c r="CT103" s="62">
        <v>99583</v>
      </c>
      <c r="CU103" s="62">
        <v>1.9</v>
      </c>
    </row>
    <row r="104" spans="4:99" x14ac:dyDescent="0.25">
      <c r="G104" s="64"/>
      <c r="X104" s="64"/>
      <c r="AK104" s="64"/>
      <c r="AV104" s="64"/>
      <c r="BI104" s="64"/>
      <c r="BR104" s="64"/>
      <c r="CO104" s="64"/>
      <c r="CS104" s="62" t="s">
        <v>458</v>
      </c>
      <c r="CT104" s="62">
        <v>117156</v>
      </c>
      <c r="CU104" s="62">
        <v>2.2000000000000002</v>
      </c>
    </row>
    <row r="105" spans="4:99" x14ac:dyDescent="0.25">
      <c r="G105" s="64"/>
      <c r="X105" s="64"/>
      <c r="AK105" s="64"/>
      <c r="AV105" s="64"/>
      <c r="BI105" s="64"/>
      <c r="BR105" s="64"/>
      <c r="CO105" s="64"/>
      <c r="CS105" s="62" t="s">
        <v>43</v>
      </c>
      <c r="CT105" s="62">
        <v>691222</v>
      </c>
      <c r="CU105" s="62">
        <v>13.1</v>
      </c>
    </row>
    <row r="106" spans="4:99" x14ac:dyDescent="0.25">
      <c r="G106" s="64"/>
      <c r="X106" s="64"/>
      <c r="AK106" s="64"/>
      <c r="AV106" s="64"/>
      <c r="BI106" s="64"/>
      <c r="BR106" s="64"/>
      <c r="CO106" s="64"/>
      <c r="CR106" s="62" t="s">
        <v>69</v>
      </c>
      <c r="CS106" s="62" t="s">
        <v>70</v>
      </c>
      <c r="CT106" s="62">
        <v>4580807</v>
      </c>
      <c r="CU106" s="62">
        <v>86.9</v>
      </c>
    </row>
    <row r="107" spans="4:99" x14ac:dyDescent="0.25">
      <c r="G107" s="64"/>
      <c r="X107" s="64"/>
      <c r="AK107" s="64"/>
      <c r="AV107" s="64"/>
      <c r="BI107" s="64"/>
      <c r="BR107" s="64"/>
      <c r="BU107" s="24" t="s">
        <v>342</v>
      </c>
      <c r="CB107" s="24" t="s">
        <v>342</v>
      </c>
      <c r="CO107" s="64"/>
      <c r="CR107" s="62" t="s">
        <v>43</v>
      </c>
      <c r="CT107" s="62">
        <v>5272029</v>
      </c>
      <c r="CU107" s="62">
        <v>100</v>
      </c>
    </row>
    <row r="108" spans="4:99" x14ac:dyDescent="0.25">
      <c r="G108" s="64"/>
      <c r="X108" s="64"/>
      <c r="AK108" s="64"/>
      <c r="AV108" s="64"/>
      <c r="BI108" s="64"/>
      <c r="BR108" s="64"/>
      <c r="BW108" s="62" t="s">
        <v>3</v>
      </c>
      <c r="BX108" s="62" t="s">
        <v>4</v>
      </c>
      <c r="CD108" s="62" t="s">
        <v>3</v>
      </c>
      <c r="CE108" s="62" t="s">
        <v>4</v>
      </c>
      <c r="CO108" s="64"/>
    </row>
    <row r="109" spans="4:99" x14ac:dyDescent="0.25">
      <c r="G109" s="64"/>
      <c r="X109" s="64"/>
      <c r="AK109" s="64"/>
      <c r="AV109" s="64"/>
      <c r="BI109" s="64"/>
      <c r="BR109" s="64"/>
      <c r="BU109" s="62" t="s">
        <v>6</v>
      </c>
      <c r="BV109" s="62" t="s">
        <v>331</v>
      </c>
      <c r="BW109" s="62">
        <v>857</v>
      </c>
      <c r="BX109" s="62">
        <v>95.2</v>
      </c>
      <c r="CB109" s="62" t="s">
        <v>6</v>
      </c>
      <c r="CC109" s="62" t="s">
        <v>331</v>
      </c>
      <c r="CD109" s="62">
        <v>5020143</v>
      </c>
      <c r="CE109" s="62">
        <v>95.2</v>
      </c>
      <c r="CO109" s="64"/>
    </row>
    <row r="110" spans="4:99" x14ac:dyDescent="0.25">
      <c r="G110" s="64"/>
      <c r="X110" s="64"/>
      <c r="AK110" s="64"/>
      <c r="AV110" s="64"/>
      <c r="BI110" s="64"/>
      <c r="BR110" s="64"/>
      <c r="BV110" s="62" t="s">
        <v>332</v>
      </c>
      <c r="BW110" s="62">
        <v>28</v>
      </c>
      <c r="BX110" s="62">
        <v>3.1</v>
      </c>
      <c r="CC110" s="62" t="s">
        <v>332</v>
      </c>
      <c r="CD110" s="62">
        <v>164019</v>
      </c>
      <c r="CE110" s="62">
        <v>3.1</v>
      </c>
      <c r="CO110" s="64"/>
    </row>
    <row r="111" spans="4:99" x14ac:dyDescent="0.25">
      <c r="G111" s="64"/>
      <c r="X111" s="64"/>
      <c r="AK111" s="64"/>
      <c r="AV111" s="64"/>
      <c r="BI111" s="64"/>
      <c r="BR111" s="64"/>
      <c r="BV111" s="62" t="s">
        <v>43</v>
      </c>
      <c r="BW111" s="62">
        <v>885</v>
      </c>
      <c r="BX111" s="62">
        <v>98.3</v>
      </c>
      <c r="CC111" s="62" t="s">
        <v>43</v>
      </c>
      <c r="CD111" s="62">
        <v>5184162</v>
      </c>
      <c r="CE111" s="62">
        <v>98.3</v>
      </c>
      <c r="CO111" s="64"/>
      <c r="CR111" s="24" t="s">
        <v>466</v>
      </c>
    </row>
    <row r="112" spans="4:99" x14ac:dyDescent="0.25">
      <c r="G112" s="64"/>
      <c r="X112" s="64"/>
      <c r="AK112" s="64"/>
      <c r="AV112" s="64"/>
      <c r="BI112" s="64"/>
      <c r="BR112" s="64"/>
      <c r="BU112" s="62" t="s">
        <v>69</v>
      </c>
      <c r="BV112" s="62" t="s">
        <v>70</v>
      </c>
      <c r="BW112" s="62">
        <v>15</v>
      </c>
      <c r="BX112" s="62">
        <v>1.7</v>
      </c>
      <c r="CB112" s="62" t="s">
        <v>69</v>
      </c>
      <c r="CC112" s="62" t="s">
        <v>70</v>
      </c>
      <c r="CD112" s="62">
        <v>87867</v>
      </c>
      <c r="CE112" s="62">
        <v>1.7</v>
      </c>
      <c r="CO112" s="64"/>
      <c r="CT112" s="62" t="s">
        <v>3</v>
      </c>
      <c r="CU112" s="62" t="s">
        <v>4</v>
      </c>
    </row>
    <row r="113" spans="7:99" x14ac:dyDescent="0.25">
      <c r="G113" s="64"/>
      <c r="X113" s="64"/>
      <c r="AK113" s="64"/>
      <c r="AV113" s="64"/>
      <c r="BI113" s="64"/>
      <c r="BR113" s="64"/>
      <c r="BU113" s="62" t="s">
        <v>43</v>
      </c>
      <c r="BW113" s="62">
        <v>900</v>
      </c>
      <c r="BX113" s="62">
        <v>100</v>
      </c>
      <c r="CB113" s="62" t="s">
        <v>43</v>
      </c>
      <c r="CD113" s="62">
        <v>5272029</v>
      </c>
      <c r="CE113" s="62">
        <v>100</v>
      </c>
      <c r="CO113" s="64"/>
      <c r="CR113" s="62" t="s">
        <v>6</v>
      </c>
      <c r="CS113" s="62" t="s">
        <v>455</v>
      </c>
      <c r="CT113" s="62">
        <v>23431</v>
      </c>
      <c r="CU113" s="62">
        <v>0.4</v>
      </c>
    </row>
    <row r="114" spans="7:99" x14ac:dyDescent="0.25">
      <c r="G114" s="64"/>
      <c r="X114" s="64"/>
      <c r="AK114" s="64"/>
      <c r="AV114" s="64"/>
      <c r="BI114" s="64"/>
      <c r="BR114" s="64"/>
      <c r="CO114" s="64"/>
      <c r="CS114" s="62" t="s">
        <v>456</v>
      </c>
      <c r="CT114" s="62">
        <v>17573</v>
      </c>
      <c r="CU114" s="62">
        <v>0.3</v>
      </c>
    </row>
    <row r="115" spans="7:99" x14ac:dyDescent="0.25">
      <c r="G115" s="64"/>
      <c r="X115" s="64"/>
      <c r="AK115" s="64"/>
      <c r="AV115" s="64"/>
      <c r="BI115" s="64"/>
      <c r="BR115" s="64"/>
      <c r="CO115" s="64"/>
      <c r="CS115" s="62" t="s">
        <v>457</v>
      </c>
      <c r="CT115" s="62">
        <v>17573</v>
      </c>
      <c r="CU115" s="62">
        <v>0.3</v>
      </c>
    </row>
    <row r="116" spans="7:99" x14ac:dyDescent="0.25">
      <c r="G116" s="64"/>
      <c r="X116" s="64"/>
      <c r="AK116" s="64"/>
      <c r="AV116" s="64"/>
      <c r="BI116" s="64"/>
      <c r="BR116" s="64"/>
      <c r="CO116" s="64"/>
      <c r="CS116" s="62" t="s">
        <v>458</v>
      </c>
      <c r="CT116" s="62">
        <v>23431</v>
      </c>
      <c r="CU116" s="62">
        <v>0.4</v>
      </c>
    </row>
    <row r="117" spans="7:99" x14ac:dyDescent="0.25">
      <c r="G117" s="64"/>
      <c r="X117" s="64"/>
      <c r="AK117" s="64"/>
      <c r="AV117" s="64"/>
      <c r="BI117" s="64"/>
      <c r="BR117" s="64"/>
      <c r="BU117" s="24" t="s">
        <v>343</v>
      </c>
      <c r="CB117" s="24" t="s">
        <v>343</v>
      </c>
      <c r="CO117" s="64"/>
      <c r="CS117" s="62" t="s">
        <v>43</v>
      </c>
      <c r="CT117" s="62">
        <v>82009</v>
      </c>
      <c r="CU117" s="62">
        <v>1.6</v>
      </c>
    </row>
    <row r="118" spans="7:99" x14ac:dyDescent="0.25">
      <c r="G118" s="64"/>
      <c r="X118" s="64"/>
      <c r="AK118" s="64"/>
      <c r="AV118" s="64"/>
      <c r="BI118" s="64"/>
      <c r="BR118" s="64"/>
      <c r="BW118" s="62" t="s">
        <v>3</v>
      </c>
      <c r="BX118" s="62" t="s">
        <v>4</v>
      </c>
      <c r="CD118" s="62" t="s">
        <v>3</v>
      </c>
      <c r="CE118" s="62" t="s">
        <v>4</v>
      </c>
      <c r="CO118" s="64"/>
      <c r="CR118" s="62" t="s">
        <v>69</v>
      </c>
      <c r="CS118" s="62" t="s">
        <v>70</v>
      </c>
      <c r="CT118" s="62">
        <v>5190020</v>
      </c>
      <c r="CU118" s="62">
        <v>98.4</v>
      </c>
    </row>
    <row r="119" spans="7:99" x14ac:dyDescent="0.25">
      <c r="G119" s="64"/>
      <c r="X119" s="64"/>
      <c r="AK119" s="64"/>
      <c r="AV119" s="64"/>
      <c r="BI119" s="64"/>
      <c r="BR119" s="64"/>
      <c r="BU119" s="62" t="s">
        <v>6</v>
      </c>
      <c r="BV119" s="62" t="s">
        <v>331</v>
      </c>
      <c r="BW119" s="62">
        <v>143</v>
      </c>
      <c r="BX119" s="62">
        <v>15.9</v>
      </c>
      <c r="CB119" s="62" t="s">
        <v>6</v>
      </c>
      <c r="CC119" s="62" t="s">
        <v>331</v>
      </c>
      <c r="CD119" s="62">
        <v>837667</v>
      </c>
      <c r="CE119" s="62">
        <v>15.9</v>
      </c>
      <c r="CO119" s="64"/>
      <c r="CR119" s="62" t="s">
        <v>43</v>
      </c>
      <c r="CT119" s="62">
        <v>5272029</v>
      </c>
      <c r="CU119" s="62">
        <v>100</v>
      </c>
    </row>
    <row r="120" spans="7:99" x14ac:dyDescent="0.25">
      <c r="G120" s="64"/>
      <c r="X120" s="64"/>
      <c r="AK120" s="64"/>
      <c r="AV120" s="64"/>
      <c r="BI120" s="64"/>
      <c r="BR120" s="64"/>
      <c r="BV120" s="62" t="s">
        <v>332</v>
      </c>
      <c r="BW120" s="62">
        <v>742</v>
      </c>
      <c r="BX120" s="62">
        <v>82.4</v>
      </c>
      <c r="CC120" s="62" t="s">
        <v>332</v>
      </c>
      <c r="CD120" s="62">
        <v>4346495</v>
      </c>
      <c r="CE120" s="62">
        <v>82.4</v>
      </c>
      <c r="CO120" s="64"/>
    </row>
    <row r="121" spans="7:99" x14ac:dyDescent="0.25">
      <c r="G121" s="64"/>
      <c r="X121" s="64"/>
      <c r="AK121" s="64"/>
      <c r="AV121" s="64"/>
      <c r="BI121" s="64"/>
      <c r="BR121" s="64"/>
      <c r="BV121" s="62" t="s">
        <v>43</v>
      </c>
      <c r="BW121" s="62">
        <v>885</v>
      </c>
      <c r="BX121" s="62">
        <v>98.3</v>
      </c>
      <c r="CC121" s="62" t="s">
        <v>43</v>
      </c>
      <c r="CD121" s="62">
        <v>5184162</v>
      </c>
      <c r="CE121" s="62">
        <v>98.3</v>
      </c>
      <c r="CO121" s="64"/>
    </row>
    <row r="122" spans="7:99" x14ac:dyDescent="0.25">
      <c r="G122" s="64"/>
      <c r="X122" s="64"/>
      <c r="AK122" s="64"/>
      <c r="AV122" s="64"/>
      <c r="BI122" s="64"/>
      <c r="BR122" s="64"/>
      <c r="BU122" s="62" t="s">
        <v>69</v>
      </c>
      <c r="BV122" s="62" t="s">
        <v>70</v>
      </c>
      <c r="BW122" s="62">
        <v>15</v>
      </c>
      <c r="BX122" s="62">
        <v>1.7</v>
      </c>
      <c r="CB122" s="62" t="s">
        <v>69</v>
      </c>
      <c r="CC122" s="62" t="s">
        <v>70</v>
      </c>
      <c r="CD122" s="62">
        <v>87867</v>
      </c>
      <c r="CE122" s="62">
        <v>1.7</v>
      </c>
      <c r="CO122" s="64"/>
    </row>
    <row r="123" spans="7:99" x14ac:dyDescent="0.25">
      <c r="G123" s="64"/>
      <c r="X123" s="64"/>
      <c r="AK123" s="64"/>
      <c r="AV123" s="64"/>
      <c r="BI123" s="64"/>
      <c r="BR123" s="64"/>
      <c r="BU123" s="62" t="s">
        <v>43</v>
      </c>
      <c r="BW123" s="62">
        <v>900</v>
      </c>
      <c r="BX123" s="62">
        <v>100</v>
      </c>
      <c r="CB123" s="62" t="s">
        <v>43</v>
      </c>
      <c r="CD123" s="62">
        <v>5272029</v>
      </c>
      <c r="CE123" s="62">
        <v>100</v>
      </c>
      <c r="CO123" s="64"/>
      <c r="CR123" s="24" t="s">
        <v>467</v>
      </c>
    </row>
    <row r="124" spans="7:99" x14ac:dyDescent="0.25">
      <c r="G124" s="64"/>
      <c r="X124" s="64"/>
      <c r="AK124" s="64"/>
      <c r="AV124" s="64"/>
      <c r="BI124" s="64"/>
      <c r="BR124" s="64"/>
      <c r="CO124" s="64"/>
      <c r="CT124" s="62" t="s">
        <v>3</v>
      </c>
      <c r="CU124" s="62" t="s">
        <v>4</v>
      </c>
    </row>
    <row r="125" spans="7:99" x14ac:dyDescent="0.25">
      <c r="G125" s="64"/>
      <c r="X125" s="64"/>
      <c r="AK125" s="64"/>
      <c r="AV125" s="64"/>
      <c r="BI125" s="64"/>
      <c r="BR125" s="64"/>
      <c r="CO125" s="64"/>
      <c r="CR125" s="62" t="s">
        <v>6</v>
      </c>
      <c r="CS125" s="62" t="s">
        <v>455</v>
      </c>
      <c r="CT125" s="62">
        <v>64436</v>
      </c>
      <c r="CU125" s="62">
        <v>1.2</v>
      </c>
    </row>
    <row r="126" spans="7:99" x14ac:dyDescent="0.25">
      <c r="G126" s="64"/>
      <c r="X126" s="64"/>
      <c r="AK126" s="64"/>
      <c r="AV126" s="64"/>
      <c r="BI126" s="64"/>
      <c r="BR126" s="64"/>
      <c r="CO126" s="64"/>
      <c r="CS126" s="62" t="s">
        <v>456</v>
      </c>
      <c r="CT126" s="62">
        <v>11716</v>
      </c>
      <c r="CU126" s="62">
        <v>0.2</v>
      </c>
    </row>
    <row r="127" spans="7:99" x14ac:dyDescent="0.25">
      <c r="G127" s="64"/>
      <c r="X127" s="64"/>
      <c r="AK127" s="64"/>
      <c r="AV127" s="64"/>
      <c r="BI127" s="64"/>
      <c r="BR127" s="64"/>
      <c r="BU127" s="24" t="s">
        <v>344</v>
      </c>
      <c r="CB127" s="24" t="s">
        <v>344</v>
      </c>
      <c r="CO127" s="64"/>
      <c r="CS127" s="62" t="s">
        <v>457</v>
      </c>
      <c r="CT127" s="62">
        <v>23431</v>
      </c>
      <c r="CU127" s="62">
        <v>0.4</v>
      </c>
    </row>
    <row r="128" spans="7:99" x14ac:dyDescent="0.25">
      <c r="G128" s="64"/>
      <c r="X128" s="64"/>
      <c r="AK128" s="64"/>
      <c r="AV128" s="64"/>
      <c r="BI128" s="64"/>
      <c r="BR128" s="64"/>
      <c r="BW128" s="62" t="s">
        <v>3</v>
      </c>
      <c r="BX128" s="62" t="s">
        <v>4</v>
      </c>
      <c r="CD128" s="62" t="s">
        <v>3</v>
      </c>
      <c r="CE128" s="62" t="s">
        <v>4</v>
      </c>
      <c r="CO128" s="64"/>
      <c r="CS128" s="62" t="s">
        <v>458</v>
      </c>
      <c r="CT128" s="62">
        <v>29289</v>
      </c>
      <c r="CU128" s="62">
        <v>0.6</v>
      </c>
    </row>
    <row r="129" spans="7:99" x14ac:dyDescent="0.25">
      <c r="G129" s="64"/>
      <c r="X129" s="64"/>
      <c r="AK129" s="64"/>
      <c r="AV129" s="64"/>
      <c r="BI129" s="64"/>
      <c r="BR129" s="64"/>
      <c r="BU129" s="62" t="s">
        <v>6</v>
      </c>
      <c r="BV129" s="62" t="s">
        <v>331</v>
      </c>
      <c r="BW129" s="62">
        <v>37</v>
      </c>
      <c r="BX129" s="62">
        <v>4.0999999999999996</v>
      </c>
      <c r="CB129" s="62" t="s">
        <v>6</v>
      </c>
      <c r="CC129" s="62" t="s">
        <v>331</v>
      </c>
      <c r="CD129" s="62">
        <v>216739</v>
      </c>
      <c r="CE129" s="62">
        <v>4.0999999999999996</v>
      </c>
      <c r="CO129" s="64"/>
      <c r="CS129" s="62" t="s">
        <v>43</v>
      </c>
      <c r="CT129" s="62">
        <v>128872</v>
      </c>
      <c r="CU129" s="62">
        <v>2.4</v>
      </c>
    </row>
    <row r="130" spans="7:99" x14ac:dyDescent="0.25">
      <c r="G130" s="64"/>
      <c r="X130" s="64"/>
      <c r="AK130" s="64"/>
      <c r="AV130" s="64"/>
      <c r="BI130" s="64"/>
      <c r="BR130" s="64"/>
      <c r="BV130" s="62" t="s">
        <v>332</v>
      </c>
      <c r="BW130" s="62">
        <v>848</v>
      </c>
      <c r="BX130" s="62">
        <v>94.2</v>
      </c>
      <c r="CC130" s="62" t="s">
        <v>332</v>
      </c>
      <c r="CD130" s="62">
        <v>4967423</v>
      </c>
      <c r="CE130" s="62">
        <v>94.2</v>
      </c>
      <c r="CO130" s="64"/>
      <c r="CR130" s="62" t="s">
        <v>69</v>
      </c>
      <c r="CS130" s="62" t="s">
        <v>70</v>
      </c>
      <c r="CT130" s="62">
        <v>5143157</v>
      </c>
      <c r="CU130" s="62">
        <v>97.6</v>
      </c>
    </row>
    <row r="131" spans="7:99" x14ac:dyDescent="0.25">
      <c r="G131" s="64"/>
      <c r="X131" s="64"/>
      <c r="AK131" s="64"/>
      <c r="AV131" s="64"/>
      <c r="BI131" s="64"/>
      <c r="BR131" s="64"/>
      <c r="BV131" s="62" t="s">
        <v>43</v>
      </c>
      <c r="BW131" s="62">
        <v>885</v>
      </c>
      <c r="BX131" s="62">
        <v>98.3</v>
      </c>
      <c r="CC131" s="62" t="s">
        <v>43</v>
      </c>
      <c r="CD131" s="62">
        <v>5184162</v>
      </c>
      <c r="CE131" s="62">
        <v>98.3</v>
      </c>
      <c r="CO131" s="64"/>
      <c r="CR131" s="62" t="s">
        <v>43</v>
      </c>
      <c r="CT131" s="62">
        <v>5272029</v>
      </c>
      <c r="CU131" s="62">
        <v>100</v>
      </c>
    </row>
    <row r="132" spans="7:99" x14ac:dyDescent="0.25">
      <c r="G132" s="64"/>
      <c r="X132" s="64"/>
      <c r="AK132" s="64"/>
      <c r="AV132" s="64"/>
      <c r="BI132" s="64"/>
      <c r="BR132" s="64"/>
      <c r="BU132" s="62" t="s">
        <v>69</v>
      </c>
      <c r="BV132" s="62" t="s">
        <v>70</v>
      </c>
      <c r="BW132" s="62">
        <v>15</v>
      </c>
      <c r="BX132" s="62">
        <v>1.7</v>
      </c>
      <c r="CB132" s="62" t="s">
        <v>69</v>
      </c>
      <c r="CC132" s="62" t="s">
        <v>70</v>
      </c>
      <c r="CD132" s="62">
        <v>87867</v>
      </c>
      <c r="CE132" s="62">
        <v>1.7</v>
      </c>
      <c r="CO132" s="64"/>
    </row>
    <row r="133" spans="7:99" x14ac:dyDescent="0.25">
      <c r="G133" s="64"/>
      <c r="X133" s="64"/>
      <c r="AK133" s="64"/>
      <c r="AV133" s="64"/>
      <c r="BI133" s="64"/>
      <c r="BR133" s="64"/>
      <c r="BU133" s="62" t="s">
        <v>43</v>
      </c>
      <c r="BW133" s="62">
        <v>900</v>
      </c>
      <c r="BX133" s="62">
        <v>100</v>
      </c>
      <c r="CB133" s="62" t="s">
        <v>43</v>
      </c>
      <c r="CD133" s="62">
        <v>5272029</v>
      </c>
      <c r="CE133" s="62">
        <v>100</v>
      </c>
      <c r="CO133" s="64"/>
    </row>
    <row r="134" spans="7:99" x14ac:dyDescent="0.25">
      <c r="G134" s="64"/>
      <c r="X134" s="64"/>
      <c r="AK134" s="64"/>
      <c r="AV134" s="64"/>
      <c r="BI134" s="64"/>
      <c r="BR134" s="64"/>
      <c r="CO134" s="64"/>
    </row>
    <row r="135" spans="7:99" x14ac:dyDescent="0.25">
      <c r="G135" s="64"/>
      <c r="X135" s="64"/>
      <c r="AK135" s="64"/>
      <c r="AV135" s="64"/>
      <c r="BI135" s="64"/>
      <c r="BR135" s="64"/>
      <c r="CO135" s="64"/>
      <c r="CR135" s="24" t="s">
        <v>468</v>
      </c>
    </row>
    <row r="136" spans="7:99" x14ac:dyDescent="0.25">
      <c r="G136" s="64"/>
      <c r="X136" s="64"/>
      <c r="AK136" s="64"/>
      <c r="AV136" s="64"/>
      <c r="BI136" s="64"/>
      <c r="BR136" s="64"/>
      <c r="CO136" s="64"/>
      <c r="CT136" s="62" t="s">
        <v>3</v>
      </c>
      <c r="CU136" s="62" t="s">
        <v>4</v>
      </c>
    </row>
    <row r="137" spans="7:99" x14ac:dyDescent="0.25">
      <c r="G137" s="64"/>
      <c r="X137" s="64"/>
      <c r="AK137" s="64"/>
      <c r="AV137" s="64"/>
      <c r="BI137" s="64"/>
      <c r="BR137" s="64"/>
      <c r="BU137" s="24" t="s">
        <v>345</v>
      </c>
      <c r="CB137" s="24" t="s">
        <v>345</v>
      </c>
      <c r="CO137" s="64"/>
      <c r="CR137" s="62" t="s">
        <v>6</v>
      </c>
      <c r="CS137" s="62" t="s">
        <v>454</v>
      </c>
      <c r="CT137" s="62">
        <v>70294</v>
      </c>
      <c r="CU137" s="62">
        <v>1.3</v>
      </c>
    </row>
    <row r="138" spans="7:99" x14ac:dyDescent="0.25">
      <c r="G138" s="64"/>
      <c r="X138" s="64"/>
      <c r="AK138" s="64"/>
      <c r="AV138" s="64"/>
      <c r="BI138" s="64"/>
      <c r="BR138" s="64"/>
      <c r="BW138" s="62" t="s">
        <v>3</v>
      </c>
      <c r="BX138" s="62" t="s">
        <v>4</v>
      </c>
      <c r="CD138" s="62" t="s">
        <v>3</v>
      </c>
      <c r="CE138" s="62" t="s">
        <v>4</v>
      </c>
      <c r="CO138" s="64"/>
      <c r="CS138" s="62" t="s">
        <v>455</v>
      </c>
      <c r="CT138" s="62">
        <v>1634329</v>
      </c>
      <c r="CU138" s="62">
        <v>31</v>
      </c>
    </row>
    <row r="139" spans="7:99" x14ac:dyDescent="0.25">
      <c r="G139" s="64"/>
      <c r="X139" s="64"/>
      <c r="AK139" s="64"/>
      <c r="AV139" s="64"/>
      <c r="BI139" s="64"/>
      <c r="BR139" s="64"/>
      <c r="BU139" s="62" t="s">
        <v>6</v>
      </c>
      <c r="BV139" s="62" t="s">
        <v>331</v>
      </c>
      <c r="BW139" s="62">
        <v>18</v>
      </c>
      <c r="BX139" s="62">
        <v>2</v>
      </c>
      <c r="CB139" s="62" t="s">
        <v>6</v>
      </c>
      <c r="CC139" s="62" t="s">
        <v>331</v>
      </c>
      <c r="CD139" s="62">
        <v>105441</v>
      </c>
      <c r="CE139" s="62">
        <v>2</v>
      </c>
      <c r="CO139" s="64"/>
      <c r="CS139" s="62" t="s">
        <v>456</v>
      </c>
      <c r="CT139" s="62">
        <v>1235998</v>
      </c>
      <c r="CU139" s="62">
        <v>23.4</v>
      </c>
    </row>
    <row r="140" spans="7:99" x14ac:dyDescent="0.25">
      <c r="G140" s="64"/>
      <c r="X140" s="64"/>
      <c r="AK140" s="64"/>
      <c r="AV140" s="64"/>
      <c r="BI140" s="64"/>
      <c r="BR140" s="64"/>
      <c r="BV140" s="62" t="s">
        <v>332</v>
      </c>
      <c r="BW140" s="62">
        <v>867</v>
      </c>
      <c r="BX140" s="62">
        <v>96.3</v>
      </c>
      <c r="CC140" s="62" t="s">
        <v>332</v>
      </c>
      <c r="CD140" s="62">
        <v>5078721</v>
      </c>
      <c r="CE140" s="62">
        <v>96.3</v>
      </c>
      <c r="CO140" s="64"/>
      <c r="CS140" s="62" t="s">
        <v>457</v>
      </c>
      <c r="CT140" s="62">
        <v>1862784</v>
      </c>
      <c r="CU140" s="62">
        <v>35.299999999999997</v>
      </c>
    </row>
    <row r="141" spans="7:99" x14ac:dyDescent="0.25">
      <c r="G141" s="64"/>
      <c r="X141" s="64"/>
      <c r="AK141" s="64"/>
      <c r="AV141" s="64"/>
      <c r="BI141" s="64"/>
      <c r="BR141" s="64"/>
      <c r="BV141" s="62" t="s">
        <v>43</v>
      </c>
      <c r="BW141" s="62">
        <v>885</v>
      </c>
      <c r="BX141" s="62">
        <v>98.3</v>
      </c>
      <c r="CC141" s="62" t="s">
        <v>43</v>
      </c>
      <c r="CD141" s="62">
        <v>5184162</v>
      </c>
      <c r="CE141" s="62">
        <v>98.3</v>
      </c>
      <c r="CO141" s="64"/>
      <c r="CS141" s="62" t="s">
        <v>458</v>
      </c>
      <c r="CT141" s="62">
        <v>216739</v>
      </c>
      <c r="CU141" s="62">
        <v>4.0999999999999996</v>
      </c>
    </row>
    <row r="142" spans="7:99" x14ac:dyDescent="0.25">
      <c r="G142" s="64"/>
      <c r="X142" s="64"/>
      <c r="AK142" s="64"/>
      <c r="AV142" s="64"/>
      <c r="BI142" s="64"/>
      <c r="BR142" s="64"/>
      <c r="BU142" s="62" t="s">
        <v>69</v>
      </c>
      <c r="BV142" s="62" t="s">
        <v>70</v>
      </c>
      <c r="BW142" s="62">
        <v>15</v>
      </c>
      <c r="BX142" s="62">
        <v>1.7</v>
      </c>
      <c r="CB142" s="62" t="s">
        <v>69</v>
      </c>
      <c r="CC142" s="62" t="s">
        <v>70</v>
      </c>
      <c r="CD142" s="62">
        <v>87867</v>
      </c>
      <c r="CE142" s="62">
        <v>1.7</v>
      </c>
      <c r="CO142" s="64"/>
      <c r="CS142" s="62" t="s">
        <v>43</v>
      </c>
      <c r="CT142" s="62">
        <v>5020143</v>
      </c>
      <c r="CU142" s="62">
        <v>95.2</v>
      </c>
    </row>
    <row r="143" spans="7:99" x14ac:dyDescent="0.25">
      <c r="G143" s="64"/>
      <c r="X143" s="64"/>
      <c r="AK143" s="64"/>
      <c r="AV143" s="64"/>
      <c r="BI143" s="64"/>
      <c r="BR143" s="64"/>
      <c r="BU143" s="62" t="s">
        <v>43</v>
      </c>
      <c r="BW143" s="62">
        <v>900</v>
      </c>
      <c r="BX143" s="62">
        <v>100</v>
      </c>
      <c r="CB143" s="62" t="s">
        <v>43</v>
      </c>
      <c r="CD143" s="62">
        <v>5272029</v>
      </c>
      <c r="CE143" s="62">
        <v>100</v>
      </c>
      <c r="CO143" s="64"/>
      <c r="CR143" s="62" t="s">
        <v>69</v>
      </c>
      <c r="CS143" s="62" t="s">
        <v>70</v>
      </c>
      <c r="CT143" s="62">
        <v>251886</v>
      </c>
      <c r="CU143" s="62">
        <v>4.8</v>
      </c>
    </row>
    <row r="144" spans="7:99" x14ac:dyDescent="0.25">
      <c r="G144" s="64"/>
      <c r="X144" s="64"/>
      <c r="AK144" s="64"/>
      <c r="AV144" s="64"/>
      <c r="BI144" s="64"/>
      <c r="BR144" s="64"/>
      <c r="CO144" s="64"/>
      <c r="CR144" s="62" t="s">
        <v>43</v>
      </c>
      <c r="CT144" s="62">
        <v>5272029</v>
      </c>
      <c r="CU144" s="62">
        <v>100</v>
      </c>
    </row>
    <row r="145" spans="7:99" x14ac:dyDescent="0.25">
      <c r="G145" s="64"/>
      <c r="X145" s="64"/>
      <c r="AK145" s="64"/>
      <c r="AV145" s="64"/>
      <c r="BI145" s="64"/>
      <c r="BR145" s="64"/>
      <c r="CO145" s="64"/>
    </row>
    <row r="146" spans="7:99" x14ac:dyDescent="0.25">
      <c r="G146" s="64"/>
      <c r="X146" s="64"/>
      <c r="AK146" s="64"/>
      <c r="AV146" s="64"/>
      <c r="BI146" s="64"/>
      <c r="BR146" s="64"/>
      <c r="CO146" s="64"/>
    </row>
    <row r="147" spans="7:99" x14ac:dyDescent="0.25">
      <c r="G147" s="64"/>
      <c r="X147" s="64"/>
      <c r="AK147" s="64"/>
      <c r="AV147" s="64"/>
      <c r="BI147" s="64"/>
      <c r="BR147" s="64"/>
      <c r="CO147" s="64"/>
    </row>
    <row r="148" spans="7:99" x14ac:dyDescent="0.25">
      <c r="G148" s="64"/>
      <c r="X148" s="64"/>
      <c r="AK148" s="64"/>
      <c r="AV148" s="64"/>
      <c r="BI148" s="64"/>
      <c r="BR148" s="64"/>
      <c r="CO148" s="64"/>
      <c r="CR148" s="24" t="s">
        <v>469</v>
      </c>
    </row>
    <row r="149" spans="7:99" x14ac:dyDescent="0.25">
      <c r="G149" s="64"/>
      <c r="X149" s="64"/>
      <c r="AK149" s="64"/>
      <c r="AV149" s="64"/>
      <c r="BI149" s="64"/>
      <c r="BR149" s="64"/>
      <c r="CO149" s="64"/>
      <c r="CT149" s="62" t="s">
        <v>3</v>
      </c>
      <c r="CU149" s="62" t="s">
        <v>4</v>
      </c>
    </row>
    <row r="150" spans="7:99" x14ac:dyDescent="0.25">
      <c r="G150" s="64"/>
      <c r="X150" s="64"/>
      <c r="AK150" s="64"/>
      <c r="AV150" s="64"/>
      <c r="BI150" s="64"/>
      <c r="BR150" s="64"/>
      <c r="CO150" s="64"/>
      <c r="CR150" s="62" t="s">
        <v>6</v>
      </c>
      <c r="CS150" s="62" t="s">
        <v>454</v>
      </c>
      <c r="CT150" s="62">
        <v>46862</v>
      </c>
      <c r="CU150" s="62">
        <v>0.9</v>
      </c>
    </row>
    <row r="151" spans="7:99" x14ac:dyDescent="0.25">
      <c r="G151" s="64"/>
      <c r="X151" s="64"/>
      <c r="AK151" s="64"/>
      <c r="AV151" s="64"/>
      <c r="BI151" s="64"/>
      <c r="BR151" s="64"/>
      <c r="CO151" s="64"/>
      <c r="CS151" s="62" t="s">
        <v>455</v>
      </c>
      <c r="CT151" s="62">
        <v>451051</v>
      </c>
      <c r="CU151" s="62">
        <v>8.6</v>
      </c>
    </row>
    <row r="152" spans="7:99" x14ac:dyDescent="0.25">
      <c r="G152" s="64"/>
      <c r="X152" s="64"/>
      <c r="AK152" s="64"/>
      <c r="AV152" s="64"/>
      <c r="BI152" s="64"/>
      <c r="BR152" s="64"/>
      <c r="CO152" s="64"/>
      <c r="CS152" s="62" t="s">
        <v>456</v>
      </c>
      <c r="CT152" s="62">
        <v>146445</v>
      </c>
      <c r="CU152" s="62">
        <v>2.8</v>
      </c>
    </row>
    <row r="153" spans="7:99" x14ac:dyDescent="0.25">
      <c r="G153" s="64"/>
      <c r="X153" s="64"/>
      <c r="AK153" s="64"/>
      <c r="AV153" s="64"/>
      <c r="BI153" s="64"/>
      <c r="BR153" s="64"/>
      <c r="CO153" s="64"/>
      <c r="CS153" s="62" t="s">
        <v>457</v>
      </c>
      <c r="CT153" s="62">
        <v>128872</v>
      </c>
      <c r="CU153" s="62">
        <v>2.4</v>
      </c>
    </row>
    <row r="154" spans="7:99" x14ac:dyDescent="0.25">
      <c r="G154" s="64"/>
      <c r="X154" s="64"/>
      <c r="AK154" s="64"/>
      <c r="AV154" s="64"/>
      <c r="BI154" s="64"/>
      <c r="BR154" s="64"/>
      <c r="CO154" s="64"/>
      <c r="CS154" s="62" t="s">
        <v>458</v>
      </c>
      <c r="CT154" s="62">
        <v>64436</v>
      </c>
      <c r="CU154" s="62">
        <v>1.2</v>
      </c>
    </row>
    <row r="155" spans="7:99" x14ac:dyDescent="0.25">
      <c r="G155" s="64"/>
      <c r="X155" s="64"/>
      <c r="AK155" s="64"/>
      <c r="AV155" s="64"/>
      <c r="BI155" s="64"/>
      <c r="BR155" s="64"/>
      <c r="CO155" s="64"/>
      <c r="CS155" s="62" t="s">
        <v>43</v>
      </c>
      <c r="CT155" s="62">
        <v>837667</v>
      </c>
      <c r="CU155" s="62">
        <v>15.9</v>
      </c>
    </row>
    <row r="156" spans="7:99" x14ac:dyDescent="0.25">
      <c r="G156" s="64"/>
      <c r="X156" s="64"/>
      <c r="AK156" s="64"/>
      <c r="AV156" s="64"/>
      <c r="BI156" s="64"/>
      <c r="BR156" s="64"/>
      <c r="CO156" s="64"/>
      <c r="CR156" s="62" t="s">
        <v>69</v>
      </c>
      <c r="CS156" s="62" t="s">
        <v>70</v>
      </c>
      <c r="CT156" s="62">
        <v>4434362</v>
      </c>
      <c r="CU156" s="62">
        <v>84.1</v>
      </c>
    </row>
    <row r="157" spans="7:99" x14ac:dyDescent="0.25">
      <c r="G157" s="64"/>
      <c r="X157" s="64"/>
      <c r="AK157" s="64"/>
      <c r="AV157" s="64"/>
      <c r="BI157" s="64"/>
      <c r="BR157" s="64"/>
      <c r="CO157" s="64"/>
      <c r="CR157" s="62" t="s">
        <v>43</v>
      </c>
      <c r="CT157" s="62">
        <v>5272029</v>
      </c>
      <c r="CU157" s="62">
        <v>100</v>
      </c>
    </row>
    <row r="158" spans="7:99" x14ac:dyDescent="0.25">
      <c r="G158" s="64"/>
      <c r="X158" s="64"/>
      <c r="AK158" s="64"/>
      <c r="AV158" s="64"/>
      <c r="BI158" s="64"/>
      <c r="BR158" s="64"/>
      <c r="CO158" s="64"/>
    </row>
    <row r="159" spans="7:99" x14ac:dyDescent="0.25">
      <c r="G159" s="64"/>
      <c r="X159" s="64"/>
      <c r="AK159" s="64"/>
      <c r="AV159" s="64"/>
      <c r="BI159" s="64"/>
      <c r="BR159" s="64"/>
      <c r="CO159" s="64"/>
    </row>
    <row r="160" spans="7:99" x14ac:dyDescent="0.25">
      <c r="G160" s="64"/>
      <c r="X160" s="64"/>
      <c r="AK160" s="64"/>
      <c r="AV160" s="64"/>
      <c r="BI160" s="64"/>
      <c r="BR160" s="64"/>
      <c r="CO160" s="64"/>
    </row>
    <row r="161" spans="7:99" x14ac:dyDescent="0.25">
      <c r="G161" s="64"/>
      <c r="X161" s="64"/>
      <c r="AK161" s="64"/>
      <c r="AV161" s="64"/>
      <c r="BI161" s="64"/>
      <c r="BR161" s="64"/>
      <c r="CO161" s="64"/>
      <c r="CR161" s="24" t="s">
        <v>470</v>
      </c>
    </row>
    <row r="162" spans="7:99" x14ac:dyDescent="0.25">
      <c r="G162" s="64"/>
      <c r="X162" s="64"/>
      <c r="AK162" s="64"/>
      <c r="AV162" s="64"/>
      <c r="BI162" s="64"/>
      <c r="BR162" s="64"/>
      <c r="CO162" s="64"/>
      <c r="CT162" s="62" t="s">
        <v>3</v>
      </c>
      <c r="CU162" s="62" t="s">
        <v>4</v>
      </c>
    </row>
    <row r="163" spans="7:99" x14ac:dyDescent="0.25">
      <c r="G163" s="64"/>
      <c r="X163" s="64"/>
      <c r="AK163" s="64"/>
      <c r="AV163" s="64"/>
      <c r="BI163" s="64"/>
      <c r="BR163" s="64"/>
      <c r="CO163" s="64"/>
      <c r="CR163" s="62" t="s">
        <v>6</v>
      </c>
      <c r="CS163" s="62" t="s">
        <v>454</v>
      </c>
      <c r="CT163" s="62">
        <v>17573</v>
      </c>
      <c r="CU163" s="62">
        <v>0.3</v>
      </c>
    </row>
    <row r="164" spans="7:99" x14ac:dyDescent="0.25">
      <c r="G164" s="64"/>
      <c r="X164" s="64"/>
      <c r="AK164" s="64"/>
      <c r="AV164" s="64"/>
      <c r="BI164" s="64"/>
      <c r="BR164" s="64"/>
      <c r="CO164" s="64"/>
      <c r="CS164" s="62" t="s">
        <v>455</v>
      </c>
      <c r="CT164" s="62">
        <v>35147</v>
      </c>
      <c r="CU164" s="62">
        <v>0.7</v>
      </c>
    </row>
    <row r="165" spans="7:99" x14ac:dyDescent="0.25">
      <c r="G165" s="64"/>
      <c r="X165" s="64"/>
      <c r="AK165" s="64"/>
      <c r="AV165" s="64"/>
      <c r="BI165" s="64"/>
      <c r="BR165" s="64"/>
      <c r="CO165" s="64"/>
      <c r="CS165" s="62" t="s">
        <v>456</v>
      </c>
      <c r="CT165" s="62">
        <v>64436</v>
      </c>
      <c r="CU165" s="62">
        <v>1.2</v>
      </c>
    </row>
    <row r="166" spans="7:99" x14ac:dyDescent="0.25">
      <c r="G166" s="64"/>
      <c r="X166" s="64"/>
      <c r="AK166" s="64"/>
      <c r="AV166" s="64"/>
      <c r="BI166" s="64"/>
      <c r="BR166" s="64"/>
      <c r="CO166" s="64"/>
      <c r="CS166" s="62" t="s">
        <v>457</v>
      </c>
      <c r="CT166" s="62">
        <v>76152</v>
      </c>
      <c r="CU166" s="62">
        <v>1.4</v>
      </c>
    </row>
    <row r="167" spans="7:99" x14ac:dyDescent="0.25">
      <c r="G167" s="64"/>
      <c r="X167" s="64"/>
      <c r="AK167" s="64"/>
      <c r="AV167" s="64"/>
      <c r="BI167" s="64"/>
      <c r="BR167" s="64"/>
      <c r="CO167" s="64"/>
      <c r="CS167" s="62" t="s">
        <v>458</v>
      </c>
      <c r="CT167" s="62">
        <v>23431</v>
      </c>
      <c r="CU167" s="62">
        <v>0.4</v>
      </c>
    </row>
    <row r="168" spans="7:99" x14ac:dyDescent="0.25">
      <c r="G168" s="64"/>
      <c r="X168" s="64"/>
      <c r="AK168" s="64"/>
      <c r="AV168" s="64"/>
      <c r="BI168" s="64"/>
      <c r="BR168" s="64"/>
      <c r="CO168" s="64"/>
      <c r="CS168" s="62" t="s">
        <v>43</v>
      </c>
      <c r="CT168" s="62">
        <v>216739</v>
      </c>
      <c r="CU168" s="62">
        <v>4.0999999999999996</v>
      </c>
    </row>
    <row r="169" spans="7:99" x14ac:dyDescent="0.25">
      <c r="G169" s="64"/>
      <c r="X169" s="64"/>
      <c r="AK169" s="64"/>
      <c r="AV169" s="64"/>
      <c r="BI169" s="64"/>
      <c r="BR169" s="64"/>
      <c r="CO169" s="64"/>
      <c r="CR169" s="62" t="s">
        <v>69</v>
      </c>
      <c r="CS169" s="62" t="s">
        <v>70</v>
      </c>
      <c r="CT169" s="62">
        <v>5055290</v>
      </c>
      <c r="CU169" s="62">
        <v>95.9</v>
      </c>
    </row>
    <row r="170" spans="7:99" x14ac:dyDescent="0.25">
      <c r="G170" s="64"/>
      <c r="X170" s="64"/>
      <c r="AK170" s="64"/>
      <c r="AV170" s="64"/>
      <c r="BI170" s="64"/>
      <c r="BR170" s="64"/>
      <c r="CO170" s="64"/>
      <c r="CR170" s="62" t="s">
        <v>43</v>
      </c>
      <c r="CT170" s="62">
        <v>5272029</v>
      </c>
      <c r="CU170" s="62">
        <v>100</v>
      </c>
    </row>
    <row r="171" spans="7:99" x14ac:dyDescent="0.25">
      <c r="G171" s="64"/>
      <c r="X171" s="64"/>
      <c r="AK171" s="64"/>
      <c r="AV171" s="64"/>
      <c r="BI171" s="64"/>
      <c r="BR171" s="64"/>
      <c r="CO171" s="64"/>
    </row>
    <row r="172" spans="7:99" x14ac:dyDescent="0.25">
      <c r="G172" s="64"/>
      <c r="X172" s="64"/>
      <c r="AK172" s="64"/>
      <c r="AV172" s="64"/>
      <c r="BI172" s="64"/>
      <c r="BR172" s="64"/>
      <c r="CO172" s="64"/>
    </row>
    <row r="173" spans="7:99" x14ac:dyDescent="0.25">
      <c r="G173" s="64"/>
      <c r="X173" s="64"/>
      <c r="AK173" s="64"/>
      <c r="AV173" s="64"/>
      <c r="BI173" s="64"/>
      <c r="BR173" s="64"/>
      <c r="CO173" s="64"/>
    </row>
    <row r="174" spans="7:99" x14ac:dyDescent="0.25">
      <c r="G174" s="64"/>
      <c r="X174" s="64"/>
      <c r="AK174" s="64"/>
      <c r="AV174" s="64"/>
      <c r="BI174" s="64"/>
      <c r="BR174" s="64"/>
      <c r="CO174" s="64"/>
      <c r="CR174" s="24" t="s">
        <v>471</v>
      </c>
    </row>
    <row r="175" spans="7:99" x14ac:dyDescent="0.25">
      <c r="G175" s="64"/>
      <c r="X175" s="64"/>
      <c r="AK175" s="64"/>
      <c r="AV175" s="64"/>
      <c r="BI175" s="64"/>
      <c r="BR175" s="64"/>
      <c r="CO175" s="64"/>
      <c r="CT175" s="62" t="s">
        <v>3</v>
      </c>
      <c r="CU175" s="62" t="s">
        <v>4</v>
      </c>
    </row>
    <row r="176" spans="7:99" x14ac:dyDescent="0.25">
      <c r="G176" s="64"/>
      <c r="X176" s="64"/>
      <c r="AK176" s="64"/>
      <c r="AV176" s="64"/>
      <c r="BI176" s="64"/>
      <c r="BR176" s="64"/>
      <c r="CO176" s="64"/>
      <c r="CR176" s="62" t="s">
        <v>6</v>
      </c>
      <c r="CS176" s="62" t="s">
        <v>454</v>
      </c>
      <c r="CT176" s="62">
        <v>11716</v>
      </c>
      <c r="CU176" s="62">
        <v>0.2</v>
      </c>
    </row>
    <row r="177" spans="7:99" x14ac:dyDescent="0.25">
      <c r="G177" s="64"/>
      <c r="X177" s="64"/>
      <c r="AK177" s="64"/>
      <c r="AV177" s="64"/>
      <c r="BI177" s="64"/>
      <c r="BR177" s="64"/>
      <c r="CO177" s="64"/>
      <c r="CS177" s="62" t="s">
        <v>455</v>
      </c>
      <c r="CT177" s="62">
        <v>29289</v>
      </c>
      <c r="CU177" s="62">
        <v>0.6</v>
      </c>
    </row>
    <row r="178" spans="7:99" x14ac:dyDescent="0.25">
      <c r="G178" s="64"/>
      <c r="X178" s="64"/>
      <c r="AK178" s="64"/>
      <c r="AV178" s="64"/>
      <c r="BI178" s="64"/>
      <c r="BR178" s="64"/>
      <c r="CO178" s="64"/>
      <c r="CS178" s="62" t="s">
        <v>456</v>
      </c>
      <c r="CT178" s="62">
        <v>29289</v>
      </c>
      <c r="CU178" s="62">
        <v>0.6</v>
      </c>
    </row>
    <row r="179" spans="7:99" x14ac:dyDescent="0.25">
      <c r="G179" s="64"/>
      <c r="X179" s="64"/>
      <c r="AK179" s="64"/>
      <c r="AV179" s="64"/>
      <c r="BI179" s="64"/>
      <c r="BR179" s="64"/>
      <c r="CO179" s="64"/>
      <c r="CS179" s="62" t="s">
        <v>457</v>
      </c>
      <c r="CT179" s="62">
        <v>17573</v>
      </c>
      <c r="CU179" s="62">
        <v>0.3</v>
      </c>
    </row>
    <row r="180" spans="7:99" x14ac:dyDescent="0.25">
      <c r="G180" s="64"/>
      <c r="X180" s="64"/>
      <c r="AK180" s="64"/>
      <c r="AV180" s="64"/>
      <c r="BI180" s="64"/>
      <c r="BR180" s="64"/>
      <c r="CO180" s="64"/>
      <c r="CS180" s="62" t="s">
        <v>458</v>
      </c>
      <c r="CT180" s="62">
        <v>17573</v>
      </c>
      <c r="CU180" s="62">
        <v>0.3</v>
      </c>
    </row>
    <row r="181" spans="7:99" x14ac:dyDescent="0.25">
      <c r="G181" s="64"/>
      <c r="X181" s="64"/>
      <c r="AK181" s="64"/>
      <c r="AV181" s="64"/>
      <c r="BI181" s="64"/>
      <c r="BR181" s="64"/>
      <c r="CO181" s="64"/>
      <c r="CS181" s="62" t="s">
        <v>43</v>
      </c>
      <c r="CT181" s="62">
        <v>105441</v>
      </c>
      <c r="CU181" s="62">
        <v>2</v>
      </c>
    </row>
    <row r="182" spans="7:99" x14ac:dyDescent="0.25">
      <c r="G182" s="64"/>
      <c r="X182" s="64"/>
      <c r="AK182" s="64"/>
      <c r="AV182" s="64"/>
      <c r="BI182" s="64"/>
      <c r="BR182" s="64"/>
      <c r="CO182" s="64"/>
      <c r="CR182" s="62" t="s">
        <v>69</v>
      </c>
      <c r="CS182" s="62" t="s">
        <v>70</v>
      </c>
      <c r="CT182" s="62">
        <v>5166588</v>
      </c>
      <c r="CU182" s="62">
        <v>98</v>
      </c>
    </row>
    <row r="183" spans="7:99" x14ac:dyDescent="0.25">
      <c r="G183" s="64"/>
      <c r="X183" s="64"/>
      <c r="AK183" s="64"/>
      <c r="AV183" s="64"/>
      <c r="BI183" s="64"/>
      <c r="BR183" s="64"/>
      <c r="CO183" s="64"/>
      <c r="CR183" s="62" t="s">
        <v>43</v>
      </c>
      <c r="CT183" s="62">
        <v>5272029</v>
      </c>
      <c r="CU183" s="62">
        <v>100</v>
      </c>
    </row>
    <row r="184" spans="7:99" x14ac:dyDescent="0.25">
      <c r="G184" s="64"/>
      <c r="X184" s="64"/>
      <c r="AK184" s="64"/>
      <c r="AV184" s="64"/>
      <c r="BI184" s="64"/>
      <c r="BR184" s="64"/>
      <c r="CO184" s="64"/>
    </row>
    <row r="185" spans="7:99" x14ac:dyDescent="0.25">
      <c r="G185" s="64"/>
    </row>
    <row r="186" spans="7:99" x14ac:dyDescent="0.25">
      <c r="G186" s="64"/>
    </row>
    <row r="187" spans="7:99" x14ac:dyDescent="0.25">
      <c r="G187" s="64"/>
    </row>
    <row r="188" spans="7:99" x14ac:dyDescent="0.25">
      <c r="G188" s="64"/>
    </row>
    <row r="189" spans="7:99" x14ac:dyDescent="0.25">
      <c r="G189" s="64"/>
    </row>
    <row r="190" spans="7:99" x14ac:dyDescent="0.25">
      <c r="G190" s="64"/>
    </row>
    <row r="191" spans="7:99" x14ac:dyDescent="0.25">
      <c r="G191" s="64"/>
    </row>
    <row r="192" spans="7:99" x14ac:dyDescent="0.25">
      <c r="G192" s="64"/>
    </row>
    <row r="193" spans="7:7" x14ac:dyDescent="0.25">
      <c r="G193" s="64"/>
    </row>
    <row r="194" spans="7:7" x14ac:dyDescent="0.25">
      <c r="G194" s="64"/>
    </row>
    <row r="195" spans="7:7" x14ac:dyDescent="0.25">
      <c r="G195" s="64"/>
    </row>
    <row r="196" spans="7:7" x14ac:dyDescent="0.25">
      <c r="G196" s="64"/>
    </row>
    <row r="197" spans="7:7" x14ac:dyDescent="0.25">
      <c r="G197" s="64"/>
    </row>
    <row r="198" spans="7:7" x14ac:dyDescent="0.25">
      <c r="G198" s="64"/>
    </row>
    <row r="199" spans="7:7" x14ac:dyDescent="0.25">
      <c r="G199" s="64"/>
    </row>
    <row r="200" spans="7:7" x14ac:dyDescent="0.25">
      <c r="G200" s="64"/>
    </row>
    <row r="201" spans="7:7" x14ac:dyDescent="0.25">
      <c r="G201" s="64"/>
    </row>
    <row r="202" spans="7:7" x14ac:dyDescent="0.25">
      <c r="G202" s="64"/>
    </row>
    <row r="203" spans="7:7" x14ac:dyDescent="0.25">
      <c r="G203" s="64"/>
    </row>
    <row r="204" spans="7:7" x14ac:dyDescent="0.25">
      <c r="G204" s="64"/>
    </row>
    <row r="205" spans="7:7" x14ac:dyDescent="0.25">
      <c r="G205" s="64"/>
    </row>
    <row r="206" spans="7:7" x14ac:dyDescent="0.25">
      <c r="G206" s="64"/>
    </row>
    <row r="207" spans="7:7" x14ac:dyDescent="0.25">
      <c r="G207" s="64"/>
    </row>
    <row r="208" spans="7:7" x14ac:dyDescent="0.25">
      <c r="G208" s="64"/>
    </row>
    <row r="209" spans="7:7" x14ac:dyDescent="0.25">
      <c r="G209" s="64"/>
    </row>
    <row r="210" spans="7:7" x14ac:dyDescent="0.25">
      <c r="G210" s="64"/>
    </row>
    <row r="211" spans="7:7" x14ac:dyDescent="0.25">
      <c r="G211" s="64"/>
    </row>
    <row r="212" spans="7:7" x14ac:dyDescent="0.25">
      <c r="G212" s="64"/>
    </row>
    <row r="213" spans="7:7" x14ac:dyDescent="0.25">
      <c r="G213" s="64"/>
    </row>
    <row r="214" spans="7:7" x14ac:dyDescent="0.25">
      <c r="G214" s="64"/>
    </row>
    <row r="215" spans="7:7" x14ac:dyDescent="0.25">
      <c r="G215" s="64"/>
    </row>
    <row r="216" spans="7:7" x14ac:dyDescent="0.25">
      <c r="G216" s="64"/>
    </row>
    <row r="217" spans="7:7" x14ac:dyDescent="0.25">
      <c r="G217" s="64"/>
    </row>
    <row r="218" spans="7:7" x14ac:dyDescent="0.25">
      <c r="G218" s="64"/>
    </row>
    <row r="219" spans="7:7" x14ac:dyDescent="0.25">
      <c r="G219" s="64"/>
    </row>
    <row r="220" spans="7:7" x14ac:dyDescent="0.25">
      <c r="G220" s="64"/>
    </row>
    <row r="221" spans="7:7" x14ac:dyDescent="0.25">
      <c r="G221" s="64"/>
    </row>
    <row r="222" spans="7:7" x14ac:dyDescent="0.25">
      <c r="G222" s="64"/>
    </row>
    <row r="223" spans="7:7" x14ac:dyDescent="0.25">
      <c r="G223" s="64"/>
    </row>
    <row r="224" spans="7:7" x14ac:dyDescent="0.25">
      <c r="G224" s="64"/>
    </row>
    <row r="225" spans="7:7" x14ac:dyDescent="0.25">
      <c r="G225" s="64"/>
    </row>
    <row r="226" spans="7:7" x14ac:dyDescent="0.25">
      <c r="G226" s="64"/>
    </row>
    <row r="227" spans="7:7" x14ac:dyDescent="0.25">
      <c r="G227" s="64"/>
    </row>
    <row r="228" spans="7:7" x14ac:dyDescent="0.25">
      <c r="G228" s="64"/>
    </row>
    <row r="229" spans="7:7" x14ac:dyDescent="0.25">
      <c r="G229" s="64"/>
    </row>
    <row r="230" spans="7:7" x14ac:dyDescent="0.25">
      <c r="G230" s="64"/>
    </row>
    <row r="231" spans="7:7" x14ac:dyDescent="0.25">
      <c r="G231" s="64"/>
    </row>
    <row r="232" spans="7:7" x14ac:dyDescent="0.25">
      <c r="G232" s="64"/>
    </row>
    <row r="233" spans="7:7" x14ac:dyDescent="0.25">
      <c r="G233" s="64"/>
    </row>
    <row r="234" spans="7:7" x14ac:dyDescent="0.25">
      <c r="G234" s="64"/>
    </row>
    <row r="235" spans="7:7" x14ac:dyDescent="0.25">
      <c r="G235" s="64"/>
    </row>
    <row r="236" spans="7:7" x14ac:dyDescent="0.25">
      <c r="G236" s="64"/>
    </row>
    <row r="237" spans="7:7" x14ac:dyDescent="0.25">
      <c r="G237" s="64"/>
    </row>
    <row r="238" spans="7:7" x14ac:dyDescent="0.25">
      <c r="G238" s="64"/>
    </row>
    <row r="239" spans="7:7" x14ac:dyDescent="0.25">
      <c r="G239" s="64"/>
    </row>
    <row r="240" spans="7:7" x14ac:dyDescent="0.25">
      <c r="G240" s="64"/>
    </row>
    <row r="241" spans="7:7" x14ac:dyDescent="0.25">
      <c r="G241" s="64"/>
    </row>
    <row r="242" spans="7:7" x14ac:dyDescent="0.25">
      <c r="G242" s="64"/>
    </row>
    <row r="243" spans="7:7" x14ac:dyDescent="0.25">
      <c r="G243" s="64"/>
    </row>
    <row r="244" spans="7:7" x14ac:dyDescent="0.25">
      <c r="G244" s="64"/>
    </row>
    <row r="245" spans="7:7" x14ac:dyDescent="0.25">
      <c r="G245" s="64"/>
    </row>
    <row r="246" spans="7:7" x14ac:dyDescent="0.25">
      <c r="G246" s="64"/>
    </row>
    <row r="247" spans="7:7" x14ac:dyDescent="0.25">
      <c r="G247" s="64"/>
    </row>
    <row r="248" spans="7:7" x14ac:dyDescent="0.25">
      <c r="G248" s="64"/>
    </row>
    <row r="249" spans="7:7" x14ac:dyDescent="0.25">
      <c r="G249" s="64"/>
    </row>
    <row r="250" spans="7:7" x14ac:dyDescent="0.25">
      <c r="G250" s="64"/>
    </row>
    <row r="251" spans="7:7" x14ac:dyDescent="0.25">
      <c r="G251" s="64"/>
    </row>
    <row r="252" spans="7:7" x14ac:dyDescent="0.25">
      <c r="G252" s="64"/>
    </row>
    <row r="253" spans="7:7" x14ac:dyDescent="0.25">
      <c r="G253" s="64"/>
    </row>
    <row r="254" spans="7:7" x14ac:dyDescent="0.25">
      <c r="G254" s="64"/>
    </row>
    <row r="255" spans="7:7" x14ac:dyDescent="0.25">
      <c r="G255" s="64"/>
    </row>
    <row r="256" spans="7:7" x14ac:dyDescent="0.25">
      <c r="G256" s="64"/>
    </row>
    <row r="257" spans="7:7" x14ac:dyDescent="0.25">
      <c r="G257" s="64"/>
    </row>
    <row r="258" spans="7:7" x14ac:dyDescent="0.25">
      <c r="G258" s="64"/>
    </row>
    <row r="259" spans="7:7" x14ac:dyDescent="0.25">
      <c r="G259" s="64"/>
    </row>
    <row r="260" spans="7:7" x14ac:dyDescent="0.25">
      <c r="G260" s="64"/>
    </row>
    <row r="261" spans="7:7" x14ac:dyDescent="0.25">
      <c r="G261" s="64"/>
    </row>
    <row r="262" spans="7:7" x14ac:dyDescent="0.25">
      <c r="G262" s="64"/>
    </row>
    <row r="263" spans="7:7" x14ac:dyDescent="0.25">
      <c r="G263" s="64"/>
    </row>
    <row r="264" spans="7:7" x14ac:dyDescent="0.25">
      <c r="G264" s="64"/>
    </row>
    <row r="265" spans="7:7" x14ac:dyDescent="0.25">
      <c r="G265" s="64"/>
    </row>
    <row r="266" spans="7:7" x14ac:dyDescent="0.25">
      <c r="G266" s="64"/>
    </row>
    <row r="267" spans="7:7" x14ac:dyDescent="0.25">
      <c r="G267" s="64"/>
    </row>
    <row r="268" spans="7:7" x14ac:dyDescent="0.25">
      <c r="G268" s="64"/>
    </row>
    <row r="269" spans="7:7" x14ac:dyDescent="0.25">
      <c r="G269" s="64"/>
    </row>
    <row r="270" spans="7:7" x14ac:dyDescent="0.25">
      <c r="G270" s="64"/>
    </row>
    <row r="271" spans="7:7" x14ac:dyDescent="0.25">
      <c r="G271" s="64"/>
    </row>
    <row r="272" spans="7:7" x14ac:dyDescent="0.25">
      <c r="G272" s="64"/>
    </row>
    <row r="273" spans="7:7" x14ac:dyDescent="0.25">
      <c r="G273" s="64"/>
    </row>
    <row r="274" spans="7:7" x14ac:dyDescent="0.25">
      <c r="G274" s="64"/>
    </row>
    <row r="275" spans="7:7" x14ac:dyDescent="0.25">
      <c r="G275" s="64"/>
    </row>
    <row r="276" spans="7:7" x14ac:dyDescent="0.25">
      <c r="G276" s="64"/>
    </row>
    <row r="277" spans="7:7" x14ac:dyDescent="0.25">
      <c r="G277" s="64"/>
    </row>
    <row r="278" spans="7:7" x14ac:dyDescent="0.25">
      <c r="G278" s="64"/>
    </row>
    <row r="279" spans="7:7" x14ac:dyDescent="0.25">
      <c r="G279" s="64"/>
    </row>
    <row r="280" spans="7:7" x14ac:dyDescent="0.25">
      <c r="G280" s="64"/>
    </row>
    <row r="281" spans="7:7" x14ac:dyDescent="0.25">
      <c r="G281" s="64"/>
    </row>
    <row r="282" spans="7:7" x14ac:dyDescent="0.25">
      <c r="G282" s="64"/>
    </row>
    <row r="283" spans="7:7" x14ac:dyDescent="0.25">
      <c r="G283" s="64"/>
    </row>
    <row r="284" spans="7:7" x14ac:dyDescent="0.25">
      <c r="G284" s="64"/>
    </row>
    <row r="285" spans="7:7" x14ac:dyDescent="0.25">
      <c r="G285" s="64"/>
    </row>
    <row r="286" spans="7:7" x14ac:dyDescent="0.25">
      <c r="G286" s="64"/>
    </row>
    <row r="287" spans="7:7" x14ac:dyDescent="0.25">
      <c r="G287" s="64"/>
    </row>
    <row r="288" spans="7:7" x14ac:dyDescent="0.25">
      <c r="G288" s="64"/>
    </row>
    <row r="289" spans="7:7" x14ac:dyDescent="0.25">
      <c r="G289" s="64"/>
    </row>
    <row r="290" spans="7:7" x14ac:dyDescent="0.25">
      <c r="G290" s="64"/>
    </row>
    <row r="291" spans="7:7" x14ac:dyDescent="0.25">
      <c r="G291" s="64"/>
    </row>
    <row r="292" spans="7:7" x14ac:dyDescent="0.25">
      <c r="G292" s="64"/>
    </row>
    <row r="293" spans="7:7" x14ac:dyDescent="0.25">
      <c r="G293" s="64"/>
    </row>
    <row r="294" spans="7:7" x14ac:dyDescent="0.25">
      <c r="G294" s="64"/>
    </row>
    <row r="295" spans="7:7" x14ac:dyDescent="0.25">
      <c r="G295" s="64"/>
    </row>
    <row r="296" spans="7:7" x14ac:dyDescent="0.25">
      <c r="G296" s="64"/>
    </row>
    <row r="297" spans="7:7" x14ac:dyDescent="0.25">
      <c r="G297" s="64"/>
    </row>
    <row r="298" spans="7:7" x14ac:dyDescent="0.25">
      <c r="G298" s="64"/>
    </row>
    <row r="299" spans="7:7" x14ac:dyDescent="0.25">
      <c r="G299" s="64"/>
    </row>
    <row r="300" spans="7:7" x14ac:dyDescent="0.25">
      <c r="G300" s="64"/>
    </row>
    <row r="301" spans="7:7" x14ac:dyDescent="0.25">
      <c r="G301" s="64"/>
    </row>
    <row r="302" spans="7:7" x14ac:dyDescent="0.25">
      <c r="G302" s="64"/>
    </row>
    <row r="303" spans="7:7" x14ac:dyDescent="0.25">
      <c r="G303" s="64"/>
    </row>
    <row r="304" spans="7:7" x14ac:dyDescent="0.25">
      <c r="G304" s="64"/>
    </row>
    <row r="305" spans="7:7" x14ac:dyDescent="0.25">
      <c r="G305" s="64"/>
    </row>
    <row r="306" spans="7:7" x14ac:dyDescent="0.25">
      <c r="G306" s="64"/>
    </row>
    <row r="307" spans="7:7" x14ac:dyDescent="0.25">
      <c r="G307" s="64"/>
    </row>
    <row r="308" spans="7:7" x14ac:dyDescent="0.25">
      <c r="G308" s="64"/>
    </row>
    <row r="309" spans="7:7" x14ac:dyDescent="0.25">
      <c r="G309" s="64"/>
    </row>
    <row r="310" spans="7:7" x14ac:dyDescent="0.25">
      <c r="G310" s="64"/>
    </row>
    <row r="311" spans="7:7" x14ac:dyDescent="0.25">
      <c r="G311" s="64"/>
    </row>
    <row r="312" spans="7:7" x14ac:dyDescent="0.25">
      <c r="G312" s="64"/>
    </row>
    <row r="313" spans="7:7" x14ac:dyDescent="0.25">
      <c r="G313" s="64"/>
    </row>
    <row r="314" spans="7:7" x14ac:dyDescent="0.25">
      <c r="G314" s="64"/>
    </row>
    <row r="315" spans="7:7" x14ac:dyDescent="0.25">
      <c r="G315" s="64"/>
    </row>
    <row r="316" spans="7:7" x14ac:dyDescent="0.25">
      <c r="G316" s="64"/>
    </row>
    <row r="317" spans="7:7" x14ac:dyDescent="0.25">
      <c r="G317" s="64"/>
    </row>
    <row r="318" spans="7:7" x14ac:dyDescent="0.25">
      <c r="G318" s="64"/>
    </row>
    <row r="319" spans="7:7" x14ac:dyDescent="0.25">
      <c r="G319" s="64"/>
    </row>
    <row r="320" spans="7:7" x14ac:dyDescent="0.25">
      <c r="G320" s="64"/>
    </row>
    <row r="321" spans="7:7" x14ac:dyDescent="0.25">
      <c r="G321" s="64"/>
    </row>
    <row r="322" spans="7:7" x14ac:dyDescent="0.25">
      <c r="G322" s="64"/>
    </row>
    <row r="323" spans="7:7" x14ac:dyDescent="0.25">
      <c r="G323" s="64"/>
    </row>
    <row r="324" spans="7:7" x14ac:dyDescent="0.25">
      <c r="G324" s="64"/>
    </row>
    <row r="325" spans="7:7" x14ac:dyDescent="0.25">
      <c r="G325" s="64"/>
    </row>
    <row r="326" spans="7:7" x14ac:dyDescent="0.25">
      <c r="G326" s="64"/>
    </row>
    <row r="327" spans="7:7" x14ac:dyDescent="0.25">
      <c r="G327" s="64"/>
    </row>
    <row r="328" spans="7:7" x14ac:dyDescent="0.25">
      <c r="G328" s="64"/>
    </row>
    <row r="329" spans="7:7" x14ac:dyDescent="0.25">
      <c r="G329" s="64"/>
    </row>
    <row r="330" spans="7:7" x14ac:dyDescent="0.25">
      <c r="G330" s="64"/>
    </row>
    <row r="331" spans="7:7" x14ac:dyDescent="0.25">
      <c r="G331" s="64"/>
    </row>
    <row r="332" spans="7:7" x14ac:dyDescent="0.25">
      <c r="G332" s="64"/>
    </row>
    <row r="333" spans="7:7" x14ac:dyDescent="0.25">
      <c r="G333" s="64"/>
    </row>
    <row r="334" spans="7:7" x14ac:dyDescent="0.25">
      <c r="G334" s="64"/>
    </row>
    <row r="335" spans="7:7" x14ac:dyDescent="0.25">
      <c r="G335" s="64"/>
    </row>
    <row r="336" spans="7:7" x14ac:dyDescent="0.25">
      <c r="G336" s="64"/>
    </row>
    <row r="337" spans="7:7" x14ac:dyDescent="0.25">
      <c r="G337" s="64"/>
    </row>
    <row r="338" spans="7:7" x14ac:dyDescent="0.25">
      <c r="G338" s="64"/>
    </row>
    <row r="339" spans="7:7" x14ac:dyDescent="0.25">
      <c r="G339" s="64"/>
    </row>
    <row r="340" spans="7:7" x14ac:dyDescent="0.25">
      <c r="G340" s="64"/>
    </row>
    <row r="341" spans="7:7" x14ac:dyDescent="0.25">
      <c r="G341" s="64"/>
    </row>
    <row r="342" spans="7:7" x14ac:dyDescent="0.25">
      <c r="G342" s="64"/>
    </row>
    <row r="343" spans="7:7" x14ac:dyDescent="0.25">
      <c r="G343" s="64"/>
    </row>
    <row r="344" spans="7:7" x14ac:dyDescent="0.25">
      <c r="G344" s="64"/>
    </row>
    <row r="345" spans="7:7" x14ac:dyDescent="0.25">
      <c r="G345" s="64"/>
    </row>
    <row r="346" spans="7:7" x14ac:dyDescent="0.25">
      <c r="G346" s="64"/>
    </row>
    <row r="347" spans="7:7" x14ac:dyDescent="0.25">
      <c r="G347" s="64"/>
    </row>
    <row r="348" spans="7:7" x14ac:dyDescent="0.25">
      <c r="G348" s="64"/>
    </row>
    <row r="349" spans="7:7" x14ac:dyDescent="0.25">
      <c r="G349" s="64"/>
    </row>
    <row r="350" spans="7:7" x14ac:dyDescent="0.25">
      <c r="G350" s="64"/>
    </row>
    <row r="351" spans="7:7" x14ac:dyDescent="0.25">
      <c r="G351" s="64"/>
    </row>
    <row r="352" spans="7:7" x14ac:dyDescent="0.25">
      <c r="G352" s="64"/>
    </row>
    <row r="353" spans="7:7" x14ac:dyDescent="0.25">
      <c r="G353" s="64"/>
    </row>
    <row r="354" spans="7:7" x14ac:dyDescent="0.25">
      <c r="G354" s="64"/>
    </row>
    <row r="355" spans="7:7" x14ac:dyDescent="0.25">
      <c r="G355" s="64"/>
    </row>
    <row r="356" spans="7:7" x14ac:dyDescent="0.25">
      <c r="G356" s="64"/>
    </row>
    <row r="357" spans="7:7" x14ac:dyDescent="0.25">
      <c r="G357" s="64"/>
    </row>
    <row r="358" spans="7:7" x14ac:dyDescent="0.25">
      <c r="G358" s="64"/>
    </row>
    <row r="359" spans="7:7" x14ac:dyDescent="0.25">
      <c r="G359" s="64"/>
    </row>
    <row r="360" spans="7:7" x14ac:dyDescent="0.25">
      <c r="G360" s="64"/>
    </row>
    <row r="361" spans="7:7" x14ac:dyDescent="0.25">
      <c r="G361" s="64"/>
    </row>
    <row r="362" spans="7:7" x14ac:dyDescent="0.25">
      <c r="G362" s="64"/>
    </row>
    <row r="363" spans="7:7" x14ac:dyDescent="0.25">
      <c r="G363" s="64"/>
    </row>
    <row r="364" spans="7:7" x14ac:dyDescent="0.25">
      <c r="G364" s="64"/>
    </row>
    <row r="365" spans="7:7" x14ac:dyDescent="0.25">
      <c r="G365" s="64"/>
    </row>
    <row r="366" spans="7:7" x14ac:dyDescent="0.25">
      <c r="G366" s="64"/>
    </row>
    <row r="367" spans="7:7" x14ac:dyDescent="0.25">
      <c r="G367" s="64"/>
    </row>
    <row r="368" spans="7:7" x14ac:dyDescent="0.25">
      <c r="G368" s="64"/>
    </row>
    <row r="369" spans="7:7" x14ac:dyDescent="0.25">
      <c r="G369" s="64"/>
    </row>
    <row r="370" spans="7:7" x14ac:dyDescent="0.25">
      <c r="G370" s="64"/>
    </row>
    <row r="371" spans="7:7" x14ac:dyDescent="0.25">
      <c r="G371" s="64"/>
    </row>
    <row r="372" spans="7:7" x14ac:dyDescent="0.25">
      <c r="G372" s="64"/>
    </row>
    <row r="373" spans="7:7" x14ac:dyDescent="0.25">
      <c r="G373" s="64"/>
    </row>
    <row r="374" spans="7:7" x14ac:dyDescent="0.25">
      <c r="G374" s="64"/>
    </row>
    <row r="375" spans="7:7" x14ac:dyDescent="0.25">
      <c r="G375" s="64"/>
    </row>
    <row r="376" spans="7:7" x14ac:dyDescent="0.25">
      <c r="G376" s="64"/>
    </row>
    <row r="377" spans="7:7" x14ac:dyDescent="0.25">
      <c r="G377" s="64"/>
    </row>
    <row r="378" spans="7:7" x14ac:dyDescent="0.25">
      <c r="G378" s="64"/>
    </row>
    <row r="379" spans="7:7" x14ac:dyDescent="0.25">
      <c r="G379" s="64"/>
    </row>
    <row r="380" spans="7:7" x14ac:dyDescent="0.25">
      <c r="G380" s="64"/>
    </row>
    <row r="381" spans="7:7" x14ac:dyDescent="0.25">
      <c r="G381" s="64"/>
    </row>
    <row r="382" spans="7:7" x14ac:dyDescent="0.25">
      <c r="G382" s="64"/>
    </row>
    <row r="383" spans="7:7" x14ac:dyDescent="0.25">
      <c r="G383" s="64"/>
    </row>
    <row r="384" spans="7:7" x14ac:dyDescent="0.25">
      <c r="G384" s="64"/>
    </row>
    <row r="385" spans="7:7" x14ac:dyDescent="0.25">
      <c r="G385" s="64"/>
    </row>
    <row r="386" spans="7:7" x14ac:dyDescent="0.25">
      <c r="G386" s="64"/>
    </row>
    <row r="387" spans="7:7" x14ac:dyDescent="0.25">
      <c r="G387" s="64"/>
    </row>
    <row r="388" spans="7:7" x14ac:dyDescent="0.25">
      <c r="G388" s="64"/>
    </row>
    <row r="389" spans="7:7" x14ac:dyDescent="0.25">
      <c r="G389" s="64"/>
    </row>
    <row r="390" spans="7:7" x14ac:dyDescent="0.25">
      <c r="G390" s="64"/>
    </row>
    <row r="391" spans="7:7" x14ac:dyDescent="0.25">
      <c r="G391" s="64"/>
    </row>
    <row r="392" spans="7:7" x14ac:dyDescent="0.25">
      <c r="G392" s="64"/>
    </row>
    <row r="393" spans="7:7" x14ac:dyDescent="0.25">
      <c r="G393" s="64"/>
    </row>
    <row r="394" spans="7:7" x14ac:dyDescent="0.25">
      <c r="G394" s="64"/>
    </row>
    <row r="395" spans="7:7" x14ac:dyDescent="0.25">
      <c r="G395" s="64"/>
    </row>
    <row r="396" spans="7:7" x14ac:dyDescent="0.25">
      <c r="G396" s="64"/>
    </row>
    <row r="397" spans="7:7" x14ac:dyDescent="0.25">
      <c r="G397" s="64"/>
    </row>
    <row r="398" spans="7:7" x14ac:dyDescent="0.25">
      <c r="G398" s="6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T398"/>
  <sheetViews>
    <sheetView zoomScale="60" zoomScaleNormal="60" workbookViewId="0">
      <selection activeCell="F12" sqref="F12"/>
    </sheetView>
  </sheetViews>
  <sheetFormatPr defaultColWidth="8.75" defaultRowHeight="15.75" x14ac:dyDescent="0.25"/>
  <cols>
    <col min="1" max="1" width="8.75" style="62"/>
    <col min="2" max="2" width="13.75" style="62" customWidth="1"/>
    <col min="3" max="10" width="8.75" style="62"/>
    <col min="11" max="11" width="52.375" style="62" customWidth="1"/>
    <col min="12" max="12" width="28.375" style="62" customWidth="1"/>
    <col min="13" max="21" width="8.75" style="62"/>
    <col min="22" max="22" width="13.625" style="62" customWidth="1"/>
    <col min="23" max="29" width="8.75" style="62"/>
    <col min="30" max="30" width="13" style="62" customWidth="1"/>
    <col min="31" max="16384" width="8.75" style="62"/>
  </cols>
  <sheetData>
    <row r="1" spans="2:98" ht="18.75" x14ac:dyDescent="0.3">
      <c r="B1" s="60" t="s">
        <v>311</v>
      </c>
      <c r="C1" s="62" t="s">
        <v>9</v>
      </c>
      <c r="D1" s="62" t="s">
        <v>402</v>
      </c>
      <c r="G1" s="64"/>
      <c r="I1" s="34" t="s">
        <v>395</v>
      </c>
      <c r="R1" s="64"/>
      <c r="T1" s="34" t="s">
        <v>490</v>
      </c>
      <c r="AB1" s="64"/>
      <c r="AD1" s="34" t="s">
        <v>492</v>
      </c>
      <c r="AL1" s="64"/>
      <c r="AN1" s="34" t="s">
        <v>493</v>
      </c>
      <c r="AW1" s="64"/>
      <c r="AY1" s="34" t="s">
        <v>494</v>
      </c>
      <c r="BF1" s="64"/>
      <c r="BH1" s="34" t="s">
        <v>497</v>
      </c>
      <c r="BZ1" s="64"/>
      <c r="CB1" s="34" t="s">
        <v>496</v>
      </c>
    </row>
    <row r="2" spans="2:98" x14ac:dyDescent="0.25">
      <c r="B2" s="62" t="s">
        <v>405</v>
      </c>
      <c r="C2" s="62" t="s">
        <v>406</v>
      </c>
      <c r="G2" s="64"/>
      <c r="I2" s="5" t="s">
        <v>91</v>
      </c>
      <c r="J2" s="6">
        <v>900</v>
      </c>
      <c r="R2" s="64"/>
      <c r="T2" s="5" t="s">
        <v>205</v>
      </c>
      <c r="U2" s="6">
        <v>119</v>
      </c>
      <c r="AB2" s="64"/>
      <c r="AD2" s="5" t="s">
        <v>91</v>
      </c>
      <c r="AE2" s="6">
        <v>900</v>
      </c>
      <c r="AL2" s="64"/>
      <c r="AN2" s="5" t="s">
        <v>91</v>
      </c>
      <c r="AO2" s="6">
        <v>900</v>
      </c>
      <c r="AW2" s="64"/>
      <c r="AY2" s="5" t="s">
        <v>91</v>
      </c>
      <c r="AZ2" s="6">
        <v>900</v>
      </c>
      <c r="BF2" s="64"/>
      <c r="BH2" s="5" t="s">
        <v>91</v>
      </c>
      <c r="BI2" s="6">
        <v>900</v>
      </c>
      <c r="BP2" s="5" t="s">
        <v>205</v>
      </c>
      <c r="BQ2" s="105">
        <v>5356592</v>
      </c>
      <c r="BZ2" s="64"/>
      <c r="CB2" s="5" t="s">
        <v>91</v>
      </c>
      <c r="CC2" s="6">
        <v>900</v>
      </c>
      <c r="CJ2" s="5" t="s">
        <v>205</v>
      </c>
      <c r="CK2" s="105">
        <v>5356592</v>
      </c>
    </row>
    <row r="3" spans="2:98" x14ac:dyDescent="0.25">
      <c r="B3" s="62" t="s">
        <v>0</v>
      </c>
      <c r="C3" s="62">
        <v>900</v>
      </c>
      <c r="G3" s="64"/>
      <c r="I3" s="59" t="s">
        <v>64</v>
      </c>
      <c r="J3" s="6" t="s">
        <v>399</v>
      </c>
      <c r="R3" s="64"/>
      <c r="T3" s="59" t="s">
        <v>64</v>
      </c>
      <c r="U3" s="6" t="s">
        <v>491</v>
      </c>
      <c r="AB3" s="64"/>
      <c r="AD3" s="59" t="s">
        <v>64</v>
      </c>
      <c r="AE3" s="6" t="s">
        <v>399</v>
      </c>
      <c r="AL3" s="64"/>
      <c r="AN3" s="59" t="s">
        <v>64</v>
      </c>
      <c r="AO3" s="6" t="s">
        <v>399</v>
      </c>
      <c r="AW3" s="64"/>
      <c r="AY3" s="59" t="s">
        <v>64</v>
      </c>
      <c r="AZ3" s="6" t="s">
        <v>399</v>
      </c>
      <c r="BF3" s="64"/>
      <c r="BH3" s="59" t="s">
        <v>64</v>
      </c>
      <c r="BI3" s="6" t="s">
        <v>399</v>
      </c>
      <c r="BP3" s="59" t="s">
        <v>64</v>
      </c>
      <c r="BQ3" s="6" t="s">
        <v>399</v>
      </c>
      <c r="BZ3" s="64"/>
      <c r="CB3" s="59" t="s">
        <v>64</v>
      </c>
      <c r="CC3" s="6" t="s">
        <v>399</v>
      </c>
      <c r="CJ3" s="59" t="s">
        <v>64</v>
      </c>
      <c r="CK3" s="6" t="s">
        <v>399</v>
      </c>
    </row>
    <row r="4" spans="2:98" x14ac:dyDescent="0.25">
      <c r="B4" s="62" t="s">
        <v>416</v>
      </c>
      <c r="C4" s="62">
        <v>5356592</v>
      </c>
      <c r="G4" s="64"/>
      <c r="R4" s="64"/>
      <c r="AB4" s="64"/>
      <c r="AL4" s="64"/>
      <c r="AW4" s="64"/>
      <c r="BF4" s="64"/>
      <c r="BZ4" s="64"/>
    </row>
    <row r="5" spans="2:98" x14ac:dyDescent="0.25">
      <c r="B5" s="62" t="s">
        <v>421</v>
      </c>
      <c r="C5" s="35">
        <v>0.48599999999999999</v>
      </c>
      <c r="G5" s="64"/>
      <c r="R5" s="64"/>
      <c r="AB5" s="64"/>
      <c r="AL5" s="64"/>
      <c r="AW5" s="64"/>
      <c r="BF5" s="64"/>
      <c r="BZ5" s="64"/>
    </row>
    <row r="6" spans="2:98" x14ac:dyDescent="0.25">
      <c r="B6" s="78" t="s">
        <v>422</v>
      </c>
      <c r="C6" s="104">
        <f>1-C5</f>
        <v>0.51400000000000001</v>
      </c>
      <c r="G6" s="64"/>
      <c r="R6" s="64"/>
      <c r="U6" s="4" t="s">
        <v>233</v>
      </c>
      <c r="AB6" s="64"/>
      <c r="AE6" s="4" t="s">
        <v>244</v>
      </c>
      <c r="AL6" s="64"/>
      <c r="AO6" s="4" t="s">
        <v>326</v>
      </c>
      <c r="AW6" s="64"/>
      <c r="AZ6" s="4" t="s">
        <v>255</v>
      </c>
      <c r="BF6" s="64"/>
      <c r="BI6" s="4" t="s">
        <v>346</v>
      </c>
      <c r="BP6" s="4" t="s">
        <v>346</v>
      </c>
      <c r="BX6" s="62" t="s">
        <v>498</v>
      </c>
      <c r="BZ6" s="64"/>
      <c r="CC6" s="4" t="s">
        <v>482</v>
      </c>
      <c r="CR6" s="62" t="s">
        <v>498</v>
      </c>
      <c r="CS6" s="62" t="s">
        <v>483</v>
      </c>
      <c r="CT6" s="62" t="s">
        <v>484</v>
      </c>
    </row>
    <row r="7" spans="2:98" x14ac:dyDescent="0.25">
      <c r="B7" s="62" t="s">
        <v>404</v>
      </c>
      <c r="C7" s="35">
        <v>0.51800000000000002</v>
      </c>
      <c r="D7" s="76">
        <v>0.52200000000000002</v>
      </c>
      <c r="G7" s="64"/>
      <c r="L7" s="30" t="s">
        <v>191</v>
      </c>
      <c r="M7" s="62" t="s">
        <v>189</v>
      </c>
      <c r="P7" s="74" t="s">
        <v>120</v>
      </c>
      <c r="R7" s="64"/>
      <c r="U7" s="24" t="s">
        <v>369</v>
      </c>
      <c r="AB7" s="64"/>
      <c r="AE7" s="24" t="s">
        <v>362</v>
      </c>
      <c r="AL7" s="64"/>
      <c r="AO7" s="24" t="s">
        <v>247</v>
      </c>
      <c r="AW7" s="64"/>
      <c r="AZ7" s="24" t="s">
        <v>256</v>
      </c>
      <c r="BF7" s="64"/>
      <c r="BI7" s="24" t="s">
        <v>330</v>
      </c>
      <c r="BP7" s="24" t="s">
        <v>347</v>
      </c>
      <c r="BV7" s="24" t="s">
        <v>347</v>
      </c>
      <c r="BW7" s="62">
        <f>BR9</f>
        <v>351154</v>
      </c>
      <c r="BX7" s="35">
        <f>BW7/$BQ$2</f>
        <v>6.555548751892995E-2</v>
      </c>
      <c r="BZ7" s="64"/>
      <c r="CC7" s="24" t="s">
        <v>453</v>
      </c>
      <c r="CJ7" s="24" t="s">
        <v>453</v>
      </c>
      <c r="CP7" s="62" t="s">
        <v>472</v>
      </c>
      <c r="CQ7" s="24" t="s">
        <v>347</v>
      </c>
      <c r="CR7" s="76">
        <v>6.555548751892995E-2</v>
      </c>
      <c r="CS7" s="35">
        <f>SUM(CL9:CL10)/$CK$2</f>
        <v>3.3333320887609139E-2</v>
      </c>
      <c r="CT7" s="35">
        <f>CS7*(-1)</f>
        <v>-3.3333320887609139E-2</v>
      </c>
    </row>
    <row r="8" spans="2:98" x14ac:dyDescent="0.25">
      <c r="B8" s="62" t="s">
        <v>191</v>
      </c>
      <c r="C8" s="35">
        <v>0.27</v>
      </c>
      <c r="D8" s="76">
        <v>0.32300000000000001</v>
      </c>
      <c r="G8" s="64"/>
      <c r="K8" s="58" t="s">
        <v>45</v>
      </c>
      <c r="L8" s="57">
        <v>0.52727276430132319</v>
      </c>
      <c r="M8" s="62">
        <v>3.2618035294249295E-2</v>
      </c>
      <c r="O8" s="30" t="s">
        <v>236</v>
      </c>
      <c r="P8" s="41">
        <v>0.4636029800014988</v>
      </c>
      <c r="R8" s="64"/>
      <c r="W8" s="62" t="s">
        <v>3</v>
      </c>
      <c r="X8" s="62" t="s">
        <v>4</v>
      </c>
      <c r="AB8" s="64"/>
      <c r="AG8" s="62" t="s">
        <v>3</v>
      </c>
      <c r="AH8" s="62" t="s">
        <v>4</v>
      </c>
      <c r="AL8" s="64"/>
      <c r="AQ8" s="62" t="s">
        <v>3</v>
      </c>
      <c r="AR8" s="62" t="s">
        <v>4</v>
      </c>
      <c r="AW8" s="64"/>
      <c r="BB8" s="62" t="s">
        <v>3</v>
      </c>
      <c r="BC8" s="62" t="s">
        <v>4</v>
      </c>
      <c r="BF8" s="64"/>
      <c r="BK8" s="62" t="s">
        <v>3</v>
      </c>
      <c r="BL8" s="62" t="s">
        <v>4</v>
      </c>
      <c r="BR8" s="62" t="s">
        <v>3</v>
      </c>
      <c r="BS8" s="62" t="s">
        <v>4</v>
      </c>
      <c r="BV8" s="24" t="s">
        <v>348</v>
      </c>
      <c r="BW8" s="62">
        <f>BR17</f>
        <v>982042</v>
      </c>
      <c r="BX8" s="35">
        <f t="shared" ref="BX8:BX20" si="0">BW8/$BQ$2</f>
        <v>0.18333335822478172</v>
      </c>
      <c r="BZ8" s="64"/>
      <c r="CE8" s="62" t="s">
        <v>3</v>
      </c>
      <c r="CF8" s="62" t="s">
        <v>4</v>
      </c>
      <c r="CL8" s="62" t="s">
        <v>3</v>
      </c>
      <c r="CM8" s="62" t="s">
        <v>4</v>
      </c>
      <c r="CP8" s="62" t="s">
        <v>473</v>
      </c>
      <c r="CQ8" s="24" t="s">
        <v>348</v>
      </c>
      <c r="CR8" s="76">
        <v>0.18333335822478172</v>
      </c>
      <c r="CS8" s="35">
        <f>SUM(CL21:CL22)/$CK$2</f>
        <v>5.9999902923351264E-2</v>
      </c>
      <c r="CT8" s="35">
        <f t="shared" ref="CT8:CT20" si="1">CS8*(-1)</f>
        <v>-5.9999902923351264E-2</v>
      </c>
    </row>
    <row r="9" spans="2:98" x14ac:dyDescent="0.25">
      <c r="B9" s="62" t="s">
        <v>444</v>
      </c>
      <c r="C9" s="77">
        <v>5.83</v>
      </c>
      <c r="D9" s="77">
        <v>5.77</v>
      </c>
      <c r="G9" s="64"/>
      <c r="K9" s="58" t="s">
        <v>47</v>
      </c>
      <c r="L9" s="56">
        <v>0.11111525967964754</v>
      </c>
      <c r="M9" s="62">
        <v>2.0532621184580248E-2</v>
      </c>
      <c r="O9" s="30" t="s">
        <v>47</v>
      </c>
      <c r="P9" s="41">
        <v>0.3145452263411691</v>
      </c>
      <c r="R9" s="64"/>
      <c r="U9" s="62" t="s">
        <v>6</v>
      </c>
      <c r="V9" s="62" t="s">
        <v>225</v>
      </c>
      <c r="W9" s="62">
        <v>13</v>
      </c>
      <c r="X9" s="62">
        <v>10.9</v>
      </c>
      <c r="AB9" s="64"/>
      <c r="AE9" s="62" t="s">
        <v>6</v>
      </c>
      <c r="AF9" s="62" t="s">
        <v>235</v>
      </c>
      <c r="AG9" s="62">
        <v>452</v>
      </c>
      <c r="AH9" s="62">
        <v>50.2</v>
      </c>
      <c r="AL9" s="64"/>
      <c r="AO9" s="62" t="s">
        <v>6</v>
      </c>
      <c r="AP9" s="62" t="s">
        <v>313</v>
      </c>
      <c r="AQ9" s="62">
        <v>25</v>
      </c>
      <c r="AR9" s="62">
        <v>2.8</v>
      </c>
      <c r="AW9" s="64"/>
      <c r="AZ9" s="62" t="s">
        <v>6</v>
      </c>
      <c r="BA9" s="62" t="s">
        <v>252</v>
      </c>
      <c r="BB9" s="62">
        <v>779</v>
      </c>
      <c r="BC9" s="62">
        <v>86.6</v>
      </c>
      <c r="BF9" s="64"/>
      <c r="BI9" s="62" t="s">
        <v>6</v>
      </c>
      <c r="BJ9" s="62" t="s">
        <v>331</v>
      </c>
      <c r="BK9" s="62">
        <v>59</v>
      </c>
      <c r="BL9" s="62">
        <v>6.6</v>
      </c>
      <c r="BP9" s="62" t="s">
        <v>6</v>
      </c>
      <c r="BQ9" s="62" t="s">
        <v>331</v>
      </c>
      <c r="BR9" s="62">
        <v>351154</v>
      </c>
      <c r="BS9" s="62">
        <v>6.6</v>
      </c>
      <c r="BV9" s="24" t="s">
        <v>349</v>
      </c>
      <c r="BW9" s="62">
        <f>BR27</f>
        <v>1184402</v>
      </c>
      <c r="BX9" s="35">
        <f t="shared" si="0"/>
        <v>0.22111110945168122</v>
      </c>
      <c r="BZ9" s="64"/>
      <c r="CC9" s="62" t="s">
        <v>6</v>
      </c>
      <c r="CD9" s="62" t="s">
        <v>455</v>
      </c>
      <c r="CE9" s="62">
        <v>20</v>
      </c>
      <c r="CF9" s="62">
        <v>2.2000000000000002</v>
      </c>
      <c r="CJ9" s="62" t="s">
        <v>6</v>
      </c>
      <c r="CK9" s="62" t="s">
        <v>455</v>
      </c>
      <c r="CL9" s="62">
        <v>119035</v>
      </c>
      <c r="CM9" s="62">
        <v>2.2000000000000002</v>
      </c>
      <c r="CP9" s="62" t="s">
        <v>474</v>
      </c>
      <c r="CQ9" s="24" t="s">
        <v>349</v>
      </c>
      <c r="CR9" s="76">
        <v>0.22111110945168122</v>
      </c>
      <c r="CS9" s="35">
        <f>SUM(CL34:CL35)/$CK$2</f>
        <v>9.1111101984246698E-2</v>
      </c>
      <c r="CT9" s="35">
        <f t="shared" si="1"/>
        <v>-9.1111101984246698E-2</v>
      </c>
    </row>
    <row r="10" spans="2:98" x14ac:dyDescent="0.25">
      <c r="B10" s="62" t="s">
        <v>693</v>
      </c>
      <c r="C10" s="77">
        <v>0.77100000000000002</v>
      </c>
      <c r="D10" s="77">
        <v>0.93</v>
      </c>
      <c r="G10" s="64"/>
      <c r="K10" s="58" t="s">
        <v>48</v>
      </c>
      <c r="L10" s="56">
        <v>0.42856799961595698</v>
      </c>
      <c r="M10" s="62">
        <v>3.2331582738590117E-2</v>
      </c>
      <c r="O10" s="30" t="s">
        <v>48</v>
      </c>
      <c r="P10" s="41">
        <v>0.33041787413096407</v>
      </c>
      <c r="R10" s="64"/>
      <c r="V10" s="62" t="s">
        <v>226</v>
      </c>
      <c r="W10" s="62">
        <v>53</v>
      </c>
      <c r="X10" s="62">
        <v>44.5</v>
      </c>
      <c r="AB10" s="64"/>
      <c r="AF10" s="62" t="s">
        <v>236</v>
      </c>
      <c r="AG10" s="62">
        <v>46</v>
      </c>
      <c r="AH10" s="62">
        <v>5.0999999999999996</v>
      </c>
      <c r="AL10" s="64"/>
      <c r="AP10" s="62" t="s">
        <v>314</v>
      </c>
      <c r="AQ10" s="62">
        <v>46</v>
      </c>
      <c r="AR10" s="62">
        <v>5.0999999999999996</v>
      </c>
      <c r="AW10" s="64"/>
      <c r="BA10" s="62" t="s">
        <v>253</v>
      </c>
      <c r="BB10" s="62">
        <v>60</v>
      </c>
      <c r="BC10" s="62">
        <v>6.7</v>
      </c>
      <c r="BF10" s="64"/>
      <c r="BJ10" s="62" t="s">
        <v>332</v>
      </c>
      <c r="BK10" s="62">
        <v>841</v>
      </c>
      <c r="BL10" s="62">
        <v>93.4</v>
      </c>
      <c r="BQ10" s="62" t="s">
        <v>332</v>
      </c>
      <c r="BR10" s="62">
        <v>5005438</v>
      </c>
      <c r="BS10" s="62">
        <v>93.4</v>
      </c>
      <c r="BV10" s="24" t="s">
        <v>350</v>
      </c>
      <c r="BW10" s="62">
        <f>BR37</f>
        <v>3463930</v>
      </c>
      <c r="BX10" s="35">
        <f t="shared" si="0"/>
        <v>0.64666676125417055</v>
      </c>
      <c r="BZ10" s="64"/>
      <c r="CD10" s="62" t="s">
        <v>456</v>
      </c>
      <c r="CE10" s="62">
        <v>10</v>
      </c>
      <c r="CF10" s="62">
        <v>1.1000000000000001</v>
      </c>
      <c r="CK10" s="62" t="s">
        <v>456</v>
      </c>
      <c r="CL10" s="62">
        <v>59518</v>
      </c>
      <c r="CM10" s="62">
        <v>1.1000000000000001</v>
      </c>
      <c r="CP10" s="65" t="s">
        <v>450</v>
      </c>
      <c r="CQ10" s="24" t="s">
        <v>350</v>
      </c>
      <c r="CR10" s="101">
        <v>0.64666676125417055</v>
      </c>
      <c r="CS10" s="35">
        <f>SUM(CL47:CL48)/$CK$2</f>
        <v>0.38444443780672488</v>
      </c>
      <c r="CT10" s="35">
        <f t="shared" si="1"/>
        <v>-0.38444443780672488</v>
      </c>
    </row>
    <row r="11" spans="2:98" x14ac:dyDescent="0.25">
      <c r="B11" s="62" t="s">
        <v>438</v>
      </c>
      <c r="C11" s="35">
        <v>0.94017149249594678</v>
      </c>
      <c r="G11" s="64"/>
      <c r="K11" s="66" t="s">
        <v>119</v>
      </c>
      <c r="L11" s="56">
        <v>0.20000134414022072</v>
      </c>
      <c r="M11" s="62">
        <v>1.6845472461530168E-2</v>
      </c>
      <c r="O11" s="30" t="s">
        <v>119</v>
      </c>
      <c r="P11" s="41">
        <v>0.33700000000000002</v>
      </c>
      <c r="R11" s="64"/>
      <c r="V11" s="62" t="s">
        <v>227</v>
      </c>
      <c r="W11" s="62">
        <v>5</v>
      </c>
      <c r="X11" s="62">
        <v>4.2</v>
      </c>
      <c r="AB11" s="64"/>
      <c r="AF11" s="62" t="s">
        <v>237</v>
      </c>
      <c r="AG11" s="62">
        <v>107</v>
      </c>
      <c r="AH11" s="62">
        <v>11.9</v>
      </c>
      <c r="AL11" s="64"/>
      <c r="AP11" s="62" t="s">
        <v>315</v>
      </c>
      <c r="AQ11" s="62">
        <v>76</v>
      </c>
      <c r="AR11" s="62">
        <v>8.4</v>
      </c>
      <c r="AW11" s="64"/>
      <c r="BA11" s="62" t="s">
        <v>254</v>
      </c>
      <c r="BB11" s="62">
        <v>61</v>
      </c>
      <c r="BC11" s="62">
        <v>6.8</v>
      </c>
      <c r="BF11" s="64"/>
      <c r="BJ11" s="62" t="s">
        <v>43</v>
      </c>
      <c r="BK11" s="62">
        <v>900</v>
      </c>
      <c r="BL11" s="62">
        <v>100</v>
      </c>
      <c r="BQ11" s="62" t="s">
        <v>43</v>
      </c>
      <c r="BR11" s="62">
        <v>5356592</v>
      </c>
      <c r="BS11" s="62">
        <v>100</v>
      </c>
      <c r="BV11" s="24" t="s">
        <v>351</v>
      </c>
      <c r="BW11" s="62">
        <f>BR47</f>
        <v>3684145</v>
      </c>
      <c r="BX11" s="35">
        <f t="shared" si="0"/>
        <v>0.68777778856407212</v>
      </c>
      <c r="BZ11" s="64"/>
      <c r="CD11" s="62" t="s">
        <v>457</v>
      </c>
      <c r="CE11" s="62">
        <v>9</v>
      </c>
      <c r="CF11" s="62">
        <v>1</v>
      </c>
      <c r="CK11" s="62" t="s">
        <v>457</v>
      </c>
      <c r="CL11" s="62">
        <v>53566</v>
      </c>
      <c r="CM11" s="62">
        <v>1</v>
      </c>
      <c r="CP11" s="65" t="s">
        <v>449</v>
      </c>
      <c r="CQ11" s="24" t="s">
        <v>351</v>
      </c>
      <c r="CR11" s="101">
        <v>0.68777778856407212</v>
      </c>
      <c r="CS11" s="35">
        <f>SUM(CL60:CL61)/$CK$2</f>
        <v>0.35999997759769642</v>
      </c>
      <c r="CT11" s="35">
        <f t="shared" si="1"/>
        <v>-0.35999997759769642</v>
      </c>
    </row>
    <row r="12" spans="2:98" x14ac:dyDescent="0.25">
      <c r="B12" s="62" t="s">
        <v>431</v>
      </c>
      <c r="C12" s="62">
        <v>7000</v>
      </c>
      <c r="D12" s="62">
        <v>5300</v>
      </c>
      <c r="G12" s="64"/>
      <c r="K12" s="58" t="s">
        <v>50</v>
      </c>
      <c r="L12" s="57">
        <v>0.5</v>
      </c>
      <c r="M12" s="62">
        <v>3.2666666666666663E-2</v>
      </c>
      <c r="O12" s="30" t="s">
        <v>50</v>
      </c>
      <c r="P12" s="41">
        <v>0.27268793526705104</v>
      </c>
      <c r="R12" s="64"/>
      <c r="V12" s="62" t="s">
        <v>228</v>
      </c>
      <c r="W12" s="62">
        <v>23</v>
      </c>
      <c r="X12" s="62">
        <v>19.3</v>
      </c>
      <c r="AB12" s="64"/>
      <c r="AF12" s="62" t="s">
        <v>238</v>
      </c>
      <c r="AG12" s="62">
        <v>14</v>
      </c>
      <c r="AH12" s="62">
        <v>1.6</v>
      </c>
      <c r="AL12" s="64"/>
      <c r="AP12" s="62" t="s">
        <v>316</v>
      </c>
      <c r="AQ12" s="62">
        <v>77</v>
      </c>
      <c r="AR12" s="62">
        <v>8.6</v>
      </c>
      <c r="AW12" s="64"/>
      <c r="BA12" s="62" t="s">
        <v>43</v>
      </c>
      <c r="BB12" s="62">
        <v>900</v>
      </c>
      <c r="BC12" s="62">
        <v>100</v>
      </c>
      <c r="BF12" s="64"/>
      <c r="BV12" s="24" t="s">
        <v>352</v>
      </c>
      <c r="BW12" s="62">
        <f>BR57</f>
        <v>2844946</v>
      </c>
      <c r="BX12" s="35">
        <f t="shared" si="0"/>
        <v>0.53111119906089543</v>
      </c>
      <c r="BZ12" s="64"/>
      <c r="CD12" s="62" t="s">
        <v>458</v>
      </c>
      <c r="CE12" s="62">
        <v>20</v>
      </c>
      <c r="CF12" s="62">
        <v>2.2000000000000002</v>
      </c>
      <c r="CK12" s="62" t="s">
        <v>458</v>
      </c>
      <c r="CL12" s="62">
        <v>119035</v>
      </c>
      <c r="CM12" s="62">
        <v>2.2000000000000002</v>
      </c>
      <c r="CP12" s="65" t="s">
        <v>448</v>
      </c>
      <c r="CQ12" s="24" t="s">
        <v>352</v>
      </c>
      <c r="CR12" s="101">
        <v>0.53111119906089543</v>
      </c>
      <c r="CS12" s="35">
        <f>SUM(CL73:CL74)/$CK$2</f>
        <v>0.28444447514389748</v>
      </c>
      <c r="CT12" s="35">
        <f t="shared" si="1"/>
        <v>-0.28444447514389748</v>
      </c>
    </row>
    <row r="13" spans="2:98" x14ac:dyDescent="0.25">
      <c r="B13" s="62" t="s">
        <v>432</v>
      </c>
      <c r="C13" s="88">
        <f>C12/87.18</f>
        <v>80.293645331498041</v>
      </c>
      <c r="D13" s="62">
        <v>61</v>
      </c>
      <c r="G13" s="64"/>
      <c r="K13" s="58" t="s">
        <v>51</v>
      </c>
      <c r="L13" s="56">
        <v>0.40001344131187205</v>
      </c>
      <c r="M13" s="62">
        <v>3.2006845214642581E-2</v>
      </c>
      <c r="O13" s="30" t="s">
        <v>51</v>
      </c>
      <c r="P13" s="41">
        <v>0.26481777328727685</v>
      </c>
      <c r="R13" s="64"/>
      <c r="V13" s="62" t="s">
        <v>229</v>
      </c>
      <c r="W13" s="62">
        <v>3</v>
      </c>
      <c r="X13" s="62">
        <v>2.5</v>
      </c>
      <c r="AB13" s="64"/>
      <c r="AF13" s="62" t="s">
        <v>239</v>
      </c>
      <c r="AG13" s="62">
        <v>20</v>
      </c>
      <c r="AH13" s="62">
        <v>2.2000000000000002</v>
      </c>
      <c r="AL13" s="64"/>
      <c r="AP13" s="62" t="s">
        <v>317</v>
      </c>
      <c r="AQ13" s="62">
        <v>69</v>
      </c>
      <c r="AR13" s="62">
        <v>7.7</v>
      </c>
      <c r="AW13" s="64"/>
      <c r="BF13" s="64"/>
      <c r="BV13" s="24" t="s">
        <v>353</v>
      </c>
      <c r="BW13" s="62">
        <f>BR67</f>
        <v>2118830</v>
      </c>
      <c r="BX13" s="35">
        <f t="shared" si="0"/>
        <v>0.39555560699788223</v>
      </c>
      <c r="BZ13" s="64"/>
      <c r="CD13" s="62" t="s">
        <v>43</v>
      </c>
      <c r="CE13" s="62">
        <v>59</v>
      </c>
      <c r="CF13" s="62">
        <v>6.6</v>
      </c>
      <c r="CK13" s="62" t="s">
        <v>43</v>
      </c>
      <c r="CL13" s="62">
        <v>351154</v>
      </c>
      <c r="CM13" s="62">
        <v>6.6</v>
      </c>
      <c r="CP13" s="65" t="s">
        <v>476</v>
      </c>
      <c r="CQ13" s="24" t="s">
        <v>353</v>
      </c>
      <c r="CR13" s="101">
        <v>0.39555560699788223</v>
      </c>
      <c r="CS13" s="35">
        <f>SUM(CL86:CL87)/$CK$2</f>
        <v>0.21888898762496753</v>
      </c>
      <c r="CT13" s="35">
        <f t="shared" si="1"/>
        <v>-0.21888898762496753</v>
      </c>
    </row>
    <row r="14" spans="2:98" x14ac:dyDescent="0.25">
      <c r="B14" s="62" t="s">
        <v>843</v>
      </c>
      <c r="C14" s="35">
        <v>2.5209633171952149E-2</v>
      </c>
      <c r="D14" s="35">
        <v>3.6999999999999998E-2</v>
      </c>
      <c r="G14" s="64"/>
      <c r="K14" s="58" t="s">
        <v>52</v>
      </c>
      <c r="L14" s="57">
        <v>0.17435884180097277</v>
      </c>
      <c r="M14" s="62">
        <v>2.4788626942187194E-2</v>
      </c>
      <c r="O14" s="30" t="s">
        <v>52</v>
      </c>
      <c r="P14" s="41">
        <v>0.22435422164453778</v>
      </c>
      <c r="R14" s="64"/>
      <c r="V14" s="62" t="s">
        <v>230</v>
      </c>
      <c r="W14" s="62">
        <v>6</v>
      </c>
      <c r="X14" s="62">
        <v>5</v>
      </c>
      <c r="AB14" s="64"/>
      <c r="AF14" s="62" t="s">
        <v>240</v>
      </c>
      <c r="AG14" s="62">
        <v>10</v>
      </c>
      <c r="AH14" s="62">
        <v>1.1000000000000001</v>
      </c>
      <c r="AL14" s="64"/>
      <c r="AP14" s="62" t="s">
        <v>318</v>
      </c>
      <c r="AQ14" s="62">
        <v>38</v>
      </c>
      <c r="AR14" s="62">
        <v>4.2</v>
      </c>
      <c r="AW14" s="64"/>
      <c r="BF14" s="64"/>
      <c r="BV14" s="24" t="s">
        <v>354</v>
      </c>
      <c r="BW14" s="62">
        <f>BR77</f>
        <v>1678399</v>
      </c>
      <c r="BX14" s="35">
        <f t="shared" si="0"/>
        <v>0.31333336569221626</v>
      </c>
      <c r="BZ14" s="64"/>
      <c r="CC14" s="62" t="s">
        <v>69</v>
      </c>
      <c r="CD14" s="62" t="s">
        <v>70</v>
      </c>
      <c r="CE14" s="62">
        <v>841</v>
      </c>
      <c r="CF14" s="62">
        <v>93.4</v>
      </c>
      <c r="CJ14" s="62" t="s">
        <v>69</v>
      </c>
      <c r="CK14" s="62" t="s">
        <v>70</v>
      </c>
      <c r="CL14" s="62">
        <v>5005438</v>
      </c>
      <c r="CM14" s="62">
        <v>93.4</v>
      </c>
      <c r="CP14" s="62" t="s">
        <v>447</v>
      </c>
      <c r="CQ14" s="24" t="s">
        <v>354</v>
      </c>
      <c r="CR14" s="76">
        <v>0.31333336569221626</v>
      </c>
      <c r="CS14" s="35">
        <f>SUM(CL99:CL100)/$CK$2</f>
        <v>0.12888903989700914</v>
      </c>
      <c r="CT14" s="35">
        <f t="shared" si="1"/>
        <v>-0.12888903989700914</v>
      </c>
    </row>
    <row r="15" spans="2:98" x14ac:dyDescent="0.25">
      <c r="G15" s="64"/>
      <c r="K15" s="58" t="s">
        <v>53</v>
      </c>
      <c r="L15" s="57">
        <v>0.10052947681716515</v>
      </c>
      <c r="M15" s="62">
        <v>1.964603871682297E-2</v>
      </c>
      <c r="O15" s="30" t="s">
        <v>53</v>
      </c>
      <c r="P15" s="41">
        <v>7.0136527242600152E-2</v>
      </c>
      <c r="R15" s="64"/>
      <c r="V15" s="62" t="s">
        <v>231</v>
      </c>
      <c r="W15" s="62">
        <v>3</v>
      </c>
      <c r="X15" s="62">
        <v>2.5</v>
      </c>
      <c r="AB15" s="64"/>
      <c r="AF15" s="62" t="s">
        <v>241</v>
      </c>
      <c r="AG15" s="62">
        <v>56</v>
      </c>
      <c r="AH15" s="62">
        <v>6.2</v>
      </c>
      <c r="AL15" s="64"/>
      <c r="AP15" s="62" t="s">
        <v>319</v>
      </c>
      <c r="AQ15" s="62">
        <v>137</v>
      </c>
      <c r="AR15" s="62">
        <v>15.2</v>
      </c>
      <c r="AW15" s="64"/>
      <c r="BF15" s="64"/>
      <c r="BI15" s="24" t="s">
        <v>333</v>
      </c>
      <c r="BP15" s="24" t="s">
        <v>348</v>
      </c>
      <c r="BV15" s="24" t="s">
        <v>355</v>
      </c>
      <c r="BW15" s="62">
        <f>BR87</f>
        <v>232119</v>
      </c>
      <c r="BX15" s="35">
        <f t="shared" si="0"/>
        <v>4.333333582247817E-2</v>
      </c>
      <c r="BZ15" s="64"/>
      <c r="CC15" s="62" t="s">
        <v>43</v>
      </c>
      <c r="CE15" s="62">
        <v>900</v>
      </c>
      <c r="CF15" s="62">
        <v>100</v>
      </c>
      <c r="CJ15" s="62" t="s">
        <v>43</v>
      </c>
      <c r="CL15" s="62">
        <v>5356592</v>
      </c>
      <c r="CM15" s="62">
        <v>100</v>
      </c>
      <c r="CP15" s="62" t="s">
        <v>477</v>
      </c>
      <c r="CQ15" s="24" t="s">
        <v>355</v>
      </c>
      <c r="CR15" s="76">
        <v>4.333333582247817E-2</v>
      </c>
      <c r="CS15" s="35">
        <f>SUM(CL112:CL113)/$CK$2</f>
        <v>7.7778931081553346E-3</v>
      </c>
      <c r="CT15" s="35">
        <f t="shared" si="1"/>
        <v>-7.7778931081553346E-3</v>
      </c>
    </row>
    <row r="16" spans="2:98" x14ac:dyDescent="0.25">
      <c r="G16" s="64"/>
      <c r="K16" s="58" t="s">
        <v>54</v>
      </c>
      <c r="L16" s="57">
        <v>9.8445970239167888E-2</v>
      </c>
      <c r="M16" s="62">
        <v>1.9463891181135781E-2</v>
      </c>
      <c r="O16" s="30" t="s">
        <v>54</v>
      </c>
      <c r="P16" s="41">
        <v>5.0069729986300791E-2</v>
      </c>
      <c r="R16" s="64"/>
      <c r="V16" s="62" t="s">
        <v>232</v>
      </c>
      <c r="W16" s="62">
        <v>5</v>
      </c>
      <c r="X16" s="62">
        <v>4.2</v>
      </c>
      <c r="AB16" s="64"/>
      <c r="AF16" s="62" t="s">
        <v>242</v>
      </c>
      <c r="AG16" s="62">
        <v>7</v>
      </c>
      <c r="AH16" s="62">
        <v>0.8</v>
      </c>
      <c r="AL16" s="64"/>
      <c r="AP16" s="62" t="s">
        <v>320</v>
      </c>
      <c r="AQ16" s="62">
        <v>15</v>
      </c>
      <c r="AR16" s="62">
        <v>1.7</v>
      </c>
      <c r="AW16" s="64"/>
      <c r="BF16" s="64"/>
      <c r="BK16" s="62" t="s">
        <v>3</v>
      </c>
      <c r="BL16" s="62" t="s">
        <v>4</v>
      </c>
      <c r="BR16" s="62" t="s">
        <v>3</v>
      </c>
      <c r="BS16" s="62" t="s">
        <v>4</v>
      </c>
      <c r="BV16" s="24" t="s">
        <v>356</v>
      </c>
      <c r="BW16" s="62">
        <f>BR97</f>
        <v>244023</v>
      </c>
      <c r="BX16" s="35">
        <f t="shared" si="0"/>
        <v>4.5555644335054823E-2</v>
      </c>
      <c r="BZ16" s="64"/>
      <c r="CP16" s="62" t="s">
        <v>478</v>
      </c>
      <c r="CQ16" s="24" t="s">
        <v>356</v>
      </c>
      <c r="CR16" s="76">
        <v>4.5555644335054823E-2</v>
      </c>
      <c r="CS16" s="35">
        <f>SUM(CL125:CL126)/$CK$2</f>
        <v>2.0000029869738072E-2</v>
      </c>
      <c r="CT16" s="35">
        <f t="shared" si="1"/>
        <v>-2.0000029869738072E-2</v>
      </c>
    </row>
    <row r="17" spans="7:98" x14ac:dyDescent="0.25">
      <c r="G17" s="64"/>
      <c r="K17" s="40" t="s">
        <v>164</v>
      </c>
      <c r="L17" s="23">
        <v>0.10952410288741798</v>
      </c>
      <c r="M17" s="62">
        <v>2.040331588004143E-2</v>
      </c>
      <c r="O17" s="30" t="s">
        <v>164</v>
      </c>
      <c r="P17" s="23">
        <v>8.2623335966029221E-2</v>
      </c>
      <c r="R17" s="64"/>
      <c r="V17" s="62" t="s">
        <v>218</v>
      </c>
      <c r="W17" s="62">
        <v>1</v>
      </c>
      <c r="X17" s="62">
        <v>0.8</v>
      </c>
      <c r="AB17" s="64"/>
      <c r="AF17" s="62" t="s">
        <v>243</v>
      </c>
      <c r="AG17" s="62">
        <v>130</v>
      </c>
      <c r="AH17" s="62">
        <v>14.4</v>
      </c>
      <c r="AL17" s="64"/>
      <c r="AP17" s="62" t="s">
        <v>321</v>
      </c>
      <c r="AQ17" s="62">
        <v>137</v>
      </c>
      <c r="AR17" s="62">
        <v>15.2</v>
      </c>
      <c r="AW17" s="64"/>
      <c r="BF17" s="64"/>
      <c r="BI17" s="62" t="s">
        <v>6</v>
      </c>
      <c r="BJ17" s="62" t="s">
        <v>331</v>
      </c>
      <c r="BK17" s="62">
        <v>165</v>
      </c>
      <c r="BL17" s="62">
        <v>18.3</v>
      </c>
      <c r="BP17" s="62" t="s">
        <v>6</v>
      </c>
      <c r="BQ17" s="62" t="s">
        <v>331</v>
      </c>
      <c r="BR17" s="62">
        <v>982042</v>
      </c>
      <c r="BS17" s="62">
        <v>18.3</v>
      </c>
      <c r="BV17" s="24" t="s">
        <v>357</v>
      </c>
      <c r="BW17" s="62">
        <f>BR107</f>
        <v>5195894</v>
      </c>
      <c r="BX17" s="35">
        <f t="shared" si="0"/>
        <v>0.96999995519539284</v>
      </c>
      <c r="BZ17" s="64"/>
      <c r="CP17" s="65" t="s">
        <v>451</v>
      </c>
      <c r="CQ17" s="24" t="s">
        <v>357</v>
      </c>
      <c r="CR17" s="101">
        <v>0.96999995519539284</v>
      </c>
      <c r="CS17" s="35">
        <f>SUM(CL138:CL139)/$CK$2</f>
        <v>0.16888891295062233</v>
      </c>
      <c r="CT17" s="35">
        <f t="shared" si="1"/>
        <v>-0.16888891295062233</v>
      </c>
    </row>
    <row r="18" spans="7:98" x14ac:dyDescent="0.25">
      <c r="G18" s="64"/>
      <c r="K18" s="58" t="s">
        <v>55</v>
      </c>
      <c r="L18" s="57">
        <v>0.15611785031430578</v>
      </c>
      <c r="M18" s="62">
        <v>2.3713846163444959E-2</v>
      </c>
      <c r="O18" s="30" t="s">
        <v>55</v>
      </c>
      <c r="P18" s="41">
        <v>0.11694161191872102</v>
      </c>
      <c r="R18" s="64"/>
      <c r="V18" s="62" t="s">
        <v>43</v>
      </c>
      <c r="W18" s="62">
        <v>112</v>
      </c>
      <c r="X18" s="62">
        <v>94.1</v>
      </c>
      <c r="AB18" s="64"/>
      <c r="AF18" s="62" t="s">
        <v>218</v>
      </c>
      <c r="AG18" s="62">
        <v>58</v>
      </c>
      <c r="AH18" s="62">
        <v>6.4</v>
      </c>
      <c r="AL18" s="64"/>
      <c r="AP18" s="62" t="s">
        <v>322</v>
      </c>
      <c r="AQ18" s="62">
        <v>27</v>
      </c>
      <c r="AR18" s="62">
        <v>3</v>
      </c>
      <c r="AW18" s="64"/>
      <c r="AY18" s="5" t="s">
        <v>327</v>
      </c>
      <c r="AZ18" s="105">
        <v>5356592</v>
      </c>
      <c r="BF18" s="64"/>
      <c r="BJ18" s="62" t="s">
        <v>332</v>
      </c>
      <c r="BK18" s="62">
        <v>732</v>
      </c>
      <c r="BL18" s="62">
        <v>81.3</v>
      </c>
      <c r="BQ18" s="62" t="s">
        <v>332</v>
      </c>
      <c r="BR18" s="62">
        <v>4356695</v>
      </c>
      <c r="BS18" s="62">
        <v>81.3</v>
      </c>
      <c r="BV18" s="24" t="s">
        <v>358</v>
      </c>
      <c r="BW18" s="62">
        <f>BR117</f>
        <v>1023704</v>
      </c>
      <c r="BX18" s="35">
        <f t="shared" si="0"/>
        <v>0.19111106464707411</v>
      </c>
      <c r="BZ18" s="64"/>
      <c r="CP18" s="62" t="s">
        <v>479</v>
      </c>
      <c r="CQ18" s="24" t="s">
        <v>358</v>
      </c>
      <c r="CR18" s="76">
        <v>0.19111106464707411</v>
      </c>
      <c r="CS18" s="35">
        <f>SUM(CL151:CL152)/$CK$2</f>
        <v>6.7777796031506604E-2</v>
      </c>
      <c r="CT18" s="35">
        <f t="shared" si="1"/>
        <v>-6.7777796031506604E-2</v>
      </c>
    </row>
    <row r="19" spans="7:98" x14ac:dyDescent="0.25">
      <c r="G19" s="64"/>
      <c r="K19" s="58" t="s">
        <v>56</v>
      </c>
      <c r="L19" s="57">
        <v>0.14285485690511812</v>
      </c>
      <c r="M19" s="62">
        <v>2.2861751836432673E-2</v>
      </c>
      <c r="O19" s="30" t="s">
        <v>56</v>
      </c>
      <c r="P19" s="41">
        <v>0.28533999859497072</v>
      </c>
      <c r="R19" s="64"/>
      <c r="U19" s="62" t="s">
        <v>69</v>
      </c>
      <c r="V19" s="62" t="s">
        <v>70</v>
      </c>
      <c r="W19" s="62">
        <v>7</v>
      </c>
      <c r="X19" s="62">
        <v>5.9</v>
      </c>
      <c r="AB19" s="64"/>
      <c r="AF19" s="62" t="s">
        <v>43</v>
      </c>
      <c r="AG19" s="62">
        <v>900</v>
      </c>
      <c r="AH19" s="62">
        <v>100</v>
      </c>
      <c r="AL19" s="64"/>
      <c r="AP19" s="62" t="s">
        <v>323</v>
      </c>
      <c r="AQ19" s="62">
        <v>249</v>
      </c>
      <c r="AR19" s="62">
        <v>27.7</v>
      </c>
      <c r="AW19" s="64"/>
      <c r="AY19" s="59" t="s">
        <v>64</v>
      </c>
      <c r="AZ19" s="105" t="s">
        <v>399</v>
      </c>
      <c r="BF19" s="64"/>
      <c r="BJ19" s="62" t="s">
        <v>43</v>
      </c>
      <c r="BK19" s="62">
        <v>897</v>
      </c>
      <c r="BL19" s="62">
        <v>99.7</v>
      </c>
      <c r="BQ19" s="62" t="s">
        <v>43</v>
      </c>
      <c r="BR19" s="62">
        <v>5338737</v>
      </c>
      <c r="BS19" s="62">
        <v>99.7</v>
      </c>
      <c r="BV19" s="24" t="s">
        <v>359</v>
      </c>
      <c r="BW19" s="62">
        <f>BR127</f>
        <v>315444</v>
      </c>
      <c r="BX19" s="35">
        <f t="shared" si="0"/>
        <v>5.8888935352925893E-2</v>
      </c>
      <c r="BZ19" s="64"/>
      <c r="CC19" s="24" t="s">
        <v>459</v>
      </c>
      <c r="CJ19" s="24" t="s">
        <v>459</v>
      </c>
      <c r="CP19" s="62" t="s">
        <v>480</v>
      </c>
      <c r="CQ19" s="24" t="s">
        <v>359</v>
      </c>
      <c r="CR19" s="76">
        <v>5.8888935352925893E-2</v>
      </c>
      <c r="CS19" s="35">
        <f>SUM(CL164:CL165)/$CK$2</f>
        <v>2.5555614465316755E-2</v>
      </c>
      <c r="CT19" s="35">
        <f t="shared" si="1"/>
        <v>-2.5555614465316755E-2</v>
      </c>
    </row>
    <row r="20" spans="7:98" x14ac:dyDescent="0.25">
      <c r="G20" s="64"/>
      <c r="K20" s="58" t="s">
        <v>57</v>
      </c>
      <c r="L20" s="56">
        <v>0.60000336032796797</v>
      </c>
      <c r="M20" s="62">
        <v>3.2006621157876364E-2</v>
      </c>
      <c r="O20" s="30" t="s">
        <v>57</v>
      </c>
      <c r="P20" s="41">
        <v>0.25457267048150523</v>
      </c>
      <c r="R20" s="64"/>
      <c r="U20" s="62" t="s">
        <v>43</v>
      </c>
      <c r="W20" s="62">
        <v>119</v>
      </c>
      <c r="X20" s="62">
        <v>100</v>
      </c>
      <c r="AB20" s="64"/>
      <c r="AL20" s="64"/>
      <c r="AP20" s="62" t="s">
        <v>366</v>
      </c>
      <c r="AQ20" s="62">
        <v>2</v>
      </c>
      <c r="AR20" s="62">
        <v>0.2</v>
      </c>
      <c r="AW20" s="64"/>
      <c r="BF20" s="64"/>
      <c r="BI20" s="62" t="s">
        <v>69</v>
      </c>
      <c r="BJ20" s="62" t="s">
        <v>70</v>
      </c>
      <c r="BK20" s="62">
        <v>3</v>
      </c>
      <c r="BL20" s="62">
        <v>0.3</v>
      </c>
      <c r="BP20" s="62" t="s">
        <v>69</v>
      </c>
      <c r="BQ20" s="62" t="s">
        <v>70</v>
      </c>
      <c r="BR20" s="62">
        <v>17855</v>
      </c>
      <c r="BS20" s="62">
        <v>0.3</v>
      </c>
      <c r="BV20" s="24" t="s">
        <v>360</v>
      </c>
      <c r="BW20" s="62">
        <f>BR137</f>
        <v>154746</v>
      </c>
      <c r="BX20" s="35">
        <f t="shared" si="0"/>
        <v>2.8888890548318783E-2</v>
      </c>
      <c r="BZ20" s="64"/>
      <c r="CE20" s="62" t="s">
        <v>3</v>
      </c>
      <c r="CF20" s="62" t="s">
        <v>4</v>
      </c>
      <c r="CL20" s="62" t="s">
        <v>3</v>
      </c>
      <c r="CM20" s="62" t="s">
        <v>4</v>
      </c>
      <c r="CP20" s="62" t="s">
        <v>481</v>
      </c>
      <c r="CQ20" s="24" t="s">
        <v>360</v>
      </c>
      <c r="CR20" s="76">
        <v>2.8888890548318783E-2</v>
      </c>
      <c r="CS20" s="35">
        <f>SUM(CL177:CL178)/$CK$2</f>
        <v>1.6666753786736044E-2</v>
      </c>
      <c r="CT20" s="35">
        <f t="shared" si="1"/>
        <v>-1.6666753786736044E-2</v>
      </c>
    </row>
    <row r="21" spans="7:98" x14ac:dyDescent="0.25">
      <c r="G21" s="64"/>
      <c r="K21" s="58" t="s">
        <v>58</v>
      </c>
      <c r="L21" s="56">
        <v>0.33335200224026884</v>
      </c>
      <c r="M21" s="62">
        <v>3.0798859894259633E-2</v>
      </c>
      <c r="O21" s="30" t="s">
        <v>58</v>
      </c>
      <c r="P21" s="41">
        <v>0.19291913224158527</v>
      </c>
      <c r="R21" s="64"/>
      <c r="AB21" s="64"/>
      <c r="AL21" s="64"/>
      <c r="AP21" s="62" t="s">
        <v>324</v>
      </c>
      <c r="AQ21" s="62">
        <v>1</v>
      </c>
      <c r="AR21" s="62">
        <v>0.1</v>
      </c>
      <c r="AW21" s="64"/>
      <c r="BF21" s="64"/>
      <c r="BI21" s="62" t="s">
        <v>43</v>
      </c>
      <c r="BK21" s="62">
        <v>900</v>
      </c>
      <c r="BL21" s="62">
        <v>100</v>
      </c>
      <c r="BP21" s="62" t="s">
        <v>43</v>
      </c>
      <c r="BR21" s="62">
        <v>5356592</v>
      </c>
      <c r="BS21" s="62">
        <v>100</v>
      </c>
      <c r="BZ21" s="64"/>
      <c r="CC21" s="62" t="s">
        <v>6</v>
      </c>
      <c r="CD21" s="62" t="s">
        <v>454</v>
      </c>
      <c r="CE21" s="62">
        <v>4</v>
      </c>
      <c r="CF21" s="62">
        <v>0.4</v>
      </c>
      <c r="CJ21" s="62" t="s">
        <v>6</v>
      </c>
      <c r="CK21" s="62" t="s">
        <v>454</v>
      </c>
      <c r="CL21" s="62">
        <v>23807</v>
      </c>
      <c r="CM21" s="62">
        <v>0.4</v>
      </c>
    </row>
    <row r="22" spans="7:98" x14ac:dyDescent="0.25">
      <c r="G22" s="64"/>
      <c r="K22" s="58" t="s">
        <v>59</v>
      </c>
      <c r="L22" s="56">
        <v>0</v>
      </c>
      <c r="M22" s="62">
        <v>0</v>
      </c>
      <c r="O22" s="30" t="s">
        <v>59</v>
      </c>
      <c r="P22" s="41">
        <v>0.20858742293958196</v>
      </c>
      <c r="R22" s="64"/>
      <c r="AB22" s="64"/>
      <c r="AL22" s="64"/>
      <c r="AP22" s="62" t="s">
        <v>325</v>
      </c>
      <c r="AQ22" s="62">
        <v>1</v>
      </c>
      <c r="AR22" s="62">
        <v>0.1</v>
      </c>
      <c r="AW22" s="64"/>
      <c r="BF22" s="64"/>
      <c r="BZ22" s="64"/>
      <c r="CD22" s="62" t="s">
        <v>455</v>
      </c>
      <c r="CE22" s="62">
        <v>50</v>
      </c>
      <c r="CF22" s="62">
        <v>5.6</v>
      </c>
      <c r="CK22" s="62" t="s">
        <v>455</v>
      </c>
      <c r="CL22" s="62">
        <v>297588</v>
      </c>
      <c r="CM22" s="62">
        <v>5.6</v>
      </c>
    </row>
    <row r="23" spans="7:98" x14ac:dyDescent="0.25">
      <c r="G23" s="64"/>
      <c r="K23" s="58" t="s">
        <v>60</v>
      </c>
      <c r="L23" s="56">
        <v>0.12500525055655901</v>
      </c>
      <c r="M23" s="62">
        <v>2.1607358000810005E-2</v>
      </c>
      <c r="O23" s="30" t="s">
        <v>60</v>
      </c>
      <c r="P23" s="23">
        <v>7.8862295762369611E-2</v>
      </c>
      <c r="R23" s="64"/>
      <c r="T23" s="5" t="s">
        <v>327</v>
      </c>
      <c r="U23" s="6">
        <v>708261</v>
      </c>
      <c r="AB23" s="64"/>
      <c r="AD23" s="5" t="s">
        <v>327</v>
      </c>
      <c r="AE23" s="105">
        <v>5356592</v>
      </c>
      <c r="AL23" s="64"/>
      <c r="AP23" s="62" t="s">
        <v>43</v>
      </c>
      <c r="AQ23" s="62">
        <v>900</v>
      </c>
      <c r="AR23" s="62">
        <v>100</v>
      </c>
      <c r="AW23" s="64"/>
      <c r="AZ23" s="4" t="s">
        <v>255</v>
      </c>
      <c r="BF23" s="64"/>
      <c r="BZ23" s="64"/>
      <c r="CD23" s="62" t="s">
        <v>456</v>
      </c>
      <c r="CE23" s="62">
        <v>34</v>
      </c>
      <c r="CF23" s="62">
        <v>3.8</v>
      </c>
      <c r="CK23" s="62" t="s">
        <v>456</v>
      </c>
      <c r="CL23" s="62">
        <v>202360</v>
      </c>
      <c r="CM23" s="62">
        <v>3.8</v>
      </c>
    </row>
    <row r="24" spans="7:98" x14ac:dyDescent="0.25">
      <c r="G24" s="64"/>
      <c r="K24" s="58" t="s">
        <v>88</v>
      </c>
      <c r="L24" s="56">
        <v>0</v>
      </c>
      <c r="M24" s="62">
        <v>0</v>
      </c>
      <c r="O24" s="30" t="s">
        <v>88</v>
      </c>
      <c r="P24" s="41">
        <v>8.8901423056172532E-2</v>
      </c>
      <c r="R24" s="64"/>
      <c r="T24" s="59" t="s">
        <v>64</v>
      </c>
      <c r="U24" s="6" t="s">
        <v>491</v>
      </c>
      <c r="AB24" s="64"/>
      <c r="AD24" s="59" t="s">
        <v>64</v>
      </c>
      <c r="AE24" s="105" t="s">
        <v>399</v>
      </c>
      <c r="AL24" s="64"/>
      <c r="AW24" s="64"/>
      <c r="AZ24" s="24" t="s">
        <v>256</v>
      </c>
      <c r="BF24" s="64"/>
      <c r="BZ24" s="64"/>
      <c r="CD24" s="62" t="s">
        <v>457</v>
      </c>
      <c r="CE24" s="62">
        <v>25</v>
      </c>
      <c r="CF24" s="62">
        <v>2.8</v>
      </c>
      <c r="CK24" s="62" t="s">
        <v>457</v>
      </c>
      <c r="CL24" s="62">
        <v>148794</v>
      </c>
      <c r="CM24" s="62">
        <v>2.8</v>
      </c>
    </row>
    <row r="25" spans="7:98" ht="31.5" x14ac:dyDescent="0.25">
      <c r="G25" s="64"/>
      <c r="K25" s="66" t="s">
        <v>259</v>
      </c>
      <c r="L25" s="56">
        <v>9.0913256655821839E-2</v>
      </c>
      <c r="M25" s="62">
        <v>1.8782400057006127E-2</v>
      </c>
      <c r="O25" s="30" t="s">
        <v>259</v>
      </c>
      <c r="P25" s="61"/>
      <c r="R25" s="64"/>
      <c r="AB25" s="64"/>
      <c r="AL25" s="64"/>
      <c r="AN25" s="5" t="s">
        <v>327</v>
      </c>
      <c r="AO25" s="105">
        <v>5356592</v>
      </c>
      <c r="AW25" s="64"/>
      <c r="BB25" s="62" t="s">
        <v>3</v>
      </c>
      <c r="BC25" s="62" t="s">
        <v>4</v>
      </c>
      <c r="BF25" s="64"/>
      <c r="BI25" s="24" t="s">
        <v>334</v>
      </c>
      <c r="BP25" s="24" t="s">
        <v>349</v>
      </c>
      <c r="BZ25" s="64"/>
      <c r="CD25" s="62" t="s">
        <v>458</v>
      </c>
      <c r="CE25" s="62">
        <v>52</v>
      </c>
      <c r="CF25" s="62">
        <v>5.8</v>
      </c>
      <c r="CK25" s="62" t="s">
        <v>458</v>
      </c>
      <c r="CL25" s="62">
        <v>309492</v>
      </c>
      <c r="CM25" s="62">
        <v>5.8</v>
      </c>
    </row>
    <row r="26" spans="7:98" x14ac:dyDescent="0.25">
      <c r="G26" s="64"/>
      <c r="K26" s="58" t="s">
        <v>61</v>
      </c>
      <c r="L26" s="56">
        <v>0.33335200224026884</v>
      </c>
      <c r="M26" s="62">
        <v>3.0798859894259633E-2</v>
      </c>
      <c r="O26" s="30" t="s">
        <v>61</v>
      </c>
      <c r="P26" s="41">
        <v>0.30681236094856507</v>
      </c>
      <c r="R26" s="64"/>
      <c r="AB26" s="64"/>
      <c r="AL26" s="64"/>
      <c r="AN26" s="59" t="s">
        <v>64</v>
      </c>
      <c r="AO26" s="105" t="s">
        <v>399</v>
      </c>
      <c r="AW26" s="64"/>
      <c r="AZ26" s="62" t="s">
        <v>6</v>
      </c>
      <c r="BA26" s="62" t="s">
        <v>252</v>
      </c>
      <c r="BB26" s="62">
        <v>4636428</v>
      </c>
      <c r="BC26" s="62">
        <v>86.6</v>
      </c>
      <c r="BF26" s="64"/>
      <c r="BK26" s="62" t="s">
        <v>3</v>
      </c>
      <c r="BL26" s="62" t="s">
        <v>4</v>
      </c>
      <c r="BR26" s="62" t="s">
        <v>3</v>
      </c>
      <c r="BS26" s="62" t="s">
        <v>4</v>
      </c>
      <c r="BZ26" s="64"/>
      <c r="CD26" s="62" t="s">
        <v>43</v>
      </c>
      <c r="CE26" s="62">
        <v>165</v>
      </c>
      <c r="CF26" s="62">
        <v>18.3</v>
      </c>
      <c r="CK26" s="62" t="s">
        <v>43</v>
      </c>
      <c r="CL26" s="62">
        <v>982042</v>
      </c>
      <c r="CM26" s="62">
        <v>18.3</v>
      </c>
    </row>
    <row r="27" spans="7:98" x14ac:dyDescent="0.25">
      <c r="G27" s="64"/>
      <c r="K27" s="58" t="s">
        <v>62</v>
      </c>
      <c r="L27" s="56">
        <v>0</v>
      </c>
      <c r="M27" s="62">
        <v>0</v>
      </c>
      <c r="O27" s="30" t="s">
        <v>62</v>
      </c>
      <c r="P27" s="41">
        <v>0.16441678188154343</v>
      </c>
      <c r="R27" s="64"/>
      <c r="U27" s="4" t="s">
        <v>233</v>
      </c>
      <c r="AB27" s="64"/>
      <c r="AE27" s="4" t="s">
        <v>244</v>
      </c>
      <c r="AL27" s="64"/>
      <c r="AW27" s="64"/>
      <c r="BA27" s="62" t="s">
        <v>253</v>
      </c>
      <c r="BB27" s="62">
        <v>357106</v>
      </c>
      <c r="BC27" s="62">
        <v>6.7</v>
      </c>
      <c r="BF27" s="64"/>
      <c r="BI27" s="62" t="s">
        <v>6</v>
      </c>
      <c r="BJ27" s="62" t="s">
        <v>331</v>
      </c>
      <c r="BK27" s="62">
        <v>199</v>
      </c>
      <c r="BL27" s="62">
        <v>22.1</v>
      </c>
      <c r="BP27" s="62" t="s">
        <v>6</v>
      </c>
      <c r="BQ27" s="62" t="s">
        <v>331</v>
      </c>
      <c r="BR27" s="62">
        <v>1184402</v>
      </c>
      <c r="BS27" s="62">
        <v>22.1</v>
      </c>
      <c r="BZ27" s="64"/>
      <c r="CC27" s="62" t="s">
        <v>69</v>
      </c>
      <c r="CD27" s="62" t="s">
        <v>70</v>
      </c>
      <c r="CE27" s="62">
        <v>735</v>
      </c>
      <c r="CF27" s="62">
        <v>81.7</v>
      </c>
      <c r="CJ27" s="62" t="s">
        <v>69</v>
      </c>
      <c r="CK27" s="62" t="s">
        <v>70</v>
      </c>
      <c r="CL27" s="62">
        <v>4374550</v>
      </c>
      <c r="CM27" s="62">
        <v>81.7</v>
      </c>
    </row>
    <row r="28" spans="7:98" x14ac:dyDescent="0.25">
      <c r="G28" s="64"/>
      <c r="K28" s="58" t="s">
        <v>63</v>
      </c>
      <c r="L28" s="57">
        <v>5.0002100222623601E-2</v>
      </c>
      <c r="M28" s="62">
        <v>1.4239353191332607E-2</v>
      </c>
      <c r="O28" s="30" t="s">
        <v>63</v>
      </c>
      <c r="P28" s="41">
        <v>8.9827356531953367E-2</v>
      </c>
      <c r="R28" s="64"/>
      <c r="U28" s="24" t="s">
        <v>369</v>
      </c>
      <c r="AB28" s="64"/>
      <c r="AE28" s="24" t="s">
        <v>362</v>
      </c>
      <c r="AL28" s="64"/>
      <c r="AW28" s="64"/>
      <c r="BA28" s="62" t="s">
        <v>254</v>
      </c>
      <c r="BB28" s="62">
        <v>363058</v>
      </c>
      <c r="BC28" s="62">
        <v>6.8</v>
      </c>
      <c r="BF28" s="64"/>
      <c r="BJ28" s="62" t="s">
        <v>332</v>
      </c>
      <c r="BK28" s="62">
        <v>698</v>
      </c>
      <c r="BL28" s="62">
        <v>77.599999999999994</v>
      </c>
      <c r="BQ28" s="62" t="s">
        <v>332</v>
      </c>
      <c r="BR28" s="62">
        <v>4154335</v>
      </c>
      <c r="BS28" s="62">
        <v>77.599999999999994</v>
      </c>
      <c r="BZ28" s="64"/>
      <c r="CC28" s="62" t="s">
        <v>43</v>
      </c>
      <c r="CE28" s="62">
        <v>900</v>
      </c>
      <c r="CF28" s="62">
        <v>100</v>
      </c>
      <c r="CJ28" s="62" t="s">
        <v>43</v>
      </c>
      <c r="CL28" s="62">
        <v>5356592</v>
      </c>
      <c r="CM28" s="62">
        <v>100</v>
      </c>
    </row>
    <row r="29" spans="7:98" ht="47.25" x14ac:dyDescent="0.25">
      <c r="G29" s="64"/>
      <c r="K29" s="69" t="s">
        <v>188</v>
      </c>
      <c r="L29" s="51">
        <v>0.27</v>
      </c>
      <c r="M29" s="68">
        <v>2.9018413691528935E-2</v>
      </c>
      <c r="O29" s="50" t="s">
        <v>188</v>
      </c>
      <c r="P29" s="75">
        <v>0.32300000000000001</v>
      </c>
      <c r="R29" s="64"/>
      <c r="W29" s="62" t="s">
        <v>3</v>
      </c>
      <c r="X29" s="62" t="s">
        <v>4</v>
      </c>
      <c r="AB29" s="64"/>
      <c r="AG29" s="62" t="s">
        <v>3</v>
      </c>
      <c r="AH29" s="62" t="s">
        <v>4</v>
      </c>
      <c r="AL29" s="64"/>
      <c r="AW29" s="64"/>
      <c r="BA29" s="62" t="s">
        <v>43</v>
      </c>
      <c r="BB29" s="62">
        <v>5356592</v>
      </c>
      <c r="BC29" s="62">
        <v>100</v>
      </c>
      <c r="BF29" s="64"/>
      <c r="BJ29" s="62" t="s">
        <v>43</v>
      </c>
      <c r="BK29" s="62">
        <v>897</v>
      </c>
      <c r="BL29" s="62">
        <v>99.7</v>
      </c>
      <c r="BQ29" s="62" t="s">
        <v>43</v>
      </c>
      <c r="BR29" s="62">
        <v>5338737</v>
      </c>
      <c r="BS29" s="62">
        <v>99.7</v>
      </c>
      <c r="BZ29" s="64"/>
    </row>
    <row r="30" spans="7:98" x14ac:dyDescent="0.25">
      <c r="G30" s="64"/>
      <c r="R30" s="64"/>
      <c r="U30" s="62" t="s">
        <v>6</v>
      </c>
      <c r="V30" s="62" t="s">
        <v>225</v>
      </c>
      <c r="W30" s="62">
        <v>77373</v>
      </c>
      <c r="X30" s="62">
        <v>10.9</v>
      </c>
      <c r="AB30" s="64"/>
      <c r="AE30" s="62" t="s">
        <v>6</v>
      </c>
      <c r="AF30" s="62" t="s">
        <v>235</v>
      </c>
      <c r="AG30" s="62">
        <v>2690200</v>
      </c>
      <c r="AH30" s="65">
        <v>50.2</v>
      </c>
      <c r="AL30" s="64"/>
      <c r="AO30" s="4" t="s">
        <v>326</v>
      </c>
      <c r="AW30" s="64"/>
      <c r="BF30" s="64"/>
      <c r="BI30" s="62" t="s">
        <v>69</v>
      </c>
      <c r="BJ30" s="62" t="s">
        <v>70</v>
      </c>
      <c r="BK30" s="62">
        <v>3</v>
      </c>
      <c r="BL30" s="62">
        <v>0.3</v>
      </c>
      <c r="BP30" s="62" t="s">
        <v>69</v>
      </c>
      <c r="BQ30" s="62" t="s">
        <v>70</v>
      </c>
      <c r="BR30" s="62">
        <v>17855</v>
      </c>
      <c r="BS30" s="62">
        <v>0.3</v>
      </c>
      <c r="BZ30" s="64"/>
    </row>
    <row r="31" spans="7:98" x14ac:dyDescent="0.25">
      <c r="G31" s="64"/>
      <c r="R31" s="64"/>
      <c r="V31" s="62" t="s">
        <v>226</v>
      </c>
      <c r="W31" s="62">
        <v>315444</v>
      </c>
      <c r="X31" s="62">
        <v>44.5</v>
      </c>
      <c r="AB31" s="64"/>
      <c r="AF31" s="62" t="s">
        <v>236</v>
      </c>
      <c r="AG31" s="62">
        <v>273781</v>
      </c>
      <c r="AH31" s="65">
        <v>5.0999999999999996</v>
      </c>
      <c r="AL31" s="64"/>
      <c r="AO31" s="24" t="s">
        <v>247</v>
      </c>
      <c r="AW31" s="64"/>
      <c r="BF31" s="64"/>
      <c r="BI31" s="62" t="s">
        <v>43</v>
      </c>
      <c r="BK31" s="62">
        <v>900</v>
      </c>
      <c r="BL31" s="62">
        <v>100</v>
      </c>
      <c r="BP31" s="62" t="s">
        <v>43</v>
      </c>
      <c r="BR31" s="62">
        <v>5356592</v>
      </c>
      <c r="BS31" s="62">
        <v>100</v>
      </c>
      <c r="BZ31" s="64"/>
    </row>
    <row r="32" spans="7:98" x14ac:dyDescent="0.25">
      <c r="G32" s="64"/>
      <c r="R32" s="64"/>
      <c r="V32" s="62" t="s">
        <v>227</v>
      </c>
      <c r="W32" s="62">
        <v>29759</v>
      </c>
      <c r="X32" s="62">
        <v>4.2</v>
      </c>
      <c r="AB32" s="64"/>
      <c r="AF32" s="62" t="s">
        <v>237</v>
      </c>
      <c r="AG32" s="62">
        <v>636839</v>
      </c>
      <c r="AH32" s="65">
        <v>11.9</v>
      </c>
      <c r="AL32" s="64"/>
      <c r="AQ32" s="62" t="s">
        <v>3</v>
      </c>
      <c r="AR32" s="62" t="s">
        <v>4</v>
      </c>
      <c r="AW32" s="64"/>
      <c r="BF32" s="64"/>
      <c r="BZ32" s="64"/>
      <c r="CC32" s="24" t="s">
        <v>460</v>
      </c>
      <c r="CJ32" s="24" t="s">
        <v>460</v>
      </c>
    </row>
    <row r="33" spans="7:91" x14ac:dyDescent="0.25">
      <c r="G33" s="64"/>
      <c r="R33" s="64"/>
      <c r="V33" s="62" t="s">
        <v>228</v>
      </c>
      <c r="W33" s="62">
        <v>136891</v>
      </c>
      <c r="X33" s="62">
        <v>19.3</v>
      </c>
      <c r="AB33" s="64"/>
      <c r="AF33" s="62" t="s">
        <v>238</v>
      </c>
      <c r="AG33" s="62">
        <v>83325</v>
      </c>
      <c r="AH33" s="62">
        <v>1.6</v>
      </c>
      <c r="AL33" s="64"/>
      <c r="AO33" s="62" t="s">
        <v>6</v>
      </c>
      <c r="AP33" s="62" t="s">
        <v>313</v>
      </c>
      <c r="AQ33" s="62">
        <v>148794</v>
      </c>
      <c r="AR33" s="62">
        <v>2.8</v>
      </c>
      <c r="AW33" s="64"/>
      <c r="BF33" s="64"/>
      <c r="BZ33" s="64"/>
      <c r="CE33" s="62" t="s">
        <v>3</v>
      </c>
      <c r="CF33" s="62" t="s">
        <v>4</v>
      </c>
      <c r="CL33" s="62" t="s">
        <v>3</v>
      </c>
      <c r="CM33" s="62" t="s">
        <v>4</v>
      </c>
    </row>
    <row r="34" spans="7:91" x14ac:dyDescent="0.25">
      <c r="G34" s="64"/>
      <c r="R34" s="64"/>
      <c r="V34" s="62" t="s">
        <v>229</v>
      </c>
      <c r="W34" s="62">
        <v>17855</v>
      </c>
      <c r="X34" s="62">
        <v>2.5</v>
      </c>
      <c r="AB34" s="64"/>
      <c r="AF34" s="62" t="s">
        <v>239</v>
      </c>
      <c r="AG34" s="62">
        <v>119035</v>
      </c>
      <c r="AH34" s="62">
        <v>2.2000000000000002</v>
      </c>
      <c r="AL34" s="64"/>
      <c r="AP34" s="62" t="s">
        <v>314</v>
      </c>
      <c r="AQ34" s="62">
        <v>273781</v>
      </c>
      <c r="AR34" s="62">
        <v>5.0999999999999996</v>
      </c>
      <c r="AW34" s="64"/>
      <c r="BF34" s="64"/>
      <c r="BZ34" s="64"/>
      <c r="CC34" s="62" t="s">
        <v>6</v>
      </c>
      <c r="CD34" s="62" t="s">
        <v>454</v>
      </c>
      <c r="CE34" s="62">
        <v>8</v>
      </c>
      <c r="CF34" s="62">
        <v>0.9</v>
      </c>
      <c r="CJ34" s="62" t="s">
        <v>6</v>
      </c>
      <c r="CK34" s="62" t="s">
        <v>454</v>
      </c>
      <c r="CL34" s="62">
        <v>47614</v>
      </c>
      <c r="CM34" s="62">
        <v>0.9</v>
      </c>
    </row>
    <row r="35" spans="7:91" x14ac:dyDescent="0.25">
      <c r="G35" s="64"/>
      <c r="R35" s="64"/>
      <c r="V35" s="62" t="s">
        <v>230</v>
      </c>
      <c r="W35" s="62">
        <v>35711</v>
      </c>
      <c r="X35" s="62">
        <v>5</v>
      </c>
      <c r="AB35" s="64"/>
      <c r="AF35" s="62" t="s">
        <v>240</v>
      </c>
      <c r="AG35" s="62">
        <v>59518</v>
      </c>
      <c r="AH35" s="62">
        <v>1.1000000000000001</v>
      </c>
      <c r="AL35" s="64"/>
      <c r="AP35" s="62" t="s">
        <v>315</v>
      </c>
      <c r="AQ35" s="62">
        <v>452334</v>
      </c>
      <c r="AR35" s="65">
        <v>8.4</v>
      </c>
      <c r="AW35" s="64"/>
      <c r="BF35" s="64"/>
      <c r="BI35" s="24" t="s">
        <v>335</v>
      </c>
      <c r="BP35" s="24" t="s">
        <v>350</v>
      </c>
      <c r="BZ35" s="64"/>
      <c r="CD35" s="62" t="s">
        <v>455</v>
      </c>
      <c r="CE35" s="62">
        <v>74</v>
      </c>
      <c r="CF35" s="62">
        <v>8.1999999999999993</v>
      </c>
      <c r="CK35" s="62" t="s">
        <v>455</v>
      </c>
      <c r="CL35" s="62">
        <v>440431</v>
      </c>
      <c r="CM35" s="62">
        <v>8.1999999999999993</v>
      </c>
    </row>
    <row r="36" spans="7:91" x14ac:dyDescent="0.25">
      <c r="G36" s="64"/>
      <c r="R36" s="64"/>
      <c r="V36" s="62" t="s">
        <v>231</v>
      </c>
      <c r="W36" s="62">
        <v>17855</v>
      </c>
      <c r="X36" s="62">
        <v>2.5</v>
      </c>
      <c r="AB36" s="64"/>
      <c r="AF36" s="62" t="s">
        <v>446</v>
      </c>
      <c r="AG36" s="62">
        <v>333299</v>
      </c>
      <c r="AH36" s="65">
        <v>6.2</v>
      </c>
      <c r="AL36" s="64"/>
      <c r="AP36" s="62" t="s">
        <v>316</v>
      </c>
      <c r="AQ36" s="62">
        <v>458286</v>
      </c>
      <c r="AR36" s="65">
        <v>8.6</v>
      </c>
      <c r="AW36" s="64"/>
      <c r="BF36" s="64"/>
      <c r="BK36" s="62" t="s">
        <v>3</v>
      </c>
      <c r="BL36" s="62" t="s">
        <v>4</v>
      </c>
      <c r="BR36" s="62" t="s">
        <v>3</v>
      </c>
      <c r="BS36" s="62" t="s">
        <v>4</v>
      </c>
      <c r="BZ36" s="64"/>
      <c r="CD36" s="62" t="s">
        <v>456</v>
      </c>
      <c r="CE36" s="62">
        <v>29</v>
      </c>
      <c r="CF36" s="62">
        <v>3.2</v>
      </c>
      <c r="CK36" s="62" t="s">
        <v>456</v>
      </c>
      <c r="CL36" s="62">
        <v>172601</v>
      </c>
      <c r="CM36" s="62">
        <v>3.2</v>
      </c>
    </row>
    <row r="37" spans="7:91" x14ac:dyDescent="0.25">
      <c r="G37" s="64"/>
      <c r="K37" s="62" t="s">
        <v>397</v>
      </c>
      <c r="R37" s="64"/>
      <c r="V37" s="62" t="s">
        <v>232</v>
      </c>
      <c r="W37" s="62">
        <v>29759</v>
      </c>
      <c r="X37" s="62">
        <v>4.2</v>
      </c>
      <c r="AB37" s="64"/>
      <c r="AF37" s="62" t="s">
        <v>242</v>
      </c>
      <c r="AG37" s="62">
        <v>41662</v>
      </c>
      <c r="AH37" s="62">
        <v>0.8</v>
      </c>
      <c r="AL37" s="64"/>
      <c r="AP37" s="62" t="s">
        <v>317</v>
      </c>
      <c r="AQ37" s="62">
        <v>410672</v>
      </c>
      <c r="AR37" s="62">
        <v>7.7</v>
      </c>
      <c r="AW37" s="64"/>
      <c r="BF37" s="64"/>
      <c r="BI37" s="62" t="s">
        <v>6</v>
      </c>
      <c r="BJ37" s="62" t="s">
        <v>331</v>
      </c>
      <c r="BK37" s="62">
        <v>582</v>
      </c>
      <c r="BL37" s="62">
        <v>64.7</v>
      </c>
      <c r="BP37" s="62" t="s">
        <v>6</v>
      </c>
      <c r="BQ37" s="62" t="s">
        <v>331</v>
      </c>
      <c r="BR37" s="62">
        <v>3463930</v>
      </c>
      <c r="BS37" s="62">
        <v>64.7</v>
      </c>
      <c r="BZ37" s="64"/>
      <c r="CD37" s="62" t="s">
        <v>457</v>
      </c>
      <c r="CE37" s="62">
        <v>27</v>
      </c>
      <c r="CF37" s="62">
        <v>3</v>
      </c>
      <c r="CK37" s="62" t="s">
        <v>457</v>
      </c>
      <c r="CL37" s="62">
        <v>160698</v>
      </c>
      <c r="CM37" s="62">
        <v>3</v>
      </c>
    </row>
    <row r="38" spans="7:91" x14ac:dyDescent="0.25">
      <c r="G38" s="64"/>
      <c r="L38" s="30" t="s">
        <v>9</v>
      </c>
      <c r="M38" s="62" t="s">
        <v>189</v>
      </c>
      <c r="N38" s="62" t="s">
        <v>402</v>
      </c>
      <c r="R38" s="64"/>
      <c r="V38" s="62" t="s">
        <v>218</v>
      </c>
      <c r="W38" s="62">
        <v>5952</v>
      </c>
      <c r="X38" s="62">
        <v>0.8</v>
      </c>
      <c r="AB38" s="64"/>
      <c r="AF38" s="62" t="s">
        <v>243</v>
      </c>
      <c r="AG38" s="62">
        <v>773730</v>
      </c>
      <c r="AH38" s="65">
        <v>14.4</v>
      </c>
      <c r="AL38" s="64"/>
      <c r="AP38" s="62" t="s">
        <v>318</v>
      </c>
      <c r="AQ38" s="62">
        <v>226167</v>
      </c>
      <c r="AR38" s="62">
        <v>4.2</v>
      </c>
      <c r="AW38" s="64"/>
      <c r="BF38" s="64"/>
      <c r="BJ38" s="62" t="s">
        <v>332</v>
      </c>
      <c r="BK38" s="62">
        <v>315</v>
      </c>
      <c r="BL38" s="62">
        <v>35</v>
      </c>
      <c r="BQ38" s="62" t="s">
        <v>332</v>
      </c>
      <c r="BR38" s="62">
        <v>1874807</v>
      </c>
      <c r="BS38" s="62">
        <v>35</v>
      </c>
      <c r="BZ38" s="64"/>
      <c r="CD38" s="62" t="s">
        <v>458</v>
      </c>
      <c r="CE38" s="62">
        <v>61</v>
      </c>
      <c r="CF38" s="62">
        <v>6.8</v>
      </c>
      <c r="CK38" s="62" t="s">
        <v>458</v>
      </c>
      <c r="CL38" s="62">
        <v>363058</v>
      </c>
      <c r="CM38" s="62">
        <v>6.8</v>
      </c>
    </row>
    <row r="39" spans="7:91" x14ac:dyDescent="0.25">
      <c r="G39" s="64"/>
      <c r="K39" s="58" t="s">
        <v>63</v>
      </c>
      <c r="L39" s="57">
        <v>5.0002100222623601E-2</v>
      </c>
      <c r="M39" s="62">
        <v>1.4239353191332607E-2</v>
      </c>
      <c r="R39" s="64"/>
      <c r="V39" s="62" t="s">
        <v>43</v>
      </c>
      <c r="W39" s="62">
        <v>666598</v>
      </c>
      <c r="X39" s="62">
        <v>94.1</v>
      </c>
      <c r="AB39" s="64"/>
      <c r="AF39" s="62" t="s">
        <v>218</v>
      </c>
      <c r="AG39" s="62">
        <v>345203</v>
      </c>
      <c r="AH39" s="62">
        <v>6.4</v>
      </c>
      <c r="AL39" s="64"/>
      <c r="AP39" s="62" t="s">
        <v>319</v>
      </c>
      <c r="AQ39" s="62">
        <v>815392</v>
      </c>
      <c r="AR39" s="65">
        <v>15.2</v>
      </c>
      <c r="AW39" s="64"/>
      <c r="BF39" s="64"/>
      <c r="BJ39" s="62" t="s">
        <v>43</v>
      </c>
      <c r="BK39" s="62">
        <v>897</v>
      </c>
      <c r="BL39" s="62">
        <v>99.7</v>
      </c>
      <c r="BQ39" s="62" t="s">
        <v>43</v>
      </c>
      <c r="BR39" s="62">
        <v>5338737</v>
      </c>
      <c r="BS39" s="62">
        <v>99.7</v>
      </c>
      <c r="BZ39" s="64"/>
      <c r="CD39" s="62" t="s">
        <v>43</v>
      </c>
      <c r="CE39" s="62">
        <v>199</v>
      </c>
      <c r="CF39" s="62">
        <v>22.1</v>
      </c>
      <c r="CK39" s="62" t="s">
        <v>43</v>
      </c>
      <c r="CL39" s="62">
        <v>1184402</v>
      </c>
      <c r="CM39" s="62">
        <v>22.1</v>
      </c>
    </row>
    <row r="40" spans="7:91" x14ac:dyDescent="0.25">
      <c r="G40" s="64"/>
      <c r="K40" s="58" t="s">
        <v>54</v>
      </c>
      <c r="L40" s="57">
        <v>9.8445970239167888E-2</v>
      </c>
      <c r="M40" s="62">
        <v>1.9463891181135781E-2</v>
      </c>
      <c r="R40" s="64"/>
      <c r="U40" s="62" t="s">
        <v>69</v>
      </c>
      <c r="V40" s="62" t="s">
        <v>70</v>
      </c>
      <c r="W40" s="62">
        <v>41662</v>
      </c>
      <c r="X40" s="62">
        <v>5.9</v>
      </c>
      <c r="AB40" s="64"/>
      <c r="AF40" s="62" t="s">
        <v>43</v>
      </c>
      <c r="AG40" s="62">
        <v>5356592</v>
      </c>
      <c r="AH40" s="62">
        <v>100</v>
      </c>
      <c r="AL40" s="64"/>
      <c r="AP40" s="62" t="s">
        <v>320</v>
      </c>
      <c r="AQ40" s="62">
        <v>89277</v>
      </c>
      <c r="AR40" s="62">
        <v>1.7</v>
      </c>
      <c r="AW40" s="64"/>
      <c r="BF40" s="64"/>
      <c r="BI40" s="62" t="s">
        <v>69</v>
      </c>
      <c r="BJ40" s="62" t="s">
        <v>70</v>
      </c>
      <c r="BK40" s="62">
        <v>3</v>
      </c>
      <c r="BL40" s="62">
        <v>0.3</v>
      </c>
      <c r="BP40" s="62" t="s">
        <v>69</v>
      </c>
      <c r="BQ40" s="62" t="s">
        <v>70</v>
      </c>
      <c r="BR40" s="62">
        <v>17855</v>
      </c>
      <c r="BS40" s="62">
        <v>0.3</v>
      </c>
      <c r="BZ40" s="64"/>
      <c r="CC40" s="62" t="s">
        <v>69</v>
      </c>
      <c r="CD40" s="62" t="s">
        <v>70</v>
      </c>
      <c r="CE40" s="62">
        <v>701</v>
      </c>
      <c r="CF40" s="62">
        <v>77.900000000000006</v>
      </c>
      <c r="CJ40" s="62" t="s">
        <v>69</v>
      </c>
      <c r="CK40" s="62" t="s">
        <v>70</v>
      </c>
      <c r="CL40" s="62">
        <v>4172190</v>
      </c>
      <c r="CM40" s="62">
        <v>77.900000000000006</v>
      </c>
    </row>
    <row r="41" spans="7:91" x14ac:dyDescent="0.25">
      <c r="G41" s="64"/>
      <c r="K41" s="58" t="s">
        <v>53</v>
      </c>
      <c r="L41" s="57">
        <v>0.10052947681716515</v>
      </c>
      <c r="M41" s="62">
        <v>1.964603871682297E-2</v>
      </c>
      <c r="R41" s="64"/>
      <c r="U41" s="62" t="s">
        <v>43</v>
      </c>
      <c r="W41" s="62">
        <v>708261</v>
      </c>
      <c r="X41" s="62">
        <v>100</v>
      </c>
      <c r="AB41" s="64"/>
      <c r="AL41" s="64"/>
      <c r="AP41" s="62" t="s">
        <v>321</v>
      </c>
      <c r="AQ41" s="62">
        <v>815392</v>
      </c>
      <c r="AR41" s="65">
        <v>15.2</v>
      </c>
      <c r="AW41" s="64"/>
      <c r="BF41" s="64"/>
      <c r="BI41" s="62" t="s">
        <v>43</v>
      </c>
      <c r="BK41" s="62">
        <v>900</v>
      </c>
      <c r="BL41" s="62">
        <v>100</v>
      </c>
      <c r="BP41" s="62" t="s">
        <v>43</v>
      </c>
      <c r="BR41" s="62">
        <v>5356592</v>
      </c>
      <c r="BS41" s="62">
        <v>100</v>
      </c>
      <c r="BZ41" s="64"/>
      <c r="CC41" s="62" t="s">
        <v>43</v>
      </c>
      <c r="CE41" s="62">
        <v>900</v>
      </c>
      <c r="CF41" s="62">
        <v>100</v>
      </c>
      <c r="CJ41" s="62" t="s">
        <v>43</v>
      </c>
      <c r="CL41" s="62">
        <v>5356592</v>
      </c>
      <c r="CM41" s="62">
        <v>100</v>
      </c>
    </row>
    <row r="42" spans="7:91" x14ac:dyDescent="0.25">
      <c r="G42" s="64"/>
      <c r="K42" s="40" t="s">
        <v>164</v>
      </c>
      <c r="L42" s="23">
        <v>0.10952410288741798</v>
      </c>
      <c r="M42" s="62">
        <v>2.040331588004143E-2</v>
      </c>
      <c r="R42" s="64"/>
      <c r="AB42" s="64"/>
      <c r="AL42" s="64"/>
      <c r="AP42" s="62" t="s">
        <v>322</v>
      </c>
      <c r="AQ42" s="62">
        <v>160698</v>
      </c>
      <c r="AR42" s="62">
        <v>3</v>
      </c>
      <c r="AW42" s="64"/>
      <c r="BF42" s="64"/>
      <c r="BZ42" s="64"/>
    </row>
    <row r="43" spans="7:91" x14ac:dyDescent="0.25">
      <c r="G43" s="64"/>
      <c r="K43" s="58" t="s">
        <v>56</v>
      </c>
      <c r="L43" s="57">
        <v>0.14285485690511812</v>
      </c>
      <c r="M43" s="62">
        <v>2.2861751836432673E-2</v>
      </c>
      <c r="N43" s="76">
        <f>P19</f>
        <v>0.28533999859497072</v>
      </c>
      <c r="R43" s="64"/>
      <c r="AB43" s="64"/>
      <c r="AL43" s="64"/>
      <c r="AP43" s="62" t="s">
        <v>323</v>
      </c>
      <c r="AQ43" s="62">
        <v>1481990</v>
      </c>
      <c r="AR43" s="65">
        <v>27.7</v>
      </c>
      <c r="AW43" s="64"/>
      <c r="BF43" s="64"/>
      <c r="BZ43" s="64"/>
    </row>
    <row r="44" spans="7:91" x14ac:dyDescent="0.25">
      <c r="G44" s="64"/>
      <c r="K44" s="58" t="s">
        <v>55</v>
      </c>
      <c r="L44" s="57">
        <v>0.15611785031430578</v>
      </c>
      <c r="M44" s="62">
        <v>2.3713846163444959E-2</v>
      </c>
      <c r="N44" s="76">
        <f>P18</f>
        <v>0.11694161191872102</v>
      </c>
      <c r="R44" s="64"/>
      <c r="AB44" s="64"/>
      <c r="AL44" s="64"/>
      <c r="AP44" s="62" t="s">
        <v>366</v>
      </c>
      <c r="AQ44" s="62">
        <v>11904</v>
      </c>
      <c r="AR44" s="43">
        <v>0.2</v>
      </c>
      <c r="AW44" s="64"/>
      <c r="BF44" s="64"/>
      <c r="BZ44" s="64"/>
    </row>
    <row r="45" spans="7:91" ht="16.5" thickBot="1" x14ac:dyDescent="0.3">
      <c r="G45" s="64"/>
      <c r="K45" s="58" t="s">
        <v>52</v>
      </c>
      <c r="L45" s="57">
        <v>0.17435884180097277</v>
      </c>
      <c r="M45" s="62">
        <v>2.4788626942187194E-2</v>
      </c>
      <c r="N45" s="76">
        <f>P14</f>
        <v>0.22435422164453778</v>
      </c>
      <c r="R45" s="64"/>
      <c r="AB45" s="64"/>
      <c r="AL45" s="64"/>
      <c r="AP45" s="62" t="s">
        <v>324</v>
      </c>
      <c r="AQ45" s="62">
        <v>5952</v>
      </c>
      <c r="AR45" s="62">
        <v>0.1</v>
      </c>
      <c r="AW45" s="64"/>
      <c r="BF45" s="64"/>
      <c r="BI45" s="24" t="s">
        <v>336</v>
      </c>
      <c r="BP45" s="24" t="s">
        <v>351</v>
      </c>
      <c r="BZ45" s="64"/>
      <c r="CC45" s="24" t="s">
        <v>461</v>
      </c>
      <c r="CJ45" s="24" t="s">
        <v>461</v>
      </c>
    </row>
    <row r="46" spans="7:91" x14ac:dyDescent="0.25">
      <c r="G46" s="64"/>
      <c r="K46" s="58" t="s">
        <v>50</v>
      </c>
      <c r="L46" s="57">
        <v>0.5</v>
      </c>
      <c r="M46" s="62">
        <v>3.2666666666666663E-2</v>
      </c>
      <c r="N46" s="76">
        <f>P12</f>
        <v>0.27268793526705104</v>
      </c>
      <c r="R46" s="64"/>
      <c r="V46" s="62" t="str">
        <f>V31</f>
        <v>Pointless, nobody would care</v>
      </c>
      <c r="W46" s="62">
        <f>W31</f>
        <v>315444</v>
      </c>
      <c r="X46" s="35">
        <f>W46/$U$23</f>
        <v>0.44537818685484587</v>
      </c>
      <c r="AB46" s="64"/>
      <c r="AF46" s="90" t="s">
        <v>235</v>
      </c>
      <c r="AG46" s="91">
        <v>2690200</v>
      </c>
      <c r="AH46" s="92">
        <f>AG46/$AE$23</f>
        <v>0.50222230851257665</v>
      </c>
      <c r="AL46" s="64"/>
      <c r="AP46" s="62" t="s">
        <v>325</v>
      </c>
      <c r="AQ46" s="62">
        <v>5952</v>
      </c>
      <c r="AR46" s="62">
        <v>0.1</v>
      </c>
      <c r="AW46" s="64"/>
      <c r="BF46" s="64"/>
      <c r="BK46" s="62" t="s">
        <v>3</v>
      </c>
      <c r="BL46" s="62" t="s">
        <v>4</v>
      </c>
      <c r="BR46" s="62" t="s">
        <v>3</v>
      </c>
      <c r="BS46" s="62" t="s">
        <v>4</v>
      </c>
      <c r="BZ46" s="64"/>
      <c r="CE46" s="62" t="s">
        <v>3</v>
      </c>
      <c r="CF46" s="62" t="s">
        <v>4</v>
      </c>
      <c r="CL46" s="62" t="s">
        <v>3</v>
      </c>
      <c r="CM46" s="62" t="s">
        <v>4</v>
      </c>
    </row>
    <row r="47" spans="7:91" x14ac:dyDescent="0.25">
      <c r="G47" s="64"/>
      <c r="K47" s="58" t="s">
        <v>45</v>
      </c>
      <c r="L47" s="57">
        <v>0.52727276430132319</v>
      </c>
      <c r="M47" s="62">
        <v>3.2618035294249295E-2</v>
      </c>
      <c r="N47" s="76">
        <f>P8</f>
        <v>0.4636029800014988</v>
      </c>
      <c r="R47" s="64"/>
      <c r="V47" s="62" t="str">
        <f>V33</f>
        <v>Fear of reprisals</v>
      </c>
      <c r="W47" s="62">
        <f>W33</f>
        <v>136891</v>
      </c>
      <c r="X47" s="35">
        <f>W47/$U$23</f>
        <v>0.19327761940866431</v>
      </c>
      <c r="AB47" s="64"/>
      <c r="AF47" s="93" t="str">
        <f>AF38</f>
        <v>I would not report it</v>
      </c>
      <c r="AG47" s="70">
        <f>AG38</f>
        <v>773730</v>
      </c>
      <c r="AH47" s="94">
        <f>AG47/$AE$23</f>
        <v>0.1444444527415939</v>
      </c>
      <c r="AL47" s="64"/>
      <c r="AP47" s="62" t="s">
        <v>43</v>
      </c>
      <c r="AQ47" s="62">
        <v>5356592</v>
      </c>
      <c r="AR47" s="62">
        <v>100</v>
      </c>
      <c r="AW47" s="64"/>
      <c r="BF47" s="64"/>
      <c r="BI47" s="62" t="s">
        <v>6</v>
      </c>
      <c r="BJ47" s="62" t="s">
        <v>331</v>
      </c>
      <c r="BK47" s="62">
        <v>619</v>
      </c>
      <c r="BL47" s="62">
        <v>68.8</v>
      </c>
      <c r="BP47" s="62" t="s">
        <v>6</v>
      </c>
      <c r="BQ47" s="62" t="s">
        <v>331</v>
      </c>
      <c r="BR47" s="62">
        <v>3684145</v>
      </c>
      <c r="BS47" s="62">
        <v>68.8</v>
      </c>
      <c r="BZ47" s="64"/>
      <c r="CC47" s="62" t="s">
        <v>6</v>
      </c>
      <c r="CD47" s="62" t="s">
        <v>454</v>
      </c>
      <c r="CE47" s="62">
        <v>91</v>
      </c>
      <c r="CF47" s="62">
        <v>10.1</v>
      </c>
      <c r="CJ47" s="62" t="s">
        <v>6</v>
      </c>
      <c r="CK47" s="62" t="s">
        <v>454</v>
      </c>
      <c r="CL47" s="62">
        <v>541611</v>
      </c>
      <c r="CM47" s="62">
        <v>10.1</v>
      </c>
    </row>
    <row r="48" spans="7:91" x14ac:dyDescent="0.25">
      <c r="G48" s="64"/>
      <c r="K48" s="67" t="s">
        <v>398</v>
      </c>
      <c r="L48" s="55">
        <v>0.27</v>
      </c>
      <c r="M48" s="68">
        <v>2.9018413691528935E-2</v>
      </c>
      <c r="R48" s="64"/>
      <c r="V48" s="62" t="str">
        <f>V30</f>
        <v>Common practice</v>
      </c>
      <c r="W48" s="62">
        <f>W30</f>
        <v>77373</v>
      </c>
      <c r="X48" s="35">
        <f>W48/$U$23</f>
        <v>0.10924362629030823</v>
      </c>
      <c r="AB48" s="64"/>
      <c r="AF48" s="93" t="str">
        <f>AF32</f>
        <v>Anti- Corruption Agencies</v>
      </c>
      <c r="AG48" s="70">
        <f>AG32</f>
        <v>636839</v>
      </c>
      <c r="AH48" s="94">
        <f>AG48/$AE$23</f>
        <v>0.11888883827627715</v>
      </c>
      <c r="AL48" s="64"/>
      <c r="AW48" s="64"/>
      <c r="BF48" s="64"/>
      <c r="BJ48" s="62" t="s">
        <v>332</v>
      </c>
      <c r="BK48" s="62">
        <v>278</v>
      </c>
      <c r="BL48" s="62">
        <v>30.9</v>
      </c>
      <c r="BQ48" s="62" t="s">
        <v>332</v>
      </c>
      <c r="BR48" s="62">
        <v>1654592</v>
      </c>
      <c r="BS48" s="62">
        <v>30.9</v>
      </c>
      <c r="BZ48" s="64"/>
      <c r="CD48" s="62" t="s">
        <v>455</v>
      </c>
      <c r="CE48" s="62">
        <v>255</v>
      </c>
      <c r="CF48" s="62">
        <v>28.3</v>
      </c>
      <c r="CK48" s="62" t="s">
        <v>455</v>
      </c>
      <c r="CL48" s="62">
        <v>1517701</v>
      </c>
      <c r="CM48" s="62">
        <v>28.3</v>
      </c>
    </row>
    <row r="49" spans="7:91" x14ac:dyDescent="0.25">
      <c r="G49" s="64"/>
      <c r="K49" s="58"/>
      <c r="L49" s="56"/>
      <c r="R49" s="64"/>
      <c r="V49" s="62" t="s">
        <v>361</v>
      </c>
      <c r="W49" s="62">
        <f>SUM(W34:W35)</f>
        <v>53566</v>
      </c>
      <c r="X49" s="35">
        <f>W49/$U$23</f>
        <v>7.5630311424743135E-2</v>
      </c>
      <c r="AB49" s="64"/>
      <c r="AF49" s="93" t="str">
        <f>AF36</f>
        <v>Traditional/Village leader</v>
      </c>
      <c r="AG49" s="70">
        <f>AG36</f>
        <v>333299</v>
      </c>
      <c r="AH49" s="94">
        <f>AG49/$AE$23</f>
        <v>6.2222211435927918E-2</v>
      </c>
      <c r="AL49" s="64"/>
      <c r="AW49" s="64"/>
      <c r="BF49" s="64"/>
      <c r="BJ49" s="62" t="s">
        <v>43</v>
      </c>
      <c r="BK49" s="62">
        <v>897</v>
      </c>
      <c r="BL49" s="62">
        <v>99.7</v>
      </c>
      <c r="BQ49" s="62" t="s">
        <v>43</v>
      </c>
      <c r="BR49" s="62">
        <v>5338737</v>
      </c>
      <c r="BS49" s="62">
        <v>99.7</v>
      </c>
      <c r="BZ49" s="64"/>
      <c r="CD49" s="62" t="s">
        <v>456</v>
      </c>
      <c r="CE49" s="62">
        <v>96</v>
      </c>
      <c r="CF49" s="62">
        <v>10.7</v>
      </c>
      <c r="CK49" s="62" t="s">
        <v>456</v>
      </c>
      <c r="CL49" s="62">
        <v>571370</v>
      </c>
      <c r="CM49" s="62">
        <v>10.7</v>
      </c>
    </row>
    <row r="50" spans="7:91" ht="16.5" thickBot="1" x14ac:dyDescent="0.3">
      <c r="G50" s="64"/>
      <c r="R50" s="64"/>
      <c r="V50" s="62" t="s">
        <v>445</v>
      </c>
      <c r="X50" s="76">
        <f>1-SUM(X46:X49)</f>
        <v>0.1764702560214384</v>
      </c>
      <c r="AB50" s="64"/>
      <c r="AF50" s="95" t="s">
        <v>217</v>
      </c>
      <c r="AG50" s="96"/>
      <c r="AH50" s="100">
        <f>1-SUM(AH46:AH49)</f>
        <v>0.17222218903362441</v>
      </c>
      <c r="AL50" s="64"/>
      <c r="AW50" s="64"/>
      <c r="BF50" s="64"/>
      <c r="BI50" s="62" t="s">
        <v>69</v>
      </c>
      <c r="BJ50" s="62" t="s">
        <v>70</v>
      </c>
      <c r="BK50" s="62">
        <v>3</v>
      </c>
      <c r="BL50" s="62">
        <v>0.3</v>
      </c>
      <c r="BP50" s="62" t="s">
        <v>69</v>
      </c>
      <c r="BQ50" s="62" t="s">
        <v>70</v>
      </c>
      <c r="BR50" s="62">
        <v>17855</v>
      </c>
      <c r="BS50" s="62">
        <v>0.3</v>
      </c>
      <c r="BZ50" s="64"/>
      <c r="CD50" s="62" t="s">
        <v>457</v>
      </c>
      <c r="CE50" s="62">
        <v>54</v>
      </c>
      <c r="CF50" s="62">
        <v>6</v>
      </c>
      <c r="CK50" s="62" t="s">
        <v>457</v>
      </c>
      <c r="CL50" s="62">
        <v>321396</v>
      </c>
      <c r="CM50" s="62">
        <v>6</v>
      </c>
    </row>
    <row r="51" spans="7:91" x14ac:dyDescent="0.25">
      <c r="G51" s="64"/>
      <c r="R51" s="64"/>
      <c r="AB51" s="64"/>
      <c r="AL51" s="64"/>
      <c r="AP51" s="62" t="str">
        <f>AP43</f>
        <v>High cost of living</v>
      </c>
      <c r="AQ51" s="62">
        <f>AQ43</f>
        <v>1481990</v>
      </c>
      <c r="AR51" s="35">
        <f>AQ51/$AO$25</f>
        <v>0.27666658203574213</v>
      </c>
      <c r="AW51" s="64"/>
      <c r="BF51" s="64"/>
      <c r="BI51" s="62" t="s">
        <v>43</v>
      </c>
      <c r="BK51" s="62">
        <v>900</v>
      </c>
      <c r="BL51" s="62">
        <v>100</v>
      </c>
      <c r="BP51" s="62" t="s">
        <v>43</v>
      </c>
      <c r="BR51" s="62">
        <v>5356592</v>
      </c>
      <c r="BS51" s="62">
        <v>100</v>
      </c>
      <c r="BZ51" s="64"/>
      <c r="CD51" s="62" t="s">
        <v>458</v>
      </c>
      <c r="CE51" s="62">
        <v>86</v>
      </c>
      <c r="CF51" s="62">
        <v>9.6</v>
      </c>
      <c r="CK51" s="62" t="s">
        <v>458</v>
      </c>
      <c r="CL51" s="62">
        <v>511852</v>
      </c>
      <c r="CM51" s="62">
        <v>9.6</v>
      </c>
    </row>
    <row r="52" spans="7:91" x14ac:dyDescent="0.25">
      <c r="G52" s="64"/>
      <c r="R52" s="64"/>
      <c r="AB52" s="64"/>
      <c r="AL52" s="64"/>
      <c r="AP52" s="62" t="str">
        <f>AP41</f>
        <v>Corruption</v>
      </c>
      <c r="AQ52" s="62">
        <f>AQ41</f>
        <v>815392</v>
      </c>
      <c r="AR52" s="35">
        <f>AQ52/$AO$25</f>
        <v>0.15222215916388629</v>
      </c>
      <c r="AW52" s="64"/>
      <c r="BF52" s="64"/>
      <c r="BZ52" s="64"/>
      <c r="CD52" s="62" t="s">
        <v>43</v>
      </c>
      <c r="CE52" s="62">
        <v>582</v>
      </c>
      <c r="CF52" s="62">
        <v>64.7</v>
      </c>
      <c r="CK52" s="62" t="s">
        <v>43</v>
      </c>
      <c r="CL52" s="62">
        <v>3463930</v>
      </c>
      <c r="CM52" s="62">
        <v>64.7</v>
      </c>
    </row>
    <row r="53" spans="7:91" x14ac:dyDescent="0.25">
      <c r="G53" s="64"/>
      <c r="R53" s="64"/>
      <c r="AB53" s="64"/>
      <c r="AL53" s="64"/>
      <c r="AP53" s="62" t="str">
        <f>AP39</f>
        <v>Unemployment</v>
      </c>
      <c r="AQ53" s="62">
        <f>AQ39</f>
        <v>815392</v>
      </c>
      <c r="AR53" s="35">
        <f>AQ53/$AO$25</f>
        <v>0.15222215916388629</v>
      </c>
      <c r="AW53" s="64"/>
      <c r="BF53" s="64"/>
      <c r="BZ53" s="64"/>
      <c r="CC53" s="62" t="s">
        <v>69</v>
      </c>
      <c r="CD53" s="62" t="s">
        <v>70</v>
      </c>
      <c r="CE53" s="62">
        <v>318</v>
      </c>
      <c r="CF53" s="62">
        <v>35.299999999999997</v>
      </c>
      <c r="CJ53" s="62" t="s">
        <v>69</v>
      </c>
      <c r="CK53" s="62" t="s">
        <v>70</v>
      </c>
      <c r="CL53" s="62">
        <v>1892663</v>
      </c>
      <c r="CM53" s="62">
        <v>35.299999999999997</v>
      </c>
    </row>
    <row r="54" spans="7:91" x14ac:dyDescent="0.25">
      <c r="G54" s="64"/>
      <c r="R54" s="64"/>
      <c r="AB54" s="64"/>
      <c r="AL54" s="64"/>
      <c r="AP54" s="62" t="str">
        <f>AP36</f>
        <v>Ethnic or communal conflict</v>
      </c>
      <c r="AQ54" s="62">
        <f>AQ36</f>
        <v>458286</v>
      </c>
      <c r="AR54" s="35">
        <f>AQ54/$AO$25</f>
        <v>8.5555517388668012E-2</v>
      </c>
      <c r="AW54" s="64"/>
      <c r="BF54" s="64"/>
      <c r="BZ54" s="64"/>
      <c r="CC54" s="62" t="s">
        <v>43</v>
      </c>
      <c r="CE54" s="62">
        <v>900</v>
      </c>
      <c r="CF54" s="62">
        <v>100</v>
      </c>
      <c r="CJ54" s="62" t="s">
        <v>43</v>
      </c>
      <c r="CL54" s="62">
        <v>5356592</v>
      </c>
      <c r="CM54" s="62">
        <v>100</v>
      </c>
    </row>
    <row r="55" spans="7:91" x14ac:dyDescent="0.25">
      <c r="G55" s="64"/>
      <c r="R55" s="64"/>
      <c r="AB55" s="64"/>
      <c r="AL55" s="64"/>
      <c r="AP55" s="62" t="str">
        <f>AP35</f>
        <v>Religious conflict</v>
      </c>
      <c r="AQ55" s="62">
        <f>AQ35</f>
        <v>452334</v>
      </c>
      <c r="AR55" s="35">
        <f>AQ55/$AO$25</f>
        <v>8.4444363132379699E-2</v>
      </c>
      <c r="AW55" s="64"/>
      <c r="BF55" s="64"/>
      <c r="BI55" s="24" t="s">
        <v>337</v>
      </c>
      <c r="BP55" s="24" t="s">
        <v>495</v>
      </c>
      <c r="BZ55" s="64"/>
    </row>
    <row r="56" spans="7:91" x14ac:dyDescent="0.25">
      <c r="G56" s="64"/>
      <c r="R56" s="64"/>
      <c r="AB56" s="64"/>
      <c r="AL56" s="64"/>
      <c r="AW56" s="64"/>
      <c r="BF56" s="64"/>
      <c r="BK56" s="62" t="s">
        <v>3</v>
      </c>
      <c r="BL56" s="62" t="s">
        <v>4</v>
      </c>
      <c r="BR56" s="62" t="s">
        <v>3</v>
      </c>
      <c r="BS56" s="62" t="s">
        <v>4</v>
      </c>
      <c r="BZ56" s="64"/>
    </row>
    <row r="57" spans="7:91" x14ac:dyDescent="0.25">
      <c r="G57" s="64"/>
      <c r="R57" s="64"/>
      <c r="AB57" s="64"/>
      <c r="AL57" s="64"/>
      <c r="AW57" s="64"/>
      <c r="BF57" s="64"/>
      <c r="BI57" s="62" t="s">
        <v>6</v>
      </c>
      <c r="BJ57" s="62" t="s">
        <v>331</v>
      </c>
      <c r="BK57" s="62">
        <v>478</v>
      </c>
      <c r="BL57" s="62">
        <v>53.1</v>
      </c>
      <c r="BP57" s="62" t="s">
        <v>6</v>
      </c>
      <c r="BQ57" s="62" t="s">
        <v>331</v>
      </c>
      <c r="BR57" s="62">
        <v>2844946</v>
      </c>
      <c r="BS57" s="62">
        <v>53.1</v>
      </c>
      <c r="BZ57" s="64"/>
    </row>
    <row r="58" spans="7:91" x14ac:dyDescent="0.25">
      <c r="G58" s="64"/>
      <c r="R58" s="64"/>
      <c r="AB58" s="64"/>
      <c r="AL58" s="64"/>
      <c r="AW58" s="64"/>
      <c r="BF58" s="64"/>
      <c r="BJ58" s="62" t="s">
        <v>332</v>
      </c>
      <c r="BK58" s="62">
        <v>419</v>
      </c>
      <c r="BL58" s="62">
        <v>46.6</v>
      </c>
      <c r="BQ58" s="62" t="s">
        <v>332</v>
      </c>
      <c r="BR58" s="62">
        <v>2493791</v>
      </c>
      <c r="BS58" s="62">
        <v>46.6</v>
      </c>
      <c r="BZ58" s="64"/>
      <c r="CC58" s="24" t="s">
        <v>462</v>
      </c>
      <c r="CJ58" s="24" t="s">
        <v>462</v>
      </c>
    </row>
    <row r="59" spans="7:91" x14ac:dyDescent="0.25">
      <c r="G59" s="64"/>
      <c r="R59" s="64"/>
      <c r="AB59" s="64"/>
      <c r="AL59" s="64"/>
      <c r="AW59" s="64"/>
      <c r="BF59" s="64"/>
      <c r="BJ59" s="62" t="s">
        <v>43</v>
      </c>
      <c r="BK59" s="62">
        <v>897</v>
      </c>
      <c r="BL59" s="62">
        <v>99.7</v>
      </c>
      <c r="BQ59" s="62" t="s">
        <v>43</v>
      </c>
      <c r="BR59" s="62">
        <v>5338737</v>
      </c>
      <c r="BS59" s="62">
        <v>99.7</v>
      </c>
      <c r="BZ59" s="64"/>
      <c r="CE59" s="62" t="s">
        <v>3</v>
      </c>
      <c r="CF59" s="62" t="s">
        <v>4</v>
      </c>
      <c r="CL59" s="62" t="s">
        <v>3</v>
      </c>
      <c r="CM59" s="62" t="s">
        <v>4</v>
      </c>
    </row>
    <row r="60" spans="7:91" x14ac:dyDescent="0.25">
      <c r="G60" s="64"/>
      <c r="R60" s="64"/>
      <c r="AB60" s="64"/>
      <c r="AL60" s="64"/>
      <c r="AW60" s="64"/>
      <c r="BF60" s="64"/>
      <c r="BI60" s="62" t="s">
        <v>69</v>
      </c>
      <c r="BJ60" s="62" t="s">
        <v>70</v>
      </c>
      <c r="BK60" s="62">
        <v>3</v>
      </c>
      <c r="BL60" s="62">
        <v>0.3</v>
      </c>
      <c r="BP60" s="62" t="s">
        <v>69</v>
      </c>
      <c r="BQ60" s="62" t="s">
        <v>70</v>
      </c>
      <c r="BR60" s="62">
        <v>17855</v>
      </c>
      <c r="BS60" s="62">
        <v>0.3</v>
      </c>
      <c r="BZ60" s="64"/>
      <c r="CC60" s="62" t="s">
        <v>6</v>
      </c>
      <c r="CD60" s="62" t="s">
        <v>454</v>
      </c>
      <c r="CE60" s="62">
        <v>55</v>
      </c>
      <c r="CF60" s="62">
        <v>6.1</v>
      </c>
      <c r="CJ60" s="62" t="s">
        <v>6</v>
      </c>
      <c r="CK60" s="62" t="s">
        <v>454</v>
      </c>
      <c r="CL60" s="62">
        <v>327347</v>
      </c>
      <c r="CM60" s="62">
        <v>6.1</v>
      </c>
    </row>
    <row r="61" spans="7:91" x14ac:dyDescent="0.25">
      <c r="G61" s="64"/>
      <c r="R61" s="64"/>
      <c r="AB61" s="64"/>
      <c r="AL61" s="64"/>
      <c r="AW61" s="64"/>
      <c r="BF61" s="64"/>
      <c r="BI61" s="62" t="s">
        <v>43</v>
      </c>
      <c r="BK61" s="62">
        <v>900</v>
      </c>
      <c r="BL61" s="62">
        <v>100</v>
      </c>
      <c r="BP61" s="62" t="s">
        <v>43</v>
      </c>
      <c r="BR61" s="62">
        <v>5356592</v>
      </c>
      <c r="BS61" s="62">
        <v>100</v>
      </c>
      <c r="BZ61" s="64"/>
      <c r="CD61" s="62" t="s">
        <v>455</v>
      </c>
      <c r="CE61" s="62">
        <v>269</v>
      </c>
      <c r="CF61" s="62">
        <v>29.9</v>
      </c>
      <c r="CK61" s="62" t="s">
        <v>455</v>
      </c>
      <c r="CL61" s="62">
        <v>1601026</v>
      </c>
      <c r="CM61" s="62">
        <v>29.9</v>
      </c>
    </row>
    <row r="62" spans="7:91" x14ac:dyDescent="0.25">
      <c r="G62" s="64"/>
      <c r="R62" s="64"/>
      <c r="AB62" s="64"/>
      <c r="AL62" s="64"/>
      <c r="AW62" s="64"/>
      <c r="BF62" s="64"/>
      <c r="BZ62" s="64"/>
      <c r="CD62" s="62" t="s">
        <v>456</v>
      </c>
      <c r="CE62" s="62">
        <v>106</v>
      </c>
      <c r="CF62" s="62">
        <v>11.8</v>
      </c>
      <c r="CK62" s="62" t="s">
        <v>456</v>
      </c>
      <c r="CL62" s="62">
        <v>630888</v>
      </c>
      <c r="CM62" s="62">
        <v>11.8</v>
      </c>
    </row>
    <row r="63" spans="7:91" x14ac:dyDescent="0.25">
      <c r="G63" s="64"/>
      <c r="R63" s="64"/>
      <c r="AB63" s="64"/>
      <c r="AL63" s="64"/>
      <c r="AW63" s="64"/>
      <c r="BF63" s="64"/>
      <c r="BZ63" s="64"/>
      <c r="CD63" s="62" t="s">
        <v>457</v>
      </c>
      <c r="CE63" s="62">
        <v>58</v>
      </c>
      <c r="CF63" s="62">
        <v>6.4</v>
      </c>
      <c r="CK63" s="62" t="s">
        <v>457</v>
      </c>
      <c r="CL63" s="62">
        <v>345203</v>
      </c>
      <c r="CM63" s="62">
        <v>6.4</v>
      </c>
    </row>
    <row r="64" spans="7:91" x14ac:dyDescent="0.25">
      <c r="G64" s="64"/>
      <c r="R64" s="64"/>
      <c r="AB64" s="64"/>
      <c r="AL64" s="64"/>
      <c r="AW64" s="64"/>
      <c r="BF64" s="64"/>
      <c r="BZ64" s="64"/>
      <c r="CD64" s="62" t="s">
        <v>458</v>
      </c>
      <c r="CE64" s="62">
        <v>131</v>
      </c>
      <c r="CF64" s="62">
        <v>14.6</v>
      </c>
      <c r="CK64" s="62" t="s">
        <v>458</v>
      </c>
      <c r="CL64" s="62">
        <v>779682</v>
      </c>
      <c r="CM64" s="62">
        <v>14.6</v>
      </c>
    </row>
    <row r="65" spans="7:91" x14ac:dyDescent="0.25">
      <c r="G65" s="64"/>
      <c r="R65" s="64"/>
      <c r="AB65" s="64"/>
      <c r="AL65" s="64"/>
      <c r="AW65" s="64"/>
      <c r="BF65" s="64"/>
      <c r="BI65" s="24" t="s">
        <v>338</v>
      </c>
      <c r="BP65" s="24" t="s">
        <v>353</v>
      </c>
      <c r="BZ65" s="64"/>
      <c r="CD65" s="62" t="s">
        <v>43</v>
      </c>
      <c r="CE65" s="62">
        <v>619</v>
      </c>
      <c r="CF65" s="62">
        <v>68.8</v>
      </c>
      <c r="CK65" s="62" t="s">
        <v>43</v>
      </c>
      <c r="CL65" s="62">
        <v>3684145</v>
      </c>
      <c r="CM65" s="62">
        <v>68.8</v>
      </c>
    </row>
    <row r="66" spans="7:91" x14ac:dyDescent="0.25">
      <c r="G66" s="64"/>
      <c r="R66" s="64"/>
      <c r="AB66" s="64"/>
      <c r="AL66" s="64"/>
      <c r="AW66" s="64"/>
      <c r="BF66" s="64"/>
      <c r="BK66" s="62" t="s">
        <v>3</v>
      </c>
      <c r="BL66" s="62" t="s">
        <v>4</v>
      </c>
      <c r="BR66" s="62" t="s">
        <v>3</v>
      </c>
      <c r="BS66" s="62" t="s">
        <v>4</v>
      </c>
      <c r="BZ66" s="64"/>
      <c r="CC66" s="62" t="s">
        <v>69</v>
      </c>
      <c r="CD66" s="62" t="s">
        <v>70</v>
      </c>
      <c r="CE66" s="62">
        <v>281</v>
      </c>
      <c r="CF66" s="62">
        <v>31.2</v>
      </c>
      <c r="CJ66" s="62" t="s">
        <v>69</v>
      </c>
      <c r="CK66" s="62" t="s">
        <v>70</v>
      </c>
      <c r="CL66" s="62">
        <v>1672447</v>
      </c>
      <c r="CM66" s="62">
        <v>31.2</v>
      </c>
    </row>
    <row r="67" spans="7:91" x14ac:dyDescent="0.25">
      <c r="G67" s="64"/>
      <c r="R67" s="64"/>
      <c r="AB67" s="64"/>
      <c r="AL67" s="64"/>
      <c r="AW67" s="64"/>
      <c r="BF67" s="64"/>
      <c r="BI67" s="62" t="s">
        <v>6</v>
      </c>
      <c r="BJ67" s="62" t="s">
        <v>331</v>
      </c>
      <c r="BK67" s="62">
        <v>356</v>
      </c>
      <c r="BL67" s="62">
        <v>39.6</v>
      </c>
      <c r="BP67" s="62" t="s">
        <v>6</v>
      </c>
      <c r="BQ67" s="62" t="s">
        <v>331</v>
      </c>
      <c r="BR67" s="62">
        <v>2118830</v>
      </c>
      <c r="BS67" s="62">
        <v>39.6</v>
      </c>
      <c r="BZ67" s="64"/>
      <c r="CC67" s="62" t="s">
        <v>43</v>
      </c>
      <c r="CE67" s="62">
        <v>900</v>
      </c>
      <c r="CF67" s="62">
        <v>100</v>
      </c>
      <c r="CJ67" s="62" t="s">
        <v>43</v>
      </c>
      <c r="CL67" s="62">
        <v>5356592</v>
      </c>
      <c r="CM67" s="62">
        <v>100</v>
      </c>
    </row>
    <row r="68" spans="7:91" x14ac:dyDescent="0.25">
      <c r="G68" s="64"/>
      <c r="R68" s="64"/>
      <c r="AB68" s="64"/>
      <c r="AL68" s="64"/>
      <c r="AW68" s="64"/>
      <c r="BF68" s="64"/>
      <c r="BJ68" s="62" t="s">
        <v>332</v>
      </c>
      <c r="BK68" s="62">
        <v>541</v>
      </c>
      <c r="BL68" s="62">
        <v>60.1</v>
      </c>
      <c r="BQ68" s="62" t="s">
        <v>332</v>
      </c>
      <c r="BR68" s="62">
        <v>3219907</v>
      </c>
      <c r="BS68" s="62">
        <v>60.1</v>
      </c>
      <c r="BZ68" s="64"/>
    </row>
    <row r="69" spans="7:91" x14ac:dyDescent="0.25">
      <c r="G69" s="64"/>
      <c r="R69" s="64"/>
      <c r="AB69" s="64"/>
      <c r="AL69" s="64"/>
      <c r="AW69" s="64"/>
      <c r="BF69" s="64"/>
      <c r="BJ69" s="62" t="s">
        <v>43</v>
      </c>
      <c r="BK69" s="62">
        <v>897</v>
      </c>
      <c r="BL69" s="62">
        <v>99.7</v>
      </c>
      <c r="BQ69" s="62" t="s">
        <v>43</v>
      </c>
      <c r="BR69" s="62">
        <v>5338737</v>
      </c>
      <c r="BS69" s="62">
        <v>99.7</v>
      </c>
      <c r="BZ69" s="64"/>
    </row>
    <row r="70" spans="7:91" x14ac:dyDescent="0.25">
      <c r="G70" s="64"/>
      <c r="R70" s="64"/>
      <c r="AB70" s="64"/>
      <c r="AL70" s="64"/>
      <c r="AW70" s="64"/>
      <c r="BF70" s="64"/>
      <c r="BI70" s="62" t="s">
        <v>69</v>
      </c>
      <c r="BJ70" s="62" t="s">
        <v>70</v>
      </c>
      <c r="BK70" s="62">
        <v>3</v>
      </c>
      <c r="BL70" s="62">
        <v>0.3</v>
      </c>
      <c r="BP70" s="62" t="s">
        <v>69</v>
      </c>
      <c r="BQ70" s="62" t="s">
        <v>70</v>
      </c>
      <c r="BR70" s="62">
        <v>17855</v>
      </c>
      <c r="BS70" s="62">
        <v>0.3</v>
      </c>
      <c r="BZ70" s="64"/>
    </row>
    <row r="71" spans="7:91" x14ac:dyDescent="0.25">
      <c r="G71" s="64"/>
      <c r="R71" s="64"/>
      <c r="AB71" s="64"/>
      <c r="AL71" s="64"/>
      <c r="AW71" s="64"/>
      <c r="BF71" s="64"/>
      <c r="BI71" s="62" t="s">
        <v>43</v>
      </c>
      <c r="BK71" s="62">
        <v>900</v>
      </c>
      <c r="BL71" s="62">
        <v>100</v>
      </c>
      <c r="BP71" s="62" t="s">
        <v>43</v>
      </c>
      <c r="BR71" s="62">
        <v>5356592</v>
      </c>
      <c r="BS71" s="62">
        <v>100</v>
      </c>
      <c r="BZ71" s="64"/>
      <c r="CC71" s="24" t="s">
        <v>463</v>
      </c>
      <c r="CJ71" s="24" t="s">
        <v>463</v>
      </c>
    </row>
    <row r="72" spans="7:91" x14ac:dyDescent="0.25">
      <c r="G72" s="64"/>
      <c r="R72" s="64"/>
      <c r="AB72" s="64"/>
      <c r="AL72" s="64"/>
      <c r="AW72" s="64"/>
      <c r="BF72" s="64"/>
      <c r="BZ72" s="64"/>
      <c r="CE72" s="62" t="s">
        <v>3</v>
      </c>
      <c r="CF72" s="62" t="s">
        <v>4</v>
      </c>
      <c r="CL72" s="62" t="s">
        <v>3</v>
      </c>
      <c r="CM72" s="62" t="s">
        <v>4</v>
      </c>
    </row>
    <row r="73" spans="7:91" x14ac:dyDescent="0.25">
      <c r="G73" s="64"/>
      <c r="R73" s="64"/>
      <c r="AB73" s="64"/>
      <c r="AL73" s="64"/>
      <c r="AW73" s="64"/>
      <c r="BF73" s="64"/>
      <c r="BZ73" s="64"/>
      <c r="CC73" s="62" t="s">
        <v>6</v>
      </c>
      <c r="CD73" s="62" t="s">
        <v>454</v>
      </c>
      <c r="CE73" s="62">
        <v>51</v>
      </c>
      <c r="CF73" s="62">
        <v>5.7</v>
      </c>
      <c r="CJ73" s="62" t="s">
        <v>6</v>
      </c>
      <c r="CK73" s="62" t="s">
        <v>454</v>
      </c>
      <c r="CL73" s="62">
        <v>303540</v>
      </c>
      <c r="CM73" s="62">
        <v>5.7</v>
      </c>
    </row>
    <row r="74" spans="7:91" x14ac:dyDescent="0.25">
      <c r="G74" s="64"/>
      <c r="R74" s="64"/>
      <c r="AB74" s="64"/>
      <c r="AL74" s="64"/>
      <c r="AW74" s="64"/>
      <c r="BF74" s="64"/>
      <c r="BZ74" s="64"/>
      <c r="CD74" s="62" t="s">
        <v>455</v>
      </c>
      <c r="CE74" s="62">
        <v>205</v>
      </c>
      <c r="CF74" s="62">
        <v>22.8</v>
      </c>
      <c r="CK74" s="62" t="s">
        <v>455</v>
      </c>
      <c r="CL74" s="62">
        <v>1220113</v>
      </c>
      <c r="CM74" s="62">
        <v>22.8</v>
      </c>
    </row>
    <row r="75" spans="7:91" x14ac:dyDescent="0.25">
      <c r="G75" s="64"/>
      <c r="R75" s="64"/>
      <c r="AB75" s="64"/>
      <c r="AL75" s="64"/>
      <c r="AW75" s="64"/>
      <c r="BF75" s="64"/>
      <c r="BI75" s="24" t="s">
        <v>339</v>
      </c>
      <c r="BP75" s="24" t="s">
        <v>354</v>
      </c>
      <c r="BZ75" s="64"/>
      <c r="CD75" s="62" t="s">
        <v>456</v>
      </c>
      <c r="CE75" s="62">
        <v>84</v>
      </c>
      <c r="CF75" s="62">
        <v>9.3000000000000007</v>
      </c>
      <c r="CK75" s="62" t="s">
        <v>456</v>
      </c>
      <c r="CL75" s="62">
        <v>499949</v>
      </c>
      <c r="CM75" s="62">
        <v>9.3000000000000007</v>
      </c>
    </row>
    <row r="76" spans="7:91" x14ac:dyDescent="0.25">
      <c r="G76" s="64"/>
      <c r="R76" s="64"/>
      <c r="AB76" s="64"/>
      <c r="AL76" s="64"/>
      <c r="AW76" s="64"/>
      <c r="BF76" s="64"/>
      <c r="BK76" s="62" t="s">
        <v>3</v>
      </c>
      <c r="BL76" s="62" t="s">
        <v>4</v>
      </c>
      <c r="BR76" s="62" t="s">
        <v>3</v>
      </c>
      <c r="BS76" s="62" t="s">
        <v>4</v>
      </c>
      <c r="BZ76" s="64"/>
      <c r="CD76" s="62" t="s">
        <v>457</v>
      </c>
      <c r="CE76" s="62">
        <v>44</v>
      </c>
      <c r="CF76" s="62">
        <v>4.9000000000000004</v>
      </c>
      <c r="CK76" s="62" t="s">
        <v>457</v>
      </c>
      <c r="CL76" s="62">
        <v>261878</v>
      </c>
      <c r="CM76" s="62">
        <v>4.9000000000000004</v>
      </c>
    </row>
    <row r="77" spans="7:91" x14ac:dyDescent="0.25">
      <c r="G77" s="64"/>
      <c r="R77" s="64"/>
      <c r="AB77" s="64"/>
      <c r="AL77" s="64"/>
      <c r="AW77" s="64"/>
      <c r="BF77" s="64"/>
      <c r="BI77" s="62" t="s">
        <v>6</v>
      </c>
      <c r="BJ77" s="62" t="s">
        <v>331</v>
      </c>
      <c r="BK77" s="62">
        <v>282</v>
      </c>
      <c r="BL77" s="62">
        <v>31.3</v>
      </c>
      <c r="BP77" s="62" t="s">
        <v>6</v>
      </c>
      <c r="BQ77" s="62" t="s">
        <v>331</v>
      </c>
      <c r="BR77" s="62">
        <v>1678399</v>
      </c>
      <c r="BS77" s="62">
        <v>31.3</v>
      </c>
      <c r="BZ77" s="64"/>
      <c r="CD77" s="62" t="s">
        <v>458</v>
      </c>
      <c r="CE77" s="62">
        <v>94</v>
      </c>
      <c r="CF77" s="62">
        <v>10.4</v>
      </c>
      <c r="CK77" s="62" t="s">
        <v>458</v>
      </c>
      <c r="CL77" s="62">
        <v>559466</v>
      </c>
      <c r="CM77" s="62">
        <v>10.4</v>
      </c>
    </row>
    <row r="78" spans="7:91" x14ac:dyDescent="0.25">
      <c r="G78" s="64"/>
      <c r="R78" s="64"/>
      <c r="AB78" s="64"/>
      <c r="AL78" s="64"/>
      <c r="AW78" s="64"/>
      <c r="BF78" s="64"/>
      <c r="BJ78" s="62" t="s">
        <v>332</v>
      </c>
      <c r="BK78" s="62">
        <v>615</v>
      </c>
      <c r="BL78" s="62">
        <v>68.3</v>
      </c>
      <c r="BQ78" s="62" t="s">
        <v>332</v>
      </c>
      <c r="BR78" s="62">
        <v>3660338</v>
      </c>
      <c r="BS78" s="62">
        <v>68.3</v>
      </c>
      <c r="BZ78" s="64"/>
      <c r="CD78" s="62" t="s">
        <v>43</v>
      </c>
      <c r="CE78" s="62">
        <v>478</v>
      </c>
      <c r="CF78" s="62">
        <v>53.1</v>
      </c>
      <c r="CK78" s="62" t="s">
        <v>43</v>
      </c>
      <c r="CL78" s="62">
        <v>2844946</v>
      </c>
      <c r="CM78" s="62">
        <v>53.1</v>
      </c>
    </row>
    <row r="79" spans="7:91" x14ac:dyDescent="0.25">
      <c r="G79" s="64"/>
      <c r="R79" s="64"/>
      <c r="AB79" s="64"/>
      <c r="AL79" s="64"/>
      <c r="AW79" s="64"/>
      <c r="BF79" s="64"/>
      <c r="BJ79" s="62" t="s">
        <v>43</v>
      </c>
      <c r="BK79" s="62">
        <v>897</v>
      </c>
      <c r="BL79" s="62">
        <v>99.7</v>
      </c>
      <c r="BQ79" s="62" t="s">
        <v>43</v>
      </c>
      <c r="BR79" s="62">
        <v>5338737</v>
      </c>
      <c r="BS79" s="62">
        <v>99.7</v>
      </c>
      <c r="BZ79" s="64"/>
      <c r="CC79" s="62" t="s">
        <v>69</v>
      </c>
      <c r="CD79" s="62" t="s">
        <v>70</v>
      </c>
      <c r="CE79" s="62">
        <v>422</v>
      </c>
      <c r="CF79" s="62">
        <v>46.9</v>
      </c>
      <c r="CJ79" s="62" t="s">
        <v>69</v>
      </c>
      <c r="CK79" s="62" t="s">
        <v>70</v>
      </c>
      <c r="CL79" s="62">
        <v>2511647</v>
      </c>
      <c r="CM79" s="62">
        <v>46.9</v>
      </c>
    </row>
    <row r="80" spans="7:91" x14ac:dyDescent="0.25">
      <c r="G80" s="64"/>
      <c r="K80" s="62">
        <f>78/6</f>
        <v>13</v>
      </c>
      <c r="R80" s="64"/>
      <c r="AB80" s="64"/>
      <c r="AL80" s="64"/>
      <c r="AW80" s="64"/>
      <c r="BF80" s="64"/>
      <c r="BI80" s="62" t="s">
        <v>69</v>
      </c>
      <c r="BJ80" s="62" t="s">
        <v>70</v>
      </c>
      <c r="BK80" s="62">
        <v>3</v>
      </c>
      <c r="BL80" s="62">
        <v>0.3</v>
      </c>
      <c r="BP80" s="62" t="s">
        <v>69</v>
      </c>
      <c r="BQ80" s="62" t="s">
        <v>70</v>
      </c>
      <c r="BR80" s="62">
        <v>17855</v>
      </c>
      <c r="BS80" s="62">
        <v>0.3</v>
      </c>
      <c r="BZ80" s="64"/>
      <c r="CC80" s="62" t="s">
        <v>43</v>
      </c>
      <c r="CE80" s="62">
        <v>900</v>
      </c>
      <c r="CF80" s="62">
        <v>100</v>
      </c>
      <c r="CJ80" s="62" t="s">
        <v>43</v>
      </c>
      <c r="CL80" s="62">
        <v>5356592</v>
      </c>
      <c r="CM80" s="62">
        <v>100</v>
      </c>
    </row>
    <row r="81" spans="7:91" x14ac:dyDescent="0.25">
      <c r="G81" s="64"/>
      <c r="R81" s="64"/>
      <c r="AB81" s="64"/>
      <c r="AL81" s="64"/>
      <c r="AW81" s="64"/>
      <c r="BF81" s="64"/>
      <c r="BI81" s="62" t="s">
        <v>43</v>
      </c>
      <c r="BK81" s="62">
        <v>900</v>
      </c>
      <c r="BL81" s="62">
        <v>100</v>
      </c>
      <c r="BP81" s="62" t="s">
        <v>43</v>
      </c>
      <c r="BR81" s="62">
        <v>5356592</v>
      </c>
      <c r="BS81" s="62">
        <v>100</v>
      </c>
      <c r="BZ81" s="64"/>
    </row>
    <row r="82" spans="7:91" x14ac:dyDescent="0.25">
      <c r="G82" s="64"/>
      <c r="R82" s="64"/>
      <c r="AB82" s="64"/>
      <c r="AL82" s="64"/>
      <c r="AW82" s="64"/>
      <c r="BF82" s="64"/>
      <c r="BZ82" s="64"/>
    </row>
    <row r="83" spans="7:91" x14ac:dyDescent="0.25">
      <c r="G83" s="64"/>
      <c r="R83" s="64"/>
      <c r="AB83" s="64"/>
      <c r="AL83" s="64"/>
      <c r="AW83" s="64"/>
      <c r="BF83" s="64"/>
      <c r="BZ83" s="64"/>
    </row>
    <row r="84" spans="7:91" x14ac:dyDescent="0.25">
      <c r="G84" s="64"/>
      <c r="R84" s="64"/>
      <c r="AB84" s="64"/>
      <c r="AL84" s="64"/>
      <c r="AW84" s="64"/>
      <c r="BF84" s="64"/>
      <c r="BZ84" s="64"/>
      <c r="CC84" s="24" t="s">
        <v>464</v>
      </c>
      <c r="CJ84" s="24" t="s">
        <v>464</v>
      </c>
    </row>
    <row r="85" spans="7:91" x14ac:dyDescent="0.25">
      <c r="G85" s="64"/>
      <c r="R85" s="64"/>
      <c r="AB85" s="64"/>
      <c r="AL85" s="64"/>
      <c r="AW85" s="64"/>
      <c r="BF85" s="64"/>
      <c r="BI85" s="24" t="s">
        <v>340</v>
      </c>
      <c r="BP85" s="24" t="s">
        <v>355</v>
      </c>
      <c r="BZ85" s="64"/>
      <c r="CE85" s="62" t="s">
        <v>3</v>
      </c>
      <c r="CF85" s="62" t="s">
        <v>4</v>
      </c>
      <c r="CL85" s="62" t="s">
        <v>3</v>
      </c>
      <c r="CM85" s="62" t="s">
        <v>4</v>
      </c>
    </row>
    <row r="86" spans="7:91" x14ac:dyDescent="0.25">
      <c r="G86" s="64"/>
      <c r="R86" s="64"/>
      <c r="AB86" s="64"/>
      <c r="AL86" s="64"/>
      <c r="AW86" s="64"/>
      <c r="BF86" s="64"/>
      <c r="BK86" s="62" t="s">
        <v>3</v>
      </c>
      <c r="BL86" s="62" t="s">
        <v>4</v>
      </c>
      <c r="BR86" s="62" t="s">
        <v>3</v>
      </c>
      <c r="BS86" s="62" t="s">
        <v>4</v>
      </c>
      <c r="BZ86" s="64"/>
      <c r="CC86" s="62" t="s">
        <v>6</v>
      </c>
      <c r="CD86" s="62" t="s">
        <v>454</v>
      </c>
      <c r="CE86" s="62">
        <v>54</v>
      </c>
      <c r="CF86" s="62">
        <v>6</v>
      </c>
      <c r="CJ86" s="62" t="s">
        <v>6</v>
      </c>
      <c r="CK86" s="62" t="s">
        <v>454</v>
      </c>
      <c r="CL86" s="62">
        <v>321396</v>
      </c>
      <c r="CM86" s="62">
        <v>6</v>
      </c>
    </row>
    <row r="87" spans="7:91" x14ac:dyDescent="0.25">
      <c r="G87" s="64"/>
      <c r="R87" s="64"/>
      <c r="AB87" s="64"/>
      <c r="AL87" s="64"/>
      <c r="AW87" s="64"/>
      <c r="BF87" s="64"/>
      <c r="BI87" s="62" t="s">
        <v>6</v>
      </c>
      <c r="BJ87" s="62" t="s">
        <v>331</v>
      </c>
      <c r="BK87" s="62">
        <v>39</v>
      </c>
      <c r="BL87" s="62">
        <v>4.3</v>
      </c>
      <c r="BP87" s="62" t="s">
        <v>6</v>
      </c>
      <c r="BQ87" s="62" t="s">
        <v>331</v>
      </c>
      <c r="BR87" s="62">
        <v>232119</v>
      </c>
      <c r="BS87" s="62">
        <v>4.3</v>
      </c>
      <c r="BZ87" s="64"/>
      <c r="CD87" s="62" t="s">
        <v>455</v>
      </c>
      <c r="CE87" s="62">
        <v>143</v>
      </c>
      <c r="CF87" s="62">
        <v>15.9</v>
      </c>
      <c r="CK87" s="62" t="s">
        <v>455</v>
      </c>
      <c r="CL87" s="62">
        <v>851103</v>
      </c>
      <c r="CM87" s="62">
        <v>15.9</v>
      </c>
    </row>
    <row r="88" spans="7:91" x14ac:dyDescent="0.25">
      <c r="G88" s="64"/>
      <c r="R88" s="64"/>
      <c r="AB88" s="64"/>
      <c r="AL88" s="64"/>
      <c r="AW88" s="64"/>
      <c r="BF88" s="64"/>
      <c r="BJ88" s="62" t="s">
        <v>332</v>
      </c>
      <c r="BK88" s="62">
        <v>858</v>
      </c>
      <c r="BL88" s="62">
        <v>95.3</v>
      </c>
      <c r="BQ88" s="62" t="s">
        <v>332</v>
      </c>
      <c r="BR88" s="62">
        <v>5106618</v>
      </c>
      <c r="BS88" s="62">
        <v>95.3</v>
      </c>
      <c r="BZ88" s="64"/>
      <c r="CD88" s="62" t="s">
        <v>456</v>
      </c>
      <c r="CE88" s="62">
        <v>62</v>
      </c>
      <c r="CF88" s="62">
        <v>6.9</v>
      </c>
      <c r="CK88" s="62" t="s">
        <v>456</v>
      </c>
      <c r="CL88" s="62">
        <v>369010</v>
      </c>
      <c r="CM88" s="62">
        <v>6.9</v>
      </c>
    </row>
    <row r="89" spans="7:91" x14ac:dyDescent="0.25">
      <c r="G89" s="64"/>
      <c r="R89" s="64"/>
      <c r="AB89" s="64"/>
      <c r="AL89" s="64"/>
      <c r="AW89" s="64"/>
      <c r="BF89" s="64"/>
      <c r="BJ89" s="62" t="s">
        <v>43</v>
      </c>
      <c r="BK89" s="62">
        <v>897</v>
      </c>
      <c r="BL89" s="62">
        <v>99.7</v>
      </c>
      <c r="BQ89" s="62" t="s">
        <v>43</v>
      </c>
      <c r="BR89" s="62">
        <v>5338737</v>
      </c>
      <c r="BS89" s="62">
        <v>99.7</v>
      </c>
      <c r="BZ89" s="64"/>
      <c r="CD89" s="62" t="s">
        <v>457</v>
      </c>
      <c r="CE89" s="62">
        <v>18</v>
      </c>
      <c r="CF89" s="62">
        <v>2</v>
      </c>
      <c r="CK89" s="62" t="s">
        <v>457</v>
      </c>
      <c r="CL89" s="62">
        <v>107132</v>
      </c>
      <c r="CM89" s="62">
        <v>2</v>
      </c>
    </row>
    <row r="90" spans="7:91" x14ac:dyDescent="0.25">
      <c r="G90" s="64"/>
      <c r="R90" s="64"/>
      <c r="AB90" s="64"/>
      <c r="AL90" s="64"/>
      <c r="AW90" s="64"/>
      <c r="BF90" s="64"/>
      <c r="BI90" s="62" t="s">
        <v>69</v>
      </c>
      <c r="BJ90" s="62" t="s">
        <v>70</v>
      </c>
      <c r="BK90" s="62">
        <v>3</v>
      </c>
      <c r="BL90" s="62">
        <v>0.3</v>
      </c>
      <c r="BP90" s="62" t="s">
        <v>69</v>
      </c>
      <c r="BQ90" s="62" t="s">
        <v>70</v>
      </c>
      <c r="BR90" s="62">
        <v>17855</v>
      </c>
      <c r="BS90" s="62">
        <v>0.3</v>
      </c>
      <c r="BZ90" s="64"/>
      <c r="CD90" s="62" t="s">
        <v>458</v>
      </c>
      <c r="CE90" s="62">
        <v>79</v>
      </c>
      <c r="CF90" s="62">
        <v>8.8000000000000007</v>
      </c>
      <c r="CK90" s="62" t="s">
        <v>458</v>
      </c>
      <c r="CL90" s="62">
        <v>470190</v>
      </c>
      <c r="CM90" s="62">
        <v>8.8000000000000007</v>
      </c>
    </row>
    <row r="91" spans="7:91" x14ac:dyDescent="0.25">
      <c r="G91" s="64"/>
      <c r="R91" s="64"/>
      <c r="AB91" s="64"/>
      <c r="AL91" s="64"/>
      <c r="AW91" s="64"/>
      <c r="BF91" s="64"/>
      <c r="BI91" s="62" t="s">
        <v>43</v>
      </c>
      <c r="BK91" s="62">
        <v>900</v>
      </c>
      <c r="BL91" s="62">
        <v>100</v>
      </c>
      <c r="BP91" s="62" t="s">
        <v>43</v>
      </c>
      <c r="BR91" s="62">
        <v>5356592</v>
      </c>
      <c r="BS91" s="62">
        <v>100</v>
      </c>
      <c r="BZ91" s="64"/>
      <c r="CD91" s="62" t="s">
        <v>43</v>
      </c>
      <c r="CE91" s="62">
        <v>356</v>
      </c>
      <c r="CF91" s="62">
        <v>39.6</v>
      </c>
      <c r="CK91" s="62" t="s">
        <v>43</v>
      </c>
      <c r="CL91" s="62">
        <v>2118830</v>
      </c>
      <c r="CM91" s="62">
        <v>39.6</v>
      </c>
    </row>
    <row r="92" spans="7:91" x14ac:dyDescent="0.25">
      <c r="G92" s="64"/>
      <c r="R92" s="64"/>
      <c r="AB92" s="64"/>
      <c r="AL92" s="64"/>
      <c r="AW92" s="64"/>
      <c r="BF92" s="64"/>
      <c r="BZ92" s="64"/>
      <c r="CC92" s="62" t="s">
        <v>69</v>
      </c>
      <c r="CD92" s="62" t="s">
        <v>70</v>
      </c>
      <c r="CE92" s="62">
        <v>544</v>
      </c>
      <c r="CF92" s="62">
        <v>60.4</v>
      </c>
      <c r="CJ92" s="62" t="s">
        <v>69</v>
      </c>
      <c r="CK92" s="62" t="s">
        <v>70</v>
      </c>
      <c r="CL92" s="62">
        <v>3237762</v>
      </c>
      <c r="CM92" s="62">
        <v>60.4</v>
      </c>
    </row>
    <row r="93" spans="7:91" x14ac:dyDescent="0.25">
      <c r="G93" s="64"/>
      <c r="R93" s="64"/>
      <c r="AB93" s="64"/>
      <c r="AL93" s="64"/>
      <c r="AW93" s="64"/>
      <c r="BF93" s="64"/>
      <c r="BZ93" s="64"/>
      <c r="CC93" s="62" t="s">
        <v>43</v>
      </c>
      <c r="CE93" s="62">
        <v>900</v>
      </c>
      <c r="CF93" s="62">
        <v>100</v>
      </c>
      <c r="CJ93" s="62" t="s">
        <v>43</v>
      </c>
      <c r="CL93" s="62">
        <v>5356592</v>
      </c>
      <c r="CM93" s="62">
        <v>100</v>
      </c>
    </row>
    <row r="94" spans="7:91" x14ac:dyDescent="0.25">
      <c r="G94" s="64"/>
      <c r="R94" s="64"/>
      <c r="AB94" s="64"/>
      <c r="AL94" s="64"/>
      <c r="AW94" s="64"/>
      <c r="BF94" s="64"/>
      <c r="BZ94" s="64"/>
    </row>
    <row r="95" spans="7:91" x14ac:dyDescent="0.25">
      <c r="G95" s="64"/>
      <c r="R95" s="64"/>
      <c r="AB95" s="64"/>
      <c r="AL95" s="64"/>
      <c r="AW95" s="64"/>
      <c r="BF95" s="64"/>
      <c r="BI95" s="24" t="s">
        <v>341</v>
      </c>
      <c r="BP95" s="24" t="s">
        <v>356</v>
      </c>
      <c r="BZ95" s="64"/>
    </row>
    <row r="96" spans="7:91" x14ac:dyDescent="0.25">
      <c r="G96" s="64"/>
      <c r="R96" s="64"/>
      <c r="AB96" s="64"/>
      <c r="AL96" s="64"/>
      <c r="AW96" s="64"/>
      <c r="BF96" s="64"/>
      <c r="BK96" s="62" t="s">
        <v>3</v>
      </c>
      <c r="BL96" s="62" t="s">
        <v>4</v>
      </c>
      <c r="BR96" s="62" t="s">
        <v>3</v>
      </c>
      <c r="BS96" s="62" t="s">
        <v>4</v>
      </c>
      <c r="BZ96" s="64"/>
    </row>
    <row r="97" spans="7:91" x14ac:dyDescent="0.25">
      <c r="G97" s="64"/>
      <c r="R97" s="64"/>
      <c r="AB97" s="64"/>
      <c r="AL97" s="64"/>
      <c r="AW97" s="64"/>
      <c r="BF97" s="64"/>
      <c r="BI97" s="62" t="s">
        <v>6</v>
      </c>
      <c r="BJ97" s="62" t="s">
        <v>331</v>
      </c>
      <c r="BK97" s="62">
        <v>41</v>
      </c>
      <c r="BL97" s="62">
        <v>4.5999999999999996</v>
      </c>
      <c r="BP97" s="62" t="s">
        <v>6</v>
      </c>
      <c r="BQ97" s="62" t="s">
        <v>331</v>
      </c>
      <c r="BR97" s="62">
        <v>244023</v>
      </c>
      <c r="BS97" s="62">
        <v>4.5999999999999996</v>
      </c>
      <c r="BZ97" s="64"/>
      <c r="CC97" s="24" t="s">
        <v>465</v>
      </c>
      <c r="CJ97" s="24" t="s">
        <v>465</v>
      </c>
    </row>
    <row r="98" spans="7:91" x14ac:dyDescent="0.25">
      <c r="G98" s="64"/>
      <c r="R98" s="64"/>
      <c r="AB98" s="64"/>
      <c r="AL98" s="64"/>
      <c r="AW98" s="64"/>
      <c r="BF98" s="64"/>
      <c r="BJ98" s="62" t="s">
        <v>332</v>
      </c>
      <c r="BK98" s="62">
        <v>856</v>
      </c>
      <c r="BL98" s="62">
        <v>95.1</v>
      </c>
      <c r="BQ98" s="62" t="s">
        <v>332</v>
      </c>
      <c r="BR98" s="62">
        <v>5094714</v>
      </c>
      <c r="BS98" s="62">
        <v>95.1</v>
      </c>
      <c r="BZ98" s="64"/>
      <c r="CE98" s="62" t="s">
        <v>3</v>
      </c>
      <c r="CF98" s="62" t="s">
        <v>4</v>
      </c>
      <c r="CL98" s="62" t="s">
        <v>3</v>
      </c>
      <c r="CM98" s="62" t="s">
        <v>4</v>
      </c>
    </row>
    <row r="99" spans="7:91" x14ac:dyDescent="0.25">
      <c r="G99" s="64"/>
      <c r="R99" s="64"/>
      <c r="AB99" s="64"/>
      <c r="AL99" s="64"/>
      <c r="AW99" s="64"/>
      <c r="BF99" s="64"/>
      <c r="BJ99" s="62" t="s">
        <v>43</v>
      </c>
      <c r="BK99" s="62">
        <v>897</v>
      </c>
      <c r="BL99" s="62">
        <v>99.7</v>
      </c>
      <c r="BQ99" s="62" t="s">
        <v>43</v>
      </c>
      <c r="BR99" s="62">
        <v>5338737</v>
      </c>
      <c r="BS99" s="62">
        <v>99.7</v>
      </c>
      <c r="BZ99" s="64"/>
      <c r="CC99" s="62" t="s">
        <v>6</v>
      </c>
      <c r="CD99" s="62" t="s">
        <v>454</v>
      </c>
      <c r="CE99" s="62">
        <v>19</v>
      </c>
      <c r="CF99" s="62">
        <v>2.1</v>
      </c>
      <c r="CJ99" s="62" t="s">
        <v>6</v>
      </c>
      <c r="CK99" s="62" t="s">
        <v>454</v>
      </c>
      <c r="CL99" s="62">
        <v>113084</v>
      </c>
      <c r="CM99" s="62">
        <v>2.1</v>
      </c>
    </row>
    <row r="100" spans="7:91" x14ac:dyDescent="0.25">
      <c r="G100" s="64"/>
      <c r="R100" s="64"/>
      <c r="AB100" s="64"/>
      <c r="AL100" s="64"/>
      <c r="AW100" s="64"/>
      <c r="BF100" s="64"/>
      <c r="BI100" s="62" t="s">
        <v>69</v>
      </c>
      <c r="BJ100" s="62" t="s">
        <v>70</v>
      </c>
      <c r="BK100" s="62">
        <v>3</v>
      </c>
      <c r="BL100" s="62">
        <v>0.3</v>
      </c>
      <c r="BP100" s="62" t="s">
        <v>69</v>
      </c>
      <c r="BQ100" s="62" t="s">
        <v>70</v>
      </c>
      <c r="BR100" s="62">
        <v>17855</v>
      </c>
      <c r="BS100" s="62">
        <v>0.3</v>
      </c>
      <c r="BZ100" s="64"/>
      <c r="CD100" s="62" t="s">
        <v>455</v>
      </c>
      <c r="CE100" s="62">
        <v>97</v>
      </c>
      <c r="CF100" s="62">
        <v>10.8</v>
      </c>
      <c r="CK100" s="62" t="s">
        <v>455</v>
      </c>
      <c r="CL100" s="62">
        <v>577322</v>
      </c>
      <c r="CM100" s="62">
        <v>10.8</v>
      </c>
    </row>
    <row r="101" spans="7:91" x14ac:dyDescent="0.25">
      <c r="G101" s="64"/>
      <c r="R101" s="64"/>
      <c r="AB101" s="64"/>
      <c r="AL101" s="64"/>
      <c r="AW101" s="64"/>
      <c r="BF101" s="64"/>
      <c r="BI101" s="62" t="s">
        <v>43</v>
      </c>
      <c r="BK101" s="62">
        <v>900</v>
      </c>
      <c r="BL101" s="62">
        <v>100</v>
      </c>
      <c r="BP101" s="62" t="s">
        <v>43</v>
      </c>
      <c r="BR101" s="62">
        <v>5356592</v>
      </c>
      <c r="BS101" s="62">
        <v>100</v>
      </c>
      <c r="BZ101" s="64"/>
      <c r="CD101" s="62" t="s">
        <v>456</v>
      </c>
      <c r="CE101" s="62">
        <v>78</v>
      </c>
      <c r="CF101" s="62">
        <v>8.6999999999999993</v>
      </c>
      <c r="CK101" s="62" t="s">
        <v>456</v>
      </c>
      <c r="CL101" s="62">
        <v>464238</v>
      </c>
      <c r="CM101" s="62">
        <v>8.6999999999999993</v>
      </c>
    </row>
    <row r="102" spans="7:91" x14ac:dyDescent="0.25">
      <c r="G102" s="64"/>
      <c r="R102" s="64"/>
      <c r="AB102" s="64"/>
      <c r="AL102" s="64"/>
      <c r="AW102" s="64"/>
      <c r="BF102" s="64"/>
      <c r="BZ102" s="64"/>
      <c r="CD102" s="62" t="s">
        <v>457</v>
      </c>
      <c r="CE102" s="62">
        <v>29</v>
      </c>
      <c r="CF102" s="62">
        <v>3.2</v>
      </c>
      <c r="CK102" s="62" t="s">
        <v>457</v>
      </c>
      <c r="CL102" s="62">
        <v>172601</v>
      </c>
      <c r="CM102" s="62">
        <v>3.2</v>
      </c>
    </row>
    <row r="103" spans="7:91" x14ac:dyDescent="0.25">
      <c r="G103" s="64"/>
      <c r="R103" s="64"/>
      <c r="AB103" s="64"/>
      <c r="AL103" s="64"/>
      <c r="AW103" s="64"/>
      <c r="BF103" s="64"/>
      <c r="BZ103" s="64"/>
      <c r="CD103" s="62" t="s">
        <v>458</v>
      </c>
      <c r="CE103" s="62">
        <v>59</v>
      </c>
      <c r="CF103" s="62">
        <v>6.6</v>
      </c>
      <c r="CK103" s="62" t="s">
        <v>458</v>
      </c>
      <c r="CL103" s="62">
        <v>351154</v>
      </c>
      <c r="CM103" s="62">
        <v>6.6</v>
      </c>
    </row>
    <row r="104" spans="7:91" x14ac:dyDescent="0.25">
      <c r="G104" s="64"/>
      <c r="R104" s="64"/>
      <c r="AB104" s="64"/>
      <c r="AL104" s="64"/>
      <c r="AW104" s="64"/>
      <c r="BF104" s="64"/>
      <c r="BZ104" s="64"/>
      <c r="CD104" s="62" t="s">
        <v>43</v>
      </c>
      <c r="CE104" s="62">
        <v>282</v>
      </c>
      <c r="CF104" s="62">
        <v>31.3</v>
      </c>
      <c r="CK104" s="62" t="s">
        <v>43</v>
      </c>
      <c r="CL104" s="62">
        <v>1678399</v>
      </c>
      <c r="CM104" s="62">
        <v>31.3</v>
      </c>
    </row>
    <row r="105" spans="7:91" x14ac:dyDescent="0.25">
      <c r="G105" s="64"/>
      <c r="R105" s="64"/>
      <c r="AB105" s="64"/>
      <c r="AL105" s="64"/>
      <c r="AW105" s="64"/>
      <c r="BF105" s="64"/>
      <c r="BI105" s="62" t="s">
        <v>342</v>
      </c>
      <c r="BP105" s="62" t="s">
        <v>342</v>
      </c>
      <c r="BZ105" s="64"/>
      <c r="CC105" s="62" t="s">
        <v>69</v>
      </c>
      <c r="CD105" s="62" t="s">
        <v>70</v>
      </c>
      <c r="CE105" s="62">
        <v>618</v>
      </c>
      <c r="CF105" s="62">
        <v>68.7</v>
      </c>
      <c r="CJ105" s="62" t="s">
        <v>69</v>
      </c>
      <c r="CK105" s="62" t="s">
        <v>70</v>
      </c>
      <c r="CL105" s="62">
        <v>3678193</v>
      </c>
      <c r="CM105" s="62">
        <v>68.7</v>
      </c>
    </row>
    <row r="106" spans="7:91" x14ac:dyDescent="0.25">
      <c r="G106" s="64"/>
      <c r="R106" s="64"/>
      <c r="AB106" s="64"/>
      <c r="AL106" s="64"/>
      <c r="AW106" s="64"/>
      <c r="BF106" s="64"/>
      <c r="BK106" s="62" t="s">
        <v>3</v>
      </c>
      <c r="BL106" s="62" t="s">
        <v>4</v>
      </c>
      <c r="BR106" s="62" t="s">
        <v>3</v>
      </c>
      <c r="BS106" s="62" t="s">
        <v>4</v>
      </c>
      <c r="BZ106" s="64"/>
      <c r="CC106" s="62" t="s">
        <v>43</v>
      </c>
      <c r="CE106" s="62">
        <v>900</v>
      </c>
      <c r="CF106" s="62">
        <v>100</v>
      </c>
      <c r="CJ106" s="62" t="s">
        <v>43</v>
      </c>
      <c r="CL106" s="62">
        <v>5356592</v>
      </c>
      <c r="CM106" s="62">
        <v>100</v>
      </c>
    </row>
    <row r="107" spans="7:91" x14ac:dyDescent="0.25">
      <c r="G107" s="64"/>
      <c r="R107" s="64"/>
      <c r="AB107" s="64"/>
      <c r="AL107" s="64"/>
      <c r="AW107" s="64"/>
      <c r="BF107" s="64"/>
      <c r="BI107" s="62" t="s">
        <v>6</v>
      </c>
      <c r="BJ107" s="62" t="s">
        <v>331</v>
      </c>
      <c r="BK107" s="62">
        <v>873</v>
      </c>
      <c r="BL107" s="62">
        <v>97</v>
      </c>
      <c r="BP107" s="62" t="s">
        <v>6</v>
      </c>
      <c r="BQ107" s="62" t="s">
        <v>331</v>
      </c>
      <c r="BR107" s="62">
        <v>5195894</v>
      </c>
      <c r="BS107" s="62">
        <v>97</v>
      </c>
      <c r="BZ107" s="64"/>
    </row>
    <row r="108" spans="7:91" x14ac:dyDescent="0.25">
      <c r="G108" s="64"/>
      <c r="R108" s="64"/>
      <c r="AB108" s="64"/>
      <c r="AL108" s="64"/>
      <c r="AW108" s="64"/>
      <c r="BF108" s="64"/>
      <c r="BJ108" s="62" t="s">
        <v>332</v>
      </c>
      <c r="BK108" s="62">
        <v>24</v>
      </c>
      <c r="BL108" s="62">
        <v>2.7</v>
      </c>
      <c r="BQ108" s="62" t="s">
        <v>332</v>
      </c>
      <c r="BR108" s="62">
        <v>142842</v>
      </c>
      <c r="BS108" s="62">
        <v>2.7</v>
      </c>
      <c r="BZ108" s="64"/>
    </row>
    <row r="109" spans="7:91" x14ac:dyDescent="0.25">
      <c r="G109" s="64"/>
      <c r="R109" s="64"/>
      <c r="AB109" s="64"/>
      <c r="AL109" s="64"/>
      <c r="AW109" s="64"/>
      <c r="BF109" s="64"/>
      <c r="BJ109" s="62" t="s">
        <v>43</v>
      </c>
      <c r="BK109" s="62">
        <v>897</v>
      </c>
      <c r="BL109" s="62">
        <v>99.7</v>
      </c>
      <c r="BQ109" s="62" t="s">
        <v>43</v>
      </c>
      <c r="BR109" s="62">
        <v>5338737</v>
      </c>
      <c r="BS109" s="62">
        <v>99.7</v>
      </c>
      <c r="BZ109" s="64"/>
    </row>
    <row r="110" spans="7:91" x14ac:dyDescent="0.25">
      <c r="G110" s="64"/>
      <c r="R110" s="64"/>
      <c r="AB110" s="64"/>
      <c r="AL110" s="64"/>
      <c r="AW110" s="64"/>
      <c r="BF110" s="64"/>
      <c r="BI110" s="62" t="s">
        <v>69</v>
      </c>
      <c r="BJ110" s="62" t="s">
        <v>70</v>
      </c>
      <c r="BK110" s="62">
        <v>3</v>
      </c>
      <c r="BL110" s="62">
        <v>0.3</v>
      </c>
      <c r="BP110" s="62" t="s">
        <v>69</v>
      </c>
      <c r="BQ110" s="62" t="s">
        <v>70</v>
      </c>
      <c r="BR110" s="62">
        <v>17855</v>
      </c>
      <c r="BS110" s="62">
        <v>0.3</v>
      </c>
      <c r="BZ110" s="64"/>
      <c r="CC110" s="24" t="s">
        <v>466</v>
      </c>
      <c r="CJ110" s="24" t="s">
        <v>466</v>
      </c>
    </row>
    <row r="111" spans="7:91" x14ac:dyDescent="0.25">
      <c r="G111" s="64"/>
      <c r="R111" s="64"/>
      <c r="AB111" s="64"/>
      <c r="AL111" s="64"/>
      <c r="AW111" s="64"/>
      <c r="BF111" s="64"/>
      <c r="BI111" s="62" t="s">
        <v>43</v>
      </c>
      <c r="BK111" s="62">
        <v>900</v>
      </c>
      <c r="BL111" s="62">
        <v>100</v>
      </c>
      <c r="BP111" s="62" t="s">
        <v>43</v>
      </c>
      <c r="BR111" s="62">
        <v>5356592</v>
      </c>
      <c r="BS111" s="62">
        <v>100</v>
      </c>
      <c r="BZ111" s="64"/>
      <c r="CE111" s="62" t="s">
        <v>3</v>
      </c>
      <c r="CF111" s="62" t="s">
        <v>4</v>
      </c>
      <c r="CL111" s="62" t="s">
        <v>3</v>
      </c>
      <c r="CM111" s="62" t="s">
        <v>4</v>
      </c>
    </row>
    <row r="112" spans="7:91" x14ac:dyDescent="0.25">
      <c r="G112" s="64"/>
      <c r="R112" s="64"/>
      <c r="AB112" s="64"/>
      <c r="AL112" s="64"/>
      <c r="AW112" s="64"/>
      <c r="BF112" s="64"/>
      <c r="BZ112" s="64"/>
      <c r="CC112" s="62" t="s">
        <v>6</v>
      </c>
      <c r="CD112" s="62" t="s">
        <v>454</v>
      </c>
      <c r="CE112" s="62">
        <v>2</v>
      </c>
      <c r="CF112" s="62">
        <v>0.2</v>
      </c>
      <c r="CJ112" s="62" t="s">
        <v>6</v>
      </c>
      <c r="CK112" s="62" t="s">
        <v>454</v>
      </c>
      <c r="CL112" s="62">
        <v>11904</v>
      </c>
      <c r="CM112" s="62">
        <v>0.2</v>
      </c>
    </row>
    <row r="113" spans="7:91" x14ac:dyDescent="0.25">
      <c r="G113" s="64"/>
      <c r="R113" s="64"/>
      <c r="AB113" s="64"/>
      <c r="AL113" s="64"/>
      <c r="AW113" s="64"/>
      <c r="BF113" s="64"/>
      <c r="BZ113" s="64"/>
      <c r="CD113" s="62" t="s">
        <v>455</v>
      </c>
      <c r="CE113" s="62">
        <v>5</v>
      </c>
      <c r="CF113" s="62">
        <v>0.6</v>
      </c>
      <c r="CK113" s="62" t="s">
        <v>455</v>
      </c>
      <c r="CL113" s="62">
        <v>29759</v>
      </c>
      <c r="CM113" s="62">
        <v>0.6</v>
      </c>
    </row>
    <row r="114" spans="7:91" x14ac:dyDescent="0.25">
      <c r="G114" s="64"/>
      <c r="R114" s="64"/>
      <c r="AB114" s="64"/>
      <c r="AL114" s="64"/>
      <c r="AW114" s="64"/>
      <c r="BF114" s="64"/>
      <c r="BZ114" s="64"/>
      <c r="CD114" s="62" t="s">
        <v>456</v>
      </c>
      <c r="CE114" s="62">
        <v>11</v>
      </c>
      <c r="CF114" s="62">
        <v>1.2</v>
      </c>
      <c r="CK114" s="62" t="s">
        <v>456</v>
      </c>
      <c r="CL114" s="62">
        <v>65469</v>
      </c>
      <c r="CM114" s="62">
        <v>1.2</v>
      </c>
    </row>
    <row r="115" spans="7:91" x14ac:dyDescent="0.25">
      <c r="G115" s="64"/>
      <c r="R115" s="64"/>
      <c r="AB115" s="64"/>
      <c r="AL115" s="64"/>
      <c r="AW115" s="64"/>
      <c r="BF115" s="64"/>
      <c r="BI115" s="62" t="s">
        <v>343</v>
      </c>
      <c r="BP115" s="62" t="s">
        <v>343</v>
      </c>
      <c r="BZ115" s="64"/>
      <c r="CD115" s="62" t="s">
        <v>457</v>
      </c>
      <c r="CE115" s="62">
        <v>7</v>
      </c>
      <c r="CF115" s="62">
        <v>0.8</v>
      </c>
      <c r="CK115" s="62" t="s">
        <v>457</v>
      </c>
      <c r="CL115" s="62">
        <v>41662</v>
      </c>
      <c r="CM115" s="62">
        <v>0.8</v>
      </c>
    </row>
    <row r="116" spans="7:91" x14ac:dyDescent="0.25">
      <c r="G116" s="64"/>
      <c r="R116" s="64"/>
      <c r="AB116" s="64"/>
      <c r="AL116" s="64"/>
      <c r="AW116" s="64"/>
      <c r="BF116" s="64"/>
      <c r="BK116" s="62" t="s">
        <v>3</v>
      </c>
      <c r="BL116" s="62" t="s">
        <v>4</v>
      </c>
      <c r="BR116" s="62" t="s">
        <v>3</v>
      </c>
      <c r="BS116" s="62" t="s">
        <v>4</v>
      </c>
      <c r="BZ116" s="64"/>
      <c r="CD116" s="62" t="s">
        <v>458</v>
      </c>
      <c r="CE116" s="62">
        <v>14</v>
      </c>
      <c r="CF116" s="62">
        <v>1.6</v>
      </c>
      <c r="CK116" s="62" t="s">
        <v>458</v>
      </c>
      <c r="CL116" s="62">
        <v>83325</v>
      </c>
      <c r="CM116" s="62">
        <v>1.6</v>
      </c>
    </row>
    <row r="117" spans="7:91" x14ac:dyDescent="0.25">
      <c r="G117" s="64"/>
      <c r="R117" s="64"/>
      <c r="AB117" s="64"/>
      <c r="AL117" s="64"/>
      <c r="AW117" s="64"/>
      <c r="BF117" s="64"/>
      <c r="BI117" s="62" t="s">
        <v>6</v>
      </c>
      <c r="BJ117" s="62" t="s">
        <v>331</v>
      </c>
      <c r="BK117" s="62">
        <v>172</v>
      </c>
      <c r="BL117" s="62">
        <v>19.100000000000001</v>
      </c>
      <c r="BP117" s="62" t="s">
        <v>6</v>
      </c>
      <c r="BQ117" s="62" t="s">
        <v>331</v>
      </c>
      <c r="BR117" s="62">
        <v>1023704</v>
      </c>
      <c r="BS117" s="62">
        <v>19.100000000000001</v>
      </c>
      <c r="BZ117" s="64"/>
      <c r="CD117" s="62" t="s">
        <v>43</v>
      </c>
      <c r="CE117" s="62">
        <v>39</v>
      </c>
      <c r="CF117" s="62">
        <v>4.3</v>
      </c>
      <c r="CK117" s="62" t="s">
        <v>43</v>
      </c>
      <c r="CL117" s="62">
        <v>232119</v>
      </c>
      <c r="CM117" s="62">
        <v>4.3</v>
      </c>
    </row>
    <row r="118" spans="7:91" x14ac:dyDescent="0.25">
      <c r="G118" s="64"/>
      <c r="R118" s="64"/>
      <c r="AB118" s="64"/>
      <c r="AL118" s="64"/>
      <c r="AW118" s="64"/>
      <c r="BF118" s="64"/>
      <c r="BJ118" s="62" t="s">
        <v>332</v>
      </c>
      <c r="BK118" s="62">
        <v>725</v>
      </c>
      <c r="BL118" s="62">
        <v>80.599999999999994</v>
      </c>
      <c r="BQ118" s="62" t="s">
        <v>332</v>
      </c>
      <c r="BR118" s="62">
        <v>4315033</v>
      </c>
      <c r="BS118" s="62">
        <v>80.599999999999994</v>
      </c>
      <c r="BZ118" s="64"/>
      <c r="CC118" s="62" t="s">
        <v>69</v>
      </c>
      <c r="CD118" s="62" t="s">
        <v>70</v>
      </c>
      <c r="CE118" s="62">
        <v>861</v>
      </c>
      <c r="CF118" s="62">
        <v>95.7</v>
      </c>
      <c r="CJ118" s="62" t="s">
        <v>69</v>
      </c>
      <c r="CK118" s="62" t="s">
        <v>70</v>
      </c>
      <c r="CL118" s="62">
        <v>5124473</v>
      </c>
      <c r="CM118" s="62">
        <v>95.7</v>
      </c>
    </row>
    <row r="119" spans="7:91" x14ac:dyDescent="0.25">
      <c r="G119" s="64"/>
      <c r="R119" s="64"/>
      <c r="AB119" s="64"/>
      <c r="AL119" s="64"/>
      <c r="AW119" s="64"/>
      <c r="BF119" s="64"/>
      <c r="BJ119" s="62" t="s">
        <v>43</v>
      </c>
      <c r="BK119" s="62">
        <v>897</v>
      </c>
      <c r="BL119" s="62">
        <v>99.7</v>
      </c>
      <c r="BQ119" s="62" t="s">
        <v>43</v>
      </c>
      <c r="BR119" s="62">
        <v>5338737</v>
      </c>
      <c r="BS119" s="62">
        <v>99.7</v>
      </c>
      <c r="BZ119" s="64"/>
      <c r="CC119" s="62" t="s">
        <v>43</v>
      </c>
      <c r="CE119" s="62">
        <v>900</v>
      </c>
      <c r="CF119" s="62">
        <v>100</v>
      </c>
      <c r="CJ119" s="62" t="s">
        <v>43</v>
      </c>
      <c r="CL119" s="62">
        <v>5356592</v>
      </c>
      <c r="CM119" s="62">
        <v>100</v>
      </c>
    </row>
    <row r="120" spans="7:91" x14ac:dyDescent="0.25">
      <c r="G120" s="64"/>
      <c r="R120" s="64"/>
      <c r="AB120" s="64"/>
      <c r="AL120" s="64"/>
      <c r="AW120" s="64"/>
      <c r="BF120" s="64"/>
      <c r="BI120" s="62" t="s">
        <v>69</v>
      </c>
      <c r="BJ120" s="62" t="s">
        <v>70</v>
      </c>
      <c r="BK120" s="62">
        <v>3</v>
      </c>
      <c r="BL120" s="62">
        <v>0.3</v>
      </c>
      <c r="BP120" s="62" t="s">
        <v>69</v>
      </c>
      <c r="BQ120" s="62" t="s">
        <v>70</v>
      </c>
      <c r="BR120" s="62">
        <v>17855</v>
      </c>
      <c r="BS120" s="62">
        <v>0.3</v>
      </c>
      <c r="BZ120" s="64"/>
    </row>
    <row r="121" spans="7:91" x14ac:dyDescent="0.25">
      <c r="G121" s="64"/>
      <c r="R121" s="64"/>
      <c r="AB121" s="64"/>
      <c r="AL121" s="64"/>
      <c r="AW121" s="64"/>
      <c r="BF121" s="64"/>
      <c r="BI121" s="62" t="s">
        <v>43</v>
      </c>
      <c r="BK121" s="62">
        <v>900</v>
      </c>
      <c r="BL121" s="62">
        <v>100</v>
      </c>
      <c r="BP121" s="62" t="s">
        <v>43</v>
      </c>
      <c r="BR121" s="62">
        <v>5356592</v>
      </c>
      <c r="BS121" s="62">
        <v>100</v>
      </c>
      <c r="BZ121" s="64"/>
    </row>
    <row r="122" spans="7:91" x14ac:dyDescent="0.25">
      <c r="G122" s="64"/>
      <c r="R122" s="64"/>
      <c r="AB122" s="64"/>
      <c r="AL122" s="64"/>
      <c r="AW122" s="64"/>
      <c r="BF122" s="64"/>
      <c r="BZ122" s="64"/>
    </row>
    <row r="123" spans="7:91" x14ac:dyDescent="0.25">
      <c r="G123" s="64"/>
      <c r="R123" s="64"/>
      <c r="AB123" s="64"/>
      <c r="AL123" s="64"/>
      <c r="AW123" s="64"/>
      <c r="BF123" s="64"/>
      <c r="BZ123" s="64"/>
      <c r="CC123" s="24" t="s">
        <v>467</v>
      </c>
      <c r="CJ123" s="24" t="s">
        <v>467</v>
      </c>
    </row>
    <row r="124" spans="7:91" x14ac:dyDescent="0.25">
      <c r="G124" s="64"/>
      <c r="R124" s="64"/>
      <c r="AB124" s="64"/>
      <c r="AL124" s="64"/>
      <c r="AW124" s="64"/>
      <c r="BF124" s="64"/>
      <c r="BZ124" s="64"/>
      <c r="CE124" s="62" t="s">
        <v>3</v>
      </c>
      <c r="CF124" s="62" t="s">
        <v>4</v>
      </c>
      <c r="CL124" s="62" t="s">
        <v>3</v>
      </c>
      <c r="CM124" s="62" t="s">
        <v>4</v>
      </c>
    </row>
    <row r="125" spans="7:91" x14ac:dyDescent="0.25">
      <c r="G125" s="64"/>
      <c r="R125" s="64"/>
      <c r="AB125" s="64"/>
      <c r="AL125" s="64"/>
      <c r="AW125" s="64"/>
      <c r="BF125" s="64"/>
      <c r="BI125" s="62" t="s">
        <v>344</v>
      </c>
      <c r="BP125" s="62" t="s">
        <v>344</v>
      </c>
      <c r="BZ125" s="64"/>
      <c r="CC125" s="62" t="s">
        <v>6</v>
      </c>
      <c r="CD125" s="62" t="s">
        <v>454</v>
      </c>
      <c r="CE125" s="62">
        <v>1</v>
      </c>
      <c r="CF125" s="62">
        <v>0.1</v>
      </c>
      <c r="CJ125" s="62" t="s">
        <v>6</v>
      </c>
      <c r="CK125" s="62" t="s">
        <v>454</v>
      </c>
      <c r="CL125" s="62">
        <v>5952</v>
      </c>
      <c r="CM125" s="62">
        <v>0.1</v>
      </c>
    </row>
    <row r="126" spans="7:91" x14ac:dyDescent="0.25">
      <c r="G126" s="64"/>
      <c r="R126" s="64"/>
      <c r="AB126" s="64"/>
      <c r="AL126" s="64"/>
      <c r="AW126" s="64"/>
      <c r="BF126" s="64"/>
      <c r="BK126" s="62" t="s">
        <v>3</v>
      </c>
      <c r="BL126" s="62" t="s">
        <v>4</v>
      </c>
      <c r="BR126" s="62" t="s">
        <v>3</v>
      </c>
      <c r="BS126" s="62" t="s">
        <v>4</v>
      </c>
      <c r="BZ126" s="64"/>
      <c r="CD126" s="62" t="s">
        <v>455</v>
      </c>
      <c r="CE126" s="62">
        <v>17</v>
      </c>
      <c r="CF126" s="62">
        <v>1.9</v>
      </c>
      <c r="CK126" s="62" t="s">
        <v>455</v>
      </c>
      <c r="CL126" s="62">
        <v>101180</v>
      </c>
      <c r="CM126" s="62">
        <v>1.9</v>
      </c>
    </row>
    <row r="127" spans="7:91" x14ac:dyDescent="0.25">
      <c r="G127" s="64"/>
      <c r="R127" s="64"/>
      <c r="AB127" s="64"/>
      <c r="AL127" s="64"/>
      <c r="AW127" s="64"/>
      <c r="BF127" s="64"/>
      <c r="BI127" s="62" t="s">
        <v>6</v>
      </c>
      <c r="BJ127" s="62" t="s">
        <v>331</v>
      </c>
      <c r="BK127" s="62">
        <v>53</v>
      </c>
      <c r="BL127" s="62">
        <v>5.9</v>
      </c>
      <c r="BP127" s="62" t="s">
        <v>6</v>
      </c>
      <c r="BQ127" s="62" t="s">
        <v>331</v>
      </c>
      <c r="BR127" s="62">
        <v>315444</v>
      </c>
      <c r="BS127" s="62">
        <v>5.9</v>
      </c>
      <c r="BZ127" s="64"/>
      <c r="CD127" s="62" t="s">
        <v>456</v>
      </c>
      <c r="CE127" s="62">
        <v>9</v>
      </c>
      <c r="CF127" s="62">
        <v>1</v>
      </c>
      <c r="CK127" s="62" t="s">
        <v>456</v>
      </c>
      <c r="CL127" s="62">
        <v>53566</v>
      </c>
      <c r="CM127" s="62">
        <v>1</v>
      </c>
    </row>
    <row r="128" spans="7:91" x14ac:dyDescent="0.25">
      <c r="G128" s="64"/>
      <c r="R128" s="64"/>
      <c r="AB128" s="64"/>
      <c r="AL128" s="64"/>
      <c r="AW128" s="64"/>
      <c r="BF128" s="64"/>
      <c r="BJ128" s="62" t="s">
        <v>332</v>
      </c>
      <c r="BK128" s="62">
        <v>844</v>
      </c>
      <c r="BL128" s="62">
        <v>93.8</v>
      </c>
      <c r="BQ128" s="62" t="s">
        <v>332</v>
      </c>
      <c r="BR128" s="62">
        <v>5023293</v>
      </c>
      <c r="BS128" s="62">
        <v>93.8</v>
      </c>
      <c r="BZ128" s="64"/>
      <c r="CD128" s="62" t="s">
        <v>457</v>
      </c>
      <c r="CE128" s="62">
        <v>5</v>
      </c>
      <c r="CF128" s="62">
        <v>0.6</v>
      </c>
      <c r="CK128" s="62" t="s">
        <v>457</v>
      </c>
      <c r="CL128" s="62">
        <v>29759</v>
      </c>
      <c r="CM128" s="62">
        <v>0.6</v>
      </c>
    </row>
    <row r="129" spans="7:91" x14ac:dyDescent="0.25">
      <c r="G129" s="64"/>
      <c r="R129" s="64"/>
      <c r="AB129" s="64"/>
      <c r="AL129" s="64"/>
      <c r="AW129" s="64"/>
      <c r="BF129" s="64"/>
      <c r="BJ129" s="62" t="s">
        <v>43</v>
      </c>
      <c r="BK129" s="62">
        <v>897</v>
      </c>
      <c r="BL129" s="62">
        <v>99.7</v>
      </c>
      <c r="BQ129" s="62" t="s">
        <v>43</v>
      </c>
      <c r="BR129" s="62">
        <v>5338737</v>
      </c>
      <c r="BS129" s="62">
        <v>99.7</v>
      </c>
      <c r="BZ129" s="64"/>
      <c r="CD129" s="62" t="s">
        <v>458</v>
      </c>
      <c r="CE129" s="62">
        <v>9</v>
      </c>
      <c r="CF129" s="62">
        <v>1</v>
      </c>
      <c r="CK129" s="62" t="s">
        <v>458</v>
      </c>
      <c r="CL129" s="62">
        <v>53566</v>
      </c>
      <c r="CM129" s="62">
        <v>1</v>
      </c>
    </row>
    <row r="130" spans="7:91" x14ac:dyDescent="0.25">
      <c r="G130" s="64"/>
      <c r="R130" s="64"/>
      <c r="AB130" s="64"/>
      <c r="AL130" s="64"/>
      <c r="AW130" s="64"/>
      <c r="BF130" s="64"/>
      <c r="BI130" s="62" t="s">
        <v>69</v>
      </c>
      <c r="BJ130" s="62" t="s">
        <v>70</v>
      </c>
      <c r="BK130" s="62">
        <v>3</v>
      </c>
      <c r="BL130" s="62">
        <v>0.3</v>
      </c>
      <c r="BP130" s="62" t="s">
        <v>69</v>
      </c>
      <c r="BQ130" s="62" t="s">
        <v>70</v>
      </c>
      <c r="BR130" s="62">
        <v>17855</v>
      </c>
      <c r="BS130" s="62">
        <v>0.3</v>
      </c>
      <c r="BZ130" s="64"/>
      <c r="CD130" s="62" t="s">
        <v>43</v>
      </c>
      <c r="CE130" s="62">
        <v>41</v>
      </c>
      <c r="CF130" s="62">
        <v>4.5999999999999996</v>
      </c>
      <c r="CK130" s="62" t="s">
        <v>43</v>
      </c>
      <c r="CL130" s="62">
        <v>244023</v>
      </c>
      <c r="CM130" s="62">
        <v>4.5999999999999996</v>
      </c>
    </row>
    <row r="131" spans="7:91" x14ac:dyDescent="0.25">
      <c r="G131" s="64"/>
      <c r="R131" s="64"/>
      <c r="AB131" s="64"/>
      <c r="AL131" s="64"/>
      <c r="AW131" s="64"/>
      <c r="BF131" s="64"/>
      <c r="BI131" s="62" t="s">
        <v>43</v>
      </c>
      <c r="BK131" s="62">
        <v>900</v>
      </c>
      <c r="BL131" s="62">
        <v>100</v>
      </c>
      <c r="BP131" s="62" t="s">
        <v>43</v>
      </c>
      <c r="BR131" s="62">
        <v>5356592</v>
      </c>
      <c r="BS131" s="62">
        <v>100</v>
      </c>
      <c r="BZ131" s="64"/>
      <c r="CC131" s="62" t="s">
        <v>69</v>
      </c>
      <c r="CD131" s="62" t="s">
        <v>70</v>
      </c>
      <c r="CE131" s="62">
        <v>859</v>
      </c>
      <c r="CF131" s="62">
        <v>95.4</v>
      </c>
      <c r="CJ131" s="62" t="s">
        <v>69</v>
      </c>
      <c r="CK131" s="62" t="s">
        <v>70</v>
      </c>
      <c r="CL131" s="62">
        <v>5112570</v>
      </c>
      <c r="CM131" s="62">
        <v>95.4</v>
      </c>
    </row>
    <row r="132" spans="7:91" x14ac:dyDescent="0.25">
      <c r="G132" s="64"/>
      <c r="R132" s="64"/>
      <c r="AB132" s="64"/>
      <c r="AL132" s="64"/>
      <c r="AW132" s="64"/>
      <c r="BF132" s="64"/>
      <c r="BZ132" s="64"/>
      <c r="CC132" s="62" t="s">
        <v>43</v>
      </c>
      <c r="CE132" s="62">
        <v>900</v>
      </c>
      <c r="CF132" s="62">
        <v>100</v>
      </c>
      <c r="CJ132" s="62" t="s">
        <v>43</v>
      </c>
      <c r="CL132" s="62">
        <v>5356592</v>
      </c>
      <c r="CM132" s="62">
        <v>100</v>
      </c>
    </row>
    <row r="133" spans="7:91" x14ac:dyDescent="0.25">
      <c r="G133" s="64"/>
      <c r="R133" s="64"/>
      <c r="AB133" s="64"/>
      <c r="AL133" s="64"/>
      <c r="AW133" s="64"/>
      <c r="BF133" s="64"/>
      <c r="BZ133" s="64"/>
    </row>
    <row r="134" spans="7:91" x14ac:dyDescent="0.25">
      <c r="G134" s="64"/>
      <c r="R134" s="64"/>
      <c r="AB134" s="64"/>
      <c r="AL134" s="64"/>
      <c r="AW134" s="64"/>
      <c r="BF134" s="64"/>
      <c r="BZ134" s="64"/>
    </row>
    <row r="135" spans="7:91" x14ac:dyDescent="0.25">
      <c r="G135" s="64"/>
      <c r="R135" s="64"/>
      <c r="AB135" s="64"/>
      <c r="AL135" s="64"/>
      <c r="AW135" s="64"/>
      <c r="BF135" s="64"/>
      <c r="BI135" s="62" t="s">
        <v>345</v>
      </c>
      <c r="BP135" s="62" t="s">
        <v>345</v>
      </c>
      <c r="BZ135" s="64"/>
    </row>
    <row r="136" spans="7:91" x14ac:dyDescent="0.25">
      <c r="G136" s="64"/>
      <c r="R136" s="64"/>
      <c r="AB136" s="64"/>
      <c r="AL136" s="64"/>
      <c r="AW136" s="64"/>
      <c r="BF136" s="64"/>
      <c r="BK136" s="62" t="s">
        <v>3</v>
      </c>
      <c r="BL136" s="62" t="s">
        <v>4</v>
      </c>
      <c r="BR136" s="62" t="s">
        <v>3</v>
      </c>
      <c r="BS136" s="62" t="s">
        <v>4</v>
      </c>
      <c r="BZ136" s="64"/>
      <c r="CC136" s="24" t="s">
        <v>468</v>
      </c>
      <c r="CJ136" s="24" t="s">
        <v>468</v>
      </c>
    </row>
    <row r="137" spans="7:91" x14ac:dyDescent="0.25">
      <c r="G137" s="64"/>
      <c r="R137" s="64"/>
      <c r="AB137" s="64"/>
      <c r="AL137" s="64"/>
      <c r="AW137" s="64"/>
      <c r="BF137" s="64"/>
      <c r="BI137" s="62" t="s">
        <v>6</v>
      </c>
      <c r="BJ137" s="62" t="s">
        <v>331</v>
      </c>
      <c r="BK137" s="62">
        <v>26</v>
      </c>
      <c r="BL137" s="62">
        <v>2.9</v>
      </c>
      <c r="BP137" s="62" t="s">
        <v>6</v>
      </c>
      <c r="BQ137" s="62" t="s">
        <v>331</v>
      </c>
      <c r="BR137" s="62">
        <v>154746</v>
      </c>
      <c r="BS137" s="62">
        <v>2.9</v>
      </c>
      <c r="BZ137" s="64"/>
      <c r="CE137" s="62" t="s">
        <v>3</v>
      </c>
      <c r="CF137" s="62" t="s">
        <v>4</v>
      </c>
      <c r="CL137" s="62" t="s">
        <v>3</v>
      </c>
      <c r="CM137" s="62" t="s">
        <v>4</v>
      </c>
    </row>
    <row r="138" spans="7:91" x14ac:dyDescent="0.25">
      <c r="G138" s="64"/>
      <c r="R138" s="64"/>
      <c r="AB138" s="64"/>
      <c r="AL138" s="64"/>
      <c r="AW138" s="64"/>
      <c r="BF138" s="64"/>
      <c r="BJ138" s="62" t="s">
        <v>332</v>
      </c>
      <c r="BK138" s="62">
        <v>871</v>
      </c>
      <c r="BL138" s="62">
        <v>96.8</v>
      </c>
      <c r="BQ138" s="62" t="s">
        <v>332</v>
      </c>
      <c r="BR138" s="62">
        <v>5183991</v>
      </c>
      <c r="BS138" s="62">
        <v>96.8</v>
      </c>
      <c r="BZ138" s="64"/>
      <c r="CC138" s="62" t="s">
        <v>6</v>
      </c>
      <c r="CD138" s="62" t="s">
        <v>454</v>
      </c>
      <c r="CE138" s="62">
        <v>14</v>
      </c>
      <c r="CF138" s="62">
        <v>1.6</v>
      </c>
      <c r="CJ138" s="62" t="s">
        <v>6</v>
      </c>
      <c r="CK138" s="62" t="s">
        <v>454</v>
      </c>
      <c r="CL138" s="62">
        <v>83325</v>
      </c>
      <c r="CM138" s="62">
        <v>1.6</v>
      </c>
    </row>
    <row r="139" spans="7:91" x14ac:dyDescent="0.25">
      <c r="G139" s="64"/>
      <c r="R139" s="64"/>
      <c r="AB139" s="64"/>
      <c r="AL139" s="64"/>
      <c r="AW139" s="64"/>
      <c r="BF139" s="64"/>
      <c r="BJ139" s="62" t="s">
        <v>43</v>
      </c>
      <c r="BK139" s="62">
        <v>897</v>
      </c>
      <c r="BL139" s="62">
        <v>99.7</v>
      </c>
      <c r="BQ139" s="62" t="s">
        <v>43</v>
      </c>
      <c r="BR139" s="62">
        <v>5338737</v>
      </c>
      <c r="BS139" s="62">
        <v>99.7</v>
      </c>
      <c r="BZ139" s="64"/>
      <c r="CD139" s="62" t="s">
        <v>455</v>
      </c>
      <c r="CE139" s="62">
        <v>138</v>
      </c>
      <c r="CF139" s="62">
        <v>15.3</v>
      </c>
      <c r="CK139" s="62" t="s">
        <v>455</v>
      </c>
      <c r="CL139" s="62">
        <v>821344</v>
      </c>
      <c r="CM139" s="62">
        <v>15.3</v>
      </c>
    </row>
    <row r="140" spans="7:91" x14ac:dyDescent="0.25">
      <c r="G140" s="64"/>
      <c r="R140" s="64"/>
      <c r="AB140" s="64"/>
      <c r="AL140" s="64"/>
      <c r="AW140" s="64"/>
      <c r="BF140" s="64"/>
      <c r="BI140" s="62" t="s">
        <v>69</v>
      </c>
      <c r="BJ140" s="62" t="s">
        <v>70</v>
      </c>
      <c r="BK140" s="62">
        <v>3</v>
      </c>
      <c r="BL140" s="62">
        <v>0.3</v>
      </c>
      <c r="BP140" s="62" t="s">
        <v>69</v>
      </c>
      <c r="BQ140" s="62" t="s">
        <v>70</v>
      </c>
      <c r="BR140" s="62">
        <v>17855</v>
      </c>
      <c r="BS140" s="62">
        <v>0.3</v>
      </c>
      <c r="BZ140" s="64"/>
      <c r="CD140" s="62" t="s">
        <v>456</v>
      </c>
      <c r="CE140" s="62">
        <v>295</v>
      </c>
      <c r="CF140" s="62">
        <v>32.799999999999997</v>
      </c>
      <c r="CK140" s="62" t="s">
        <v>456</v>
      </c>
      <c r="CL140" s="62">
        <v>1755772</v>
      </c>
      <c r="CM140" s="62">
        <v>32.799999999999997</v>
      </c>
    </row>
    <row r="141" spans="7:91" x14ac:dyDescent="0.25">
      <c r="G141" s="64"/>
      <c r="R141" s="64"/>
      <c r="AB141" s="64"/>
      <c r="AL141" s="64"/>
      <c r="AW141" s="64"/>
      <c r="BF141" s="64"/>
      <c r="BI141" s="62" t="s">
        <v>43</v>
      </c>
      <c r="BK141" s="62">
        <v>900</v>
      </c>
      <c r="BL141" s="62">
        <v>100</v>
      </c>
      <c r="BP141" s="62" t="s">
        <v>43</v>
      </c>
      <c r="BR141" s="62">
        <v>5356592</v>
      </c>
      <c r="BS141" s="62">
        <v>100</v>
      </c>
      <c r="BZ141" s="64"/>
      <c r="CD141" s="62" t="s">
        <v>457</v>
      </c>
      <c r="CE141" s="62">
        <v>396</v>
      </c>
      <c r="CF141" s="62">
        <v>44</v>
      </c>
      <c r="CK141" s="62" t="s">
        <v>457</v>
      </c>
      <c r="CL141" s="62">
        <v>2356901</v>
      </c>
      <c r="CM141" s="62">
        <v>44</v>
      </c>
    </row>
    <row r="142" spans="7:91" x14ac:dyDescent="0.25">
      <c r="G142" s="64"/>
      <c r="R142" s="64"/>
      <c r="AB142" s="64"/>
      <c r="AL142" s="64"/>
      <c r="AW142" s="64"/>
      <c r="BF142" s="64"/>
      <c r="BZ142" s="64"/>
      <c r="CD142" s="62" t="s">
        <v>458</v>
      </c>
      <c r="CE142" s="62">
        <v>30</v>
      </c>
      <c r="CF142" s="62">
        <v>3.3</v>
      </c>
      <c r="CK142" s="62" t="s">
        <v>458</v>
      </c>
      <c r="CL142" s="62">
        <v>178553</v>
      </c>
      <c r="CM142" s="62">
        <v>3.3</v>
      </c>
    </row>
    <row r="143" spans="7:91" x14ac:dyDescent="0.25">
      <c r="G143" s="64"/>
      <c r="R143" s="64"/>
      <c r="AB143" s="64"/>
      <c r="AL143" s="64"/>
      <c r="AW143" s="64"/>
      <c r="BF143" s="64"/>
      <c r="BZ143" s="64"/>
      <c r="CD143" s="62" t="s">
        <v>43</v>
      </c>
      <c r="CE143" s="62">
        <v>873</v>
      </c>
      <c r="CF143" s="62">
        <v>97</v>
      </c>
      <c r="CK143" s="62" t="s">
        <v>43</v>
      </c>
      <c r="CL143" s="62">
        <v>5195894</v>
      </c>
      <c r="CM143" s="62">
        <v>97</v>
      </c>
    </row>
    <row r="144" spans="7:91" x14ac:dyDescent="0.25">
      <c r="G144" s="64"/>
      <c r="R144" s="64"/>
      <c r="AB144" s="64"/>
      <c r="AL144" s="64"/>
      <c r="AW144" s="64"/>
      <c r="BF144" s="64"/>
      <c r="BZ144" s="64"/>
      <c r="CC144" s="62" t="s">
        <v>69</v>
      </c>
      <c r="CD144" s="62" t="s">
        <v>70</v>
      </c>
      <c r="CE144" s="62">
        <v>27</v>
      </c>
      <c r="CF144" s="62">
        <v>3</v>
      </c>
      <c r="CJ144" s="62" t="s">
        <v>69</v>
      </c>
      <c r="CK144" s="62" t="s">
        <v>70</v>
      </c>
      <c r="CL144" s="62">
        <v>160698</v>
      </c>
      <c r="CM144" s="62">
        <v>3</v>
      </c>
    </row>
    <row r="145" spans="7:91" x14ac:dyDescent="0.25">
      <c r="G145" s="64"/>
      <c r="R145" s="64"/>
      <c r="AB145" s="64"/>
      <c r="AL145" s="64"/>
      <c r="AW145" s="64"/>
      <c r="BF145" s="64"/>
      <c r="BZ145" s="64"/>
      <c r="CC145" s="62" t="s">
        <v>43</v>
      </c>
      <c r="CE145" s="62">
        <v>900</v>
      </c>
      <c r="CF145" s="62">
        <v>100</v>
      </c>
      <c r="CJ145" s="62" t="s">
        <v>43</v>
      </c>
      <c r="CL145" s="62">
        <v>5356592</v>
      </c>
      <c r="CM145" s="62">
        <v>100</v>
      </c>
    </row>
    <row r="146" spans="7:91" x14ac:dyDescent="0.25">
      <c r="G146" s="64"/>
      <c r="R146" s="64"/>
      <c r="AB146" s="64"/>
      <c r="AL146" s="64"/>
      <c r="AW146" s="64"/>
      <c r="BF146" s="64"/>
      <c r="BZ146" s="64"/>
    </row>
    <row r="147" spans="7:91" x14ac:dyDescent="0.25">
      <c r="G147" s="64"/>
      <c r="R147" s="64"/>
      <c r="AB147" s="64"/>
      <c r="AL147" s="64"/>
      <c r="AW147" s="64"/>
      <c r="BF147" s="64"/>
      <c r="BZ147" s="64"/>
    </row>
    <row r="148" spans="7:91" x14ac:dyDescent="0.25">
      <c r="G148" s="64"/>
      <c r="R148" s="64"/>
      <c r="AB148" s="64"/>
      <c r="AL148" s="64"/>
      <c r="AW148" s="64"/>
      <c r="BF148" s="64"/>
      <c r="BZ148" s="64"/>
    </row>
    <row r="149" spans="7:91" x14ac:dyDescent="0.25">
      <c r="G149" s="64"/>
      <c r="R149" s="64"/>
      <c r="AB149" s="64"/>
      <c r="AL149" s="64"/>
      <c r="AW149" s="64"/>
      <c r="BF149" s="64"/>
      <c r="BZ149" s="64"/>
      <c r="CC149" s="24" t="s">
        <v>469</v>
      </c>
      <c r="CJ149" s="24" t="s">
        <v>469</v>
      </c>
    </row>
    <row r="150" spans="7:91" x14ac:dyDescent="0.25">
      <c r="G150" s="64"/>
      <c r="R150" s="64"/>
      <c r="AB150" s="64"/>
      <c r="AL150" s="64"/>
      <c r="AW150" s="64"/>
      <c r="BF150" s="64"/>
      <c r="BZ150" s="64"/>
      <c r="CE150" s="62" t="s">
        <v>3</v>
      </c>
      <c r="CF150" s="62" t="s">
        <v>4</v>
      </c>
      <c r="CL150" s="62" t="s">
        <v>3</v>
      </c>
      <c r="CM150" s="62" t="s">
        <v>4</v>
      </c>
    </row>
    <row r="151" spans="7:91" x14ac:dyDescent="0.25">
      <c r="G151" s="64"/>
      <c r="R151" s="64"/>
      <c r="AB151" s="64"/>
      <c r="AL151" s="64"/>
      <c r="AW151" s="64"/>
      <c r="BF151" s="64"/>
      <c r="BZ151" s="64"/>
      <c r="CC151" s="62" t="s">
        <v>6</v>
      </c>
      <c r="CD151" s="62" t="s">
        <v>454</v>
      </c>
      <c r="CE151" s="62">
        <v>6</v>
      </c>
      <c r="CF151" s="62">
        <v>0.7</v>
      </c>
      <c r="CJ151" s="62" t="s">
        <v>6</v>
      </c>
      <c r="CK151" s="62" t="s">
        <v>454</v>
      </c>
      <c r="CL151" s="62">
        <v>35711</v>
      </c>
      <c r="CM151" s="62">
        <v>0.7</v>
      </c>
    </row>
    <row r="152" spans="7:91" x14ac:dyDescent="0.25">
      <c r="G152" s="64"/>
      <c r="R152" s="64"/>
      <c r="AB152" s="64"/>
      <c r="AL152" s="64"/>
      <c r="AW152" s="64"/>
      <c r="BF152" s="64"/>
      <c r="BZ152" s="64"/>
      <c r="CD152" s="62" t="s">
        <v>455</v>
      </c>
      <c r="CE152" s="62">
        <v>55</v>
      </c>
      <c r="CF152" s="62">
        <v>6.1</v>
      </c>
      <c r="CK152" s="62" t="s">
        <v>455</v>
      </c>
      <c r="CL152" s="62">
        <v>327347</v>
      </c>
      <c r="CM152" s="62">
        <v>6.1</v>
      </c>
    </row>
    <row r="153" spans="7:91" x14ac:dyDescent="0.25">
      <c r="G153" s="64"/>
      <c r="R153" s="64"/>
      <c r="AB153" s="64"/>
      <c r="AL153" s="64"/>
      <c r="AW153" s="64"/>
      <c r="BF153" s="64"/>
      <c r="BZ153" s="64"/>
      <c r="CD153" s="62" t="s">
        <v>456</v>
      </c>
      <c r="CE153" s="62">
        <v>44</v>
      </c>
      <c r="CF153" s="62">
        <v>4.9000000000000004</v>
      </c>
      <c r="CK153" s="62" t="s">
        <v>456</v>
      </c>
      <c r="CL153" s="62">
        <v>261878</v>
      </c>
      <c r="CM153" s="62">
        <v>4.9000000000000004</v>
      </c>
    </row>
    <row r="154" spans="7:91" x14ac:dyDescent="0.25">
      <c r="G154" s="64"/>
      <c r="R154" s="64"/>
      <c r="AB154" s="64"/>
      <c r="AL154" s="64"/>
      <c r="AW154" s="64"/>
      <c r="BF154" s="64"/>
      <c r="BZ154" s="64"/>
      <c r="CD154" s="62" t="s">
        <v>457</v>
      </c>
      <c r="CE154" s="62">
        <v>29</v>
      </c>
      <c r="CF154" s="62">
        <v>3.2</v>
      </c>
      <c r="CK154" s="62" t="s">
        <v>457</v>
      </c>
      <c r="CL154" s="62">
        <v>172601</v>
      </c>
      <c r="CM154" s="62">
        <v>3.2</v>
      </c>
    </row>
    <row r="155" spans="7:91" x14ac:dyDescent="0.25">
      <c r="G155" s="64"/>
      <c r="R155" s="64"/>
      <c r="AB155" s="64"/>
      <c r="AL155" s="64"/>
      <c r="AW155" s="64"/>
      <c r="BF155" s="64"/>
      <c r="BZ155" s="64"/>
      <c r="CD155" s="62" t="s">
        <v>458</v>
      </c>
      <c r="CE155" s="62">
        <v>38</v>
      </c>
      <c r="CF155" s="62">
        <v>4.2</v>
      </c>
      <c r="CK155" s="62" t="s">
        <v>458</v>
      </c>
      <c r="CL155" s="62">
        <v>226167</v>
      </c>
      <c r="CM155" s="62">
        <v>4.2</v>
      </c>
    </row>
    <row r="156" spans="7:91" x14ac:dyDescent="0.25">
      <c r="G156" s="64"/>
      <c r="R156" s="64"/>
      <c r="AB156" s="64"/>
      <c r="AL156" s="64"/>
      <c r="AW156" s="64"/>
      <c r="BF156" s="64"/>
      <c r="BZ156" s="64"/>
      <c r="CD156" s="62" t="s">
        <v>43</v>
      </c>
      <c r="CE156" s="62">
        <v>172</v>
      </c>
      <c r="CF156" s="62">
        <v>19.100000000000001</v>
      </c>
      <c r="CK156" s="62" t="s">
        <v>43</v>
      </c>
      <c r="CL156" s="62">
        <v>1023704</v>
      </c>
      <c r="CM156" s="62">
        <v>19.100000000000001</v>
      </c>
    </row>
    <row r="157" spans="7:91" x14ac:dyDescent="0.25">
      <c r="G157" s="64"/>
      <c r="R157" s="64"/>
      <c r="AB157" s="64"/>
      <c r="AL157" s="64"/>
      <c r="AW157" s="64"/>
      <c r="BF157" s="64"/>
      <c r="BZ157" s="64"/>
      <c r="CC157" s="62" t="s">
        <v>69</v>
      </c>
      <c r="CD157" s="62" t="s">
        <v>70</v>
      </c>
      <c r="CE157" s="62">
        <v>728</v>
      </c>
      <c r="CF157" s="62">
        <v>80.900000000000006</v>
      </c>
      <c r="CJ157" s="62" t="s">
        <v>69</v>
      </c>
      <c r="CK157" s="62" t="s">
        <v>70</v>
      </c>
      <c r="CL157" s="62">
        <v>4332888</v>
      </c>
      <c r="CM157" s="62">
        <v>80.900000000000006</v>
      </c>
    </row>
    <row r="158" spans="7:91" x14ac:dyDescent="0.25">
      <c r="G158" s="64"/>
      <c r="R158" s="64"/>
      <c r="AB158" s="64"/>
      <c r="AL158" s="64"/>
      <c r="AW158" s="64"/>
      <c r="BF158" s="64"/>
      <c r="BZ158" s="64"/>
      <c r="CC158" s="62" t="s">
        <v>43</v>
      </c>
      <c r="CE158" s="62">
        <v>900</v>
      </c>
      <c r="CF158" s="62">
        <v>100</v>
      </c>
      <c r="CJ158" s="62" t="s">
        <v>43</v>
      </c>
      <c r="CL158" s="62">
        <v>5356592</v>
      </c>
      <c r="CM158" s="62">
        <v>100</v>
      </c>
    </row>
    <row r="159" spans="7:91" x14ac:dyDescent="0.25">
      <c r="G159" s="64"/>
      <c r="R159" s="64"/>
      <c r="AB159" s="64"/>
      <c r="AL159" s="64"/>
      <c r="AW159" s="64"/>
      <c r="BF159" s="64"/>
      <c r="BZ159" s="64"/>
    </row>
    <row r="160" spans="7:91" x14ac:dyDescent="0.25">
      <c r="G160" s="64"/>
      <c r="R160" s="64"/>
      <c r="AB160" s="64"/>
      <c r="AL160" s="64"/>
      <c r="AW160" s="64"/>
      <c r="BF160" s="64"/>
      <c r="BZ160" s="64"/>
    </row>
    <row r="161" spans="7:91" x14ac:dyDescent="0.25">
      <c r="G161" s="64"/>
      <c r="R161" s="64"/>
      <c r="AB161" s="64"/>
      <c r="AL161" s="64"/>
      <c r="AW161" s="64"/>
      <c r="BF161" s="64"/>
      <c r="BZ161" s="64"/>
    </row>
    <row r="162" spans="7:91" x14ac:dyDescent="0.25">
      <c r="G162" s="64"/>
      <c r="R162" s="64"/>
      <c r="AB162" s="64"/>
      <c r="AL162" s="64"/>
      <c r="AW162" s="64"/>
      <c r="BF162" s="64"/>
      <c r="BZ162" s="64"/>
      <c r="CC162" s="24" t="s">
        <v>470</v>
      </c>
      <c r="CJ162" s="24" t="s">
        <v>470</v>
      </c>
    </row>
    <row r="163" spans="7:91" x14ac:dyDescent="0.25">
      <c r="G163" s="64"/>
      <c r="R163" s="64"/>
      <c r="AB163" s="64"/>
      <c r="AL163" s="64"/>
      <c r="AW163" s="64"/>
      <c r="BF163" s="64"/>
      <c r="BZ163" s="64"/>
      <c r="CE163" s="62" t="s">
        <v>3</v>
      </c>
      <c r="CF163" s="62" t="s">
        <v>4</v>
      </c>
      <c r="CL163" s="62" t="s">
        <v>3</v>
      </c>
      <c r="CM163" s="62" t="s">
        <v>4</v>
      </c>
    </row>
    <row r="164" spans="7:91" x14ac:dyDescent="0.25">
      <c r="G164" s="64"/>
      <c r="R164" s="64"/>
      <c r="AB164" s="64"/>
      <c r="AL164" s="64"/>
      <c r="AW164" s="64"/>
      <c r="BF164" s="64"/>
      <c r="BZ164" s="64"/>
      <c r="CC164" s="62" t="s">
        <v>6</v>
      </c>
      <c r="CD164" s="62" t="s">
        <v>454</v>
      </c>
      <c r="CE164" s="62">
        <v>5</v>
      </c>
      <c r="CF164" s="62">
        <v>0.6</v>
      </c>
      <c r="CJ164" s="62" t="s">
        <v>6</v>
      </c>
      <c r="CK164" s="62" t="s">
        <v>454</v>
      </c>
      <c r="CL164" s="62">
        <v>29759</v>
      </c>
      <c r="CM164" s="62">
        <v>0.6</v>
      </c>
    </row>
    <row r="165" spans="7:91" x14ac:dyDescent="0.25">
      <c r="G165" s="64"/>
      <c r="R165" s="64"/>
      <c r="AB165" s="64"/>
      <c r="AL165" s="64"/>
      <c r="AW165" s="64"/>
      <c r="BF165" s="64"/>
      <c r="BZ165" s="64"/>
      <c r="CD165" s="62" t="s">
        <v>455</v>
      </c>
      <c r="CE165" s="62">
        <v>18</v>
      </c>
      <c r="CF165" s="62">
        <v>2</v>
      </c>
      <c r="CK165" s="62" t="s">
        <v>455</v>
      </c>
      <c r="CL165" s="62">
        <v>107132</v>
      </c>
      <c r="CM165" s="62">
        <v>2</v>
      </c>
    </row>
    <row r="166" spans="7:91" x14ac:dyDescent="0.25">
      <c r="G166" s="64"/>
      <c r="R166" s="64"/>
      <c r="AB166" s="64"/>
      <c r="AL166" s="64"/>
      <c r="AW166" s="64"/>
      <c r="BF166" s="64"/>
      <c r="BZ166" s="64"/>
      <c r="CD166" s="62" t="s">
        <v>456</v>
      </c>
      <c r="CE166" s="62">
        <v>9</v>
      </c>
      <c r="CF166" s="62">
        <v>1</v>
      </c>
      <c r="CK166" s="62" t="s">
        <v>456</v>
      </c>
      <c r="CL166" s="62">
        <v>53566</v>
      </c>
      <c r="CM166" s="62">
        <v>1</v>
      </c>
    </row>
    <row r="167" spans="7:91" x14ac:dyDescent="0.25">
      <c r="G167" s="64"/>
      <c r="R167" s="64"/>
      <c r="AB167" s="64"/>
      <c r="AL167" s="64"/>
      <c r="AW167" s="64"/>
      <c r="BF167" s="64"/>
      <c r="BZ167" s="64"/>
      <c r="CD167" s="62" t="s">
        <v>457</v>
      </c>
      <c r="CE167" s="62">
        <v>11</v>
      </c>
      <c r="CF167" s="62">
        <v>1.2</v>
      </c>
      <c r="CK167" s="62" t="s">
        <v>457</v>
      </c>
      <c r="CL167" s="62">
        <v>65469</v>
      </c>
      <c r="CM167" s="62">
        <v>1.2</v>
      </c>
    </row>
    <row r="168" spans="7:91" x14ac:dyDescent="0.25">
      <c r="G168" s="64"/>
      <c r="R168" s="64"/>
      <c r="AB168" s="64"/>
      <c r="AL168" s="64"/>
      <c r="AW168" s="64"/>
      <c r="BF168" s="64"/>
      <c r="BZ168" s="64"/>
      <c r="CD168" s="62" t="s">
        <v>458</v>
      </c>
      <c r="CE168" s="62">
        <v>10</v>
      </c>
      <c r="CF168" s="62">
        <v>1.1000000000000001</v>
      </c>
      <c r="CK168" s="62" t="s">
        <v>458</v>
      </c>
      <c r="CL168" s="62">
        <v>59518</v>
      </c>
      <c r="CM168" s="62">
        <v>1.1000000000000001</v>
      </c>
    </row>
    <row r="169" spans="7:91" x14ac:dyDescent="0.25">
      <c r="G169" s="64"/>
      <c r="R169" s="64"/>
      <c r="AB169" s="64"/>
      <c r="AL169" s="64"/>
      <c r="AW169" s="64"/>
      <c r="BF169" s="64"/>
      <c r="BZ169" s="64"/>
      <c r="CD169" s="62" t="s">
        <v>43</v>
      </c>
      <c r="CE169" s="62">
        <v>53</v>
      </c>
      <c r="CF169" s="62">
        <v>5.9</v>
      </c>
      <c r="CK169" s="62" t="s">
        <v>43</v>
      </c>
      <c r="CL169" s="62">
        <v>315444</v>
      </c>
      <c r="CM169" s="62">
        <v>5.9</v>
      </c>
    </row>
    <row r="170" spans="7:91" x14ac:dyDescent="0.25">
      <c r="G170" s="64"/>
      <c r="R170" s="64"/>
      <c r="AB170" s="64"/>
      <c r="AL170" s="64"/>
      <c r="AW170" s="64"/>
      <c r="BF170" s="64"/>
      <c r="BZ170" s="64"/>
      <c r="CC170" s="62" t="s">
        <v>69</v>
      </c>
      <c r="CD170" s="62" t="s">
        <v>70</v>
      </c>
      <c r="CE170" s="62">
        <v>847</v>
      </c>
      <c r="CF170" s="62">
        <v>94.1</v>
      </c>
      <c r="CJ170" s="62" t="s">
        <v>69</v>
      </c>
      <c r="CK170" s="62" t="s">
        <v>70</v>
      </c>
      <c r="CL170" s="62">
        <v>5041148</v>
      </c>
      <c r="CM170" s="62">
        <v>94.1</v>
      </c>
    </row>
    <row r="171" spans="7:91" x14ac:dyDescent="0.25">
      <c r="G171" s="64"/>
      <c r="R171" s="64"/>
      <c r="AB171" s="64"/>
      <c r="AL171" s="64"/>
      <c r="AW171" s="64"/>
      <c r="BF171" s="64"/>
      <c r="BZ171" s="64"/>
      <c r="CC171" s="62" t="s">
        <v>43</v>
      </c>
      <c r="CE171" s="62">
        <v>900</v>
      </c>
      <c r="CF171" s="62">
        <v>100</v>
      </c>
      <c r="CJ171" s="62" t="s">
        <v>43</v>
      </c>
      <c r="CL171" s="62">
        <v>5356592</v>
      </c>
      <c r="CM171" s="62">
        <v>100</v>
      </c>
    </row>
    <row r="172" spans="7:91" x14ac:dyDescent="0.25">
      <c r="G172" s="64"/>
      <c r="R172" s="64"/>
      <c r="AB172" s="64"/>
      <c r="AL172" s="64"/>
      <c r="AW172" s="64"/>
      <c r="BF172" s="64"/>
      <c r="BZ172" s="64"/>
    </row>
    <row r="173" spans="7:91" x14ac:dyDescent="0.25">
      <c r="G173" s="64"/>
      <c r="R173" s="64"/>
      <c r="AB173" s="64"/>
      <c r="AL173" s="64"/>
      <c r="AW173" s="64"/>
      <c r="BF173" s="64"/>
      <c r="BZ173" s="64"/>
    </row>
    <row r="174" spans="7:91" x14ac:dyDescent="0.25">
      <c r="G174" s="64"/>
      <c r="R174" s="64"/>
      <c r="AB174" s="64"/>
      <c r="AL174" s="64"/>
      <c r="AW174" s="64"/>
      <c r="BF174" s="64"/>
      <c r="BZ174" s="64"/>
    </row>
    <row r="175" spans="7:91" x14ac:dyDescent="0.25">
      <c r="G175" s="64"/>
      <c r="R175" s="64"/>
      <c r="AB175" s="64"/>
      <c r="AL175" s="64"/>
      <c r="AW175" s="64"/>
      <c r="BF175" s="64"/>
      <c r="BZ175" s="64"/>
      <c r="CC175" s="24" t="s">
        <v>471</v>
      </c>
      <c r="CJ175" s="24" t="s">
        <v>471</v>
      </c>
    </row>
    <row r="176" spans="7:91" x14ac:dyDescent="0.25">
      <c r="G176" s="64"/>
      <c r="R176" s="64"/>
      <c r="AB176" s="64"/>
      <c r="AL176" s="64"/>
      <c r="AW176" s="64"/>
      <c r="BF176" s="64"/>
      <c r="BZ176" s="64"/>
      <c r="CE176" s="62" t="s">
        <v>3</v>
      </c>
      <c r="CF176" s="62" t="s">
        <v>4</v>
      </c>
      <c r="CL176" s="62" t="s">
        <v>3</v>
      </c>
      <c r="CM176" s="62" t="s">
        <v>4</v>
      </c>
    </row>
    <row r="177" spans="7:91" x14ac:dyDescent="0.25">
      <c r="G177" s="64"/>
      <c r="R177" s="64"/>
      <c r="AB177" s="64"/>
      <c r="AL177" s="64"/>
      <c r="AW177" s="64"/>
      <c r="BF177" s="64"/>
      <c r="BZ177" s="64"/>
      <c r="CC177" s="62" t="s">
        <v>6</v>
      </c>
      <c r="CD177" s="62" t="s">
        <v>455</v>
      </c>
      <c r="CE177" s="62">
        <v>10</v>
      </c>
      <c r="CF177" s="62">
        <v>1.1000000000000001</v>
      </c>
      <c r="CJ177" s="62" t="s">
        <v>6</v>
      </c>
      <c r="CK177" s="62" t="s">
        <v>455</v>
      </c>
      <c r="CL177" s="62">
        <v>59518</v>
      </c>
      <c r="CM177" s="62">
        <v>1.1000000000000001</v>
      </c>
    </row>
    <row r="178" spans="7:91" x14ac:dyDescent="0.25">
      <c r="G178" s="64"/>
      <c r="R178" s="64"/>
      <c r="AB178" s="64"/>
      <c r="AL178" s="64"/>
      <c r="AW178" s="64"/>
      <c r="BF178" s="64"/>
      <c r="BZ178" s="64"/>
      <c r="CD178" s="62" t="s">
        <v>456</v>
      </c>
      <c r="CE178" s="62">
        <v>5</v>
      </c>
      <c r="CF178" s="62">
        <v>0.6</v>
      </c>
      <c r="CK178" s="62" t="s">
        <v>456</v>
      </c>
      <c r="CL178" s="62">
        <v>29759</v>
      </c>
      <c r="CM178" s="62">
        <v>0.6</v>
      </c>
    </row>
    <row r="179" spans="7:91" x14ac:dyDescent="0.25">
      <c r="G179" s="64"/>
      <c r="R179" s="64"/>
      <c r="AB179" s="64"/>
      <c r="AL179" s="64"/>
      <c r="AW179" s="64"/>
      <c r="BF179" s="64"/>
      <c r="BZ179" s="64"/>
      <c r="CD179" s="62" t="s">
        <v>457</v>
      </c>
      <c r="CE179" s="62">
        <v>5</v>
      </c>
      <c r="CF179" s="62">
        <v>0.6</v>
      </c>
      <c r="CK179" s="62" t="s">
        <v>457</v>
      </c>
      <c r="CL179" s="62">
        <v>29759</v>
      </c>
      <c r="CM179" s="62">
        <v>0.6</v>
      </c>
    </row>
    <row r="180" spans="7:91" x14ac:dyDescent="0.25">
      <c r="G180" s="64"/>
      <c r="R180" s="64"/>
      <c r="AB180" s="64"/>
      <c r="AL180" s="64"/>
      <c r="AW180" s="64"/>
      <c r="BF180" s="64"/>
      <c r="BZ180" s="64"/>
      <c r="CD180" s="62" t="s">
        <v>458</v>
      </c>
      <c r="CE180" s="62">
        <v>6</v>
      </c>
      <c r="CF180" s="62">
        <v>0.7</v>
      </c>
      <c r="CK180" s="62" t="s">
        <v>458</v>
      </c>
      <c r="CL180" s="62">
        <v>35711</v>
      </c>
      <c r="CM180" s="62">
        <v>0.7</v>
      </c>
    </row>
    <row r="181" spans="7:91" x14ac:dyDescent="0.25">
      <c r="G181" s="64"/>
      <c r="R181" s="64"/>
      <c r="AB181" s="64"/>
      <c r="AL181" s="64"/>
      <c r="AW181" s="64"/>
      <c r="BF181" s="64"/>
      <c r="BZ181" s="64"/>
      <c r="CD181" s="62" t="s">
        <v>43</v>
      </c>
      <c r="CE181" s="62">
        <v>26</v>
      </c>
      <c r="CF181" s="62">
        <v>2.9</v>
      </c>
      <c r="CK181" s="62" t="s">
        <v>43</v>
      </c>
      <c r="CL181" s="62">
        <v>154746</v>
      </c>
      <c r="CM181" s="62">
        <v>2.9</v>
      </c>
    </row>
    <row r="182" spans="7:91" x14ac:dyDescent="0.25">
      <c r="G182" s="64"/>
      <c r="R182" s="64"/>
      <c r="AB182" s="64"/>
      <c r="AL182" s="64"/>
      <c r="AW182" s="64"/>
      <c r="BF182" s="64"/>
      <c r="BZ182" s="64"/>
      <c r="CC182" s="62" t="s">
        <v>69</v>
      </c>
      <c r="CD182" s="62" t="s">
        <v>70</v>
      </c>
      <c r="CE182" s="62">
        <v>874</v>
      </c>
      <c r="CF182" s="62">
        <v>97.1</v>
      </c>
      <c r="CJ182" s="62" t="s">
        <v>69</v>
      </c>
      <c r="CK182" s="62" t="s">
        <v>70</v>
      </c>
      <c r="CL182" s="62">
        <v>5201846</v>
      </c>
      <c r="CM182" s="62">
        <v>97.1</v>
      </c>
    </row>
    <row r="183" spans="7:91" x14ac:dyDescent="0.25">
      <c r="G183" s="64"/>
      <c r="R183" s="64"/>
      <c r="AB183" s="64"/>
      <c r="AL183" s="64"/>
      <c r="AW183" s="64"/>
      <c r="BF183" s="64"/>
      <c r="BZ183" s="64"/>
      <c r="CC183" s="62" t="s">
        <v>43</v>
      </c>
      <c r="CE183" s="62">
        <v>900</v>
      </c>
      <c r="CF183" s="62">
        <v>100</v>
      </c>
      <c r="CJ183" s="62" t="s">
        <v>43</v>
      </c>
      <c r="CL183" s="62">
        <v>5356592</v>
      </c>
      <c r="CM183" s="62">
        <v>100</v>
      </c>
    </row>
    <row r="184" spans="7:91" x14ac:dyDescent="0.25">
      <c r="G184" s="64"/>
      <c r="R184" s="64"/>
      <c r="AB184" s="64"/>
      <c r="AL184" s="64"/>
      <c r="AW184" s="64"/>
      <c r="BF184" s="64"/>
      <c r="BZ184" s="64"/>
    </row>
    <row r="185" spans="7:91" x14ac:dyDescent="0.25">
      <c r="G185" s="64"/>
      <c r="R185" s="64"/>
      <c r="AB185" s="64"/>
      <c r="AL185" s="64"/>
      <c r="AW185" s="64"/>
      <c r="BF185" s="64"/>
      <c r="BZ185" s="64"/>
    </row>
    <row r="186" spans="7:91" x14ac:dyDescent="0.25">
      <c r="G186" s="64"/>
      <c r="R186" s="64"/>
      <c r="AB186" s="64"/>
      <c r="AL186" s="64"/>
      <c r="AW186" s="64"/>
      <c r="BF186" s="64"/>
      <c r="BZ186" s="64"/>
    </row>
    <row r="187" spans="7:91" x14ac:dyDescent="0.25">
      <c r="G187" s="64"/>
      <c r="R187" s="64"/>
      <c r="AB187" s="64"/>
      <c r="AL187" s="64"/>
      <c r="AW187" s="64"/>
      <c r="BF187" s="64"/>
      <c r="BZ187" s="64"/>
    </row>
    <row r="188" spans="7:91" x14ac:dyDescent="0.25">
      <c r="G188" s="64"/>
      <c r="R188" s="64"/>
      <c r="AB188" s="64"/>
      <c r="AL188" s="64"/>
      <c r="AW188" s="64"/>
      <c r="BF188" s="64"/>
      <c r="BZ188" s="64"/>
    </row>
    <row r="189" spans="7:91" x14ac:dyDescent="0.25">
      <c r="G189" s="64"/>
      <c r="R189" s="64"/>
      <c r="AB189" s="64"/>
      <c r="AL189" s="64"/>
      <c r="AW189" s="64"/>
      <c r="BF189" s="64"/>
      <c r="BZ189" s="64"/>
    </row>
    <row r="190" spans="7:91" x14ac:dyDescent="0.25">
      <c r="G190" s="64"/>
      <c r="R190" s="64"/>
      <c r="AB190" s="64"/>
      <c r="AL190" s="64"/>
      <c r="AW190" s="64"/>
      <c r="BF190" s="64"/>
      <c r="BZ190" s="64"/>
    </row>
    <row r="191" spans="7:91" x14ac:dyDescent="0.25">
      <c r="G191" s="64"/>
      <c r="R191" s="64"/>
      <c r="AB191" s="64"/>
      <c r="AL191" s="64"/>
      <c r="AW191" s="64"/>
      <c r="BF191" s="64"/>
      <c r="BZ191" s="64"/>
    </row>
    <row r="192" spans="7:91" x14ac:dyDescent="0.25">
      <c r="G192" s="64"/>
      <c r="R192" s="64"/>
      <c r="AB192" s="64"/>
      <c r="AL192" s="64"/>
      <c r="AW192" s="64"/>
      <c r="BF192" s="64"/>
      <c r="BZ192" s="64"/>
    </row>
    <row r="193" spans="7:78" x14ac:dyDescent="0.25">
      <c r="G193" s="64"/>
      <c r="R193" s="64"/>
      <c r="AB193" s="64"/>
      <c r="AL193" s="64"/>
      <c r="AW193" s="64"/>
      <c r="BF193" s="64"/>
      <c r="BZ193" s="64"/>
    </row>
    <row r="194" spans="7:78" x14ac:dyDescent="0.25">
      <c r="G194" s="64"/>
      <c r="R194" s="64"/>
      <c r="AB194" s="64"/>
      <c r="AL194" s="64"/>
      <c r="AW194" s="64"/>
      <c r="BF194" s="64"/>
      <c r="BZ194" s="64"/>
    </row>
    <row r="195" spans="7:78" x14ac:dyDescent="0.25">
      <c r="G195" s="64"/>
      <c r="R195" s="64"/>
      <c r="AB195" s="64"/>
      <c r="AL195" s="64"/>
      <c r="AW195" s="64"/>
      <c r="BF195" s="64"/>
      <c r="BZ195" s="64"/>
    </row>
    <row r="196" spans="7:78" x14ac:dyDescent="0.25">
      <c r="G196" s="64"/>
      <c r="R196" s="64"/>
      <c r="AB196" s="64"/>
      <c r="AL196" s="64"/>
      <c r="AW196" s="64"/>
      <c r="BF196" s="64"/>
      <c r="BZ196" s="64"/>
    </row>
    <row r="197" spans="7:78" x14ac:dyDescent="0.25">
      <c r="G197" s="64"/>
      <c r="R197" s="64"/>
      <c r="AB197" s="64"/>
      <c r="AL197" s="64"/>
      <c r="AW197" s="64"/>
      <c r="BF197" s="64"/>
      <c r="BZ197" s="64"/>
    </row>
    <row r="198" spans="7:78" x14ac:dyDescent="0.25">
      <c r="G198" s="64"/>
      <c r="R198" s="64"/>
      <c r="AB198" s="64"/>
      <c r="AL198" s="64"/>
      <c r="AW198" s="64"/>
      <c r="BF198" s="64"/>
      <c r="BZ198" s="64"/>
    </row>
    <row r="199" spans="7:78" x14ac:dyDescent="0.25">
      <c r="G199" s="64"/>
      <c r="R199" s="64"/>
      <c r="AB199" s="64"/>
      <c r="AL199" s="64"/>
      <c r="AW199" s="64"/>
      <c r="BF199" s="64"/>
      <c r="BZ199" s="64"/>
    </row>
    <row r="200" spans="7:78" x14ac:dyDescent="0.25">
      <c r="G200" s="64"/>
      <c r="R200" s="64"/>
      <c r="AB200" s="64"/>
      <c r="AL200" s="64"/>
      <c r="AW200" s="64"/>
      <c r="BF200" s="64"/>
      <c r="BZ200" s="64"/>
    </row>
    <row r="201" spans="7:78" x14ac:dyDescent="0.25">
      <c r="G201" s="64"/>
      <c r="R201" s="64"/>
      <c r="AB201" s="64"/>
      <c r="AL201" s="64"/>
      <c r="AW201" s="64"/>
      <c r="BF201" s="64"/>
      <c r="BZ201" s="64"/>
    </row>
    <row r="202" spans="7:78" x14ac:dyDescent="0.25">
      <c r="G202" s="64"/>
      <c r="R202" s="64"/>
      <c r="AB202" s="64"/>
      <c r="AL202" s="64"/>
      <c r="AW202" s="64"/>
      <c r="BF202" s="64"/>
      <c r="BZ202" s="64"/>
    </row>
    <row r="203" spans="7:78" x14ac:dyDescent="0.25">
      <c r="G203" s="64"/>
      <c r="R203" s="64"/>
      <c r="AB203" s="64"/>
      <c r="AL203" s="64"/>
      <c r="AW203" s="64"/>
      <c r="BF203" s="64"/>
      <c r="BZ203" s="64"/>
    </row>
    <row r="204" spans="7:78" x14ac:dyDescent="0.25">
      <c r="G204" s="64"/>
      <c r="R204" s="64"/>
      <c r="AB204" s="64"/>
      <c r="AL204" s="64"/>
      <c r="AW204" s="64"/>
      <c r="BF204" s="64"/>
      <c r="BZ204" s="64"/>
    </row>
    <row r="205" spans="7:78" x14ac:dyDescent="0.25">
      <c r="G205" s="64"/>
      <c r="R205" s="64"/>
      <c r="AB205" s="64"/>
      <c r="AL205" s="64"/>
      <c r="AW205" s="64"/>
      <c r="BF205" s="64"/>
      <c r="BZ205" s="64"/>
    </row>
    <row r="206" spans="7:78" x14ac:dyDescent="0.25">
      <c r="G206" s="64"/>
      <c r="R206" s="64"/>
      <c r="AB206" s="64"/>
      <c r="AL206" s="64"/>
      <c r="AW206" s="64"/>
      <c r="BF206" s="64"/>
      <c r="BZ206" s="64"/>
    </row>
    <row r="207" spans="7:78" x14ac:dyDescent="0.25">
      <c r="G207" s="64"/>
      <c r="R207" s="64"/>
      <c r="AB207" s="64"/>
      <c r="AL207" s="64"/>
      <c r="AW207" s="64"/>
      <c r="BF207" s="64"/>
      <c r="BZ207" s="64"/>
    </row>
    <row r="208" spans="7:78" x14ac:dyDescent="0.25">
      <c r="G208" s="64"/>
      <c r="R208" s="64"/>
      <c r="AB208" s="64"/>
      <c r="AL208" s="64"/>
      <c r="AW208" s="64"/>
      <c r="BF208" s="64"/>
      <c r="BZ208" s="64"/>
    </row>
    <row r="209" spans="7:78" x14ac:dyDescent="0.25">
      <c r="G209" s="64"/>
      <c r="R209" s="64"/>
      <c r="AB209" s="64"/>
      <c r="AL209" s="64"/>
      <c r="AW209" s="64"/>
      <c r="BF209" s="64"/>
      <c r="BZ209" s="64"/>
    </row>
    <row r="210" spans="7:78" x14ac:dyDescent="0.25">
      <c r="G210" s="64"/>
      <c r="R210" s="64"/>
      <c r="AB210" s="64"/>
      <c r="AL210" s="64"/>
      <c r="AW210" s="64"/>
      <c r="BF210" s="64"/>
      <c r="BZ210" s="64"/>
    </row>
    <row r="211" spans="7:78" x14ac:dyDescent="0.25">
      <c r="G211" s="64"/>
      <c r="R211" s="64"/>
      <c r="AB211" s="64"/>
      <c r="AL211" s="64"/>
      <c r="AW211" s="64"/>
      <c r="BF211" s="64"/>
      <c r="BZ211" s="64"/>
    </row>
    <row r="212" spans="7:78" x14ac:dyDescent="0.25">
      <c r="G212" s="64"/>
      <c r="R212" s="64"/>
      <c r="AB212" s="64"/>
      <c r="AL212" s="64"/>
      <c r="AW212" s="64"/>
      <c r="BF212" s="64"/>
      <c r="BZ212" s="64"/>
    </row>
    <row r="213" spans="7:78" x14ac:dyDescent="0.25">
      <c r="G213" s="64"/>
      <c r="R213" s="64"/>
      <c r="AB213" s="64"/>
      <c r="AL213" s="64"/>
      <c r="AW213" s="64"/>
      <c r="BF213" s="64"/>
      <c r="BZ213" s="64"/>
    </row>
    <row r="214" spans="7:78" x14ac:dyDescent="0.25">
      <c r="G214" s="64"/>
      <c r="R214" s="64"/>
      <c r="AB214" s="64"/>
      <c r="AL214" s="64"/>
      <c r="AW214" s="64"/>
      <c r="BF214" s="64"/>
      <c r="BZ214" s="64"/>
    </row>
    <row r="215" spans="7:78" x14ac:dyDescent="0.25">
      <c r="G215" s="64"/>
      <c r="R215" s="64"/>
      <c r="AB215" s="64"/>
      <c r="AL215" s="64"/>
      <c r="AW215" s="64"/>
      <c r="BF215" s="64"/>
      <c r="BZ215" s="64"/>
    </row>
    <row r="216" spans="7:78" x14ac:dyDescent="0.25">
      <c r="G216" s="64"/>
      <c r="R216" s="64"/>
      <c r="AB216" s="64"/>
      <c r="AL216" s="64"/>
      <c r="AW216" s="64"/>
      <c r="BF216" s="64"/>
      <c r="BZ216" s="64"/>
    </row>
    <row r="217" spans="7:78" x14ac:dyDescent="0.25">
      <c r="G217" s="64"/>
      <c r="R217" s="64"/>
      <c r="AB217" s="64"/>
      <c r="AL217" s="64"/>
      <c r="AW217" s="64"/>
      <c r="BF217" s="64"/>
      <c r="BZ217" s="64"/>
    </row>
    <row r="218" spans="7:78" x14ac:dyDescent="0.25">
      <c r="G218" s="64"/>
      <c r="R218" s="64"/>
      <c r="AB218" s="64"/>
      <c r="AL218" s="64"/>
      <c r="AW218" s="64"/>
      <c r="BF218" s="64"/>
      <c r="BZ218" s="64"/>
    </row>
    <row r="219" spans="7:78" x14ac:dyDescent="0.25">
      <c r="G219" s="64"/>
      <c r="R219" s="64"/>
      <c r="AB219" s="64"/>
      <c r="AL219" s="64"/>
      <c r="AW219" s="64"/>
      <c r="BF219" s="64"/>
      <c r="BZ219" s="64"/>
    </row>
    <row r="220" spans="7:78" x14ac:dyDescent="0.25">
      <c r="G220" s="64"/>
      <c r="R220" s="64"/>
      <c r="AB220" s="64"/>
      <c r="AL220" s="64"/>
      <c r="AW220" s="64"/>
      <c r="BF220" s="64"/>
      <c r="BZ220" s="64"/>
    </row>
    <row r="221" spans="7:78" x14ac:dyDescent="0.25">
      <c r="G221" s="64"/>
      <c r="R221" s="64"/>
      <c r="AB221" s="64"/>
      <c r="AL221" s="64"/>
      <c r="AW221" s="64"/>
      <c r="BF221" s="64"/>
      <c r="BZ221" s="64"/>
    </row>
    <row r="222" spans="7:78" x14ac:dyDescent="0.25">
      <c r="G222" s="64"/>
      <c r="R222" s="64"/>
      <c r="AB222" s="64"/>
      <c r="AL222" s="64"/>
      <c r="AW222" s="64"/>
      <c r="BF222" s="64"/>
      <c r="BZ222" s="64"/>
    </row>
    <row r="223" spans="7:78" x14ac:dyDescent="0.25">
      <c r="G223" s="64"/>
      <c r="R223" s="64"/>
      <c r="AB223" s="64"/>
      <c r="AL223" s="64"/>
      <c r="AW223" s="64"/>
      <c r="BF223" s="64"/>
      <c r="BZ223" s="64"/>
    </row>
    <row r="224" spans="7:78" x14ac:dyDescent="0.25">
      <c r="G224" s="64"/>
      <c r="R224" s="64"/>
      <c r="AB224" s="64"/>
      <c r="AL224" s="64"/>
      <c r="AW224" s="64"/>
      <c r="BF224" s="64"/>
      <c r="BZ224" s="64"/>
    </row>
    <row r="225" spans="7:78" x14ac:dyDescent="0.25">
      <c r="G225" s="64"/>
      <c r="R225" s="64"/>
      <c r="AB225" s="64"/>
      <c r="AL225" s="64"/>
      <c r="AW225" s="64"/>
      <c r="BF225" s="64"/>
      <c r="BZ225" s="64"/>
    </row>
    <row r="226" spans="7:78" x14ac:dyDescent="0.25">
      <c r="G226" s="64"/>
      <c r="R226" s="64"/>
      <c r="AB226" s="64"/>
      <c r="AL226" s="64"/>
      <c r="AW226" s="64"/>
      <c r="BF226" s="64"/>
      <c r="BZ226" s="64"/>
    </row>
    <row r="227" spans="7:78" x14ac:dyDescent="0.25">
      <c r="G227" s="64"/>
      <c r="R227" s="64"/>
      <c r="AB227" s="64"/>
      <c r="AL227" s="64"/>
      <c r="AW227" s="64"/>
      <c r="BF227" s="64"/>
      <c r="BZ227" s="64"/>
    </row>
    <row r="228" spans="7:78" x14ac:dyDescent="0.25">
      <c r="G228" s="64"/>
      <c r="R228" s="64"/>
      <c r="AB228" s="64"/>
      <c r="AL228" s="64"/>
      <c r="AW228" s="64"/>
      <c r="BF228" s="64"/>
      <c r="BZ228" s="64"/>
    </row>
    <row r="229" spans="7:78" x14ac:dyDescent="0.25">
      <c r="G229" s="64"/>
      <c r="R229" s="64"/>
      <c r="AB229" s="64"/>
      <c r="AL229" s="64"/>
      <c r="AW229" s="64"/>
      <c r="BF229" s="64"/>
      <c r="BZ229" s="64"/>
    </row>
    <row r="230" spans="7:78" x14ac:dyDescent="0.25">
      <c r="G230" s="64"/>
      <c r="R230" s="64"/>
      <c r="AB230" s="64"/>
      <c r="AL230" s="64"/>
      <c r="AW230" s="64"/>
      <c r="BF230" s="64"/>
      <c r="BZ230" s="64"/>
    </row>
    <row r="231" spans="7:78" x14ac:dyDescent="0.25">
      <c r="G231" s="64"/>
      <c r="R231" s="64"/>
      <c r="AB231" s="64"/>
      <c r="AL231" s="64"/>
      <c r="AW231" s="64"/>
      <c r="BF231" s="64"/>
      <c r="BZ231" s="64"/>
    </row>
    <row r="232" spans="7:78" x14ac:dyDescent="0.25">
      <c r="G232" s="64"/>
      <c r="R232" s="64"/>
      <c r="AB232" s="64"/>
      <c r="AL232" s="64"/>
      <c r="AW232" s="64"/>
      <c r="BF232" s="64"/>
      <c r="BZ232" s="64"/>
    </row>
    <row r="233" spans="7:78" x14ac:dyDescent="0.25">
      <c r="G233" s="64"/>
      <c r="R233" s="64"/>
      <c r="AB233" s="64"/>
      <c r="AL233" s="64"/>
      <c r="AW233" s="64"/>
      <c r="BF233" s="64"/>
      <c r="BZ233" s="64"/>
    </row>
    <row r="234" spans="7:78" x14ac:dyDescent="0.25">
      <c r="G234" s="64"/>
      <c r="R234" s="64"/>
      <c r="AB234" s="64"/>
      <c r="AL234" s="64"/>
      <c r="AW234" s="64"/>
      <c r="BF234" s="64"/>
      <c r="BZ234" s="64"/>
    </row>
    <row r="235" spans="7:78" x14ac:dyDescent="0.25">
      <c r="G235" s="64"/>
      <c r="R235" s="64"/>
      <c r="AB235" s="64"/>
      <c r="AL235" s="64"/>
      <c r="AW235" s="64"/>
      <c r="BF235" s="64"/>
      <c r="BZ235" s="64"/>
    </row>
    <row r="236" spans="7:78" x14ac:dyDescent="0.25">
      <c r="G236" s="64"/>
      <c r="R236" s="64"/>
      <c r="AB236" s="64"/>
      <c r="AL236" s="64"/>
      <c r="AW236" s="64"/>
      <c r="BF236" s="64"/>
      <c r="BZ236" s="64"/>
    </row>
    <row r="237" spans="7:78" x14ac:dyDescent="0.25">
      <c r="G237" s="64"/>
      <c r="R237" s="64"/>
      <c r="AB237" s="64"/>
      <c r="AL237" s="64"/>
      <c r="AW237" s="64"/>
      <c r="BF237" s="64"/>
      <c r="BZ237" s="64"/>
    </row>
    <row r="238" spans="7:78" x14ac:dyDescent="0.25">
      <c r="G238" s="64"/>
      <c r="R238" s="64"/>
      <c r="AB238" s="64"/>
      <c r="AL238" s="64"/>
      <c r="AW238" s="64"/>
      <c r="BF238" s="64"/>
      <c r="BZ238" s="64"/>
    </row>
    <row r="239" spans="7:78" x14ac:dyDescent="0.25">
      <c r="G239" s="64"/>
      <c r="R239" s="64"/>
      <c r="AB239" s="64"/>
      <c r="AL239" s="64"/>
      <c r="AW239" s="64"/>
      <c r="BF239" s="64"/>
      <c r="BZ239" s="64"/>
    </row>
    <row r="240" spans="7:78" x14ac:dyDescent="0.25">
      <c r="G240" s="64"/>
      <c r="R240" s="64"/>
      <c r="AB240" s="64"/>
      <c r="AL240" s="64"/>
      <c r="AW240" s="64"/>
      <c r="BF240" s="64"/>
      <c r="BZ240" s="64"/>
    </row>
    <row r="241" spans="7:78" x14ac:dyDescent="0.25">
      <c r="G241" s="64"/>
      <c r="R241" s="64"/>
      <c r="AB241" s="64"/>
      <c r="AL241" s="64"/>
      <c r="AW241" s="64"/>
      <c r="BF241" s="64"/>
      <c r="BZ241" s="64"/>
    </row>
    <row r="242" spans="7:78" x14ac:dyDescent="0.25">
      <c r="G242" s="64"/>
      <c r="R242" s="64"/>
      <c r="AB242" s="64"/>
      <c r="AL242" s="64"/>
      <c r="AW242" s="64"/>
      <c r="BF242" s="64"/>
      <c r="BZ242" s="64"/>
    </row>
    <row r="243" spans="7:78" x14ac:dyDescent="0.25">
      <c r="G243" s="64"/>
      <c r="R243" s="64"/>
      <c r="AB243" s="64"/>
      <c r="AL243" s="64"/>
      <c r="AW243" s="64"/>
      <c r="BF243" s="64"/>
      <c r="BZ243" s="64"/>
    </row>
    <row r="244" spans="7:78" x14ac:dyDescent="0.25">
      <c r="G244" s="64"/>
      <c r="R244" s="64"/>
      <c r="AB244" s="64"/>
      <c r="AL244" s="64"/>
      <c r="AW244" s="64"/>
      <c r="BF244" s="64"/>
      <c r="BZ244" s="64"/>
    </row>
    <row r="245" spans="7:78" x14ac:dyDescent="0.25">
      <c r="G245" s="64"/>
      <c r="R245" s="64"/>
      <c r="AB245" s="64"/>
      <c r="AL245" s="64"/>
      <c r="AW245" s="64"/>
      <c r="BF245" s="64"/>
      <c r="BZ245" s="64"/>
    </row>
    <row r="246" spans="7:78" x14ac:dyDescent="0.25">
      <c r="G246" s="64"/>
      <c r="R246" s="64"/>
      <c r="AB246" s="64"/>
      <c r="AL246" s="64"/>
      <c r="AW246" s="64"/>
      <c r="BF246" s="64"/>
      <c r="BZ246" s="64"/>
    </row>
    <row r="247" spans="7:78" x14ac:dyDescent="0.25">
      <c r="G247" s="64"/>
      <c r="R247" s="64"/>
      <c r="AB247" s="64"/>
      <c r="AL247" s="64"/>
      <c r="AW247" s="64"/>
      <c r="BF247" s="64"/>
      <c r="BZ247" s="64"/>
    </row>
    <row r="248" spans="7:78" x14ac:dyDescent="0.25">
      <c r="G248" s="64"/>
      <c r="R248" s="64"/>
      <c r="AB248" s="64"/>
      <c r="AL248" s="64"/>
      <c r="AW248" s="64"/>
      <c r="BF248" s="64"/>
      <c r="BZ248" s="64"/>
    </row>
    <row r="249" spans="7:78" x14ac:dyDescent="0.25">
      <c r="G249" s="64"/>
      <c r="R249" s="64"/>
      <c r="AB249" s="64"/>
      <c r="AL249" s="64"/>
      <c r="AW249" s="64"/>
      <c r="BF249" s="64"/>
      <c r="BZ249" s="64"/>
    </row>
    <row r="250" spans="7:78" x14ac:dyDescent="0.25">
      <c r="G250" s="64"/>
      <c r="R250" s="64"/>
      <c r="AB250" s="64"/>
      <c r="AL250" s="64"/>
      <c r="AW250" s="64"/>
      <c r="BF250" s="64"/>
      <c r="BZ250" s="64"/>
    </row>
    <row r="251" spans="7:78" x14ac:dyDescent="0.25">
      <c r="G251" s="64"/>
      <c r="R251" s="64"/>
      <c r="AB251" s="64"/>
      <c r="AL251" s="64"/>
      <c r="AW251" s="64"/>
      <c r="BF251" s="64"/>
      <c r="BZ251" s="64"/>
    </row>
    <row r="252" spans="7:78" x14ac:dyDescent="0.25">
      <c r="G252" s="64"/>
      <c r="R252" s="64"/>
      <c r="AB252" s="64"/>
      <c r="AL252" s="64"/>
      <c r="AW252" s="64"/>
      <c r="BF252" s="64"/>
      <c r="BZ252" s="64"/>
    </row>
    <row r="253" spans="7:78" x14ac:dyDescent="0.25">
      <c r="G253" s="64"/>
      <c r="R253" s="64"/>
      <c r="AB253" s="64"/>
      <c r="AL253" s="64"/>
      <c r="AW253" s="64"/>
      <c r="BF253" s="64"/>
      <c r="BZ253" s="64"/>
    </row>
    <row r="254" spans="7:78" x14ac:dyDescent="0.25">
      <c r="G254" s="64"/>
      <c r="R254" s="64"/>
      <c r="AB254" s="64"/>
      <c r="AL254" s="64"/>
      <c r="AW254" s="64"/>
      <c r="BF254" s="64"/>
      <c r="BZ254" s="64"/>
    </row>
    <row r="255" spans="7:78" x14ac:dyDescent="0.25">
      <c r="G255" s="64"/>
      <c r="R255" s="64"/>
      <c r="AB255" s="64"/>
      <c r="AL255" s="64"/>
      <c r="AW255" s="64"/>
      <c r="BF255" s="64"/>
      <c r="BZ255" s="64"/>
    </row>
    <row r="256" spans="7:78" x14ac:dyDescent="0.25">
      <c r="G256" s="64"/>
      <c r="R256" s="64"/>
      <c r="AB256" s="64"/>
      <c r="AL256" s="64"/>
      <c r="AW256" s="64"/>
      <c r="BF256" s="64"/>
      <c r="BZ256" s="64"/>
    </row>
    <row r="257" spans="7:78" x14ac:dyDescent="0.25">
      <c r="G257" s="64"/>
      <c r="R257" s="64"/>
      <c r="AB257" s="64"/>
      <c r="AL257" s="64"/>
      <c r="AW257" s="64"/>
      <c r="BF257" s="64"/>
      <c r="BZ257" s="64"/>
    </row>
    <row r="258" spans="7:78" x14ac:dyDescent="0.25">
      <c r="G258" s="64"/>
      <c r="R258" s="64"/>
      <c r="AB258" s="64"/>
      <c r="AL258" s="64"/>
      <c r="AW258" s="64"/>
      <c r="BF258" s="64"/>
      <c r="BZ258" s="64"/>
    </row>
    <row r="259" spans="7:78" x14ac:dyDescent="0.25">
      <c r="G259" s="64"/>
      <c r="R259" s="64"/>
      <c r="AB259" s="64"/>
      <c r="AL259" s="64"/>
      <c r="AW259" s="64"/>
      <c r="BF259" s="64"/>
      <c r="BZ259" s="64"/>
    </row>
    <row r="260" spans="7:78" x14ac:dyDescent="0.25">
      <c r="G260" s="64"/>
      <c r="R260" s="64"/>
      <c r="AB260" s="64"/>
      <c r="AL260" s="64"/>
      <c r="AW260" s="64"/>
      <c r="BF260" s="64"/>
      <c r="BZ260" s="64"/>
    </row>
    <row r="261" spans="7:78" x14ac:dyDescent="0.25">
      <c r="G261" s="64"/>
      <c r="R261" s="64"/>
      <c r="AB261" s="64"/>
      <c r="AL261" s="64"/>
      <c r="AW261" s="64"/>
      <c r="BF261" s="64"/>
      <c r="BZ261" s="64"/>
    </row>
    <row r="262" spans="7:78" x14ac:dyDescent="0.25">
      <c r="G262" s="64"/>
      <c r="R262" s="64"/>
      <c r="AB262" s="64"/>
      <c r="AL262" s="64"/>
      <c r="AW262" s="64"/>
      <c r="BF262" s="64"/>
      <c r="BZ262" s="64"/>
    </row>
    <row r="263" spans="7:78" x14ac:dyDescent="0.25">
      <c r="G263" s="64"/>
      <c r="R263" s="64"/>
      <c r="AB263" s="64"/>
      <c r="AL263" s="64"/>
      <c r="AW263" s="64"/>
      <c r="BF263" s="64"/>
      <c r="BZ263" s="64"/>
    </row>
    <row r="264" spans="7:78" x14ac:dyDescent="0.25">
      <c r="G264" s="64"/>
      <c r="R264" s="64"/>
      <c r="AB264" s="64"/>
      <c r="AL264" s="64"/>
      <c r="AW264" s="64"/>
      <c r="BF264" s="64"/>
      <c r="BZ264" s="64"/>
    </row>
    <row r="265" spans="7:78" x14ac:dyDescent="0.25">
      <c r="G265" s="64"/>
      <c r="R265" s="64"/>
      <c r="AB265" s="64"/>
      <c r="AL265" s="64"/>
      <c r="AW265" s="64"/>
      <c r="BF265" s="64"/>
      <c r="BZ265" s="64"/>
    </row>
    <row r="266" spans="7:78" x14ac:dyDescent="0.25">
      <c r="G266" s="64"/>
      <c r="R266" s="64"/>
      <c r="AB266" s="64"/>
      <c r="AL266" s="64"/>
      <c r="AW266" s="64"/>
      <c r="BF266" s="64"/>
      <c r="BZ266" s="64"/>
    </row>
    <row r="267" spans="7:78" x14ac:dyDescent="0.25">
      <c r="G267" s="64"/>
      <c r="R267" s="64"/>
      <c r="AB267" s="64"/>
      <c r="AL267" s="64"/>
      <c r="AW267" s="64"/>
      <c r="BF267" s="64"/>
      <c r="BZ267" s="64"/>
    </row>
    <row r="268" spans="7:78" x14ac:dyDescent="0.25">
      <c r="G268" s="64"/>
      <c r="R268" s="64"/>
      <c r="AB268" s="64"/>
      <c r="AL268" s="64"/>
      <c r="AW268" s="64"/>
      <c r="BF268" s="64"/>
      <c r="BZ268" s="64"/>
    </row>
    <row r="269" spans="7:78" x14ac:dyDescent="0.25">
      <c r="G269" s="64"/>
      <c r="R269" s="64"/>
      <c r="AB269" s="64"/>
      <c r="AL269" s="64"/>
      <c r="AW269" s="64"/>
      <c r="BF269" s="64"/>
      <c r="BZ269" s="64"/>
    </row>
    <row r="270" spans="7:78" x14ac:dyDescent="0.25">
      <c r="G270" s="64"/>
      <c r="R270" s="64"/>
      <c r="AB270" s="64"/>
      <c r="AL270" s="64"/>
      <c r="AW270" s="64"/>
      <c r="BF270" s="64"/>
      <c r="BZ270" s="64"/>
    </row>
    <row r="271" spans="7:78" x14ac:dyDescent="0.25">
      <c r="G271" s="64"/>
      <c r="R271" s="64"/>
      <c r="AB271" s="64"/>
      <c r="AL271" s="64"/>
      <c r="AW271" s="64"/>
      <c r="BF271" s="64"/>
      <c r="BZ271" s="64"/>
    </row>
    <row r="272" spans="7:78" x14ac:dyDescent="0.25">
      <c r="G272" s="64"/>
      <c r="R272" s="64"/>
      <c r="AB272" s="64"/>
      <c r="AL272" s="64"/>
      <c r="AW272" s="64"/>
      <c r="BF272" s="64"/>
      <c r="BZ272" s="64"/>
    </row>
    <row r="273" spans="7:78" x14ac:dyDescent="0.25">
      <c r="G273" s="64"/>
      <c r="R273" s="64"/>
      <c r="AB273" s="64"/>
      <c r="AL273" s="64"/>
      <c r="AW273" s="64"/>
      <c r="BF273" s="64"/>
      <c r="BZ273" s="64"/>
    </row>
    <row r="274" spans="7:78" x14ac:dyDescent="0.25">
      <c r="G274" s="64"/>
      <c r="R274" s="64"/>
      <c r="AB274" s="64"/>
      <c r="AL274" s="64"/>
      <c r="AW274" s="64"/>
      <c r="BF274" s="64"/>
      <c r="BZ274" s="64"/>
    </row>
    <row r="275" spans="7:78" x14ac:dyDescent="0.25">
      <c r="G275" s="64"/>
      <c r="R275" s="64"/>
      <c r="AB275" s="64"/>
      <c r="AL275" s="64"/>
      <c r="AW275" s="64"/>
      <c r="BF275" s="64"/>
      <c r="BZ275" s="64"/>
    </row>
    <row r="276" spans="7:78" x14ac:dyDescent="0.25">
      <c r="G276" s="64"/>
      <c r="R276" s="64"/>
      <c r="AB276" s="64"/>
      <c r="AL276" s="64"/>
      <c r="AW276" s="64"/>
      <c r="BF276" s="64"/>
      <c r="BZ276" s="64"/>
    </row>
    <row r="277" spans="7:78" x14ac:dyDescent="0.25">
      <c r="G277" s="64"/>
      <c r="R277" s="64"/>
      <c r="AB277" s="64"/>
      <c r="AL277" s="64"/>
      <c r="AW277" s="64"/>
      <c r="BF277" s="64"/>
      <c r="BZ277" s="64"/>
    </row>
    <row r="278" spans="7:78" x14ac:dyDescent="0.25">
      <c r="G278" s="64"/>
      <c r="R278" s="64"/>
      <c r="AB278" s="64"/>
      <c r="AL278" s="64"/>
      <c r="AW278" s="64"/>
      <c r="BF278" s="64"/>
      <c r="BZ278" s="64"/>
    </row>
    <row r="279" spans="7:78" x14ac:dyDescent="0.25">
      <c r="G279" s="64"/>
      <c r="R279" s="64"/>
      <c r="AB279" s="64"/>
      <c r="AL279" s="64"/>
      <c r="AW279" s="64"/>
      <c r="BF279" s="64"/>
      <c r="BZ279" s="64"/>
    </row>
    <row r="280" spans="7:78" x14ac:dyDescent="0.25">
      <c r="G280" s="64"/>
      <c r="R280" s="64"/>
      <c r="AB280" s="64"/>
      <c r="AL280" s="64"/>
      <c r="AW280" s="64"/>
      <c r="BF280" s="64"/>
      <c r="BZ280" s="64"/>
    </row>
    <row r="281" spans="7:78" x14ac:dyDescent="0.25">
      <c r="G281" s="64"/>
      <c r="R281" s="64"/>
      <c r="AB281" s="64"/>
      <c r="AL281" s="64"/>
      <c r="AW281" s="64"/>
      <c r="BF281" s="64"/>
      <c r="BZ281" s="64"/>
    </row>
    <row r="282" spans="7:78" x14ac:dyDescent="0.25">
      <c r="G282" s="64"/>
      <c r="R282" s="64"/>
      <c r="AB282" s="64"/>
      <c r="AL282" s="64"/>
      <c r="AW282" s="64"/>
      <c r="BF282" s="64"/>
      <c r="BZ282" s="64"/>
    </row>
    <row r="283" spans="7:78" x14ac:dyDescent="0.25">
      <c r="G283" s="64"/>
      <c r="R283" s="64"/>
      <c r="AB283" s="64"/>
      <c r="AL283" s="64"/>
      <c r="AW283" s="64"/>
      <c r="BF283" s="64"/>
      <c r="BZ283" s="64"/>
    </row>
    <row r="284" spans="7:78" x14ac:dyDescent="0.25">
      <c r="G284" s="64"/>
      <c r="R284" s="64"/>
      <c r="AB284" s="64"/>
      <c r="AL284" s="64"/>
      <c r="AW284" s="64"/>
      <c r="BF284" s="64"/>
      <c r="BZ284" s="64"/>
    </row>
    <row r="285" spans="7:78" x14ac:dyDescent="0.25">
      <c r="G285" s="64"/>
      <c r="R285" s="64"/>
      <c r="AB285" s="64"/>
      <c r="AL285" s="64"/>
      <c r="AW285" s="64"/>
      <c r="BF285" s="64"/>
      <c r="BZ285" s="64"/>
    </row>
    <row r="286" spans="7:78" x14ac:dyDescent="0.25">
      <c r="G286" s="64"/>
      <c r="R286" s="64"/>
      <c r="AB286" s="64"/>
      <c r="AL286" s="64"/>
      <c r="AW286" s="64"/>
      <c r="BF286" s="64"/>
      <c r="BZ286" s="64"/>
    </row>
    <row r="287" spans="7:78" x14ac:dyDescent="0.25">
      <c r="G287" s="64"/>
      <c r="R287" s="64"/>
      <c r="AB287" s="64"/>
      <c r="AL287" s="64"/>
      <c r="AW287" s="64"/>
      <c r="BF287" s="64"/>
      <c r="BZ287" s="64"/>
    </row>
    <row r="288" spans="7:78" x14ac:dyDescent="0.25">
      <c r="G288" s="64"/>
      <c r="R288" s="64"/>
      <c r="AB288" s="64"/>
      <c r="AL288" s="64"/>
      <c r="AW288" s="64"/>
      <c r="BF288" s="64"/>
      <c r="BZ288" s="64"/>
    </row>
    <row r="289" spans="7:78" x14ac:dyDescent="0.25">
      <c r="G289" s="64"/>
      <c r="R289" s="64"/>
      <c r="AB289" s="64"/>
      <c r="AL289" s="64"/>
      <c r="AW289" s="64"/>
      <c r="BF289" s="64"/>
      <c r="BZ289" s="64"/>
    </row>
    <row r="290" spans="7:78" x14ac:dyDescent="0.25">
      <c r="G290" s="64"/>
      <c r="R290" s="64"/>
      <c r="AB290" s="64"/>
      <c r="AL290" s="64"/>
      <c r="AW290" s="64"/>
      <c r="BF290" s="64"/>
      <c r="BZ290" s="64"/>
    </row>
    <row r="291" spans="7:78" x14ac:dyDescent="0.25">
      <c r="G291" s="64"/>
      <c r="R291" s="64"/>
      <c r="AB291" s="64"/>
      <c r="AL291" s="64"/>
      <c r="AW291" s="64"/>
      <c r="BF291" s="64"/>
      <c r="BZ291" s="64"/>
    </row>
    <row r="292" spans="7:78" x14ac:dyDescent="0.25">
      <c r="G292" s="64"/>
      <c r="R292" s="64"/>
      <c r="AB292" s="64"/>
      <c r="AL292" s="64"/>
      <c r="AW292" s="64"/>
      <c r="BF292" s="64"/>
      <c r="BZ292" s="64"/>
    </row>
    <row r="293" spans="7:78" x14ac:dyDescent="0.25">
      <c r="G293" s="64"/>
      <c r="R293" s="64"/>
      <c r="AB293" s="64"/>
      <c r="AL293" s="64"/>
      <c r="AW293" s="64"/>
      <c r="BF293" s="64"/>
      <c r="BZ293" s="64"/>
    </row>
    <row r="294" spans="7:78" x14ac:dyDescent="0.25">
      <c r="G294" s="64"/>
      <c r="R294" s="64"/>
      <c r="AB294" s="64"/>
      <c r="AL294" s="64"/>
      <c r="AW294" s="64"/>
      <c r="BF294" s="64"/>
      <c r="BZ294" s="64"/>
    </row>
    <row r="295" spans="7:78" x14ac:dyDescent="0.25">
      <c r="G295" s="64"/>
      <c r="R295" s="64"/>
      <c r="AB295" s="64"/>
      <c r="AL295" s="64"/>
      <c r="AW295" s="64"/>
      <c r="BF295" s="64"/>
      <c r="BZ295" s="64"/>
    </row>
    <row r="296" spans="7:78" x14ac:dyDescent="0.25">
      <c r="G296" s="64"/>
      <c r="R296" s="64"/>
      <c r="AB296" s="64"/>
      <c r="AL296" s="64"/>
      <c r="AW296" s="64"/>
      <c r="BF296" s="64"/>
      <c r="BZ296" s="64"/>
    </row>
    <row r="297" spans="7:78" x14ac:dyDescent="0.25">
      <c r="G297" s="64"/>
      <c r="R297" s="64"/>
      <c r="AB297" s="64"/>
      <c r="AL297" s="64"/>
      <c r="AW297" s="64"/>
      <c r="BF297" s="64"/>
      <c r="BZ297" s="64"/>
    </row>
    <row r="298" spans="7:78" x14ac:dyDescent="0.25">
      <c r="G298" s="64"/>
      <c r="R298" s="64"/>
      <c r="AB298" s="64"/>
      <c r="AL298" s="64"/>
      <c r="AW298" s="64"/>
      <c r="BF298" s="64"/>
      <c r="BZ298" s="64"/>
    </row>
    <row r="299" spans="7:78" x14ac:dyDescent="0.25">
      <c r="G299" s="64"/>
      <c r="R299" s="64"/>
      <c r="AB299" s="64"/>
      <c r="AL299" s="64"/>
      <c r="AW299" s="64"/>
      <c r="BF299" s="64"/>
      <c r="BZ299" s="64"/>
    </row>
    <row r="300" spans="7:78" x14ac:dyDescent="0.25">
      <c r="G300" s="64"/>
      <c r="R300" s="64"/>
      <c r="AB300" s="64"/>
      <c r="AL300" s="64"/>
      <c r="AW300" s="64"/>
      <c r="BF300" s="64"/>
      <c r="BZ300" s="64"/>
    </row>
    <row r="301" spans="7:78" x14ac:dyDescent="0.25">
      <c r="G301" s="64"/>
      <c r="R301" s="64"/>
      <c r="AB301" s="64"/>
      <c r="AL301" s="64"/>
      <c r="AW301" s="64"/>
      <c r="BF301" s="64"/>
      <c r="BZ301" s="64"/>
    </row>
    <row r="302" spans="7:78" x14ac:dyDescent="0.25">
      <c r="G302" s="64"/>
      <c r="R302" s="64"/>
      <c r="AB302" s="64"/>
      <c r="AL302" s="64"/>
      <c r="AW302" s="64"/>
      <c r="BF302" s="64"/>
      <c r="BZ302" s="64"/>
    </row>
    <row r="303" spans="7:78" x14ac:dyDescent="0.25">
      <c r="G303" s="64"/>
      <c r="R303" s="64"/>
      <c r="AB303" s="64"/>
      <c r="AL303" s="64"/>
      <c r="AW303" s="64"/>
      <c r="BF303" s="64"/>
      <c r="BZ303" s="64"/>
    </row>
    <row r="304" spans="7:78" x14ac:dyDescent="0.25">
      <c r="G304" s="64"/>
      <c r="R304" s="64"/>
      <c r="AB304" s="64"/>
      <c r="AL304" s="64"/>
      <c r="AW304" s="64"/>
      <c r="BF304" s="64"/>
      <c r="BZ304" s="64"/>
    </row>
    <row r="305" spans="7:78" x14ac:dyDescent="0.25">
      <c r="G305" s="64"/>
      <c r="R305" s="64"/>
      <c r="AB305" s="64"/>
      <c r="AL305" s="64"/>
      <c r="AW305" s="64"/>
      <c r="BF305" s="64"/>
      <c r="BZ305" s="64"/>
    </row>
    <row r="306" spans="7:78" x14ac:dyDescent="0.25">
      <c r="G306" s="64"/>
      <c r="R306" s="64"/>
      <c r="AB306" s="64"/>
      <c r="AL306" s="64"/>
      <c r="AW306" s="64"/>
      <c r="BF306" s="64"/>
      <c r="BZ306" s="64"/>
    </row>
    <row r="307" spans="7:78" x14ac:dyDescent="0.25">
      <c r="G307" s="64"/>
      <c r="R307" s="64"/>
      <c r="AB307" s="64"/>
      <c r="AL307" s="64"/>
      <c r="AW307" s="64"/>
      <c r="BF307" s="64"/>
      <c r="BZ307" s="64"/>
    </row>
    <row r="308" spans="7:78" x14ac:dyDescent="0.25">
      <c r="G308" s="64"/>
      <c r="R308" s="64"/>
      <c r="AB308" s="64"/>
      <c r="AL308" s="64"/>
      <c r="AW308" s="64"/>
      <c r="BF308" s="64"/>
      <c r="BZ308" s="64"/>
    </row>
    <row r="309" spans="7:78" x14ac:dyDescent="0.25">
      <c r="G309" s="64"/>
      <c r="R309" s="64"/>
      <c r="AB309" s="64"/>
      <c r="AL309" s="64"/>
      <c r="AW309" s="64"/>
      <c r="BF309" s="64"/>
      <c r="BZ309" s="64"/>
    </row>
    <row r="310" spans="7:78" x14ac:dyDescent="0.25">
      <c r="G310" s="64"/>
      <c r="R310" s="64"/>
      <c r="AB310" s="64"/>
      <c r="AL310" s="64"/>
      <c r="AW310" s="64"/>
      <c r="BF310" s="64"/>
      <c r="BZ310" s="64"/>
    </row>
    <row r="311" spans="7:78" x14ac:dyDescent="0.25">
      <c r="G311" s="64"/>
      <c r="R311" s="64"/>
      <c r="AB311" s="64"/>
      <c r="AL311" s="64"/>
      <c r="AW311" s="64"/>
      <c r="BF311" s="64"/>
      <c r="BZ311" s="64"/>
    </row>
    <row r="312" spans="7:78" x14ac:dyDescent="0.25">
      <c r="G312" s="64"/>
      <c r="R312" s="64"/>
      <c r="AB312" s="64"/>
      <c r="AL312" s="64"/>
      <c r="AW312" s="64"/>
      <c r="BF312" s="64"/>
      <c r="BZ312" s="64"/>
    </row>
    <row r="313" spans="7:78" x14ac:dyDescent="0.25">
      <c r="G313" s="64"/>
      <c r="R313" s="64"/>
      <c r="AB313" s="64"/>
      <c r="AL313" s="64"/>
      <c r="AW313" s="64"/>
      <c r="BF313" s="64"/>
      <c r="BZ313" s="64"/>
    </row>
    <row r="314" spans="7:78" x14ac:dyDescent="0.25">
      <c r="G314" s="64"/>
      <c r="R314" s="64"/>
      <c r="AB314" s="64"/>
      <c r="AL314" s="64"/>
      <c r="AW314" s="64"/>
      <c r="BF314" s="64"/>
      <c r="BZ314" s="64"/>
    </row>
    <row r="315" spans="7:78" x14ac:dyDescent="0.25">
      <c r="G315" s="64"/>
      <c r="R315" s="64"/>
      <c r="AB315" s="64"/>
      <c r="AL315" s="64"/>
      <c r="AW315" s="64"/>
      <c r="BF315" s="64"/>
      <c r="BZ315" s="64"/>
    </row>
    <row r="316" spans="7:78" x14ac:dyDescent="0.25">
      <c r="G316" s="64"/>
      <c r="R316" s="64"/>
      <c r="AB316" s="64"/>
      <c r="AL316" s="64"/>
      <c r="AW316" s="64"/>
      <c r="BF316" s="64"/>
      <c r="BZ316" s="64"/>
    </row>
    <row r="317" spans="7:78" x14ac:dyDescent="0.25">
      <c r="G317" s="64"/>
      <c r="R317" s="64"/>
      <c r="AB317" s="64"/>
      <c r="AL317" s="64"/>
      <c r="AW317" s="64"/>
      <c r="BF317" s="64"/>
      <c r="BZ317" s="64"/>
    </row>
    <row r="318" spans="7:78" x14ac:dyDescent="0.25">
      <c r="G318" s="64"/>
      <c r="R318" s="64"/>
      <c r="AB318" s="64"/>
      <c r="AL318" s="64"/>
      <c r="AW318" s="64"/>
      <c r="BF318" s="64"/>
      <c r="BZ318" s="64"/>
    </row>
    <row r="319" spans="7:78" x14ac:dyDescent="0.25">
      <c r="G319" s="64"/>
      <c r="R319" s="64"/>
      <c r="AB319" s="64"/>
      <c r="AL319" s="64"/>
      <c r="AW319" s="64"/>
      <c r="BF319" s="64"/>
      <c r="BZ319" s="64"/>
    </row>
    <row r="320" spans="7:78" x14ac:dyDescent="0.25">
      <c r="G320" s="64"/>
      <c r="R320" s="64"/>
      <c r="AB320" s="64"/>
      <c r="AL320" s="64"/>
      <c r="AW320" s="64"/>
      <c r="BF320" s="64"/>
      <c r="BZ320" s="64"/>
    </row>
    <row r="321" spans="7:78" x14ac:dyDescent="0.25">
      <c r="G321" s="64"/>
      <c r="R321" s="64"/>
      <c r="AB321" s="64"/>
      <c r="AL321" s="64"/>
      <c r="AW321" s="64"/>
      <c r="BF321" s="64"/>
      <c r="BZ321" s="64"/>
    </row>
    <row r="322" spans="7:78" x14ac:dyDescent="0.25">
      <c r="G322" s="64"/>
      <c r="R322" s="64"/>
      <c r="AB322" s="64"/>
      <c r="AL322" s="64"/>
      <c r="AW322" s="64"/>
      <c r="BF322" s="64"/>
      <c r="BZ322" s="64"/>
    </row>
    <row r="323" spans="7:78" x14ac:dyDescent="0.25">
      <c r="G323" s="64"/>
      <c r="R323" s="64"/>
      <c r="AB323" s="64"/>
      <c r="AL323" s="64"/>
      <c r="AW323" s="64"/>
      <c r="BF323" s="64"/>
      <c r="BZ323" s="64"/>
    </row>
    <row r="324" spans="7:78" x14ac:dyDescent="0.25">
      <c r="G324" s="64"/>
      <c r="R324" s="64"/>
      <c r="AB324" s="64"/>
      <c r="AL324" s="64"/>
      <c r="AW324" s="64"/>
      <c r="BF324" s="64"/>
      <c r="BZ324" s="64"/>
    </row>
    <row r="325" spans="7:78" x14ac:dyDescent="0.25">
      <c r="G325" s="64"/>
      <c r="R325" s="64"/>
      <c r="AB325" s="64"/>
      <c r="AL325" s="64"/>
      <c r="AW325" s="64"/>
      <c r="BF325" s="64"/>
      <c r="BZ325" s="64"/>
    </row>
    <row r="326" spans="7:78" x14ac:dyDescent="0.25">
      <c r="G326" s="64"/>
      <c r="R326" s="64"/>
      <c r="AB326" s="64"/>
      <c r="AL326" s="64"/>
      <c r="AW326" s="64"/>
      <c r="BF326" s="64"/>
      <c r="BZ326" s="64"/>
    </row>
    <row r="327" spans="7:78" x14ac:dyDescent="0.25">
      <c r="G327" s="64"/>
      <c r="R327" s="64"/>
      <c r="AB327" s="64"/>
      <c r="AL327" s="64"/>
      <c r="AW327" s="64"/>
      <c r="BF327" s="64"/>
      <c r="BZ327" s="64"/>
    </row>
    <row r="328" spans="7:78" x14ac:dyDescent="0.25">
      <c r="G328" s="64"/>
      <c r="R328" s="64"/>
      <c r="AB328" s="64"/>
      <c r="AL328" s="64"/>
      <c r="AW328" s="64"/>
      <c r="BF328" s="64"/>
      <c r="BZ328" s="64"/>
    </row>
    <row r="329" spans="7:78" x14ac:dyDescent="0.25">
      <c r="G329" s="64"/>
      <c r="R329" s="64"/>
      <c r="AB329" s="64"/>
      <c r="AL329" s="64"/>
      <c r="AW329" s="64"/>
      <c r="BF329" s="64"/>
      <c r="BZ329" s="64"/>
    </row>
    <row r="330" spans="7:78" x14ac:dyDescent="0.25">
      <c r="G330" s="64"/>
      <c r="R330" s="64"/>
      <c r="AB330" s="64"/>
      <c r="AL330" s="64"/>
      <c r="AW330" s="64"/>
      <c r="BF330" s="64"/>
      <c r="BZ330" s="64"/>
    </row>
    <row r="331" spans="7:78" x14ac:dyDescent="0.25">
      <c r="G331" s="64"/>
      <c r="R331" s="64"/>
      <c r="AB331" s="64"/>
      <c r="AL331" s="64"/>
      <c r="AW331" s="64"/>
      <c r="BF331" s="64"/>
      <c r="BZ331" s="64"/>
    </row>
    <row r="332" spans="7:78" x14ac:dyDescent="0.25">
      <c r="G332" s="64"/>
      <c r="R332" s="64"/>
      <c r="AB332" s="64"/>
      <c r="AL332" s="64"/>
      <c r="AW332" s="64"/>
      <c r="BF332" s="64"/>
      <c r="BZ332" s="64"/>
    </row>
    <row r="333" spans="7:78" x14ac:dyDescent="0.25">
      <c r="G333" s="64"/>
      <c r="R333" s="64"/>
      <c r="AB333" s="64"/>
      <c r="AL333" s="64"/>
      <c r="AW333" s="64"/>
      <c r="BF333" s="64"/>
      <c r="BZ333" s="64"/>
    </row>
    <row r="334" spans="7:78" x14ac:dyDescent="0.25">
      <c r="G334" s="64"/>
      <c r="R334" s="64"/>
      <c r="AB334" s="64"/>
      <c r="AL334" s="64"/>
      <c r="AW334" s="64"/>
      <c r="BF334" s="64"/>
      <c r="BZ334" s="64"/>
    </row>
    <row r="335" spans="7:78" x14ac:dyDescent="0.25">
      <c r="G335" s="64"/>
      <c r="R335" s="64"/>
      <c r="AB335" s="64"/>
      <c r="AL335" s="64"/>
      <c r="AW335" s="64"/>
      <c r="BF335" s="64"/>
      <c r="BZ335" s="64"/>
    </row>
    <row r="336" spans="7:78" x14ac:dyDescent="0.25">
      <c r="G336" s="64"/>
      <c r="R336" s="64"/>
      <c r="AB336" s="64"/>
      <c r="AL336" s="64"/>
      <c r="AW336" s="64"/>
      <c r="BF336" s="64"/>
      <c r="BZ336" s="64"/>
    </row>
    <row r="337" spans="7:78" x14ac:dyDescent="0.25">
      <c r="G337" s="64"/>
      <c r="R337" s="64"/>
      <c r="AB337" s="64"/>
      <c r="AL337" s="64"/>
      <c r="AW337" s="64"/>
      <c r="BF337" s="64"/>
      <c r="BZ337" s="64"/>
    </row>
    <row r="338" spans="7:78" x14ac:dyDescent="0.25">
      <c r="G338" s="64"/>
      <c r="R338" s="64"/>
      <c r="AB338" s="64"/>
      <c r="AL338" s="64"/>
      <c r="AW338" s="64"/>
      <c r="BF338" s="64"/>
      <c r="BZ338" s="64"/>
    </row>
    <row r="339" spans="7:78" x14ac:dyDescent="0.25">
      <c r="G339" s="64"/>
      <c r="R339" s="64"/>
      <c r="AB339" s="64"/>
      <c r="AL339" s="64"/>
      <c r="AW339" s="64"/>
      <c r="BF339" s="64"/>
      <c r="BZ339" s="64"/>
    </row>
    <row r="340" spans="7:78" x14ac:dyDescent="0.25">
      <c r="G340" s="64"/>
      <c r="R340" s="64"/>
      <c r="AB340" s="64"/>
      <c r="AL340" s="64"/>
      <c r="AW340" s="64"/>
      <c r="BF340" s="64"/>
      <c r="BZ340" s="64"/>
    </row>
    <row r="341" spans="7:78" x14ac:dyDescent="0.25">
      <c r="G341" s="64"/>
      <c r="R341" s="64"/>
      <c r="AB341" s="64"/>
      <c r="AL341" s="64"/>
      <c r="AW341" s="64"/>
      <c r="BF341" s="64"/>
      <c r="BZ341" s="64"/>
    </row>
    <row r="342" spans="7:78" x14ac:dyDescent="0.25">
      <c r="G342" s="64"/>
      <c r="R342" s="64"/>
      <c r="AB342" s="64"/>
      <c r="AL342" s="64"/>
      <c r="AW342" s="64"/>
      <c r="BF342" s="64"/>
      <c r="BZ342" s="64"/>
    </row>
    <row r="343" spans="7:78" x14ac:dyDescent="0.25">
      <c r="G343" s="64"/>
      <c r="R343" s="64"/>
      <c r="AB343" s="64"/>
      <c r="AL343" s="64"/>
      <c r="AW343" s="64"/>
      <c r="BF343" s="64"/>
      <c r="BZ343" s="64"/>
    </row>
    <row r="344" spans="7:78" x14ac:dyDescent="0.25">
      <c r="G344" s="64"/>
      <c r="R344" s="64"/>
      <c r="AB344" s="64"/>
      <c r="AL344" s="64"/>
      <c r="AW344" s="64"/>
      <c r="BF344" s="64"/>
      <c r="BZ344" s="64"/>
    </row>
    <row r="345" spans="7:78" x14ac:dyDescent="0.25">
      <c r="G345" s="64"/>
      <c r="R345" s="64"/>
      <c r="AB345" s="64"/>
      <c r="AL345" s="64"/>
      <c r="AW345" s="64"/>
      <c r="BF345" s="64"/>
      <c r="BZ345" s="64"/>
    </row>
    <row r="346" spans="7:78" x14ac:dyDescent="0.25">
      <c r="G346" s="64"/>
      <c r="R346" s="64"/>
      <c r="AB346" s="64"/>
      <c r="AL346" s="64"/>
      <c r="AW346" s="64"/>
      <c r="BF346" s="64"/>
      <c r="BZ346" s="64"/>
    </row>
    <row r="347" spans="7:78" x14ac:dyDescent="0.25">
      <c r="G347" s="64"/>
      <c r="R347" s="64"/>
      <c r="AB347" s="64"/>
      <c r="AL347" s="64"/>
      <c r="AW347" s="64"/>
      <c r="BF347" s="64"/>
      <c r="BZ347" s="64"/>
    </row>
    <row r="348" spans="7:78" x14ac:dyDescent="0.25">
      <c r="G348" s="64"/>
      <c r="R348" s="64"/>
      <c r="AB348" s="64"/>
      <c r="AL348" s="64"/>
      <c r="AW348" s="64"/>
      <c r="BF348" s="64"/>
      <c r="BZ348" s="64"/>
    </row>
    <row r="349" spans="7:78" x14ac:dyDescent="0.25">
      <c r="G349" s="64"/>
      <c r="R349" s="64"/>
      <c r="AB349" s="64"/>
      <c r="AL349" s="64"/>
      <c r="AW349" s="64"/>
      <c r="BF349" s="64"/>
      <c r="BZ349" s="64"/>
    </row>
    <row r="350" spans="7:78" x14ac:dyDescent="0.25">
      <c r="G350" s="64"/>
      <c r="R350" s="64"/>
      <c r="AB350" s="64"/>
      <c r="AL350" s="64"/>
      <c r="AW350" s="64"/>
      <c r="BF350" s="64"/>
      <c r="BZ350" s="64"/>
    </row>
    <row r="351" spans="7:78" x14ac:dyDescent="0.25">
      <c r="G351" s="64"/>
      <c r="R351" s="64"/>
      <c r="AB351" s="64"/>
      <c r="AL351" s="64"/>
      <c r="AW351" s="64"/>
      <c r="BF351" s="64"/>
      <c r="BZ351" s="64"/>
    </row>
    <row r="352" spans="7:78" x14ac:dyDescent="0.25">
      <c r="G352" s="64"/>
      <c r="R352" s="64"/>
      <c r="AB352" s="64"/>
      <c r="AL352" s="64"/>
      <c r="AW352" s="64"/>
      <c r="BF352" s="64"/>
      <c r="BZ352" s="64"/>
    </row>
    <row r="353" spans="7:78" x14ac:dyDescent="0.25">
      <c r="G353" s="64"/>
      <c r="R353" s="64"/>
      <c r="AB353" s="64"/>
      <c r="AL353" s="64"/>
      <c r="AW353" s="64"/>
      <c r="BF353" s="64"/>
      <c r="BZ353" s="64"/>
    </row>
    <row r="354" spans="7:78" x14ac:dyDescent="0.25">
      <c r="G354" s="64"/>
      <c r="R354" s="64"/>
      <c r="AB354" s="64"/>
      <c r="AL354" s="64"/>
      <c r="AW354" s="64"/>
      <c r="BF354" s="64"/>
      <c r="BZ354" s="64"/>
    </row>
    <row r="355" spans="7:78" x14ac:dyDescent="0.25">
      <c r="G355" s="64"/>
      <c r="R355" s="64"/>
      <c r="AB355" s="64"/>
      <c r="AL355" s="64"/>
      <c r="AW355" s="64"/>
      <c r="BF355" s="64"/>
      <c r="BZ355" s="64"/>
    </row>
    <row r="356" spans="7:78" x14ac:dyDescent="0.25">
      <c r="G356" s="64"/>
      <c r="R356" s="64"/>
      <c r="AB356" s="64"/>
      <c r="AL356" s="64"/>
      <c r="AW356" s="64"/>
      <c r="BF356" s="64"/>
      <c r="BZ356" s="64"/>
    </row>
    <row r="357" spans="7:78" x14ac:dyDescent="0.25">
      <c r="G357" s="64"/>
      <c r="R357" s="64"/>
      <c r="AB357" s="64"/>
      <c r="AL357" s="64"/>
      <c r="AW357" s="64"/>
      <c r="BF357" s="64"/>
      <c r="BZ357" s="64"/>
    </row>
    <row r="358" spans="7:78" x14ac:dyDescent="0.25">
      <c r="G358" s="64"/>
      <c r="R358" s="64"/>
      <c r="AB358" s="64"/>
      <c r="AL358" s="64"/>
      <c r="AW358" s="64"/>
      <c r="BF358" s="64"/>
      <c r="BZ358" s="64"/>
    </row>
    <row r="359" spans="7:78" x14ac:dyDescent="0.25">
      <c r="G359" s="64"/>
      <c r="R359" s="64"/>
      <c r="AB359" s="64"/>
      <c r="AL359" s="64"/>
      <c r="AW359" s="64"/>
      <c r="BF359" s="64"/>
      <c r="BZ359" s="64"/>
    </row>
    <row r="360" spans="7:78" x14ac:dyDescent="0.25">
      <c r="G360" s="64"/>
      <c r="R360" s="64"/>
      <c r="AB360" s="64"/>
      <c r="AL360" s="64"/>
      <c r="AW360" s="64"/>
      <c r="BF360" s="64"/>
      <c r="BZ360" s="64"/>
    </row>
    <row r="361" spans="7:78" x14ac:dyDescent="0.25">
      <c r="G361" s="64"/>
      <c r="R361" s="64"/>
      <c r="AB361" s="64"/>
      <c r="AL361" s="64"/>
      <c r="AW361" s="64"/>
      <c r="BF361" s="64"/>
      <c r="BZ361" s="64"/>
    </row>
    <row r="362" spans="7:78" x14ac:dyDescent="0.25">
      <c r="G362" s="64"/>
      <c r="R362" s="64"/>
      <c r="AB362" s="64"/>
      <c r="AL362" s="64"/>
      <c r="AW362" s="64"/>
      <c r="BF362" s="64"/>
      <c r="BZ362" s="64"/>
    </row>
    <row r="363" spans="7:78" x14ac:dyDescent="0.25">
      <c r="G363" s="64"/>
      <c r="R363" s="64"/>
      <c r="AB363" s="64"/>
      <c r="AL363" s="64"/>
      <c r="AW363" s="64"/>
      <c r="BF363" s="64"/>
      <c r="BZ363" s="64"/>
    </row>
    <row r="364" spans="7:78" x14ac:dyDescent="0.25">
      <c r="G364" s="64"/>
      <c r="R364" s="64"/>
      <c r="AB364" s="64"/>
      <c r="AL364" s="64"/>
      <c r="AW364" s="64"/>
      <c r="BF364" s="64"/>
      <c r="BZ364" s="64"/>
    </row>
    <row r="365" spans="7:78" x14ac:dyDescent="0.25">
      <c r="G365" s="64"/>
      <c r="R365" s="64"/>
      <c r="AB365" s="64"/>
      <c r="AL365" s="64"/>
      <c r="AW365" s="64"/>
      <c r="BF365" s="64"/>
      <c r="BZ365" s="64"/>
    </row>
    <row r="366" spans="7:78" x14ac:dyDescent="0.25">
      <c r="G366" s="64"/>
      <c r="R366" s="64"/>
      <c r="AB366" s="64"/>
      <c r="AL366" s="64"/>
      <c r="AW366" s="64"/>
      <c r="BF366" s="64"/>
      <c r="BZ366" s="64"/>
    </row>
    <row r="367" spans="7:78" x14ac:dyDescent="0.25">
      <c r="G367" s="64"/>
      <c r="R367" s="64"/>
      <c r="AB367" s="64"/>
      <c r="AL367" s="64"/>
      <c r="AW367" s="64"/>
      <c r="BF367" s="64"/>
      <c r="BZ367" s="64"/>
    </row>
    <row r="368" spans="7:78" x14ac:dyDescent="0.25">
      <c r="G368" s="64"/>
      <c r="R368" s="64"/>
      <c r="AB368" s="64"/>
      <c r="AL368" s="64"/>
      <c r="AW368" s="64"/>
      <c r="BF368" s="64"/>
      <c r="BZ368" s="64"/>
    </row>
    <row r="369" spans="7:78" x14ac:dyDescent="0.25">
      <c r="G369" s="64"/>
      <c r="R369" s="64"/>
      <c r="AB369" s="64"/>
      <c r="AL369" s="64"/>
      <c r="AW369" s="64"/>
      <c r="BF369" s="64"/>
      <c r="BZ369" s="64"/>
    </row>
    <row r="370" spans="7:78" x14ac:dyDescent="0.25">
      <c r="G370" s="64"/>
      <c r="R370" s="64"/>
      <c r="AB370" s="64"/>
      <c r="AL370" s="64"/>
      <c r="AW370" s="64"/>
      <c r="BF370" s="64"/>
      <c r="BZ370" s="64"/>
    </row>
    <row r="371" spans="7:78" x14ac:dyDescent="0.25">
      <c r="G371" s="64"/>
      <c r="R371" s="64"/>
      <c r="AB371" s="64"/>
      <c r="AL371" s="64"/>
      <c r="AW371" s="64"/>
      <c r="BF371" s="64"/>
      <c r="BZ371" s="64"/>
    </row>
    <row r="372" spans="7:78" x14ac:dyDescent="0.25">
      <c r="G372" s="64"/>
      <c r="R372" s="64"/>
      <c r="AB372" s="64"/>
      <c r="AL372" s="64"/>
      <c r="AW372" s="64"/>
      <c r="BF372" s="64"/>
      <c r="BZ372" s="64"/>
    </row>
    <row r="373" spans="7:78" x14ac:dyDescent="0.25">
      <c r="G373" s="64"/>
      <c r="R373" s="64"/>
      <c r="AB373" s="64"/>
      <c r="AL373" s="64"/>
      <c r="AW373" s="64"/>
      <c r="BF373" s="64"/>
      <c r="BZ373" s="64"/>
    </row>
    <row r="374" spans="7:78" x14ac:dyDescent="0.25">
      <c r="G374" s="64"/>
      <c r="R374" s="64"/>
      <c r="AB374" s="64"/>
      <c r="AL374" s="64"/>
      <c r="AW374" s="64"/>
      <c r="BF374" s="64"/>
      <c r="BZ374" s="64"/>
    </row>
    <row r="375" spans="7:78" x14ac:dyDescent="0.25">
      <c r="G375" s="64"/>
      <c r="R375" s="64"/>
      <c r="AB375" s="64"/>
      <c r="AL375" s="64"/>
      <c r="AW375" s="64"/>
      <c r="BF375" s="64"/>
      <c r="BZ375" s="64"/>
    </row>
    <row r="376" spans="7:78" x14ac:dyDescent="0.25">
      <c r="G376" s="64"/>
      <c r="R376" s="64"/>
      <c r="AB376" s="64"/>
      <c r="AL376" s="64"/>
      <c r="AW376" s="64"/>
      <c r="BF376" s="64"/>
      <c r="BZ376" s="64"/>
    </row>
    <row r="377" spans="7:78" x14ac:dyDescent="0.25">
      <c r="G377" s="64"/>
      <c r="R377" s="64"/>
      <c r="AB377" s="64"/>
      <c r="AL377" s="64"/>
      <c r="AW377" s="64"/>
      <c r="BF377" s="64"/>
      <c r="BZ377" s="64"/>
    </row>
    <row r="378" spans="7:78" x14ac:dyDescent="0.25">
      <c r="G378" s="64"/>
      <c r="R378" s="64"/>
      <c r="AB378" s="64"/>
      <c r="AL378" s="64"/>
      <c r="AW378" s="64"/>
      <c r="BF378" s="64"/>
      <c r="BZ378" s="64"/>
    </row>
    <row r="379" spans="7:78" x14ac:dyDescent="0.25">
      <c r="G379" s="64"/>
      <c r="R379" s="64"/>
      <c r="AB379" s="64"/>
      <c r="AL379" s="64"/>
      <c r="AW379" s="64"/>
      <c r="BF379" s="64"/>
      <c r="BZ379" s="64"/>
    </row>
    <row r="380" spans="7:78" x14ac:dyDescent="0.25">
      <c r="G380" s="64"/>
      <c r="R380" s="64"/>
      <c r="AB380" s="64"/>
      <c r="AL380" s="64"/>
      <c r="AW380" s="64"/>
      <c r="BF380" s="64"/>
      <c r="BZ380" s="64"/>
    </row>
    <row r="381" spans="7:78" x14ac:dyDescent="0.25">
      <c r="G381" s="64"/>
      <c r="R381" s="64"/>
      <c r="AB381" s="64"/>
      <c r="AL381" s="64"/>
      <c r="AW381" s="64"/>
      <c r="BF381" s="64"/>
      <c r="BZ381" s="64"/>
    </row>
    <row r="382" spans="7:78" x14ac:dyDescent="0.25">
      <c r="G382" s="64"/>
      <c r="R382" s="64"/>
      <c r="AB382" s="64"/>
      <c r="AL382" s="64"/>
      <c r="AW382" s="64"/>
      <c r="BF382" s="64"/>
      <c r="BZ382" s="64"/>
    </row>
    <row r="383" spans="7:78" x14ac:dyDescent="0.25">
      <c r="G383" s="64"/>
      <c r="R383" s="64"/>
      <c r="AB383" s="64"/>
      <c r="AL383" s="64"/>
      <c r="AW383" s="64"/>
      <c r="BF383" s="64"/>
      <c r="BZ383" s="64"/>
    </row>
    <row r="384" spans="7:78" x14ac:dyDescent="0.25">
      <c r="G384" s="64"/>
      <c r="R384" s="64"/>
      <c r="AB384" s="64"/>
      <c r="AL384" s="64"/>
      <c r="AW384" s="64"/>
      <c r="BF384" s="64"/>
      <c r="BZ384" s="64"/>
    </row>
    <row r="385" spans="7:78" x14ac:dyDescent="0.25">
      <c r="G385" s="64"/>
      <c r="R385" s="64"/>
      <c r="AB385" s="64"/>
      <c r="AL385" s="64"/>
      <c r="AW385" s="64"/>
      <c r="BF385" s="64"/>
      <c r="BZ385" s="64"/>
    </row>
    <row r="386" spans="7:78" x14ac:dyDescent="0.25">
      <c r="G386" s="64"/>
      <c r="R386" s="64"/>
      <c r="AB386" s="64"/>
      <c r="AL386" s="64"/>
      <c r="AW386" s="64"/>
      <c r="BF386" s="64"/>
      <c r="BZ386" s="64"/>
    </row>
    <row r="387" spans="7:78" x14ac:dyDescent="0.25">
      <c r="G387" s="64"/>
      <c r="R387" s="64"/>
      <c r="AB387" s="64"/>
      <c r="AL387" s="64"/>
      <c r="AW387" s="64"/>
      <c r="BF387" s="64"/>
      <c r="BZ387" s="64"/>
    </row>
    <row r="388" spans="7:78" x14ac:dyDescent="0.25">
      <c r="G388" s="64"/>
      <c r="R388" s="64"/>
      <c r="AB388" s="64"/>
      <c r="AL388" s="64"/>
      <c r="AW388" s="64"/>
      <c r="BF388" s="64"/>
      <c r="BZ388" s="64"/>
    </row>
    <row r="389" spans="7:78" x14ac:dyDescent="0.25">
      <c r="G389" s="64"/>
      <c r="R389" s="64"/>
      <c r="AB389" s="64"/>
      <c r="AL389" s="64"/>
      <c r="AW389" s="64"/>
      <c r="BF389" s="64"/>
      <c r="BZ389" s="64"/>
    </row>
    <row r="390" spans="7:78" x14ac:dyDescent="0.25">
      <c r="G390" s="64"/>
      <c r="R390" s="64"/>
      <c r="AB390" s="64"/>
      <c r="AL390" s="64"/>
      <c r="AW390" s="64"/>
      <c r="BF390" s="64"/>
      <c r="BZ390" s="64"/>
    </row>
    <row r="391" spans="7:78" x14ac:dyDescent="0.25">
      <c r="G391" s="64"/>
      <c r="R391" s="64"/>
      <c r="AB391" s="64"/>
      <c r="AL391" s="64"/>
      <c r="AW391" s="64"/>
      <c r="BF391" s="64"/>
      <c r="BZ391" s="64"/>
    </row>
    <row r="392" spans="7:78" x14ac:dyDescent="0.25">
      <c r="G392" s="64"/>
      <c r="R392" s="64"/>
      <c r="AB392" s="64"/>
      <c r="AL392" s="64"/>
      <c r="AW392" s="64"/>
      <c r="BF392" s="64"/>
      <c r="BZ392" s="64"/>
    </row>
    <row r="393" spans="7:78" x14ac:dyDescent="0.25">
      <c r="G393" s="64"/>
      <c r="R393" s="64"/>
      <c r="AB393" s="64"/>
      <c r="AL393" s="64"/>
      <c r="AW393" s="64"/>
      <c r="BF393" s="64"/>
      <c r="BZ393" s="64"/>
    </row>
    <row r="394" spans="7:78" x14ac:dyDescent="0.25">
      <c r="G394" s="64"/>
      <c r="R394" s="64"/>
      <c r="AB394" s="64"/>
      <c r="AL394" s="64"/>
      <c r="AW394" s="64"/>
      <c r="BF394" s="64"/>
      <c r="BZ394" s="64"/>
    </row>
    <row r="395" spans="7:78" x14ac:dyDescent="0.25">
      <c r="G395" s="64"/>
      <c r="R395" s="64"/>
      <c r="AB395" s="64"/>
      <c r="AL395" s="64"/>
      <c r="AW395" s="64"/>
      <c r="BF395" s="64"/>
      <c r="BZ395" s="64"/>
    </row>
    <row r="396" spans="7:78" x14ac:dyDescent="0.25">
      <c r="G396" s="64"/>
      <c r="R396" s="64"/>
      <c r="AB396" s="64"/>
      <c r="AL396" s="64"/>
      <c r="AW396" s="64"/>
      <c r="BF396" s="64"/>
      <c r="BZ396" s="64"/>
    </row>
    <row r="397" spans="7:78" x14ac:dyDescent="0.25">
      <c r="G397" s="64"/>
      <c r="R397" s="64"/>
      <c r="AB397" s="64"/>
      <c r="AL397" s="64"/>
      <c r="AW397" s="64"/>
      <c r="BF397" s="64"/>
      <c r="BZ397" s="64"/>
    </row>
    <row r="398" spans="7:78" x14ac:dyDescent="0.25">
      <c r="G398" s="64"/>
      <c r="R398" s="64"/>
      <c r="AB398" s="64"/>
      <c r="AL398" s="64"/>
      <c r="AW398" s="64"/>
      <c r="BF398" s="64"/>
      <c r="BZ398" s="6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O398"/>
  <sheetViews>
    <sheetView zoomScale="50" zoomScaleNormal="50" workbookViewId="0">
      <selection activeCell="F8" sqref="F8"/>
    </sheetView>
  </sheetViews>
  <sheetFormatPr defaultColWidth="8.75" defaultRowHeight="15.75" x14ac:dyDescent="0.25"/>
  <cols>
    <col min="1" max="1" width="8.75" style="62"/>
    <col min="2" max="2" width="12.75" style="62" customWidth="1"/>
    <col min="3" max="11" width="8.75" style="62"/>
    <col min="12" max="12" width="11.25" style="62" customWidth="1"/>
    <col min="13" max="13" width="41.25" style="62" customWidth="1"/>
    <col min="14" max="14" width="8.75" style="62"/>
    <col min="15" max="15" width="38.125" style="62" customWidth="1"/>
    <col min="16" max="21" width="8.75" style="62"/>
    <col min="22" max="22" width="37.375" style="62" customWidth="1"/>
    <col min="23" max="39" width="8.75" style="62"/>
    <col min="40" max="40" width="22.625" style="62" customWidth="1"/>
    <col min="41" max="50" width="8.75" style="62"/>
    <col min="51" max="51" width="12.5" style="62" customWidth="1"/>
    <col min="52" max="16384" width="8.75" style="62"/>
  </cols>
  <sheetData>
    <row r="1" spans="2:93" ht="18.75" x14ac:dyDescent="0.3">
      <c r="B1" s="60" t="s">
        <v>375</v>
      </c>
      <c r="C1" s="62" t="s">
        <v>10</v>
      </c>
      <c r="D1" s="62" t="s">
        <v>402</v>
      </c>
      <c r="H1" s="64"/>
      <c r="J1" s="34" t="s">
        <v>400</v>
      </c>
      <c r="Y1" s="64"/>
      <c r="AA1" s="34" t="s">
        <v>501</v>
      </c>
      <c r="AJ1" s="64"/>
      <c r="AL1" s="34" t="s">
        <v>500</v>
      </c>
      <c r="AU1" s="64"/>
      <c r="AW1" s="34" t="s">
        <v>506</v>
      </c>
      <c r="BE1" s="64"/>
      <c r="BG1" s="34" t="s">
        <v>502</v>
      </c>
      <c r="BM1" s="64"/>
      <c r="BO1" s="34" t="s">
        <v>504</v>
      </c>
      <c r="CA1" s="64"/>
      <c r="CC1" s="34" t="s">
        <v>505</v>
      </c>
    </row>
    <row r="2" spans="2:93" x14ac:dyDescent="0.25">
      <c r="B2" s="62" t="s">
        <v>405</v>
      </c>
      <c r="C2" s="62" t="s">
        <v>439</v>
      </c>
      <c r="H2" s="64"/>
      <c r="Y2" s="64"/>
      <c r="AA2" s="5" t="s">
        <v>205</v>
      </c>
      <c r="AB2" s="6">
        <v>92</v>
      </c>
      <c r="AJ2" s="64"/>
      <c r="AL2" s="5" t="s">
        <v>91</v>
      </c>
      <c r="AM2" s="6">
        <v>891</v>
      </c>
      <c r="AU2" s="64"/>
      <c r="AW2" s="5" t="s">
        <v>91</v>
      </c>
      <c r="AX2" s="6">
        <v>891</v>
      </c>
      <c r="BE2" s="64"/>
      <c r="BG2" s="5" t="s">
        <v>91</v>
      </c>
      <c r="BH2" s="6">
        <v>891</v>
      </c>
      <c r="BM2" s="64"/>
      <c r="BO2" s="5" t="s">
        <v>205</v>
      </c>
      <c r="BP2" s="6">
        <v>6286719</v>
      </c>
      <c r="CA2" s="64"/>
      <c r="CC2" s="5" t="s">
        <v>205</v>
      </c>
      <c r="CD2" s="6">
        <v>6286719</v>
      </c>
    </row>
    <row r="3" spans="2:93" x14ac:dyDescent="0.25">
      <c r="B3" s="62" t="s">
        <v>0</v>
      </c>
      <c r="C3" s="62">
        <v>891</v>
      </c>
      <c r="H3" s="64"/>
      <c r="Y3" s="64"/>
      <c r="AA3" s="59" t="s">
        <v>64</v>
      </c>
      <c r="AB3" s="6" t="s">
        <v>499</v>
      </c>
      <c r="AJ3" s="64"/>
      <c r="AL3" s="59" t="s">
        <v>64</v>
      </c>
      <c r="AM3" s="6" t="s">
        <v>488</v>
      </c>
      <c r="AU3" s="64"/>
      <c r="AW3" s="59" t="s">
        <v>64</v>
      </c>
      <c r="AX3" s="6" t="s">
        <v>488</v>
      </c>
      <c r="BE3" s="64"/>
      <c r="BG3" s="59" t="s">
        <v>64</v>
      </c>
      <c r="BH3" s="6" t="s">
        <v>488</v>
      </c>
      <c r="BM3" s="64"/>
      <c r="BO3" s="59" t="s">
        <v>64</v>
      </c>
      <c r="BP3" s="6" t="s">
        <v>488</v>
      </c>
      <c r="CA3" s="64"/>
      <c r="CC3" s="59" t="s">
        <v>64</v>
      </c>
      <c r="CD3" s="6" t="s">
        <v>488</v>
      </c>
    </row>
    <row r="4" spans="2:93" x14ac:dyDescent="0.25">
      <c r="B4" s="62" t="s">
        <v>416</v>
      </c>
      <c r="C4" s="62">
        <v>6286719</v>
      </c>
      <c r="H4" s="64"/>
      <c r="Y4" s="64"/>
      <c r="AJ4" s="64"/>
      <c r="AU4" s="64"/>
      <c r="BE4" s="64"/>
      <c r="BM4" s="64"/>
      <c r="CA4" s="64"/>
    </row>
    <row r="5" spans="2:93" x14ac:dyDescent="0.25">
      <c r="B5" s="62" t="s">
        <v>421</v>
      </c>
      <c r="C5" s="35">
        <v>0.88200000000000001</v>
      </c>
      <c r="H5" s="64"/>
      <c r="Y5" s="64"/>
      <c r="AJ5" s="64"/>
      <c r="AU5" s="64"/>
      <c r="BE5" s="64"/>
      <c r="BM5" s="64"/>
      <c r="CA5" s="64"/>
    </row>
    <row r="6" spans="2:93" x14ac:dyDescent="0.25">
      <c r="B6" s="78" t="s">
        <v>422</v>
      </c>
      <c r="C6" s="79">
        <f>1-C5</f>
        <v>0.11799999999999999</v>
      </c>
      <c r="H6" s="64"/>
      <c r="Y6" s="64"/>
      <c r="AB6" s="4" t="s">
        <v>233</v>
      </c>
      <c r="AJ6" s="64"/>
      <c r="AM6" s="4" t="s">
        <v>244</v>
      </c>
      <c r="AU6" s="64"/>
      <c r="AX6" s="4" t="s">
        <v>326</v>
      </c>
      <c r="BE6" s="64"/>
      <c r="BH6" s="4" t="s">
        <v>255</v>
      </c>
      <c r="BM6" s="64"/>
      <c r="BP6" s="4" t="s">
        <v>346</v>
      </c>
      <c r="CA6" s="64"/>
      <c r="CD6" s="4" t="s">
        <v>482</v>
      </c>
    </row>
    <row r="7" spans="2:93" x14ac:dyDescent="0.25">
      <c r="B7" s="62" t="s">
        <v>429</v>
      </c>
      <c r="C7" s="35">
        <v>0.53900000000000003</v>
      </c>
      <c r="D7" s="76">
        <v>0.52200000000000002</v>
      </c>
      <c r="H7" s="64"/>
      <c r="Y7" s="64"/>
      <c r="AB7" s="24" t="s">
        <v>369</v>
      </c>
      <c r="AJ7" s="64"/>
      <c r="AM7" s="24" t="s">
        <v>362</v>
      </c>
      <c r="AU7" s="64"/>
      <c r="AX7" s="24" t="s">
        <v>247</v>
      </c>
      <c r="BE7" s="64"/>
      <c r="BH7" s="24" t="s">
        <v>503</v>
      </c>
      <c r="BM7" s="64"/>
      <c r="BP7" s="24" t="s">
        <v>347</v>
      </c>
      <c r="BY7" s="62" t="s">
        <v>475</v>
      </c>
      <c r="CA7" s="64"/>
      <c r="CD7" s="24" t="s">
        <v>453</v>
      </c>
      <c r="CM7" s="62" t="s">
        <v>483</v>
      </c>
      <c r="CN7" s="62" t="s">
        <v>484</v>
      </c>
      <c r="CO7" s="62" t="s">
        <v>475</v>
      </c>
    </row>
    <row r="8" spans="2:93" x14ac:dyDescent="0.25">
      <c r="B8" s="62" t="s">
        <v>191</v>
      </c>
      <c r="C8" s="35">
        <v>0.2</v>
      </c>
      <c r="D8" s="76">
        <v>0.32300000000000001</v>
      </c>
      <c r="H8" s="64"/>
      <c r="Y8" s="64"/>
      <c r="AD8" s="62" t="s">
        <v>3</v>
      </c>
      <c r="AE8" s="62" t="s">
        <v>4</v>
      </c>
      <c r="AJ8" s="64"/>
      <c r="AO8" s="62" t="s">
        <v>3</v>
      </c>
      <c r="AP8" s="62" t="s">
        <v>4</v>
      </c>
      <c r="AU8" s="64"/>
      <c r="AZ8" s="62" t="s">
        <v>3</v>
      </c>
      <c r="BA8" s="62" t="s">
        <v>4</v>
      </c>
      <c r="BE8" s="64"/>
      <c r="BJ8" s="62" t="s">
        <v>3</v>
      </c>
      <c r="BK8" s="62" t="s">
        <v>4</v>
      </c>
      <c r="BM8" s="64"/>
      <c r="BR8" s="62" t="s">
        <v>3</v>
      </c>
      <c r="BS8" s="62" t="s">
        <v>4</v>
      </c>
      <c r="BV8" s="62" t="s">
        <v>472</v>
      </c>
      <c r="BW8" s="24" t="s">
        <v>347</v>
      </c>
      <c r="BX8" s="62">
        <f>BR9</f>
        <v>331623</v>
      </c>
      <c r="BY8" s="35">
        <f>BX8/$BP$2</f>
        <v>5.2749772973788078E-2</v>
      </c>
      <c r="CA8" s="64"/>
      <c r="CF8" s="62" t="s">
        <v>3</v>
      </c>
      <c r="CG8" s="62" t="s">
        <v>4</v>
      </c>
      <c r="CJ8" s="62" t="s">
        <v>472</v>
      </c>
      <c r="CK8" s="24" t="s">
        <v>347</v>
      </c>
      <c r="CL8" s="62">
        <f>SUM(CF9:CF10)</f>
        <v>197563</v>
      </c>
      <c r="CM8" s="35">
        <f>CL8/$CD$2</f>
        <v>3.1425454199559423E-2</v>
      </c>
      <c r="CN8" s="35">
        <f>CM8*(-1)</f>
        <v>-3.1425454199559423E-2</v>
      </c>
      <c r="CO8" s="76">
        <v>5.2749772973788078E-2</v>
      </c>
    </row>
    <row r="9" spans="2:93" x14ac:dyDescent="0.25">
      <c r="B9" s="62" t="s">
        <v>444</v>
      </c>
      <c r="C9" s="77">
        <v>5.09</v>
      </c>
      <c r="D9" s="77">
        <v>5.77</v>
      </c>
      <c r="H9" s="64"/>
      <c r="K9" s="30" t="s">
        <v>191</v>
      </c>
      <c r="L9" s="62" t="s">
        <v>189</v>
      </c>
      <c r="M9" s="8" t="s">
        <v>401</v>
      </c>
      <c r="P9" s="62" t="s">
        <v>10</v>
      </c>
      <c r="Q9" s="62" t="s">
        <v>189</v>
      </c>
      <c r="R9" s="62" t="s">
        <v>402</v>
      </c>
      <c r="W9" s="74" t="s">
        <v>120</v>
      </c>
      <c r="Y9" s="64"/>
      <c r="AB9" s="62" t="s">
        <v>6</v>
      </c>
      <c r="AC9" s="62" t="s">
        <v>225</v>
      </c>
      <c r="AD9" s="62">
        <v>20</v>
      </c>
      <c r="AE9" s="62">
        <v>21.7</v>
      </c>
      <c r="AJ9" s="64"/>
      <c r="AM9" s="62" t="s">
        <v>6</v>
      </c>
      <c r="AN9" s="62" t="s">
        <v>235</v>
      </c>
      <c r="AO9" s="62">
        <v>222</v>
      </c>
      <c r="AP9" s="62">
        <v>24.9</v>
      </c>
      <c r="AU9" s="64"/>
      <c r="AX9" s="62" t="s">
        <v>6</v>
      </c>
      <c r="AY9" s="62" t="s">
        <v>313</v>
      </c>
      <c r="AZ9" s="62">
        <v>30</v>
      </c>
      <c r="BA9" s="62">
        <v>3.4</v>
      </c>
      <c r="BE9" s="64"/>
      <c r="BH9" s="62" t="s">
        <v>6</v>
      </c>
      <c r="BI9" s="62" t="s">
        <v>252</v>
      </c>
      <c r="BJ9" s="62">
        <v>61</v>
      </c>
      <c r="BK9" s="62">
        <v>6.8</v>
      </c>
      <c r="BM9" s="64"/>
      <c r="BP9" s="62" t="s">
        <v>6</v>
      </c>
      <c r="BQ9" s="62" t="s">
        <v>331</v>
      </c>
      <c r="BR9" s="62">
        <v>331623</v>
      </c>
      <c r="BS9" s="62">
        <v>5.3</v>
      </c>
      <c r="BV9" s="62" t="s">
        <v>473</v>
      </c>
      <c r="BW9" s="24" t="s">
        <v>348</v>
      </c>
      <c r="BX9" s="62">
        <f>BR19</f>
        <v>832585</v>
      </c>
      <c r="BY9" s="35">
        <f t="shared" ref="BY9:BY21" si="0">BX9/$BP$2</f>
        <v>0.13243553592899571</v>
      </c>
      <c r="CA9" s="64"/>
      <c r="CD9" s="62" t="s">
        <v>6</v>
      </c>
      <c r="CE9" s="62" t="s">
        <v>454</v>
      </c>
      <c r="CF9" s="62">
        <v>14112</v>
      </c>
      <c r="CG9" s="62">
        <v>0.2</v>
      </c>
      <c r="CJ9" s="62" t="s">
        <v>473</v>
      </c>
      <c r="CK9" s="24" t="s">
        <v>348</v>
      </c>
      <c r="CL9" s="62">
        <f>SUM(CF22:CF23)</f>
        <v>663245</v>
      </c>
      <c r="CM9" s="35">
        <f t="shared" ref="CM9:CM21" si="1">CL9/$CD$2</f>
        <v>0.10549938688209223</v>
      </c>
      <c r="CN9" s="35">
        <f t="shared" ref="CN9:CN21" si="2">CM9*(-1)</f>
        <v>-0.10549938688209223</v>
      </c>
      <c r="CO9" s="76">
        <v>0.13243553592899571</v>
      </c>
    </row>
    <row r="10" spans="2:93" x14ac:dyDescent="0.25">
      <c r="B10" s="62" t="s">
        <v>693</v>
      </c>
      <c r="C10" s="77">
        <v>0.52500000000000002</v>
      </c>
      <c r="D10" s="77">
        <v>0.93</v>
      </c>
      <c r="H10" s="64"/>
      <c r="K10" s="57">
        <v>0.37500023310414532</v>
      </c>
      <c r="L10" s="62">
        <v>3.178871083863391E-2</v>
      </c>
      <c r="M10" s="58" t="s">
        <v>45</v>
      </c>
      <c r="O10" s="58" t="s">
        <v>55</v>
      </c>
      <c r="P10" s="57">
        <v>9.5238630867349808E-2</v>
      </c>
      <c r="Q10" s="62">
        <v>1.9274841506557214E-2</v>
      </c>
      <c r="R10" s="76">
        <f>W20</f>
        <v>0.11694161191872102</v>
      </c>
      <c r="V10" s="30" t="s">
        <v>236</v>
      </c>
      <c r="W10" s="41">
        <v>0.4636029800014988</v>
      </c>
      <c r="Y10" s="64"/>
      <c r="AC10" s="62" t="s">
        <v>226</v>
      </c>
      <c r="AD10" s="62">
        <v>41</v>
      </c>
      <c r="AE10" s="62">
        <v>44.6</v>
      </c>
      <c r="AJ10" s="64"/>
      <c r="AN10" s="62" t="s">
        <v>236</v>
      </c>
      <c r="AO10" s="62">
        <v>78</v>
      </c>
      <c r="AP10" s="62">
        <v>8.8000000000000007</v>
      </c>
      <c r="AU10" s="64"/>
      <c r="AY10" s="62" t="s">
        <v>314</v>
      </c>
      <c r="AZ10" s="62">
        <v>121</v>
      </c>
      <c r="BA10" s="62">
        <v>13.6</v>
      </c>
      <c r="BE10" s="64"/>
      <c r="BI10" s="62" t="s">
        <v>253</v>
      </c>
      <c r="BJ10" s="62">
        <v>170</v>
      </c>
      <c r="BK10" s="62">
        <v>19.100000000000001</v>
      </c>
      <c r="BM10" s="64"/>
      <c r="BQ10" s="62" t="s">
        <v>332</v>
      </c>
      <c r="BR10" s="62">
        <v>5948040</v>
      </c>
      <c r="BS10" s="62">
        <v>94.6</v>
      </c>
      <c r="BV10" s="62" t="s">
        <v>474</v>
      </c>
      <c r="BW10" s="24" t="s">
        <v>349</v>
      </c>
      <c r="BX10" s="62">
        <f>BR29</f>
        <v>1220654</v>
      </c>
      <c r="BY10" s="35">
        <f t="shared" si="0"/>
        <v>0.19416391920809567</v>
      </c>
      <c r="CA10" s="64"/>
      <c r="CE10" s="62" t="s">
        <v>455</v>
      </c>
      <c r="CF10" s="62">
        <v>183451</v>
      </c>
      <c r="CG10" s="62">
        <v>2.9</v>
      </c>
      <c r="CJ10" s="62" t="s">
        <v>474</v>
      </c>
      <c r="CK10" s="24" t="s">
        <v>349</v>
      </c>
      <c r="CL10" s="62">
        <f>SUM(CF35:CF36)</f>
        <v>994868</v>
      </c>
      <c r="CM10" s="35">
        <f t="shared" si="1"/>
        <v>0.15824915985588031</v>
      </c>
      <c r="CN10" s="23">
        <f t="shared" si="2"/>
        <v>-0.15824915985588031</v>
      </c>
      <c r="CO10" s="101">
        <v>0.19416391920809567</v>
      </c>
    </row>
    <row r="11" spans="2:93" x14ac:dyDescent="0.25">
      <c r="B11" s="62" t="s">
        <v>438</v>
      </c>
      <c r="C11" s="35">
        <v>0.9670336002790938</v>
      </c>
      <c r="H11" s="64"/>
      <c r="K11" s="57">
        <v>0.33333333333333331</v>
      </c>
      <c r="L11" s="62">
        <v>3.0953585485703438E-2</v>
      </c>
      <c r="M11" s="58" t="s">
        <v>47</v>
      </c>
      <c r="O11" s="58" t="s">
        <v>58</v>
      </c>
      <c r="P11" s="57">
        <v>0.18181701051682209</v>
      </c>
      <c r="Q11" s="62">
        <v>2.5325597403783574E-2</v>
      </c>
      <c r="R11" s="76">
        <f>W23</f>
        <v>0.19291913224158527</v>
      </c>
      <c r="V11" s="30" t="s">
        <v>47</v>
      </c>
      <c r="W11" s="41">
        <v>0.3145452263411691</v>
      </c>
      <c r="Y11" s="64"/>
      <c r="AC11" s="62" t="s">
        <v>227</v>
      </c>
      <c r="AD11" s="62">
        <v>6</v>
      </c>
      <c r="AE11" s="62">
        <v>6.5</v>
      </c>
      <c r="AJ11" s="64"/>
      <c r="AN11" s="62" t="s">
        <v>237</v>
      </c>
      <c r="AO11" s="62">
        <v>54</v>
      </c>
      <c r="AP11" s="62">
        <v>6.1</v>
      </c>
      <c r="AU11" s="64"/>
      <c r="AY11" s="62" t="s">
        <v>315</v>
      </c>
      <c r="AZ11" s="62">
        <v>12</v>
      </c>
      <c r="BA11" s="62">
        <v>1.3</v>
      </c>
      <c r="BE11" s="64"/>
      <c r="BI11" s="62" t="s">
        <v>254</v>
      </c>
      <c r="BJ11" s="62">
        <v>659</v>
      </c>
      <c r="BK11" s="62">
        <v>74</v>
      </c>
      <c r="BM11" s="64"/>
      <c r="BQ11" s="62" t="s">
        <v>43</v>
      </c>
      <c r="BR11" s="62">
        <v>6279663</v>
      </c>
      <c r="BS11" s="62">
        <v>99.9</v>
      </c>
      <c r="BV11" s="62" t="s">
        <v>450</v>
      </c>
      <c r="BW11" s="24" t="s">
        <v>350</v>
      </c>
      <c r="BX11" s="62">
        <f>BR39</f>
        <v>4113532</v>
      </c>
      <c r="BY11" s="35">
        <f t="shared" si="0"/>
        <v>0.65432095819774994</v>
      </c>
      <c r="CA11" s="64"/>
      <c r="CE11" s="62" t="s">
        <v>456</v>
      </c>
      <c r="CF11" s="62">
        <v>84670</v>
      </c>
      <c r="CG11" s="62">
        <v>1.3</v>
      </c>
      <c r="CJ11" s="62" t="s">
        <v>450</v>
      </c>
      <c r="CK11" s="24" t="s">
        <v>350</v>
      </c>
      <c r="CL11" s="62">
        <f>SUM(CF47:CF48)</f>
        <v>3661961</v>
      </c>
      <c r="CM11" s="35">
        <f t="shared" si="1"/>
        <v>0.58249159855880306</v>
      </c>
      <c r="CN11" s="23">
        <f t="shared" si="2"/>
        <v>-0.58249159855880306</v>
      </c>
      <c r="CO11" s="101">
        <v>0.65432095819774994</v>
      </c>
    </row>
    <row r="12" spans="2:93" ht="31.5" x14ac:dyDescent="0.25">
      <c r="B12" s="62" t="s">
        <v>431</v>
      </c>
      <c r="C12" s="62">
        <v>3600</v>
      </c>
      <c r="D12" s="62">
        <v>5300</v>
      </c>
      <c r="H12" s="64"/>
      <c r="K12" s="56">
        <v>0.28572007045818065</v>
      </c>
      <c r="L12" s="62">
        <v>2.9663460725533348E-2</v>
      </c>
      <c r="M12" s="58" t="s">
        <v>48</v>
      </c>
      <c r="O12" s="66" t="s">
        <v>119</v>
      </c>
      <c r="P12" s="57">
        <v>0.32432535958477776</v>
      </c>
      <c r="Q12" s="62">
        <v>2.1704514266055682E-2</v>
      </c>
      <c r="R12" s="76">
        <f>W13</f>
        <v>0.33700000000000002</v>
      </c>
      <c r="V12" s="30" t="s">
        <v>48</v>
      </c>
      <c r="W12" s="41">
        <v>0.33041787413096407</v>
      </c>
      <c r="Y12" s="64"/>
      <c r="AC12" s="62" t="s">
        <v>368</v>
      </c>
      <c r="AD12" s="62">
        <v>2</v>
      </c>
      <c r="AE12" s="62">
        <v>2.2000000000000002</v>
      </c>
      <c r="AJ12" s="64"/>
      <c r="AN12" s="62" t="s">
        <v>238</v>
      </c>
      <c r="AO12" s="62">
        <v>2</v>
      </c>
      <c r="AP12" s="62">
        <v>0.2</v>
      </c>
      <c r="AU12" s="64"/>
      <c r="AY12" s="62" t="s">
        <v>316</v>
      </c>
      <c r="AZ12" s="62">
        <v>3</v>
      </c>
      <c r="BA12" s="62">
        <v>0.3</v>
      </c>
      <c r="BE12" s="64"/>
      <c r="BI12" s="62" t="s">
        <v>43</v>
      </c>
      <c r="BJ12" s="62">
        <v>890</v>
      </c>
      <c r="BK12" s="62">
        <v>99.9</v>
      </c>
      <c r="BM12" s="64"/>
      <c r="BP12" s="62" t="s">
        <v>69</v>
      </c>
      <c r="BQ12" s="62" t="s">
        <v>70</v>
      </c>
      <c r="BR12" s="62">
        <v>7056</v>
      </c>
      <c r="BS12" s="62">
        <v>0.1</v>
      </c>
      <c r="BV12" s="62" t="s">
        <v>449</v>
      </c>
      <c r="BW12" s="24" t="s">
        <v>351</v>
      </c>
      <c r="BX12" s="62">
        <f>BR49</f>
        <v>1418216</v>
      </c>
      <c r="BY12" s="35">
        <f t="shared" si="0"/>
        <v>0.22558921434217116</v>
      </c>
      <c r="CA12" s="64"/>
      <c r="CE12" s="62" t="s">
        <v>457</v>
      </c>
      <c r="CF12" s="62">
        <v>28223</v>
      </c>
      <c r="CG12" s="62">
        <v>0.4</v>
      </c>
      <c r="CJ12" s="62" t="s">
        <v>449</v>
      </c>
      <c r="CK12" s="24" t="s">
        <v>351</v>
      </c>
      <c r="CL12" s="62">
        <f>SUM(CF60:CF61)</f>
        <v>1044258</v>
      </c>
      <c r="CM12" s="35">
        <f t="shared" si="1"/>
        <v>0.16610540410665722</v>
      </c>
      <c r="CN12" s="23">
        <f t="shared" si="2"/>
        <v>-0.16610540410665722</v>
      </c>
      <c r="CO12" s="101">
        <v>0.22558921434217116</v>
      </c>
    </row>
    <row r="13" spans="2:93" x14ac:dyDescent="0.25">
      <c r="B13" s="62" t="s">
        <v>432</v>
      </c>
      <c r="C13" s="88">
        <f>C12/87.18</f>
        <v>41.293874741913278</v>
      </c>
      <c r="D13" s="62">
        <v>61</v>
      </c>
      <c r="H13" s="64"/>
      <c r="K13" s="57">
        <v>0.32432535958477776</v>
      </c>
      <c r="L13" s="62">
        <v>2.1704514266055682E-2</v>
      </c>
      <c r="M13" s="66" t="s">
        <v>119</v>
      </c>
      <c r="O13" s="58" t="s">
        <v>45</v>
      </c>
      <c r="P13" s="57">
        <v>0.37500023310414532</v>
      </c>
      <c r="Q13" s="62">
        <v>3.178871083863391E-2</v>
      </c>
      <c r="R13" s="76">
        <f>W10</f>
        <v>0.4636029800014988</v>
      </c>
      <c r="V13" s="30" t="s">
        <v>119</v>
      </c>
      <c r="W13" s="41">
        <v>0.33700000000000002</v>
      </c>
      <c r="Y13" s="64"/>
      <c r="AC13" s="62" t="s">
        <v>228</v>
      </c>
      <c r="AD13" s="62">
        <v>3</v>
      </c>
      <c r="AE13" s="62">
        <v>3.3</v>
      </c>
      <c r="AJ13" s="64"/>
      <c r="AN13" s="62" t="s">
        <v>239</v>
      </c>
      <c r="AO13" s="62">
        <v>8</v>
      </c>
      <c r="AP13" s="62">
        <v>0.9</v>
      </c>
      <c r="AU13" s="64"/>
      <c r="AY13" s="62" t="s">
        <v>317</v>
      </c>
      <c r="AZ13" s="62">
        <v>6</v>
      </c>
      <c r="BA13" s="62">
        <v>0.7</v>
      </c>
      <c r="BE13" s="64"/>
      <c r="BH13" s="62" t="s">
        <v>69</v>
      </c>
      <c r="BI13" s="62" t="s">
        <v>70</v>
      </c>
      <c r="BJ13" s="62">
        <v>1</v>
      </c>
      <c r="BK13" s="62">
        <v>0.1</v>
      </c>
      <c r="BM13" s="64"/>
      <c r="BP13" s="62" t="s">
        <v>43</v>
      </c>
      <c r="BR13" s="62">
        <v>6286719</v>
      </c>
      <c r="BS13" s="62">
        <v>100</v>
      </c>
      <c r="BV13" s="62" t="s">
        <v>448</v>
      </c>
      <c r="BW13" s="24" t="s">
        <v>352</v>
      </c>
      <c r="BX13" s="62">
        <f>BR59</f>
        <v>825529</v>
      </c>
      <c r="BY13" s="35">
        <f t="shared" si="0"/>
        <v>0.13131316987446076</v>
      </c>
      <c r="CA13" s="64"/>
      <c r="CE13" s="62" t="s">
        <v>458</v>
      </c>
      <c r="CF13" s="62">
        <v>21167</v>
      </c>
      <c r="CG13" s="62">
        <v>0.3</v>
      </c>
      <c r="CJ13" s="62" t="s">
        <v>448</v>
      </c>
      <c r="CK13" s="24" t="s">
        <v>352</v>
      </c>
      <c r="CL13" s="62">
        <f>SUM(CF73:CF74)</f>
        <v>529185</v>
      </c>
      <c r="CM13" s="35">
        <f t="shared" si="1"/>
        <v>8.4175068107863571E-2</v>
      </c>
      <c r="CN13" s="35">
        <f t="shared" si="2"/>
        <v>-8.4175068107863571E-2</v>
      </c>
      <c r="CO13" s="76">
        <v>0.13131316987446076</v>
      </c>
    </row>
    <row r="14" spans="2:93" x14ac:dyDescent="0.25">
      <c r="B14" s="62" t="s">
        <v>843</v>
      </c>
      <c r="C14" s="35">
        <v>1.08698666222999E-2</v>
      </c>
      <c r="D14" s="35">
        <v>3.6999999999999998E-2</v>
      </c>
      <c r="H14" s="64"/>
      <c r="K14" s="57">
        <v>0.51063707885158749</v>
      </c>
      <c r="L14" s="62">
        <v>3.2823804916765141E-2</v>
      </c>
      <c r="M14" s="58" t="s">
        <v>50</v>
      </c>
      <c r="O14" s="58" t="s">
        <v>50</v>
      </c>
      <c r="P14" s="57">
        <v>0.51063707885158749</v>
      </c>
      <c r="Q14" s="62">
        <v>3.2823804916765141E-2</v>
      </c>
      <c r="R14" s="76">
        <f>W14</f>
        <v>0.27268793526705104</v>
      </c>
      <c r="V14" s="30" t="s">
        <v>50</v>
      </c>
      <c r="W14" s="41">
        <v>0.27268793526705104</v>
      </c>
      <c r="Y14" s="64"/>
      <c r="AC14" s="62" t="s">
        <v>229</v>
      </c>
      <c r="AD14" s="62">
        <v>2</v>
      </c>
      <c r="AE14" s="62">
        <v>2.2000000000000002</v>
      </c>
      <c r="AJ14" s="64"/>
      <c r="AN14" s="62" t="s">
        <v>241</v>
      </c>
      <c r="AO14" s="62">
        <v>208</v>
      </c>
      <c r="AP14" s="62">
        <v>23.3</v>
      </c>
      <c r="AU14" s="64"/>
      <c r="AY14" s="62" t="s">
        <v>318</v>
      </c>
      <c r="AZ14" s="62">
        <v>40</v>
      </c>
      <c r="BA14" s="62">
        <v>4.5</v>
      </c>
      <c r="BE14" s="64"/>
      <c r="BH14" s="62" t="s">
        <v>43</v>
      </c>
      <c r="BJ14" s="62">
        <v>891</v>
      </c>
      <c r="BK14" s="62">
        <v>100</v>
      </c>
      <c r="BM14" s="64"/>
      <c r="BV14" s="62" t="s">
        <v>476</v>
      </c>
      <c r="BW14" s="24" t="s">
        <v>353</v>
      </c>
      <c r="BX14" s="62">
        <f>BR69</f>
        <v>522129</v>
      </c>
      <c r="BY14" s="35">
        <f t="shared" si="0"/>
        <v>8.3052702053328611E-2</v>
      </c>
      <c r="CA14" s="64"/>
      <c r="CE14" s="62" t="s">
        <v>43</v>
      </c>
      <c r="CF14" s="62">
        <v>331623</v>
      </c>
      <c r="CG14" s="62">
        <v>5.3</v>
      </c>
      <c r="CJ14" s="62" t="s">
        <v>476</v>
      </c>
      <c r="CK14" s="24" t="s">
        <v>353</v>
      </c>
      <c r="CL14" s="62">
        <f>SUM(CF86:CF87)</f>
        <v>331622</v>
      </c>
      <c r="CM14" s="35">
        <f t="shared" si="1"/>
        <v>5.2749613908304155E-2</v>
      </c>
      <c r="CN14" s="35">
        <f t="shared" si="2"/>
        <v>-5.2749613908304155E-2</v>
      </c>
      <c r="CO14" s="76">
        <v>8.3052702053328611E-2</v>
      </c>
    </row>
    <row r="15" spans="2:93" x14ac:dyDescent="0.25">
      <c r="H15" s="64"/>
      <c r="K15" s="56">
        <v>0.20000566909492901</v>
      </c>
      <c r="L15" s="62">
        <v>2.6265267419736751E-2</v>
      </c>
      <c r="M15" s="58" t="s">
        <v>51</v>
      </c>
      <c r="V15" s="30" t="s">
        <v>51</v>
      </c>
      <c r="W15" s="41">
        <v>0.26481777328727685</v>
      </c>
      <c r="Y15" s="64"/>
      <c r="AC15" s="62" t="s">
        <v>230</v>
      </c>
      <c r="AD15" s="62">
        <v>2</v>
      </c>
      <c r="AE15" s="62">
        <v>2.2000000000000002</v>
      </c>
      <c r="AJ15" s="64"/>
      <c r="AN15" s="62" t="s">
        <v>242</v>
      </c>
      <c r="AO15" s="62">
        <v>3</v>
      </c>
      <c r="AP15" s="62">
        <v>0.3</v>
      </c>
      <c r="AU15" s="64"/>
      <c r="AY15" s="62" t="s">
        <v>319</v>
      </c>
      <c r="AZ15" s="62">
        <v>140</v>
      </c>
      <c r="BA15" s="62">
        <v>15.7</v>
      </c>
      <c r="BE15" s="64"/>
      <c r="BM15" s="64"/>
      <c r="BV15" s="62" t="s">
        <v>447</v>
      </c>
      <c r="BW15" s="24" t="s">
        <v>354</v>
      </c>
      <c r="BX15" s="62">
        <f>BR79</f>
        <v>1333546</v>
      </c>
      <c r="BY15" s="35">
        <f t="shared" si="0"/>
        <v>0.21212113981871944</v>
      </c>
      <c r="CA15" s="64"/>
      <c r="CD15" s="62" t="s">
        <v>69</v>
      </c>
      <c r="CE15" s="62" t="s">
        <v>70</v>
      </c>
      <c r="CF15" s="62">
        <v>5955096</v>
      </c>
      <c r="CG15" s="62">
        <v>94.7</v>
      </c>
      <c r="CJ15" s="62" t="s">
        <v>447</v>
      </c>
      <c r="CK15" s="24" t="s">
        <v>354</v>
      </c>
      <c r="CL15" s="62">
        <f>SUM(CF99:CF100)</f>
        <v>973700</v>
      </c>
      <c r="CM15" s="35">
        <f t="shared" si="1"/>
        <v>0.15488206169227542</v>
      </c>
      <c r="CN15" s="23">
        <f t="shared" si="2"/>
        <v>-0.15488206169227542</v>
      </c>
      <c r="CO15" s="101">
        <v>0.21212113981871944</v>
      </c>
    </row>
    <row r="16" spans="2:93" x14ac:dyDescent="0.25">
      <c r="H16" s="64"/>
      <c r="K16" s="57">
        <v>8.3333005260968443E-2</v>
      </c>
      <c r="L16" s="62">
        <v>1.8148115672256042E-2</v>
      </c>
      <c r="M16" s="58" t="s">
        <v>52</v>
      </c>
      <c r="V16" s="30" t="s">
        <v>52</v>
      </c>
      <c r="W16" s="41">
        <v>0.22435422164453778</v>
      </c>
      <c r="Y16" s="64"/>
      <c r="AC16" s="62" t="s">
        <v>231</v>
      </c>
      <c r="AD16" s="62">
        <v>12</v>
      </c>
      <c r="AE16" s="62">
        <v>13</v>
      </c>
      <c r="AJ16" s="64"/>
      <c r="AN16" s="62" t="s">
        <v>243</v>
      </c>
      <c r="AO16" s="62">
        <v>299</v>
      </c>
      <c r="AP16" s="62">
        <v>33.6</v>
      </c>
      <c r="AU16" s="64"/>
      <c r="AY16" s="62" t="s">
        <v>320</v>
      </c>
      <c r="AZ16" s="62">
        <v>39</v>
      </c>
      <c r="BA16" s="62">
        <v>4.4000000000000004</v>
      </c>
      <c r="BE16" s="64"/>
      <c r="BM16" s="64"/>
      <c r="BV16" s="62" t="s">
        <v>477</v>
      </c>
      <c r="BW16" s="24" t="s">
        <v>355</v>
      </c>
      <c r="BX16" s="62">
        <f>BR89</f>
        <v>112893</v>
      </c>
      <c r="BY16" s="35">
        <f t="shared" si="0"/>
        <v>1.7957379676107679E-2</v>
      </c>
      <c r="CA16" s="64"/>
      <c r="CD16" s="62" t="s">
        <v>43</v>
      </c>
      <c r="CF16" s="62">
        <v>6286719</v>
      </c>
      <c r="CG16" s="62">
        <v>100</v>
      </c>
      <c r="CJ16" s="62" t="s">
        <v>477</v>
      </c>
      <c r="CK16" s="24" t="s">
        <v>355</v>
      </c>
      <c r="CL16" s="62">
        <f>SUM(CF112:CF113)</f>
        <v>77614</v>
      </c>
      <c r="CM16" s="35">
        <f t="shared" si="1"/>
        <v>1.2345708468916776E-2</v>
      </c>
      <c r="CN16" s="35">
        <f t="shared" si="2"/>
        <v>-1.2345708468916776E-2</v>
      </c>
      <c r="CO16" s="76">
        <v>1.7957379676107679E-2</v>
      </c>
    </row>
    <row r="17" spans="8:93" x14ac:dyDescent="0.25">
      <c r="H17" s="64"/>
      <c r="K17" s="57">
        <v>8.298989442782137E-3</v>
      </c>
      <c r="L17" s="62">
        <v>5.9568985425380964E-3</v>
      </c>
      <c r="M17" s="58" t="s">
        <v>53</v>
      </c>
      <c r="V17" s="30" t="s">
        <v>53</v>
      </c>
      <c r="W17" s="41">
        <v>7.0136527242600152E-2</v>
      </c>
      <c r="Y17" s="64"/>
      <c r="AC17" s="62" t="s">
        <v>232</v>
      </c>
      <c r="AD17" s="62">
        <v>2</v>
      </c>
      <c r="AE17" s="62">
        <v>2.2000000000000002</v>
      </c>
      <c r="AJ17" s="64"/>
      <c r="AN17" s="62" t="s">
        <v>218</v>
      </c>
      <c r="AO17" s="62">
        <v>16</v>
      </c>
      <c r="AP17" s="62">
        <v>1.8</v>
      </c>
      <c r="AU17" s="64"/>
      <c r="AY17" s="62" t="s">
        <v>321</v>
      </c>
      <c r="AZ17" s="62">
        <v>92</v>
      </c>
      <c r="BA17" s="62">
        <v>10.3</v>
      </c>
      <c r="BE17" s="64"/>
      <c r="BM17" s="64"/>
      <c r="BP17" s="24" t="s">
        <v>348</v>
      </c>
      <c r="BV17" s="62" t="s">
        <v>478</v>
      </c>
      <c r="BW17" s="24" t="s">
        <v>356</v>
      </c>
      <c r="BX17" s="62">
        <f>BR99</f>
        <v>134060</v>
      </c>
      <c r="BY17" s="35">
        <f t="shared" si="0"/>
        <v>2.1324318774228655E-2</v>
      </c>
      <c r="CA17" s="64"/>
      <c r="CJ17" s="62" t="s">
        <v>478</v>
      </c>
      <c r="CK17" s="24" t="s">
        <v>356</v>
      </c>
      <c r="CL17" s="62">
        <f>SUM(CF124:CF125)</f>
        <v>77613</v>
      </c>
      <c r="CM17" s="35">
        <f t="shared" si="1"/>
        <v>1.2345549403432856E-2</v>
      </c>
      <c r="CN17" s="35">
        <f t="shared" si="2"/>
        <v>-1.2345549403432856E-2</v>
      </c>
      <c r="CO17" s="76">
        <v>2.1324318774228655E-2</v>
      </c>
    </row>
    <row r="18" spans="8:93" x14ac:dyDescent="0.25">
      <c r="H18" s="64"/>
      <c r="K18" s="57">
        <v>3.5843295307403499E-3</v>
      </c>
      <c r="L18" s="62">
        <v>3.9241125847183983E-3</v>
      </c>
      <c r="M18" s="58" t="s">
        <v>54</v>
      </c>
      <c r="V18" s="30" t="s">
        <v>54</v>
      </c>
      <c r="W18" s="41">
        <v>5.0069729986300791E-2</v>
      </c>
      <c r="Y18" s="64"/>
      <c r="AC18" s="62" t="s">
        <v>43</v>
      </c>
      <c r="AD18" s="62">
        <v>90</v>
      </c>
      <c r="AE18" s="62">
        <v>97.8</v>
      </c>
      <c r="AJ18" s="64"/>
      <c r="AN18" s="62" t="s">
        <v>43</v>
      </c>
      <c r="AO18" s="62">
        <v>890</v>
      </c>
      <c r="AP18" s="62">
        <v>99.9</v>
      </c>
      <c r="AU18" s="64"/>
      <c r="AY18" s="62" t="s">
        <v>322</v>
      </c>
      <c r="AZ18" s="62">
        <v>81</v>
      </c>
      <c r="BA18" s="62">
        <v>9.1</v>
      </c>
      <c r="BE18" s="64"/>
      <c r="BM18" s="64"/>
      <c r="BR18" s="62" t="s">
        <v>3</v>
      </c>
      <c r="BS18" s="62" t="s">
        <v>4</v>
      </c>
      <c r="BV18" s="62" t="s">
        <v>451</v>
      </c>
      <c r="BW18" s="24" t="s">
        <v>357</v>
      </c>
      <c r="BX18" s="62">
        <f>BR109</f>
        <v>5440023</v>
      </c>
      <c r="BY18" s="35">
        <f t="shared" si="0"/>
        <v>0.86531989102741824</v>
      </c>
      <c r="CA18" s="64"/>
      <c r="CJ18" s="62" t="s">
        <v>451</v>
      </c>
      <c r="CK18" s="24" t="s">
        <v>357</v>
      </c>
      <c r="CL18" s="62">
        <f>SUM(CF136:CF137)</f>
        <v>1834508</v>
      </c>
      <c r="CM18" s="35">
        <f t="shared" si="1"/>
        <v>0.29180690277392707</v>
      </c>
      <c r="CN18" s="23">
        <f t="shared" si="2"/>
        <v>-0.29180690277392707</v>
      </c>
      <c r="CO18" s="101">
        <v>0.86531989102741824</v>
      </c>
    </row>
    <row r="19" spans="8:93" x14ac:dyDescent="0.25">
      <c r="H19" s="64"/>
      <c r="K19" s="23">
        <v>9.3456169599525282E-3</v>
      </c>
      <c r="L19" s="62">
        <v>6.3180388275397154E-3</v>
      </c>
      <c r="M19" s="40" t="s">
        <v>164</v>
      </c>
      <c r="V19" s="30" t="s">
        <v>164</v>
      </c>
      <c r="W19" s="23">
        <v>8.2623335966029221E-2</v>
      </c>
      <c r="Y19" s="64"/>
      <c r="AB19" s="62" t="s">
        <v>69</v>
      </c>
      <c r="AC19" s="62" t="s">
        <v>70</v>
      </c>
      <c r="AD19" s="62">
        <v>2</v>
      </c>
      <c r="AE19" s="62">
        <v>2.2000000000000002</v>
      </c>
      <c r="AJ19" s="64"/>
      <c r="AM19" s="62" t="s">
        <v>69</v>
      </c>
      <c r="AN19" s="62" t="s">
        <v>70</v>
      </c>
      <c r="AO19" s="62">
        <v>1</v>
      </c>
      <c r="AP19" s="62">
        <v>0.1</v>
      </c>
      <c r="AU19" s="64"/>
      <c r="AY19" s="62" t="s">
        <v>323</v>
      </c>
      <c r="AZ19" s="62">
        <v>287</v>
      </c>
      <c r="BA19" s="62">
        <v>32.200000000000003</v>
      </c>
      <c r="BE19" s="64"/>
      <c r="BM19" s="64"/>
      <c r="BP19" s="62" t="s">
        <v>6</v>
      </c>
      <c r="BQ19" s="62" t="s">
        <v>331</v>
      </c>
      <c r="BR19" s="62">
        <v>832585</v>
      </c>
      <c r="BS19" s="62">
        <v>13.2</v>
      </c>
      <c r="BV19" s="62" t="s">
        <v>479</v>
      </c>
      <c r="BW19" s="24" t="s">
        <v>358</v>
      </c>
      <c r="BX19" s="62">
        <f>BR119</f>
        <v>458627</v>
      </c>
      <c r="BY19" s="35">
        <f t="shared" si="0"/>
        <v>7.2951725693481767E-2</v>
      </c>
      <c r="CA19" s="64"/>
      <c r="CJ19" s="62" t="s">
        <v>479</v>
      </c>
      <c r="CK19" s="24" t="s">
        <v>358</v>
      </c>
      <c r="CL19" s="62">
        <f>SUM(CF149:CF150)</f>
        <v>254008</v>
      </c>
      <c r="CM19" s="35">
        <f t="shared" si="1"/>
        <v>4.0403905439387384E-2</v>
      </c>
      <c r="CN19" s="35">
        <f t="shared" si="2"/>
        <v>-4.0403905439387384E-2</v>
      </c>
      <c r="CO19" s="76">
        <v>7.2951725693481767E-2</v>
      </c>
    </row>
    <row r="20" spans="8:93" x14ac:dyDescent="0.25">
      <c r="H20" s="64"/>
      <c r="K20" s="57">
        <v>9.5238630867349808E-2</v>
      </c>
      <c r="L20" s="62">
        <v>1.9274841506557214E-2</v>
      </c>
      <c r="M20" s="58" t="s">
        <v>55</v>
      </c>
      <c r="V20" s="30" t="s">
        <v>55</v>
      </c>
      <c r="W20" s="41">
        <v>0.11694161191872102</v>
      </c>
      <c r="Y20" s="64"/>
      <c r="AB20" s="62" t="s">
        <v>43</v>
      </c>
      <c r="AD20" s="62">
        <v>92</v>
      </c>
      <c r="AE20" s="62">
        <v>100</v>
      </c>
      <c r="AJ20" s="64"/>
      <c r="AM20" s="62" t="s">
        <v>43</v>
      </c>
      <c r="AO20" s="62">
        <v>891</v>
      </c>
      <c r="AP20" s="62">
        <v>100</v>
      </c>
      <c r="AU20" s="64"/>
      <c r="AY20" s="62" t="s">
        <v>366</v>
      </c>
      <c r="AZ20" s="62">
        <v>2</v>
      </c>
      <c r="BA20" s="62">
        <v>0.2</v>
      </c>
      <c r="BE20" s="64"/>
      <c r="BG20" s="5" t="s">
        <v>327</v>
      </c>
      <c r="BH20" s="6">
        <v>6286719</v>
      </c>
      <c r="BM20" s="64"/>
      <c r="BQ20" s="62" t="s">
        <v>332</v>
      </c>
      <c r="BR20" s="62">
        <v>5440023</v>
      </c>
      <c r="BS20" s="62">
        <v>86.5</v>
      </c>
      <c r="BV20" s="62" t="s">
        <v>480</v>
      </c>
      <c r="BW20" s="24" t="s">
        <v>359</v>
      </c>
      <c r="BX20" s="62">
        <f>BR129</f>
        <v>42335</v>
      </c>
      <c r="BY20" s="35">
        <f t="shared" si="0"/>
        <v>6.7340372617258702E-3</v>
      </c>
      <c r="CA20" s="64"/>
      <c r="CD20" s="24" t="s">
        <v>459</v>
      </c>
      <c r="CJ20" s="62" t="s">
        <v>480</v>
      </c>
      <c r="CK20" s="24" t="s">
        <v>359</v>
      </c>
      <c r="CL20" s="62">
        <f>SUM(CF161:CF162)</f>
        <v>28223</v>
      </c>
      <c r="CM20" s="35">
        <f t="shared" si="1"/>
        <v>4.4893051526559398E-3</v>
      </c>
      <c r="CN20" s="35">
        <f t="shared" si="2"/>
        <v>-4.4893051526559398E-3</v>
      </c>
      <c r="CO20" s="76">
        <v>6.7340372617258702E-3</v>
      </c>
    </row>
    <row r="21" spans="8:93" x14ac:dyDescent="0.25">
      <c r="H21" s="64"/>
      <c r="K21" s="56">
        <v>0.28572007045818065</v>
      </c>
      <c r="L21" s="62">
        <v>2.9663460725533348E-2</v>
      </c>
      <c r="M21" s="58" t="s">
        <v>56</v>
      </c>
      <c r="V21" s="30" t="s">
        <v>56</v>
      </c>
      <c r="W21" s="41">
        <v>0.28533999859497072</v>
      </c>
      <c r="Y21" s="64"/>
      <c r="AJ21" s="64"/>
      <c r="AU21" s="64"/>
      <c r="AY21" s="62" t="s">
        <v>324</v>
      </c>
      <c r="AZ21" s="62">
        <v>3</v>
      </c>
      <c r="BA21" s="62">
        <v>0.3</v>
      </c>
      <c r="BE21" s="64"/>
      <c r="BG21" s="59" t="s">
        <v>64</v>
      </c>
      <c r="BH21" s="6" t="s">
        <v>488</v>
      </c>
      <c r="BM21" s="64"/>
      <c r="BQ21" s="62" t="s">
        <v>43</v>
      </c>
      <c r="BR21" s="62">
        <v>6272607</v>
      </c>
      <c r="BS21" s="62">
        <v>99.8</v>
      </c>
      <c r="BV21" s="62" t="s">
        <v>481</v>
      </c>
      <c r="BW21" s="24" t="s">
        <v>360</v>
      </c>
      <c r="BX21" s="62">
        <f>BR139</f>
        <v>42335</v>
      </c>
      <c r="BY21" s="35">
        <f t="shared" si="0"/>
        <v>6.7340372617258702E-3</v>
      </c>
      <c r="CA21" s="64"/>
      <c r="CF21" s="62" t="s">
        <v>3</v>
      </c>
      <c r="CG21" s="62" t="s">
        <v>4</v>
      </c>
      <c r="CJ21" s="62" t="s">
        <v>481</v>
      </c>
      <c r="CK21" s="24" t="s">
        <v>360</v>
      </c>
      <c r="CL21" s="62">
        <f>SUM(CF173:CF174)</f>
        <v>28224</v>
      </c>
      <c r="CM21" s="35">
        <f t="shared" si="1"/>
        <v>4.4894642181398598E-3</v>
      </c>
      <c r="CN21" s="35">
        <f t="shared" si="2"/>
        <v>-4.4894642181398598E-3</v>
      </c>
      <c r="CO21" s="76">
        <v>6.7340372617258702E-3</v>
      </c>
    </row>
    <row r="22" spans="8:93" x14ac:dyDescent="0.25">
      <c r="H22" s="64"/>
      <c r="K22" s="56">
        <v>0</v>
      </c>
      <c r="L22" s="62">
        <v>0</v>
      </c>
      <c r="M22" s="107" t="s">
        <v>57</v>
      </c>
      <c r="V22" s="30" t="s">
        <v>57</v>
      </c>
      <c r="W22" s="41">
        <v>0.25457267048150523</v>
      </c>
      <c r="Y22" s="64"/>
      <c r="AJ22" s="64"/>
      <c r="AU22" s="64"/>
      <c r="AY22" s="62" t="s">
        <v>325</v>
      </c>
      <c r="AZ22" s="62">
        <v>34</v>
      </c>
      <c r="BA22" s="62">
        <v>3.8</v>
      </c>
      <c r="BE22" s="64"/>
      <c r="BM22" s="64"/>
      <c r="BP22" s="62" t="s">
        <v>69</v>
      </c>
      <c r="BQ22" s="62" t="s">
        <v>70</v>
      </c>
      <c r="BR22" s="62">
        <v>14112</v>
      </c>
      <c r="BS22" s="62">
        <v>0.2</v>
      </c>
      <c r="CA22" s="64"/>
      <c r="CD22" s="62" t="s">
        <v>6</v>
      </c>
      <c r="CE22" s="62" t="s">
        <v>454</v>
      </c>
      <c r="CF22" s="62">
        <v>98781</v>
      </c>
      <c r="CG22" s="62">
        <v>1.6</v>
      </c>
    </row>
    <row r="23" spans="8:93" x14ac:dyDescent="0.25">
      <c r="H23" s="64"/>
      <c r="K23" s="57">
        <v>0.18181701051682209</v>
      </c>
      <c r="L23" s="62">
        <v>2.5325597403783574E-2</v>
      </c>
      <c r="M23" s="107" t="s">
        <v>58</v>
      </c>
      <c r="V23" s="30" t="s">
        <v>58</v>
      </c>
      <c r="W23" s="41">
        <v>0.19291913224158527</v>
      </c>
      <c r="Y23" s="64"/>
      <c r="AA23" s="5" t="s">
        <v>327</v>
      </c>
      <c r="AB23" s="6">
        <v>649134</v>
      </c>
      <c r="AJ23" s="64"/>
      <c r="AU23" s="64"/>
      <c r="AY23" s="62" t="s">
        <v>43</v>
      </c>
      <c r="AZ23" s="62">
        <v>890</v>
      </c>
      <c r="BA23" s="62">
        <v>99.9</v>
      </c>
      <c r="BE23" s="64"/>
      <c r="BM23" s="64"/>
      <c r="BP23" s="62" t="s">
        <v>43</v>
      </c>
      <c r="BR23" s="62">
        <v>6286719</v>
      </c>
      <c r="BS23" s="62">
        <v>100</v>
      </c>
      <c r="CA23" s="64"/>
      <c r="CE23" s="62" t="s">
        <v>455</v>
      </c>
      <c r="CF23" s="62">
        <v>564464</v>
      </c>
      <c r="CG23" s="62">
        <v>9</v>
      </c>
    </row>
    <row r="24" spans="8:93" x14ac:dyDescent="0.25">
      <c r="H24" s="64"/>
      <c r="K24" s="56">
        <v>0</v>
      </c>
      <c r="L24" s="62">
        <v>0</v>
      </c>
      <c r="M24" s="107" t="s">
        <v>59</v>
      </c>
      <c r="V24" s="30" t="s">
        <v>59</v>
      </c>
      <c r="W24" s="41">
        <v>0.20858742293958196</v>
      </c>
      <c r="Y24" s="64"/>
      <c r="AA24" s="59" t="s">
        <v>64</v>
      </c>
      <c r="AB24" s="6" t="s">
        <v>499</v>
      </c>
      <c r="AJ24" s="64"/>
      <c r="AU24" s="64"/>
      <c r="AX24" s="62" t="s">
        <v>69</v>
      </c>
      <c r="AY24" s="62" t="s">
        <v>70</v>
      </c>
      <c r="AZ24" s="62">
        <v>1</v>
      </c>
      <c r="BA24" s="62">
        <v>0.1</v>
      </c>
      <c r="BE24" s="64"/>
      <c r="BH24" s="4" t="s">
        <v>255</v>
      </c>
      <c r="BM24" s="64"/>
      <c r="CA24" s="64"/>
      <c r="CE24" s="62" t="s">
        <v>456</v>
      </c>
      <c r="CF24" s="62">
        <v>141116</v>
      </c>
      <c r="CG24" s="62">
        <v>2.2000000000000002</v>
      </c>
    </row>
    <row r="25" spans="8:93" x14ac:dyDescent="0.25">
      <c r="H25" s="64"/>
      <c r="K25" s="57">
        <v>0</v>
      </c>
      <c r="L25" s="62">
        <v>0</v>
      </c>
      <c r="M25" s="107" t="s">
        <v>60</v>
      </c>
      <c r="V25" s="30" t="s">
        <v>60</v>
      </c>
      <c r="W25" s="23">
        <v>7.8862295762369611E-2</v>
      </c>
      <c r="Y25" s="64"/>
      <c r="AJ25" s="64"/>
      <c r="AU25" s="64"/>
      <c r="AX25" s="62" t="s">
        <v>43</v>
      </c>
      <c r="AZ25" s="62">
        <v>891</v>
      </c>
      <c r="BA25" s="62">
        <v>100</v>
      </c>
      <c r="BE25" s="64"/>
      <c r="BH25" s="24" t="s">
        <v>503</v>
      </c>
      <c r="BM25" s="64"/>
      <c r="CA25" s="64"/>
      <c r="CE25" s="62" t="s">
        <v>457</v>
      </c>
      <c r="CF25" s="62">
        <v>7056</v>
      </c>
      <c r="CG25" s="62">
        <v>0.1</v>
      </c>
    </row>
    <row r="26" spans="8:93" x14ac:dyDescent="0.25">
      <c r="H26" s="64"/>
      <c r="K26" s="57">
        <v>0</v>
      </c>
      <c r="L26" s="62">
        <v>0</v>
      </c>
      <c r="M26" s="107" t="s">
        <v>88</v>
      </c>
      <c r="V26" s="30" t="s">
        <v>88</v>
      </c>
      <c r="W26" s="41">
        <v>8.8901423056172532E-2</v>
      </c>
      <c r="Y26" s="64"/>
      <c r="AJ26" s="64"/>
      <c r="AM26" s="5" t="s">
        <v>327</v>
      </c>
      <c r="AN26" s="6">
        <v>6286719</v>
      </c>
      <c r="AU26" s="64"/>
      <c r="BE26" s="64"/>
      <c r="BJ26" s="62" t="s">
        <v>3</v>
      </c>
      <c r="BK26" s="62" t="s">
        <v>4</v>
      </c>
      <c r="BM26" s="64"/>
      <c r="CA26" s="64"/>
      <c r="CE26" s="62" t="s">
        <v>458</v>
      </c>
      <c r="CF26" s="62">
        <v>21167</v>
      </c>
      <c r="CG26" s="62">
        <v>0.3</v>
      </c>
    </row>
    <row r="27" spans="8:93" x14ac:dyDescent="0.25">
      <c r="H27" s="64"/>
      <c r="K27" s="23">
        <v>0</v>
      </c>
      <c r="L27" s="62">
        <v>0</v>
      </c>
      <c r="M27" s="109" t="s">
        <v>259</v>
      </c>
      <c r="V27" s="107" t="s">
        <v>259</v>
      </c>
      <c r="W27" s="61"/>
      <c r="Y27" s="64"/>
      <c r="AB27" s="4" t="s">
        <v>233</v>
      </c>
      <c r="AJ27" s="64"/>
      <c r="AM27" s="59" t="s">
        <v>64</v>
      </c>
      <c r="AN27" s="6" t="s">
        <v>488</v>
      </c>
      <c r="AU27" s="64"/>
      <c r="BE27" s="64"/>
      <c r="BH27" s="62" t="s">
        <v>6</v>
      </c>
      <c r="BI27" s="62" t="s">
        <v>252</v>
      </c>
      <c r="BJ27" s="62">
        <v>430404</v>
      </c>
      <c r="BK27" s="62">
        <v>6.8</v>
      </c>
      <c r="BM27" s="64"/>
      <c r="BP27" s="24" t="s">
        <v>349</v>
      </c>
      <c r="CA27" s="64"/>
      <c r="CE27" s="62" t="s">
        <v>43</v>
      </c>
      <c r="CF27" s="62">
        <v>832585</v>
      </c>
      <c r="CG27" s="62">
        <v>13.2</v>
      </c>
    </row>
    <row r="28" spans="8:93" x14ac:dyDescent="0.25">
      <c r="H28" s="64"/>
      <c r="K28" s="56">
        <v>0</v>
      </c>
      <c r="L28" s="62">
        <v>0</v>
      </c>
      <c r="M28" s="107" t="s">
        <v>61</v>
      </c>
      <c r="V28" s="30" t="s">
        <v>61</v>
      </c>
      <c r="W28" s="41">
        <v>0.30681236094856507</v>
      </c>
      <c r="Y28" s="64"/>
      <c r="AB28" s="24" t="s">
        <v>369</v>
      </c>
      <c r="AJ28" s="64"/>
      <c r="AU28" s="64"/>
      <c r="AX28" s="5" t="s">
        <v>327</v>
      </c>
      <c r="AY28" s="6">
        <v>6286719</v>
      </c>
      <c r="BE28" s="64"/>
      <c r="BI28" s="62" t="s">
        <v>253</v>
      </c>
      <c r="BJ28" s="62">
        <v>1199486</v>
      </c>
      <c r="BK28" s="62">
        <v>19.100000000000001</v>
      </c>
      <c r="BM28" s="64"/>
      <c r="BR28" s="62" t="s">
        <v>3</v>
      </c>
      <c r="BS28" s="62" t="s">
        <v>4</v>
      </c>
      <c r="CA28" s="64"/>
      <c r="CD28" s="62" t="s">
        <v>69</v>
      </c>
      <c r="CE28" s="62" t="s">
        <v>70</v>
      </c>
      <c r="CF28" s="62">
        <v>5454134</v>
      </c>
      <c r="CG28" s="62">
        <v>86.8</v>
      </c>
    </row>
    <row r="29" spans="8:93" x14ac:dyDescent="0.25">
      <c r="H29" s="64"/>
      <c r="K29" s="56">
        <v>0</v>
      </c>
      <c r="L29" s="62">
        <v>0</v>
      </c>
      <c r="M29" s="107" t="s">
        <v>62</v>
      </c>
      <c r="V29" s="30" t="s">
        <v>62</v>
      </c>
      <c r="W29" s="41">
        <v>0.16441678188154343</v>
      </c>
      <c r="Y29" s="64"/>
      <c r="AD29" s="62" t="s">
        <v>3</v>
      </c>
      <c r="AE29" s="62" t="s">
        <v>4</v>
      </c>
      <c r="AJ29" s="64"/>
      <c r="AM29" s="4" t="s">
        <v>244</v>
      </c>
      <c r="AU29" s="64"/>
      <c r="AX29" s="59" t="s">
        <v>64</v>
      </c>
      <c r="AY29" s="6" t="s">
        <v>488</v>
      </c>
      <c r="BE29" s="64"/>
      <c r="BI29" s="62" t="s">
        <v>254</v>
      </c>
      <c r="BJ29" s="62">
        <v>4649773</v>
      </c>
      <c r="BK29" s="62">
        <v>74</v>
      </c>
      <c r="BM29" s="64"/>
      <c r="BP29" s="62" t="s">
        <v>6</v>
      </c>
      <c r="BQ29" s="62" t="s">
        <v>331</v>
      </c>
      <c r="BR29" s="62">
        <v>1220654</v>
      </c>
      <c r="BS29" s="62">
        <v>19.399999999999999</v>
      </c>
      <c r="CA29" s="64"/>
      <c r="CD29" s="62" t="s">
        <v>43</v>
      </c>
      <c r="CF29" s="62">
        <v>6286719</v>
      </c>
      <c r="CG29" s="62">
        <v>100</v>
      </c>
    </row>
    <row r="30" spans="8:93" x14ac:dyDescent="0.25">
      <c r="H30" s="64"/>
      <c r="K30" s="57">
        <v>0</v>
      </c>
      <c r="L30" s="62">
        <v>0</v>
      </c>
      <c r="M30" s="107" t="s">
        <v>63</v>
      </c>
      <c r="N30" s="70"/>
      <c r="O30" s="70"/>
      <c r="P30" s="70"/>
      <c r="Q30" s="70"/>
      <c r="R30" s="70"/>
      <c r="S30" s="70"/>
      <c r="T30" s="70"/>
      <c r="V30" s="30" t="s">
        <v>63</v>
      </c>
      <c r="W30" s="41">
        <v>8.9827356531953367E-2</v>
      </c>
      <c r="Y30" s="64"/>
      <c r="AB30" s="62" t="s">
        <v>6</v>
      </c>
      <c r="AC30" s="62" t="s">
        <v>225</v>
      </c>
      <c r="AD30" s="62">
        <v>141116</v>
      </c>
      <c r="AE30" s="65">
        <v>21.7</v>
      </c>
      <c r="AJ30" s="64"/>
      <c r="AM30" s="24" t="s">
        <v>362</v>
      </c>
      <c r="AU30" s="64"/>
      <c r="BE30" s="64"/>
      <c r="BI30" s="62" t="s">
        <v>43</v>
      </c>
      <c r="BJ30" s="62">
        <v>6279663</v>
      </c>
      <c r="BK30" s="62">
        <v>99.9</v>
      </c>
      <c r="BM30" s="64"/>
      <c r="BQ30" s="62" t="s">
        <v>332</v>
      </c>
      <c r="BR30" s="62">
        <v>5051954</v>
      </c>
      <c r="BS30" s="62">
        <v>80.400000000000006</v>
      </c>
      <c r="CA30" s="64"/>
    </row>
    <row r="31" spans="8:93" x14ac:dyDescent="0.25">
      <c r="H31" s="64"/>
      <c r="K31" s="51">
        <v>0.2</v>
      </c>
      <c r="L31" s="68">
        <v>2.6264988238774076E-2</v>
      </c>
      <c r="M31" s="111" t="s">
        <v>188</v>
      </c>
      <c r="N31" s="70"/>
      <c r="O31" s="70"/>
      <c r="P31" s="70"/>
      <c r="Q31" s="70"/>
      <c r="R31" s="70"/>
      <c r="S31" s="70"/>
      <c r="T31" s="70"/>
      <c r="V31" s="50" t="s">
        <v>188</v>
      </c>
      <c r="W31" s="75">
        <v>0.32300000000000001</v>
      </c>
      <c r="Y31" s="64"/>
      <c r="AC31" s="62" t="s">
        <v>226</v>
      </c>
      <c r="AD31" s="62">
        <v>289288</v>
      </c>
      <c r="AE31" s="65">
        <v>44.6</v>
      </c>
      <c r="AJ31" s="64"/>
      <c r="AO31" s="62" t="s">
        <v>3</v>
      </c>
      <c r="AP31" s="62" t="s">
        <v>4</v>
      </c>
      <c r="AU31" s="64"/>
      <c r="BE31" s="64"/>
      <c r="BH31" s="62" t="s">
        <v>69</v>
      </c>
      <c r="BI31" s="62" t="s">
        <v>70</v>
      </c>
      <c r="BJ31" s="62">
        <v>7056</v>
      </c>
      <c r="BK31" s="62">
        <v>0.1</v>
      </c>
      <c r="BM31" s="64"/>
      <c r="BQ31" s="62" t="s">
        <v>43</v>
      </c>
      <c r="BR31" s="62">
        <v>6272607</v>
      </c>
      <c r="BS31" s="62">
        <v>99.8</v>
      </c>
      <c r="CA31" s="64"/>
    </row>
    <row r="32" spans="8:93" x14ac:dyDescent="0.25">
      <c r="H32" s="64"/>
      <c r="Y32" s="64"/>
      <c r="AC32" s="62" t="s">
        <v>227</v>
      </c>
      <c r="AD32" s="62">
        <v>42335</v>
      </c>
      <c r="AE32" s="62">
        <v>6.5</v>
      </c>
      <c r="AJ32" s="64"/>
      <c r="AM32" s="62" t="s">
        <v>6</v>
      </c>
      <c r="AN32" s="62" t="s">
        <v>235</v>
      </c>
      <c r="AO32" s="65">
        <v>1566388</v>
      </c>
      <c r="AP32" s="62">
        <v>24.9</v>
      </c>
      <c r="AU32" s="64"/>
      <c r="BE32" s="64"/>
      <c r="BH32" s="62" t="s">
        <v>43</v>
      </c>
      <c r="BJ32" s="62">
        <v>6286719</v>
      </c>
      <c r="BK32" s="62">
        <v>100</v>
      </c>
      <c r="BM32" s="64"/>
      <c r="BP32" s="62" t="s">
        <v>69</v>
      </c>
      <c r="BQ32" s="62" t="s">
        <v>70</v>
      </c>
      <c r="BR32" s="62">
        <v>14112</v>
      </c>
      <c r="BS32" s="62">
        <v>0.2</v>
      </c>
      <c r="CA32" s="64"/>
    </row>
    <row r="33" spans="8:85" x14ac:dyDescent="0.25">
      <c r="H33" s="64"/>
      <c r="Y33" s="64"/>
      <c r="AC33" s="62" t="s">
        <v>368</v>
      </c>
      <c r="AD33" s="62">
        <v>14112</v>
      </c>
      <c r="AE33" s="62">
        <v>2.2000000000000002</v>
      </c>
      <c r="AJ33" s="64"/>
      <c r="AN33" s="62" t="s">
        <v>236</v>
      </c>
      <c r="AO33" s="65">
        <v>550352</v>
      </c>
      <c r="AP33" s="62">
        <v>8.8000000000000007</v>
      </c>
      <c r="AQ33" s="34"/>
      <c r="AU33" s="64"/>
      <c r="AX33" s="4" t="s">
        <v>326</v>
      </c>
      <c r="BE33" s="64"/>
      <c r="BM33" s="64"/>
      <c r="BP33" s="62" t="s">
        <v>43</v>
      </c>
      <c r="BR33" s="62">
        <v>6286719</v>
      </c>
      <c r="BS33" s="62">
        <v>100</v>
      </c>
      <c r="CA33" s="64"/>
      <c r="CD33" s="24" t="s">
        <v>460</v>
      </c>
    </row>
    <row r="34" spans="8:85" x14ac:dyDescent="0.25">
      <c r="H34" s="64"/>
      <c r="Y34" s="64"/>
      <c r="AC34" s="62" t="s">
        <v>228</v>
      </c>
      <c r="AD34" s="62">
        <v>21167</v>
      </c>
      <c r="AE34" s="62">
        <v>3.3</v>
      </c>
      <c r="AJ34" s="64"/>
      <c r="AN34" s="62" t="s">
        <v>237</v>
      </c>
      <c r="AO34" s="65">
        <v>381013</v>
      </c>
      <c r="AP34" s="62">
        <v>6.1</v>
      </c>
      <c r="AU34" s="64"/>
      <c r="AX34" s="24" t="s">
        <v>247</v>
      </c>
      <c r="BE34" s="64"/>
      <c r="BM34" s="64"/>
      <c r="CA34" s="64"/>
      <c r="CF34" s="62" t="s">
        <v>3</v>
      </c>
      <c r="CG34" s="62" t="s">
        <v>4</v>
      </c>
    </row>
    <row r="35" spans="8:85" x14ac:dyDescent="0.25">
      <c r="H35" s="64"/>
      <c r="Y35" s="64"/>
      <c r="AC35" s="62" t="s">
        <v>229</v>
      </c>
      <c r="AD35" s="62">
        <v>14112</v>
      </c>
      <c r="AE35" s="62">
        <v>2.2000000000000002</v>
      </c>
      <c r="AJ35" s="64"/>
      <c r="AN35" s="62" t="s">
        <v>238</v>
      </c>
      <c r="AO35" s="62">
        <v>14112</v>
      </c>
      <c r="AP35" s="62">
        <v>0.2</v>
      </c>
      <c r="AU35" s="64"/>
      <c r="AZ35" s="62" t="s">
        <v>3</v>
      </c>
      <c r="BA35" s="62" t="s">
        <v>4</v>
      </c>
      <c r="BE35" s="64"/>
      <c r="BM35" s="64"/>
      <c r="CA35" s="64"/>
      <c r="CD35" s="62" t="s">
        <v>6</v>
      </c>
      <c r="CE35" s="62" t="s">
        <v>454</v>
      </c>
      <c r="CF35" s="62">
        <v>282232</v>
      </c>
      <c r="CG35" s="62">
        <v>4.5</v>
      </c>
    </row>
    <row r="36" spans="8:85" x14ac:dyDescent="0.25">
      <c r="H36" s="64"/>
      <c r="Y36" s="64"/>
      <c r="AC36" s="62" t="s">
        <v>230</v>
      </c>
      <c r="AD36" s="62">
        <v>14112</v>
      </c>
      <c r="AE36" s="62">
        <v>2.2000000000000002</v>
      </c>
      <c r="AJ36" s="64"/>
      <c r="AN36" s="62" t="s">
        <v>239</v>
      </c>
      <c r="AO36" s="62">
        <v>56446</v>
      </c>
      <c r="AP36" s="62">
        <v>0.9</v>
      </c>
      <c r="AU36" s="64"/>
      <c r="AX36" s="62" t="s">
        <v>6</v>
      </c>
      <c r="AY36" s="62" t="s">
        <v>313</v>
      </c>
      <c r="AZ36" s="62">
        <v>211674</v>
      </c>
      <c r="BA36" s="62">
        <v>3.4</v>
      </c>
      <c r="BE36" s="64"/>
      <c r="BM36" s="64"/>
      <c r="CA36" s="64"/>
      <c r="CE36" s="62" t="s">
        <v>455</v>
      </c>
      <c r="CF36" s="62">
        <v>712636</v>
      </c>
      <c r="CG36" s="62">
        <v>11.3</v>
      </c>
    </row>
    <row r="37" spans="8:85" x14ac:dyDescent="0.25">
      <c r="H37" s="64"/>
      <c r="K37" s="62" t="s">
        <v>328</v>
      </c>
      <c r="Y37" s="64"/>
      <c r="AC37" s="65" t="s">
        <v>231</v>
      </c>
      <c r="AD37" s="62">
        <v>84670</v>
      </c>
      <c r="AE37" s="65">
        <v>13</v>
      </c>
      <c r="AJ37" s="64"/>
      <c r="AN37" s="62" t="s">
        <v>446</v>
      </c>
      <c r="AO37" s="65">
        <v>1467607</v>
      </c>
      <c r="AP37" s="62">
        <v>23.3</v>
      </c>
      <c r="AU37" s="64"/>
      <c r="AY37" s="62" t="s">
        <v>314</v>
      </c>
      <c r="AZ37" s="62">
        <v>853752</v>
      </c>
      <c r="BA37" s="65">
        <v>13.6</v>
      </c>
      <c r="BE37" s="64"/>
      <c r="BM37" s="64"/>
      <c r="BP37" s="24" t="s">
        <v>350</v>
      </c>
      <c r="CA37" s="64"/>
      <c r="CE37" s="62" t="s">
        <v>456</v>
      </c>
      <c r="CF37" s="62">
        <v>204618</v>
      </c>
      <c r="CG37" s="62">
        <v>3.3</v>
      </c>
    </row>
    <row r="38" spans="8:85" x14ac:dyDescent="0.25">
      <c r="H38" s="64"/>
      <c r="K38" s="30" t="s">
        <v>191</v>
      </c>
      <c r="L38" s="62" t="s">
        <v>189</v>
      </c>
      <c r="M38" s="108" t="s">
        <v>401</v>
      </c>
      <c r="Y38" s="64"/>
      <c r="AC38" s="62" t="s">
        <v>232</v>
      </c>
      <c r="AD38" s="62">
        <v>14112</v>
      </c>
      <c r="AE38" s="62">
        <v>2.2000000000000002</v>
      </c>
      <c r="AJ38" s="64"/>
      <c r="AN38" s="62" t="s">
        <v>242</v>
      </c>
      <c r="AO38" s="62">
        <v>21167</v>
      </c>
      <c r="AP38" s="62">
        <v>0.3</v>
      </c>
      <c r="AU38" s="64"/>
      <c r="AY38" s="62" t="s">
        <v>315</v>
      </c>
      <c r="AZ38" s="62">
        <v>84670</v>
      </c>
      <c r="BA38" s="62">
        <v>1.3</v>
      </c>
      <c r="BE38" s="64"/>
      <c r="BM38" s="64"/>
      <c r="BR38" s="62" t="s">
        <v>3</v>
      </c>
      <c r="BS38" s="62" t="s">
        <v>4</v>
      </c>
      <c r="CA38" s="64"/>
      <c r="CE38" s="62" t="s">
        <v>458</v>
      </c>
      <c r="CF38" s="62">
        <v>21167</v>
      </c>
      <c r="CG38" s="62">
        <v>0.3</v>
      </c>
    </row>
    <row r="39" spans="8:85" x14ac:dyDescent="0.25">
      <c r="H39" s="64"/>
      <c r="K39" s="57">
        <v>0</v>
      </c>
      <c r="L39" s="62">
        <v>0</v>
      </c>
      <c r="M39" s="107" t="s">
        <v>60</v>
      </c>
      <c r="Y39" s="64"/>
      <c r="AC39" s="62" t="s">
        <v>43</v>
      </c>
      <c r="AD39" s="62">
        <v>635022</v>
      </c>
      <c r="AE39" s="62">
        <v>97.8</v>
      </c>
      <c r="AJ39" s="64"/>
      <c r="AN39" s="62" t="s">
        <v>243</v>
      </c>
      <c r="AO39" s="65">
        <v>2109685</v>
      </c>
      <c r="AP39" s="62">
        <v>33.6</v>
      </c>
      <c r="AU39" s="64"/>
      <c r="AY39" s="62" t="s">
        <v>316</v>
      </c>
      <c r="AZ39" s="62">
        <v>21167</v>
      </c>
      <c r="BA39" s="62">
        <v>0.3</v>
      </c>
      <c r="BE39" s="64"/>
      <c r="BM39" s="64"/>
      <c r="BP39" s="62" t="s">
        <v>6</v>
      </c>
      <c r="BQ39" s="62" t="s">
        <v>331</v>
      </c>
      <c r="BR39" s="62">
        <v>4113532</v>
      </c>
      <c r="BS39" s="62">
        <v>65.400000000000006</v>
      </c>
      <c r="CA39" s="64"/>
      <c r="CE39" s="62" t="s">
        <v>43</v>
      </c>
      <c r="CF39" s="62">
        <v>1220654</v>
      </c>
      <c r="CG39" s="62">
        <v>19.399999999999999</v>
      </c>
    </row>
    <row r="40" spans="8:85" x14ac:dyDescent="0.25">
      <c r="H40" s="64"/>
      <c r="K40" s="57">
        <v>0</v>
      </c>
      <c r="L40" s="62">
        <v>0</v>
      </c>
      <c r="M40" s="107" t="s">
        <v>88</v>
      </c>
      <c r="Y40" s="64"/>
      <c r="AB40" s="62" t="s">
        <v>69</v>
      </c>
      <c r="AC40" s="62" t="s">
        <v>70</v>
      </c>
      <c r="AD40" s="62">
        <v>14112</v>
      </c>
      <c r="AE40" s="62">
        <v>2.2000000000000002</v>
      </c>
      <c r="AJ40" s="64"/>
      <c r="AN40" s="62" t="s">
        <v>218</v>
      </c>
      <c r="AO40" s="62">
        <v>112893</v>
      </c>
      <c r="AP40" s="62">
        <v>1.8</v>
      </c>
      <c r="AU40" s="64"/>
      <c r="AY40" s="62" t="s">
        <v>317</v>
      </c>
      <c r="AZ40" s="62">
        <v>42335</v>
      </c>
      <c r="BA40" s="62">
        <v>0.7</v>
      </c>
      <c r="BE40" s="64"/>
      <c r="BM40" s="64"/>
      <c r="BQ40" s="62" t="s">
        <v>332</v>
      </c>
      <c r="BR40" s="62">
        <v>2159075</v>
      </c>
      <c r="BS40" s="62">
        <v>34.299999999999997</v>
      </c>
      <c r="CA40" s="64"/>
      <c r="CD40" s="62" t="s">
        <v>69</v>
      </c>
      <c r="CE40" s="62" t="s">
        <v>70</v>
      </c>
      <c r="CF40" s="62">
        <v>5066065</v>
      </c>
      <c r="CG40" s="62">
        <v>80.599999999999994</v>
      </c>
    </row>
    <row r="41" spans="8:85" x14ac:dyDescent="0.25">
      <c r="H41" s="64"/>
      <c r="K41" s="23">
        <v>0</v>
      </c>
      <c r="L41" s="62">
        <v>0</v>
      </c>
      <c r="M41" s="109" t="s">
        <v>259</v>
      </c>
      <c r="Y41" s="64"/>
      <c r="AB41" s="62" t="s">
        <v>43</v>
      </c>
      <c r="AD41" s="62">
        <v>649134</v>
      </c>
      <c r="AE41" s="62">
        <v>100</v>
      </c>
      <c r="AJ41" s="64"/>
      <c r="AN41" s="62" t="s">
        <v>43</v>
      </c>
      <c r="AO41" s="62">
        <v>6279663</v>
      </c>
      <c r="AP41" s="62">
        <v>99.9</v>
      </c>
      <c r="AU41" s="64"/>
      <c r="AY41" s="62" t="s">
        <v>318</v>
      </c>
      <c r="AZ41" s="62">
        <v>282232</v>
      </c>
      <c r="BA41" s="62">
        <v>4.5</v>
      </c>
      <c r="BE41" s="64"/>
      <c r="BM41" s="64"/>
      <c r="BQ41" s="62" t="s">
        <v>43</v>
      </c>
      <c r="BR41" s="62">
        <v>6272607</v>
      </c>
      <c r="BS41" s="62">
        <v>99.8</v>
      </c>
      <c r="CA41" s="64"/>
      <c r="CD41" s="62" t="s">
        <v>43</v>
      </c>
      <c r="CF41" s="62">
        <v>6286719</v>
      </c>
      <c r="CG41" s="62">
        <v>100</v>
      </c>
    </row>
    <row r="42" spans="8:85" x14ac:dyDescent="0.25">
      <c r="H42" s="64"/>
      <c r="K42" s="57">
        <v>0</v>
      </c>
      <c r="L42" s="62">
        <v>0</v>
      </c>
      <c r="M42" s="107" t="s">
        <v>63</v>
      </c>
      <c r="Y42" s="64"/>
      <c r="AJ42" s="64"/>
      <c r="AM42" s="62" t="s">
        <v>69</v>
      </c>
      <c r="AN42" s="62" t="s">
        <v>70</v>
      </c>
      <c r="AO42" s="62">
        <v>7056</v>
      </c>
      <c r="AP42" s="62">
        <v>0.1</v>
      </c>
      <c r="AU42" s="64"/>
      <c r="AY42" s="62" t="s">
        <v>319</v>
      </c>
      <c r="AZ42" s="62">
        <v>987812</v>
      </c>
      <c r="BA42" s="65">
        <v>15.7</v>
      </c>
      <c r="BE42" s="64"/>
      <c r="BM42" s="64"/>
      <c r="BP42" s="62" t="s">
        <v>69</v>
      </c>
      <c r="BQ42" s="62" t="s">
        <v>70</v>
      </c>
      <c r="BR42" s="62">
        <v>14112</v>
      </c>
      <c r="BS42" s="62">
        <v>0.2</v>
      </c>
      <c r="CA42" s="64"/>
    </row>
    <row r="43" spans="8:85" x14ac:dyDescent="0.25">
      <c r="H43" s="64"/>
      <c r="K43" s="57">
        <v>3.5843295307403499E-3</v>
      </c>
      <c r="L43" s="62">
        <v>3.9241125847183983E-3</v>
      </c>
      <c r="M43" s="107" t="s">
        <v>54</v>
      </c>
      <c r="Y43" s="64"/>
      <c r="AJ43" s="64"/>
      <c r="AM43" s="62" t="s">
        <v>43</v>
      </c>
      <c r="AO43" s="62">
        <v>6286719</v>
      </c>
      <c r="AP43" s="62">
        <v>100</v>
      </c>
      <c r="AU43" s="64"/>
      <c r="AY43" s="62" t="s">
        <v>320</v>
      </c>
      <c r="AZ43" s="62">
        <v>275176</v>
      </c>
      <c r="BA43" s="62">
        <v>4.4000000000000004</v>
      </c>
      <c r="BE43" s="64"/>
      <c r="BM43" s="64"/>
      <c r="BP43" s="62" t="s">
        <v>43</v>
      </c>
      <c r="BR43" s="62">
        <v>6286719</v>
      </c>
      <c r="BS43" s="62">
        <v>100</v>
      </c>
      <c r="CA43" s="64"/>
    </row>
    <row r="44" spans="8:85" x14ac:dyDescent="0.25">
      <c r="H44" s="64"/>
      <c r="K44" s="57">
        <v>8.298989442782137E-3</v>
      </c>
      <c r="L44" s="62">
        <v>5.9568985425380964E-3</v>
      </c>
      <c r="M44" s="107" t="s">
        <v>53</v>
      </c>
      <c r="Y44" s="64"/>
      <c r="AJ44" s="64"/>
      <c r="AU44" s="64"/>
      <c r="AY44" s="62" t="s">
        <v>321</v>
      </c>
      <c r="AZ44" s="62">
        <v>649134</v>
      </c>
      <c r="BA44" s="65">
        <v>10.3</v>
      </c>
      <c r="BE44" s="64"/>
      <c r="BM44" s="64"/>
      <c r="CA44" s="64"/>
    </row>
    <row r="45" spans="8:85" x14ac:dyDescent="0.25">
      <c r="H45" s="64"/>
      <c r="K45" s="23">
        <v>9.3456169599525282E-3</v>
      </c>
      <c r="L45" s="62">
        <v>6.3180388275397154E-3</v>
      </c>
      <c r="M45" s="110" t="s">
        <v>164</v>
      </c>
      <c r="Y45" s="64"/>
      <c r="AJ45" s="64"/>
      <c r="AU45" s="64"/>
      <c r="AY45" s="62" t="s">
        <v>322</v>
      </c>
      <c r="AZ45" s="62">
        <v>571520</v>
      </c>
      <c r="BA45" s="65">
        <v>9.1</v>
      </c>
      <c r="BE45" s="64"/>
      <c r="BM45" s="64"/>
      <c r="CA45" s="64"/>
      <c r="CD45" s="24" t="s">
        <v>461</v>
      </c>
    </row>
    <row r="46" spans="8:85" x14ac:dyDescent="0.25">
      <c r="H46" s="64"/>
      <c r="K46" s="57">
        <v>8.3333005260968443E-2</v>
      </c>
      <c r="L46" s="62">
        <v>1.8148115672256042E-2</v>
      </c>
      <c r="M46" s="107" t="s">
        <v>52</v>
      </c>
      <c r="Y46" s="64"/>
      <c r="AC46" s="62" t="str">
        <f>AC31</f>
        <v>Pointless, nobody would care</v>
      </c>
      <c r="AD46" s="62">
        <f>AD31</f>
        <v>289288</v>
      </c>
      <c r="AE46" s="35">
        <f>AD46/$AB$23</f>
        <v>0.44565220740247774</v>
      </c>
      <c r="AJ46" s="64"/>
      <c r="AU46" s="64"/>
      <c r="AY46" s="62" t="s">
        <v>323</v>
      </c>
      <c r="AZ46" s="62">
        <v>2025015</v>
      </c>
      <c r="BA46" s="65">
        <v>32.200000000000003</v>
      </c>
      <c r="BE46" s="64"/>
      <c r="BM46" s="64"/>
      <c r="CA46" s="64"/>
      <c r="CF46" s="62" t="s">
        <v>3</v>
      </c>
      <c r="CG46" s="62" t="s">
        <v>4</v>
      </c>
    </row>
    <row r="47" spans="8:85" x14ac:dyDescent="0.25">
      <c r="H47" s="64"/>
      <c r="K47" s="57">
        <v>9.5238630867349808E-2</v>
      </c>
      <c r="L47" s="62">
        <v>1.9274841506557214E-2</v>
      </c>
      <c r="M47" s="107" t="s">
        <v>55</v>
      </c>
      <c r="Y47" s="64"/>
      <c r="AC47" s="62" t="str">
        <f>AC30</f>
        <v>Common practice</v>
      </c>
      <c r="AD47" s="62">
        <f>AD30</f>
        <v>141116</v>
      </c>
      <c r="AE47" s="35">
        <f>AD47/$AB$23</f>
        <v>0.21739117039008896</v>
      </c>
      <c r="AJ47" s="64"/>
      <c r="AU47" s="64"/>
      <c r="AY47" s="62" t="s">
        <v>366</v>
      </c>
      <c r="AZ47" s="62">
        <v>14112</v>
      </c>
      <c r="BA47" s="62">
        <v>0.2</v>
      </c>
      <c r="BE47" s="64"/>
      <c r="BM47" s="64"/>
      <c r="BP47" s="24" t="s">
        <v>336</v>
      </c>
      <c r="CA47" s="64"/>
      <c r="CD47" s="62" t="s">
        <v>6</v>
      </c>
      <c r="CE47" s="62" t="s">
        <v>454</v>
      </c>
      <c r="CF47" s="62">
        <v>1749839</v>
      </c>
      <c r="CG47" s="62">
        <v>27.8</v>
      </c>
    </row>
    <row r="48" spans="8:85" x14ac:dyDescent="0.25">
      <c r="H48" s="64"/>
      <c r="K48" s="57">
        <v>0.18181701051682209</v>
      </c>
      <c r="L48" s="62">
        <v>2.5325597403783574E-2</v>
      </c>
      <c r="M48" s="107" t="s">
        <v>58</v>
      </c>
      <c r="Y48" s="64"/>
      <c r="AC48" s="62" t="str">
        <f>AC37</f>
        <v>Do not want to incure additional expenses</v>
      </c>
      <c r="AD48" s="62">
        <f>AD37</f>
        <v>84670</v>
      </c>
      <c r="AE48" s="35">
        <f>AD48/$AB$23</f>
        <v>0.1304353184396442</v>
      </c>
      <c r="AJ48" s="64"/>
      <c r="AU48" s="64"/>
      <c r="AY48" s="62" t="s">
        <v>324</v>
      </c>
      <c r="AZ48" s="62">
        <v>21167</v>
      </c>
      <c r="BA48" s="62">
        <v>0.3</v>
      </c>
      <c r="BE48" s="64"/>
      <c r="BM48" s="64"/>
      <c r="BR48" s="62" t="s">
        <v>3</v>
      </c>
      <c r="BS48" s="62" t="s">
        <v>4</v>
      </c>
      <c r="CA48" s="64"/>
      <c r="CE48" s="62" t="s">
        <v>455</v>
      </c>
      <c r="CF48" s="62">
        <v>1912122</v>
      </c>
      <c r="CG48" s="62">
        <v>30.4</v>
      </c>
    </row>
    <row r="49" spans="8:85" ht="16.5" thickBot="1" x14ac:dyDescent="0.3">
      <c r="H49" s="64"/>
      <c r="K49" s="57">
        <v>0.32432535958477776</v>
      </c>
      <c r="L49" s="62">
        <v>2.1704514266055682E-2</v>
      </c>
      <c r="M49" s="109" t="s">
        <v>119</v>
      </c>
      <c r="Y49" s="64"/>
      <c r="AC49" s="62" t="str">
        <f>AC34</f>
        <v>Fear of reprisals</v>
      </c>
      <c r="AD49" s="62">
        <f>AD34</f>
        <v>21167</v>
      </c>
      <c r="AE49" s="35">
        <f>AD49/$AB$23</f>
        <v>3.2608059352922512E-2</v>
      </c>
      <c r="AJ49" s="64"/>
      <c r="AU49" s="64"/>
      <c r="AY49" s="62" t="s">
        <v>325</v>
      </c>
      <c r="AZ49" s="62">
        <v>239897</v>
      </c>
      <c r="BA49" s="62">
        <v>3.8</v>
      </c>
      <c r="BE49" s="64"/>
      <c r="BM49" s="64"/>
      <c r="BP49" s="62" t="s">
        <v>6</v>
      </c>
      <c r="BQ49" s="62" t="s">
        <v>331</v>
      </c>
      <c r="BR49" s="62">
        <v>1418216</v>
      </c>
      <c r="BS49" s="62">
        <v>22.6</v>
      </c>
      <c r="CA49" s="64"/>
      <c r="CE49" s="62" t="s">
        <v>456</v>
      </c>
      <c r="CF49" s="62">
        <v>373957</v>
      </c>
      <c r="CG49" s="62">
        <v>5.9</v>
      </c>
    </row>
    <row r="50" spans="8:85" x14ac:dyDescent="0.25">
      <c r="H50" s="64"/>
      <c r="K50" s="57">
        <v>0.33333333333333331</v>
      </c>
      <c r="L50" s="62">
        <v>3.0953585485703438E-2</v>
      </c>
      <c r="M50" s="107" t="s">
        <v>47</v>
      </c>
      <c r="Y50" s="64"/>
      <c r="AC50" s="62" t="s">
        <v>445</v>
      </c>
      <c r="AE50" s="76">
        <f>1-SUM(AE46:AE49)</f>
        <v>0.17391324441486655</v>
      </c>
      <c r="AJ50" s="64"/>
      <c r="AM50" s="90" t="str">
        <f>AN39</f>
        <v>I would not report it</v>
      </c>
      <c r="AN50" s="91">
        <f>AO39</f>
        <v>2109685</v>
      </c>
      <c r="AO50" s="92">
        <f>AN50/$AN$26</f>
        <v>0.33557806544240326</v>
      </c>
      <c r="AU50" s="64"/>
      <c r="AY50" s="62" t="s">
        <v>43</v>
      </c>
      <c r="AZ50" s="62">
        <v>6279663</v>
      </c>
      <c r="BA50" s="62">
        <v>99.9</v>
      </c>
      <c r="BE50" s="64"/>
      <c r="BM50" s="64"/>
      <c r="BQ50" s="62" t="s">
        <v>332</v>
      </c>
      <c r="BR50" s="62">
        <v>4854391</v>
      </c>
      <c r="BS50" s="62">
        <v>77.2</v>
      </c>
      <c r="CA50" s="64"/>
      <c r="CE50" s="62" t="s">
        <v>457</v>
      </c>
      <c r="CF50" s="62">
        <v>7056</v>
      </c>
      <c r="CG50" s="62">
        <v>0.1</v>
      </c>
    </row>
    <row r="51" spans="8:85" x14ac:dyDescent="0.25">
      <c r="H51" s="64"/>
      <c r="K51" s="57">
        <v>0.37500023310414532</v>
      </c>
      <c r="L51" s="62">
        <v>3.178871083863391E-2</v>
      </c>
      <c r="M51" s="107" t="s">
        <v>45</v>
      </c>
      <c r="Y51" s="64"/>
      <c r="AJ51" s="64"/>
      <c r="AM51" s="93" t="str">
        <f>AN32</f>
        <v>Supervisor to the official</v>
      </c>
      <c r="AN51" s="70">
        <f>AO32</f>
        <v>1566388</v>
      </c>
      <c r="AO51" s="94">
        <f>AN51/$AN$26</f>
        <v>0.24915826522546974</v>
      </c>
      <c r="AU51" s="64"/>
      <c r="AX51" s="62" t="s">
        <v>69</v>
      </c>
      <c r="AY51" s="62" t="s">
        <v>70</v>
      </c>
      <c r="AZ51" s="62">
        <v>7056</v>
      </c>
      <c r="BA51" s="62">
        <v>0.1</v>
      </c>
      <c r="BE51" s="64"/>
      <c r="BM51" s="64"/>
      <c r="BQ51" s="62" t="s">
        <v>43</v>
      </c>
      <c r="BR51" s="62">
        <v>6272607</v>
      </c>
      <c r="BS51" s="62">
        <v>99.8</v>
      </c>
      <c r="CA51" s="64"/>
      <c r="CE51" s="62" t="s">
        <v>458</v>
      </c>
      <c r="CF51" s="62">
        <v>70558</v>
      </c>
      <c r="CG51" s="62">
        <v>1.1000000000000001</v>
      </c>
    </row>
    <row r="52" spans="8:85" x14ac:dyDescent="0.25">
      <c r="H52" s="64"/>
      <c r="K52" s="57">
        <v>0.51063707885158749</v>
      </c>
      <c r="L52" s="62">
        <v>3.2823804916765141E-2</v>
      </c>
      <c r="M52" s="107" t="s">
        <v>50</v>
      </c>
      <c r="Y52" s="64"/>
      <c r="AJ52" s="64"/>
      <c r="AM52" s="93" t="str">
        <f>AN37</f>
        <v>Traditional/Village leader</v>
      </c>
      <c r="AN52" s="70">
        <f>AO37</f>
        <v>1467607</v>
      </c>
      <c r="AO52" s="94">
        <f>AN52/$AN$26</f>
        <v>0.233445617658432</v>
      </c>
      <c r="AU52" s="64"/>
      <c r="AX52" s="62" t="s">
        <v>43</v>
      </c>
      <c r="AZ52" s="62">
        <v>6286719</v>
      </c>
      <c r="BA52" s="62">
        <v>100</v>
      </c>
      <c r="BE52" s="64"/>
      <c r="BM52" s="64"/>
      <c r="BP52" s="62" t="s">
        <v>69</v>
      </c>
      <c r="BQ52" s="62" t="s">
        <v>70</v>
      </c>
      <c r="BR52" s="62">
        <v>14112</v>
      </c>
      <c r="BS52" s="62">
        <v>0.2</v>
      </c>
      <c r="CA52" s="64"/>
      <c r="CE52" s="62" t="s">
        <v>43</v>
      </c>
      <c r="CF52" s="62">
        <v>4113532</v>
      </c>
      <c r="CG52" s="62">
        <v>65.400000000000006</v>
      </c>
    </row>
    <row r="53" spans="8:85" x14ac:dyDescent="0.25">
      <c r="H53" s="64"/>
      <c r="K53" s="56">
        <v>0</v>
      </c>
      <c r="L53" s="62">
        <v>0</v>
      </c>
      <c r="M53" s="107" t="s">
        <v>57</v>
      </c>
      <c r="Y53" s="64"/>
      <c r="AJ53" s="64"/>
      <c r="AM53" s="93" t="str">
        <f>AN33</f>
        <v>Police</v>
      </c>
      <c r="AN53" s="70">
        <f>AO33</f>
        <v>550352</v>
      </c>
      <c r="AO53" s="94">
        <f>AN53/$AN$26</f>
        <v>8.7542007205984554E-2</v>
      </c>
      <c r="AU53" s="64"/>
      <c r="BE53" s="64"/>
      <c r="BM53" s="64"/>
      <c r="BP53" s="62" t="s">
        <v>43</v>
      </c>
      <c r="BR53" s="62">
        <v>6286719</v>
      </c>
      <c r="BS53" s="62">
        <v>100</v>
      </c>
      <c r="CA53" s="64"/>
      <c r="CD53" s="62" t="s">
        <v>69</v>
      </c>
      <c r="CE53" s="62" t="s">
        <v>70</v>
      </c>
      <c r="CF53" s="62">
        <v>2173187</v>
      </c>
      <c r="CG53" s="62">
        <v>34.6</v>
      </c>
    </row>
    <row r="54" spans="8:85" ht="16.5" thickBot="1" x14ac:dyDescent="0.3">
      <c r="H54" s="64"/>
      <c r="K54" s="56">
        <v>0</v>
      </c>
      <c r="L54" s="62">
        <v>0</v>
      </c>
      <c r="M54" s="107" t="s">
        <v>59</v>
      </c>
      <c r="Y54" s="64"/>
      <c r="AJ54" s="64"/>
      <c r="AM54" s="95" t="s">
        <v>217</v>
      </c>
      <c r="AN54" s="96"/>
      <c r="AO54" s="100">
        <f>1-SUM(AO50:AO53)</f>
        <v>9.4276044467710429E-2</v>
      </c>
      <c r="AU54" s="64"/>
      <c r="BE54" s="64"/>
      <c r="BM54" s="64"/>
      <c r="CA54" s="64"/>
      <c r="CD54" s="62" t="s">
        <v>43</v>
      </c>
      <c r="CF54" s="62">
        <v>6286719</v>
      </c>
      <c r="CG54" s="62">
        <v>100</v>
      </c>
    </row>
    <row r="55" spans="8:85" x14ac:dyDescent="0.25">
      <c r="H55" s="64"/>
      <c r="K55" s="56">
        <v>0</v>
      </c>
      <c r="L55" s="62">
        <v>0</v>
      </c>
      <c r="M55" s="107" t="s">
        <v>61</v>
      </c>
      <c r="Y55" s="64"/>
      <c r="AJ55" s="64"/>
      <c r="AU55" s="64"/>
      <c r="BE55" s="64"/>
      <c r="BM55" s="64"/>
      <c r="CA55" s="64"/>
    </row>
    <row r="56" spans="8:85" x14ac:dyDescent="0.25">
      <c r="H56" s="64"/>
      <c r="K56" s="56">
        <v>0</v>
      </c>
      <c r="L56" s="62">
        <v>0</v>
      </c>
      <c r="M56" s="107" t="s">
        <v>62</v>
      </c>
      <c r="Y56" s="64"/>
      <c r="AJ56" s="64"/>
      <c r="AU56" s="64"/>
      <c r="BE56" s="64"/>
      <c r="BM56" s="64"/>
      <c r="CA56" s="64"/>
    </row>
    <row r="57" spans="8:85" x14ac:dyDescent="0.25">
      <c r="H57" s="64"/>
      <c r="K57" s="55">
        <v>0.2</v>
      </c>
      <c r="L57" s="68">
        <v>2.6264988238774076E-2</v>
      </c>
      <c r="M57" s="111" t="s">
        <v>188</v>
      </c>
      <c r="Y57" s="64"/>
      <c r="AJ57" s="64"/>
      <c r="AU57" s="64"/>
      <c r="BE57" s="64"/>
      <c r="BM57" s="64"/>
      <c r="BP57" s="24" t="s">
        <v>337</v>
      </c>
      <c r="CA57" s="64"/>
    </row>
    <row r="58" spans="8:85" ht="16.5" thickBot="1" x14ac:dyDescent="0.3">
      <c r="H58" s="64"/>
      <c r="K58" s="56">
        <v>0.20000566909492901</v>
      </c>
      <c r="L58" s="62">
        <v>2.6265267419736751E-2</v>
      </c>
      <c r="M58" s="107" t="s">
        <v>51</v>
      </c>
      <c r="Y58" s="64"/>
      <c r="AJ58" s="64"/>
      <c r="AU58" s="64"/>
      <c r="BE58" s="64"/>
      <c r="BM58" s="64"/>
      <c r="BR58" s="62" t="s">
        <v>3</v>
      </c>
      <c r="BS58" s="62" t="s">
        <v>4</v>
      </c>
      <c r="CA58" s="64"/>
      <c r="CD58" s="24" t="s">
        <v>462</v>
      </c>
    </row>
    <row r="59" spans="8:85" x14ac:dyDescent="0.25">
      <c r="H59" s="64"/>
      <c r="K59" s="56">
        <v>0.28572007045818065</v>
      </c>
      <c r="L59" s="62">
        <v>2.9663460725533348E-2</v>
      </c>
      <c r="M59" s="107" t="s">
        <v>48</v>
      </c>
      <c r="Y59" s="64"/>
      <c r="AJ59" s="64"/>
      <c r="AU59" s="64"/>
      <c r="AX59" s="90" t="s">
        <v>323</v>
      </c>
      <c r="AY59" s="91">
        <v>2025015</v>
      </c>
      <c r="AZ59" s="92">
        <f>AY59/$AY$28</f>
        <v>0.32210999091895154</v>
      </c>
      <c r="BE59" s="64"/>
      <c r="BM59" s="64"/>
      <c r="BP59" s="62" t="s">
        <v>6</v>
      </c>
      <c r="BQ59" s="62" t="s">
        <v>331</v>
      </c>
      <c r="BR59" s="62">
        <v>825529</v>
      </c>
      <c r="BS59" s="62">
        <v>13.1</v>
      </c>
      <c r="CA59" s="64"/>
      <c r="CF59" s="62" t="s">
        <v>3</v>
      </c>
      <c r="CG59" s="62" t="s">
        <v>4</v>
      </c>
    </row>
    <row r="60" spans="8:85" x14ac:dyDescent="0.25">
      <c r="H60" s="64"/>
      <c r="K60" s="106">
        <v>0.28572007045818065</v>
      </c>
      <c r="L60" s="62">
        <v>2.9663460725533348E-2</v>
      </c>
      <c r="M60" s="107" t="s">
        <v>56</v>
      </c>
      <c r="Y60" s="64"/>
      <c r="AJ60" s="64"/>
      <c r="AU60" s="64"/>
      <c r="AX60" s="93" t="s">
        <v>319</v>
      </c>
      <c r="AY60" s="70">
        <v>987812</v>
      </c>
      <c r="AZ60" s="94">
        <f>AY60/$AY$28</f>
        <v>0.15712679380134534</v>
      </c>
      <c r="BE60" s="64"/>
      <c r="BM60" s="64"/>
      <c r="BQ60" s="62" t="s">
        <v>332</v>
      </c>
      <c r="BR60" s="62">
        <v>5447079</v>
      </c>
      <c r="BS60" s="62">
        <v>86.6</v>
      </c>
      <c r="CA60" s="64"/>
      <c r="CD60" s="62" t="s">
        <v>6</v>
      </c>
      <c r="CE60" s="62" t="s">
        <v>454</v>
      </c>
      <c r="CF60" s="62">
        <v>268120</v>
      </c>
      <c r="CG60" s="62">
        <v>4.3</v>
      </c>
    </row>
    <row r="61" spans="8:85" x14ac:dyDescent="0.25">
      <c r="H61" s="64"/>
      <c r="M61" s="108"/>
      <c r="Y61" s="64"/>
      <c r="AJ61" s="64"/>
      <c r="AU61" s="64"/>
      <c r="AX61" s="93" t="s">
        <v>314</v>
      </c>
      <c r="AY61" s="70">
        <v>853752</v>
      </c>
      <c r="AZ61" s="94">
        <f>AY61/$AY$28</f>
        <v>0.13580247502711668</v>
      </c>
      <c r="BE61" s="64"/>
      <c r="BM61" s="64"/>
      <c r="BQ61" s="62" t="s">
        <v>43</v>
      </c>
      <c r="BR61" s="62">
        <v>6272607</v>
      </c>
      <c r="BS61" s="62">
        <v>99.8</v>
      </c>
      <c r="CA61" s="64"/>
      <c r="CE61" s="62" t="s">
        <v>455</v>
      </c>
      <c r="CF61" s="62">
        <v>776138</v>
      </c>
      <c r="CG61" s="62">
        <v>12.3</v>
      </c>
    </row>
    <row r="62" spans="8:85" x14ac:dyDescent="0.25">
      <c r="H62" s="64"/>
      <c r="M62" s="108"/>
      <c r="Y62" s="64"/>
      <c r="AJ62" s="64"/>
      <c r="AU62" s="64"/>
      <c r="AX62" s="93" t="s">
        <v>321</v>
      </c>
      <c r="AY62" s="70">
        <v>649134</v>
      </c>
      <c r="AZ62" s="94">
        <f>AY62/$AY$28</f>
        <v>0.10325481383850622</v>
      </c>
      <c r="BE62" s="64"/>
      <c r="BM62" s="64"/>
      <c r="BP62" s="62" t="s">
        <v>69</v>
      </c>
      <c r="BQ62" s="62" t="s">
        <v>70</v>
      </c>
      <c r="BR62" s="62">
        <v>14112</v>
      </c>
      <c r="BS62" s="62">
        <v>0.2</v>
      </c>
      <c r="CA62" s="64"/>
      <c r="CE62" s="62" t="s">
        <v>456</v>
      </c>
      <c r="CF62" s="62">
        <v>289288</v>
      </c>
      <c r="CG62" s="62">
        <v>4.5999999999999996</v>
      </c>
    </row>
    <row r="63" spans="8:85" ht="16.5" thickBot="1" x14ac:dyDescent="0.3">
      <c r="H63" s="64"/>
      <c r="Y63" s="64"/>
      <c r="AJ63" s="64"/>
      <c r="AU63" s="64"/>
      <c r="AX63" s="95" t="s">
        <v>722</v>
      </c>
      <c r="AY63" s="96">
        <v>571520</v>
      </c>
      <c r="AZ63" s="97">
        <f>AY63/$AY$28</f>
        <v>9.0909105369589446E-2</v>
      </c>
      <c r="BE63" s="64"/>
      <c r="BM63" s="64"/>
      <c r="BP63" s="62" t="s">
        <v>43</v>
      </c>
      <c r="BR63" s="62">
        <v>6286719</v>
      </c>
      <c r="BS63" s="62">
        <v>100</v>
      </c>
      <c r="CA63" s="64"/>
      <c r="CE63" s="62" t="s">
        <v>457</v>
      </c>
      <c r="CF63" s="62">
        <v>56446</v>
      </c>
      <c r="CG63" s="62">
        <v>0.9</v>
      </c>
    </row>
    <row r="64" spans="8:85" x14ac:dyDescent="0.25">
      <c r="H64" s="64"/>
      <c r="Y64" s="64"/>
      <c r="AJ64" s="64"/>
      <c r="AU64" s="64"/>
      <c r="BE64" s="64"/>
      <c r="BM64" s="64"/>
      <c r="CA64" s="64"/>
      <c r="CE64" s="62" t="s">
        <v>458</v>
      </c>
      <c r="CF64" s="62">
        <v>28223</v>
      </c>
      <c r="CG64" s="62">
        <v>0.4</v>
      </c>
    </row>
    <row r="65" spans="8:85" x14ac:dyDescent="0.25">
      <c r="H65" s="64"/>
      <c r="Y65" s="64"/>
      <c r="AJ65" s="64"/>
      <c r="AU65" s="64"/>
      <c r="BE65" s="64"/>
      <c r="BM65" s="64"/>
      <c r="CA65" s="64"/>
      <c r="CE65" s="62" t="s">
        <v>43</v>
      </c>
      <c r="CF65" s="62">
        <v>1418216</v>
      </c>
      <c r="CG65" s="62">
        <v>22.6</v>
      </c>
    </row>
    <row r="66" spans="8:85" x14ac:dyDescent="0.25">
      <c r="H66" s="64"/>
      <c r="Y66" s="64"/>
      <c r="AJ66" s="64"/>
      <c r="AU66" s="64"/>
      <c r="BE66" s="64"/>
      <c r="BM66" s="64"/>
      <c r="CA66" s="64"/>
      <c r="CD66" s="62" t="s">
        <v>69</v>
      </c>
      <c r="CE66" s="62" t="s">
        <v>70</v>
      </c>
      <c r="CF66" s="62">
        <v>4868503</v>
      </c>
      <c r="CG66" s="62">
        <v>77.400000000000006</v>
      </c>
    </row>
    <row r="67" spans="8:85" x14ac:dyDescent="0.25">
      <c r="H67" s="64"/>
      <c r="Y67" s="64"/>
      <c r="AJ67" s="64"/>
      <c r="AU67" s="64"/>
      <c r="BE67" s="64"/>
      <c r="BM67" s="64"/>
      <c r="BP67" s="24" t="s">
        <v>338</v>
      </c>
      <c r="CA67" s="64"/>
      <c r="CD67" s="62" t="s">
        <v>43</v>
      </c>
      <c r="CF67" s="62">
        <v>6286719</v>
      </c>
      <c r="CG67" s="62">
        <v>100</v>
      </c>
    </row>
    <row r="68" spans="8:85" x14ac:dyDescent="0.25">
      <c r="H68" s="64"/>
      <c r="Y68" s="64"/>
      <c r="AJ68" s="64"/>
      <c r="AU68" s="64"/>
      <c r="BE68" s="64"/>
      <c r="BM68" s="64"/>
      <c r="BR68" s="62" t="s">
        <v>3</v>
      </c>
      <c r="BS68" s="62" t="s">
        <v>4</v>
      </c>
      <c r="CA68" s="64"/>
    </row>
    <row r="69" spans="8:85" x14ac:dyDescent="0.25">
      <c r="H69" s="64"/>
      <c r="Y69" s="64"/>
      <c r="AJ69" s="64"/>
      <c r="AU69" s="64"/>
      <c r="BE69" s="64"/>
      <c r="BM69" s="64"/>
      <c r="BP69" s="62" t="s">
        <v>6</v>
      </c>
      <c r="BQ69" s="62" t="s">
        <v>331</v>
      </c>
      <c r="BR69" s="62">
        <v>522129</v>
      </c>
      <c r="BS69" s="62">
        <v>8.3000000000000007</v>
      </c>
      <c r="CA69" s="64"/>
    </row>
    <row r="70" spans="8:85" x14ac:dyDescent="0.25">
      <c r="H70" s="64"/>
      <c r="Y70" s="64"/>
      <c r="AJ70" s="64"/>
      <c r="AU70" s="64"/>
      <c r="BE70" s="64"/>
      <c r="BM70" s="64"/>
      <c r="BQ70" s="62" t="s">
        <v>332</v>
      </c>
      <c r="BR70" s="62">
        <v>5750478</v>
      </c>
      <c r="BS70" s="62">
        <v>91.5</v>
      </c>
      <c r="CA70" s="64"/>
    </row>
    <row r="71" spans="8:85" x14ac:dyDescent="0.25">
      <c r="H71" s="64"/>
      <c r="Y71" s="64"/>
      <c r="AJ71" s="64"/>
      <c r="AU71" s="64"/>
      <c r="BE71" s="64"/>
      <c r="BM71" s="64"/>
      <c r="BQ71" s="62" t="s">
        <v>43</v>
      </c>
      <c r="BR71" s="62">
        <v>6272607</v>
      </c>
      <c r="BS71" s="62">
        <v>99.8</v>
      </c>
      <c r="CA71" s="64"/>
      <c r="CD71" s="24" t="s">
        <v>463</v>
      </c>
    </row>
    <row r="72" spans="8:85" x14ac:dyDescent="0.25">
      <c r="H72" s="64"/>
      <c r="Y72" s="64"/>
      <c r="AJ72" s="64"/>
      <c r="AU72" s="64"/>
      <c r="BE72" s="64"/>
      <c r="BM72" s="64"/>
      <c r="BP72" s="62" t="s">
        <v>69</v>
      </c>
      <c r="BQ72" s="62" t="s">
        <v>70</v>
      </c>
      <c r="BR72" s="62">
        <v>14112</v>
      </c>
      <c r="BS72" s="62">
        <v>0.2</v>
      </c>
      <c r="CA72" s="64"/>
      <c r="CF72" s="62" t="s">
        <v>3</v>
      </c>
      <c r="CG72" s="62" t="s">
        <v>4</v>
      </c>
    </row>
    <row r="73" spans="8:85" x14ac:dyDescent="0.25">
      <c r="H73" s="64"/>
      <c r="Y73" s="64"/>
      <c r="AJ73" s="64"/>
      <c r="AU73" s="64"/>
      <c r="BE73" s="64"/>
      <c r="BM73" s="64"/>
      <c r="BP73" s="62" t="s">
        <v>43</v>
      </c>
      <c r="BR73" s="62">
        <v>6286719</v>
      </c>
      <c r="BS73" s="62">
        <v>100</v>
      </c>
      <c r="CA73" s="64"/>
      <c r="CD73" s="62" t="s">
        <v>6</v>
      </c>
      <c r="CE73" s="62" t="s">
        <v>454</v>
      </c>
      <c r="CF73" s="62">
        <v>134060</v>
      </c>
      <c r="CG73" s="62">
        <v>2.1</v>
      </c>
    </row>
    <row r="74" spans="8:85" x14ac:dyDescent="0.25">
      <c r="H74" s="64"/>
      <c r="Y74" s="64"/>
      <c r="AJ74" s="64"/>
      <c r="AU74" s="64"/>
      <c r="BE74" s="64"/>
      <c r="BM74" s="64"/>
      <c r="CA74" s="64"/>
      <c r="CE74" s="62" t="s">
        <v>455</v>
      </c>
      <c r="CF74" s="62">
        <v>395125</v>
      </c>
      <c r="CG74" s="62">
        <v>6.3</v>
      </c>
    </row>
    <row r="75" spans="8:85" x14ac:dyDescent="0.25">
      <c r="H75" s="64"/>
      <c r="Y75" s="64"/>
      <c r="AJ75" s="64"/>
      <c r="AU75" s="64"/>
      <c r="BE75" s="64"/>
      <c r="BM75" s="64"/>
      <c r="CA75" s="64"/>
      <c r="CE75" s="62" t="s">
        <v>456</v>
      </c>
      <c r="CF75" s="62">
        <v>246953</v>
      </c>
      <c r="CG75" s="62">
        <v>3.9</v>
      </c>
    </row>
    <row r="76" spans="8:85" x14ac:dyDescent="0.25">
      <c r="H76" s="64"/>
      <c r="Y76" s="64"/>
      <c r="AJ76" s="64"/>
      <c r="AU76" s="64"/>
      <c r="BE76" s="64"/>
      <c r="BM76" s="64"/>
      <c r="CA76" s="64"/>
      <c r="CE76" s="62" t="s">
        <v>457</v>
      </c>
      <c r="CF76" s="62">
        <v>28223</v>
      </c>
      <c r="CG76" s="62">
        <v>0.4</v>
      </c>
    </row>
    <row r="77" spans="8:85" x14ac:dyDescent="0.25">
      <c r="H77" s="64"/>
      <c r="Y77" s="64"/>
      <c r="AJ77" s="64"/>
      <c r="AU77" s="64"/>
      <c r="BE77" s="64"/>
      <c r="BM77" s="64"/>
      <c r="BP77" s="24" t="s">
        <v>339</v>
      </c>
      <c r="CA77" s="64"/>
      <c r="CE77" s="62" t="s">
        <v>458</v>
      </c>
      <c r="CF77" s="62">
        <v>21167</v>
      </c>
      <c r="CG77" s="62">
        <v>0.3</v>
      </c>
    </row>
    <row r="78" spans="8:85" x14ac:dyDescent="0.25">
      <c r="H78" s="64"/>
      <c r="Y78" s="64"/>
      <c r="AJ78" s="64"/>
      <c r="AU78" s="64"/>
      <c r="BE78" s="64"/>
      <c r="BM78" s="64"/>
      <c r="BR78" s="62" t="s">
        <v>3</v>
      </c>
      <c r="BS78" s="62" t="s">
        <v>4</v>
      </c>
      <c r="CA78" s="64"/>
      <c r="CE78" s="62" t="s">
        <v>43</v>
      </c>
      <c r="CF78" s="62">
        <v>825529</v>
      </c>
      <c r="CG78" s="62">
        <v>13.1</v>
      </c>
    </row>
    <row r="79" spans="8:85" x14ac:dyDescent="0.25">
      <c r="H79" s="64"/>
      <c r="Y79" s="64"/>
      <c r="AJ79" s="64"/>
      <c r="AU79" s="64"/>
      <c r="BE79" s="64"/>
      <c r="BM79" s="64"/>
      <c r="BP79" s="62" t="s">
        <v>6</v>
      </c>
      <c r="BQ79" s="62" t="s">
        <v>331</v>
      </c>
      <c r="BR79" s="62">
        <v>1333546</v>
      </c>
      <c r="BS79" s="62">
        <v>21.2</v>
      </c>
      <c r="CA79" s="64"/>
      <c r="CD79" s="62" t="s">
        <v>69</v>
      </c>
      <c r="CE79" s="62" t="s">
        <v>70</v>
      </c>
      <c r="CF79" s="62">
        <v>5461190</v>
      </c>
      <c r="CG79" s="62">
        <v>86.9</v>
      </c>
    </row>
    <row r="80" spans="8:85" x14ac:dyDescent="0.25">
      <c r="H80" s="64"/>
      <c r="Y80" s="64"/>
      <c r="AJ80" s="64"/>
      <c r="AU80" s="64"/>
      <c r="BE80" s="64"/>
      <c r="BM80" s="64"/>
      <c r="BQ80" s="62" t="s">
        <v>332</v>
      </c>
      <c r="BR80" s="62">
        <v>4939061</v>
      </c>
      <c r="BS80" s="62">
        <v>78.599999999999994</v>
      </c>
      <c r="CA80" s="64"/>
      <c r="CD80" s="62" t="s">
        <v>43</v>
      </c>
      <c r="CF80" s="62">
        <v>6286719</v>
      </c>
      <c r="CG80" s="62">
        <v>100</v>
      </c>
    </row>
    <row r="81" spans="4:85" x14ac:dyDescent="0.25">
      <c r="H81" s="64"/>
      <c r="Y81" s="64"/>
      <c r="AJ81" s="64"/>
      <c r="AU81" s="64"/>
      <c r="BE81" s="64"/>
      <c r="BM81" s="64"/>
      <c r="BQ81" s="62" t="s">
        <v>43</v>
      </c>
      <c r="BR81" s="62">
        <v>6272607</v>
      </c>
      <c r="BS81" s="62">
        <v>99.8</v>
      </c>
      <c r="CA81" s="64"/>
    </row>
    <row r="82" spans="4:85" x14ac:dyDescent="0.25">
      <c r="H82" s="64"/>
      <c r="Y82" s="64"/>
      <c r="AJ82" s="64"/>
      <c r="AU82" s="64"/>
      <c r="BE82" s="64"/>
      <c r="BM82" s="64"/>
      <c r="BP82" s="62" t="s">
        <v>69</v>
      </c>
      <c r="BQ82" s="62" t="s">
        <v>70</v>
      </c>
      <c r="BR82" s="62">
        <v>14112</v>
      </c>
      <c r="BS82" s="62">
        <v>0.2</v>
      </c>
      <c r="CA82" s="64"/>
    </row>
    <row r="83" spans="4:85" x14ac:dyDescent="0.25">
      <c r="H83" s="64"/>
      <c r="Y83" s="64"/>
      <c r="AJ83" s="64"/>
      <c r="AU83" s="64"/>
      <c r="BE83" s="64"/>
      <c r="BM83" s="64"/>
      <c r="BP83" s="62" t="s">
        <v>43</v>
      </c>
      <c r="BR83" s="62">
        <v>6286719</v>
      </c>
      <c r="BS83" s="62">
        <v>100</v>
      </c>
      <c r="CA83" s="64"/>
    </row>
    <row r="84" spans="4:85" x14ac:dyDescent="0.25">
      <c r="H84" s="64"/>
      <c r="Y84" s="64"/>
      <c r="AJ84" s="64"/>
      <c r="AU84" s="64"/>
      <c r="BE84" s="64"/>
      <c r="BM84" s="64"/>
      <c r="CA84" s="64"/>
      <c r="CD84" s="24" t="s">
        <v>464</v>
      </c>
    </row>
    <row r="85" spans="4:85" x14ac:dyDescent="0.25">
      <c r="H85" s="64"/>
      <c r="Y85" s="64"/>
      <c r="AJ85" s="64"/>
      <c r="AU85" s="64"/>
      <c r="BE85" s="64"/>
      <c r="BM85" s="64"/>
      <c r="CA85" s="64"/>
      <c r="CF85" s="62" t="s">
        <v>3</v>
      </c>
      <c r="CG85" s="62" t="s">
        <v>4</v>
      </c>
    </row>
    <row r="86" spans="4:85" x14ac:dyDescent="0.25">
      <c r="H86" s="64"/>
      <c r="Y86" s="64"/>
      <c r="AJ86" s="64"/>
      <c r="AU86" s="64"/>
      <c r="BE86" s="64"/>
      <c r="BM86" s="64"/>
      <c r="CA86" s="64"/>
      <c r="CD86" s="62" t="s">
        <v>6</v>
      </c>
      <c r="CE86" s="62" t="s">
        <v>454</v>
      </c>
      <c r="CF86" s="62">
        <v>91725</v>
      </c>
      <c r="CG86" s="62">
        <v>1.5</v>
      </c>
    </row>
    <row r="87" spans="4:85" x14ac:dyDescent="0.25">
      <c r="H87" s="64"/>
      <c r="Y87" s="64"/>
      <c r="AJ87" s="64"/>
      <c r="AU87" s="64"/>
      <c r="BE87" s="64"/>
      <c r="BM87" s="64"/>
      <c r="BP87" s="24" t="s">
        <v>340</v>
      </c>
      <c r="CA87" s="64"/>
      <c r="CE87" s="62" t="s">
        <v>455</v>
      </c>
      <c r="CF87" s="62">
        <v>239897</v>
      </c>
      <c r="CG87" s="62">
        <v>3.8</v>
      </c>
    </row>
    <row r="88" spans="4:85" x14ac:dyDescent="0.25">
      <c r="H88" s="64"/>
      <c r="Y88" s="64"/>
      <c r="AJ88" s="64"/>
      <c r="AU88" s="64"/>
      <c r="BE88" s="64"/>
      <c r="BM88" s="64"/>
      <c r="BR88" s="62" t="s">
        <v>3</v>
      </c>
      <c r="BS88" s="62" t="s">
        <v>4</v>
      </c>
      <c r="CA88" s="64"/>
      <c r="CE88" s="62" t="s">
        <v>456</v>
      </c>
      <c r="CF88" s="62">
        <v>155228</v>
      </c>
      <c r="CG88" s="62">
        <v>2.5</v>
      </c>
    </row>
    <row r="89" spans="4:85" x14ac:dyDescent="0.25">
      <c r="H89" s="64"/>
      <c r="Y89" s="64"/>
      <c r="AJ89" s="64"/>
      <c r="AU89" s="64"/>
      <c r="BE89" s="64"/>
      <c r="BM89" s="64"/>
      <c r="BP89" s="62" t="s">
        <v>6</v>
      </c>
      <c r="BQ89" s="62" t="s">
        <v>331</v>
      </c>
      <c r="BR89" s="62">
        <v>112893</v>
      </c>
      <c r="BS89" s="62">
        <v>1.8</v>
      </c>
      <c r="CA89" s="64"/>
      <c r="CE89" s="62" t="s">
        <v>457</v>
      </c>
      <c r="CF89" s="62">
        <v>21167</v>
      </c>
      <c r="CG89" s="62">
        <v>0.3</v>
      </c>
    </row>
    <row r="90" spans="4:85" x14ac:dyDescent="0.25">
      <c r="H90" s="64"/>
      <c r="Y90" s="64"/>
      <c r="AJ90" s="64"/>
      <c r="AU90" s="64"/>
      <c r="BE90" s="64"/>
      <c r="BM90" s="64"/>
      <c r="BQ90" s="62" t="s">
        <v>332</v>
      </c>
      <c r="BR90" s="62">
        <v>6159715</v>
      </c>
      <c r="BS90" s="62">
        <v>98</v>
      </c>
      <c r="CA90" s="64"/>
      <c r="CE90" s="62" t="s">
        <v>458</v>
      </c>
      <c r="CF90" s="62">
        <v>14112</v>
      </c>
      <c r="CG90" s="62">
        <v>0.2</v>
      </c>
    </row>
    <row r="91" spans="4:85" x14ac:dyDescent="0.25">
      <c r="H91" s="64"/>
      <c r="Y91" s="64"/>
      <c r="AJ91" s="64"/>
      <c r="AU91" s="64"/>
      <c r="BE91" s="64"/>
      <c r="BM91" s="64"/>
      <c r="BQ91" s="62" t="s">
        <v>43</v>
      </c>
      <c r="BR91" s="62">
        <v>6272607</v>
      </c>
      <c r="BS91" s="62">
        <v>99.8</v>
      </c>
      <c r="CA91" s="64"/>
      <c r="CE91" s="62" t="s">
        <v>43</v>
      </c>
      <c r="CF91" s="62">
        <v>522129</v>
      </c>
      <c r="CG91" s="62">
        <v>8.3000000000000007</v>
      </c>
    </row>
    <row r="92" spans="4:85" x14ac:dyDescent="0.25">
      <c r="H92" s="64"/>
      <c r="Y92" s="64"/>
      <c r="AJ92" s="64"/>
      <c r="AU92" s="64"/>
      <c r="BE92" s="64"/>
      <c r="BM92" s="64"/>
      <c r="BP92" s="62" t="s">
        <v>69</v>
      </c>
      <c r="BQ92" s="62" t="s">
        <v>70</v>
      </c>
      <c r="BR92" s="62">
        <v>14112</v>
      </c>
      <c r="BS92" s="62">
        <v>0.2</v>
      </c>
      <c r="CA92" s="64"/>
      <c r="CD92" s="62" t="s">
        <v>69</v>
      </c>
      <c r="CE92" s="62" t="s">
        <v>70</v>
      </c>
      <c r="CF92" s="62">
        <v>5764590</v>
      </c>
      <c r="CG92" s="62">
        <v>91.7</v>
      </c>
    </row>
    <row r="93" spans="4:85" x14ac:dyDescent="0.25">
      <c r="H93" s="64"/>
      <c r="Y93" s="64"/>
      <c r="AJ93" s="64"/>
      <c r="AU93" s="64"/>
      <c r="BE93" s="64"/>
      <c r="BM93" s="64"/>
      <c r="BP93" s="62" t="s">
        <v>43</v>
      </c>
      <c r="BR93" s="62">
        <v>6286719</v>
      </c>
      <c r="BS93" s="62">
        <v>100</v>
      </c>
      <c r="CA93" s="64"/>
      <c r="CD93" s="62" t="s">
        <v>43</v>
      </c>
      <c r="CF93" s="62">
        <v>6286719</v>
      </c>
      <c r="CG93" s="62">
        <v>100</v>
      </c>
    </row>
    <row r="94" spans="4:85" x14ac:dyDescent="0.25">
      <c r="D94" s="229"/>
      <c r="H94" s="64"/>
      <c r="Y94" s="64"/>
      <c r="AJ94" s="64"/>
      <c r="AU94" s="64"/>
      <c r="BE94" s="64"/>
      <c r="BM94" s="64"/>
      <c r="CA94" s="64"/>
    </row>
    <row r="95" spans="4:85" x14ac:dyDescent="0.25">
      <c r="D95" s="229"/>
      <c r="H95" s="64"/>
      <c r="Y95" s="64"/>
      <c r="AJ95" s="64"/>
      <c r="AU95" s="64"/>
      <c r="BE95" s="64"/>
      <c r="BM95" s="64"/>
      <c r="CA95" s="64"/>
    </row>
    <row r="96" spans="4:85" x14ac:dyDescent="0.25">
      <c r="D96" s="229"/>
      <c r="H96" s="64"/>
      <c r="Y96" s="64"/>
      <c r="AJ96" s="64"/>
      <c r="AU96" s="64"/>
      <c r="BE96" s="64"/>
      <c r="BM96" s="64"/>
      <c r="CA96" s="64"/>
    </row>
    <row r="97" spans="4:85" x14ac:dyDescent="0.25">
      <c r="D97" s="229"/>
      <c r="H97" s="64"/>
      <c r="Y97" s="64"/>
      <c r="AJ97" s="64"/>
      <c r="AU97" s="64"/>
      <c r="BE97" s="64"/>
      <c r="BM97" s="64"/>
      <c r="BP97" s="24" t="s">
        <v>341</v>
      </c>
      <c r="CA97" s="64"/>
      <c r="CD97" s="24" t="s">
        <v>465</v>
      </c>
    </row>
    <row r="98" spans="4:85" x14ac:dyDescent="0.25">
      <c r="D98" s="229"/>
      <c r="H98" s="64"/>
      <c r="Y98" s="64"/>
      <c r="AJ98" s="64"/>
      <c r="AU98" s="64"/>
      <c r="BE98" s="64"/>
      <c r="BM98" s="64"/>
      <c r="BR98" s="62" t="s">
        <v>3</v>
      </c>
      <c r="BS98" s="62" t="s">
        <v>4</v>
      </c>
      <c r="CA98" s="64"/>
      <c r="CF98" s="62" t="s">
        <v>3</v>
      </c>
      <c r="CG98" s="62" t="s">
        <v>4</v>
      </c>
    </row>
    <row r="99" spans="4:85" x14ac:dyDescent="0.25">
      <c r="D99" s="229"/>
      <c r="H99" s="64"/>
      <c r="Y99" s="64"/>
      <c r="AJ99" s="64"/>
      <c r="AU99" s="64"/>
      <c r="BE99" s="64"/>
      <c r="BM99" s="64"/>
      <c r="BP99" s="62" t="s">
        <v>6</v>
      </c>
      <c r="BQ99" s="62" t="s">
        <v>331</v>
      </c>
      <c r="BR99" s="62">
        <v>134060</v>
      </c>
      <c r="BS99" s="62">
        <v>2.1</v>
      </c>
      <c r="CA99" s="64"/>
      <c r="CD99" s="62" t="s">
        <v>6</v>
      </c>
      <c r="CE99" s="62" t="s">
        <v>454</v>
      </c>
      <c r="CF99" s="62">
        <v>197562</v>
      </c>
      <c r="CG99" s="62">
        <v>3.1</v>
      </c>
    </row>
    <row r="100" spans="4:85" x14ac:dyDescent="0.25">
      <c r="D100" s="229"/>
      <c r="H100" s="64"/>
      <c r="Y100" s="64"/>
      <c r="AJ100" s="64"/>
      <c r="AU100" s="64"/>
      <c r="BE100" s="64"/>
      <c r="BM100" s="64"/>
      <c r="BQ100" s="62" t="s">
        <v>332</v>
      </c>
      <c r="BR100" s="62">
        <v>6138547</v>
      </c>
      <c r="BS100" s="62">
        <v>97.6</v>
      </c>
      <c r="CA100" s="64"/>
      <c r="CE100" s="62" t="s">
        <v>455</v>
      </c>
      <c r="CF100" s="62">
        <v>776138</v>
      </c>
      <c r="CG100" s="62">
        <v>12.3</v>
      </c>
    </row>
    <row r="101" spans="4:85" x14ac:dyDescent="0.25">
      <c r="D101" s="229"/>
      <c r="H101" s="64"/>
      <c r="Y101" s="64"/>
      <c r="AJ101" s="64"/>
      <c r="AU101" s="64"/>
      <c r="BE101" s="64"/>
      <c r="BM101" s="64"/>
      <c r="BQ101" s="62" t="s">
        <v>43</v>
      </c>
      <c r="BR101" s="62">
        <v>6272607</v>
      </c>
      <c r="BS101" s="62">
        <v>99.8</v>
      </c>
      <c r="CA101" s="64"/>
      <c r="CE101" s="62" t="s">
        <v>456</v>
      </c>
      <c r="CF101" s="62">
        <v>324567</v>
      </c>
      <c r="CG101" s="62">
        <v>5.2</v>
      </c>
    </row>
    <row r="102" spans="4:85" x14ac:dyDescent="0.25">
      <c r="D102" s="229"/>
      <c r="H102" s="64"/>
      <c r="Y102" s="64"/>
      <c r="AJ102" s="64"/>
      <c r="AU102" s="64"/>
      <c r="BE102" s="64"/>
      <c r="BM102" s="64"/>
      <c r="BP102" s="62" t="s">
        <v>69</v>
      </c>
      <c r="BQ102" s="62" t="s">
        <v>70</v>
      </c>
      <c r="BR102" s="62">
        <v>14112</v>
      </c>
      <c r="BS102" s="62">
        <v>0.2</v>
      </c>
      <c r="CA102" s="64"/>
      <c r="CE102" s="62" t="s">
        <v>457</v>
      </c>
      <c r="CF102" s="62">
        <v>7056</v>
      </c>
      <c r="CG102" s="62">
        <v>0.1</v>
      </c>
    </row>
    <row r="103" spans="4:85" x14ac:dyDescent="0.25">
      <c r="D103" s="229"/>
      <c r="H103" s="64"/>
      <c r="Y103" s="64"/>
      <c r="AJ103" s="64"/>
      <c r="AU103" s="64"/>
      <c r="BE103" s="64"/>
      <c r="BM103" s="64"/>
      <c r="BP103" s="62" t="s">
        <v>43</v>
      </c>
      <c r="BR103" s="62">
        <v>6286719</v>
      </c>
      <c r="BS103" s="62">
        <v>100</v>
      </c>
      <c r="CA103" s="64"/>
      <c r="CE103" s="62" t="s">
        <v>458</v>
      </c>
      <c r="CF103" s="62">
        <v>28223</v>
      </c>
      <c r="CG103" s="62">
        <v>0.4</v>
      </c>
    </row>
    <row r="104" spans="4:85" x14ac:dyDescent="0.25">
      <c r="D104" s="229"/>
      <c r="H104" s="64"/>
      <c r="Y104" s="64"/>
      <c r="AJ104" s="64"/>
      <c r="AU104" s="64"/>
      <c r="BE104" s="64"/>
      <c r="BM104" s="64"/>
      <c r="CA104" s="64"/>
      <c r="CE104" s="62" t="s">
        <v>43</v>
      </c>
      <c r="CF104" s="62">
        <v>1333546</v>
      </c>
      <c r="CG104" s="62">
        <v>21.2</v>
      </c>
    </row>
    <row r="105" spans="4:85" x14ac:dyDescent="0.25">
      <c r="D105" s="229"/>
      <c r="H105" s="64"/>
      <c r="Y105" s="64"/>
      <c r="AJ105" s="64"/>
      <c r="AU105" s="64"/>
      <c r="BE105" s="64"/>
      <c r="BM105" s="64"/>
      <c r="CA105" s="64"/>
      <c r="CD105" s="62" t="s">
        <v>69</v>
      </c>
      <c r="CE105" s="62" t="s">
        <v>70</v>
      </c>
      <c r="CF105" s="62">
        <v>4953172</v>
      </c>
      <c r="CG105" s="62">
        <v>78.8</v>
      </c>
    </row>
    <row r="106" spans="4:85" x14ac:dyDescent="0.25">
      <c r="D106" s="229"/>
      <c r="H106" s="64"/>
      <c r="Y106" s="64"/>
      <c r="AJ106" s="64"/>
      <c r="AU106" s="64"/>
      <c r="BE106" s="64"/>
      <c r="BM106" s="64"/>
      <c r="CA106" s="64"/>
      <c r="CD106" s="62" t="s">
        <v>43</v>
      </c>
      <c r="CF106" s="62">
        <v>6286719</v>
      </c>
      <c r="CG106" s="62">
        <v>100</v>
      </c>
    </row>
    <row r="107" spans="4:85" x14ac:dyDescent="0.25">
      <c r="D107" s="229"/>
      <c r="H107" s="64"/>
      <c r="Y107" s="64"/>
      <c r="AJ107" s="64"/>
      <c r="AU107" s="64"/>
      <c r="BE107" s="64"/>
      <c r="BM107" s="64"/>
      <c r="BP107" s="24" t="s">
        <v>342</v>
      </c>
      <c r="CA107" s="64"/>
    </row>
    <row r="108" spans="4:85" x14ac:dyDescent="0.25">
      <c r="D108" s="229"/>
      <c r="H108" s="64"/>
      <c r="Y108" s="64"/>
      <c r="AJ108" s="64"/>
      <c r="AU108" s="64"/>
      <c r="BE108" s="64"/>
      <c r="BM108" s="64"/>
      <c r="BR108" s="62" t="s">
        <v>3</v>
      </c>
      <c r="BS108" s="62" t="s">
        <v>4</v>
      </c>
      <c r="CA108" s="64"/>
    </row>
    <row r="109" spans="4:85" x14ac:dyDescent="0.25">
      <c r="D109" s="229"/>
      <c r="H109" s="64"/>
      <c r="Y109" s="64"/>
      <c r="AJ109" s="64"/>
      <c r="AU109" s="64"/>
      <c r="BE109" s="64"/>
      <c r="BM109" s="64"/>
      <c r="BP109" s="62" t="s">
        <v>6</v>
      </c>
      <c r="BQ109" s="62" t="s">
        <v>331</v>
      </c>
      <c r="BR109" s="62">
        <v>5440023</v>
      </c>
      <c r="BS109" s="62">
        <v>86.5</v>
      </c>
      <c r="CA109" s="64"/>
    </row>
    <row r="110" spans="4:85" x14ac:dyDescent="0.25">
      <c r="D110" s="229"/>
      <c r="H110" s="64"/>
      <c r="Y110" s="64"/>
      <c r="AJ110" s="64"/>
      <c r="AU110" s="64"/>
      <c r="BE110" s="64"/>
      <c r="BM110" s="64"/>
      <c r="BQ110" s="62" t="s">
        <v>332</v>
      </c>
      <c r="BR110" s="62">
        <v>832585</v>
      </c>
      <c r="BS110" s="62">
        <v>13.2</v>
      </c>
      <c r="CA110" s="64"/>
      <c r="CD110" s="24" t="s">
        <v>466</v>
      </c>
    </row>
    <row r="111" spans="4:85" x14ac:dyDescent="0.25">
      <c r="D111" s="229"/>
      <c r="H111" s="64"/>
      <c r="Y111" s="64"/>
      <c r="AJ111" s="64"/>
      <c r="AU111" s="64"/>
      <c r="BE111" s="64"/>
      <c r="BM111" s="64"/>
      <c r="BQ111" s="62" t="s">
        <v>43</v>
      </c>
      <c r="BR111" s="62">
        <v>6272607</v>
      </c>
      <c r="BS111" s="62">
        <v>99.8</v>
      </c>
      <c r="CA111" s="64"/>
      <c r="CF111" s="62" t="s">
        <v>3</v>
      </c>
      <c r="CG111" s="62" t="s">
        <v>4</v>
      </c>
    </row>
    <row r="112" spans="4:85" x14ac:dyDescent="0.25">
      <c r="D112" s="229"/>
      <c r="H112" s="64"/>
      <c r="Y112" s="64"/>
      <c r="AJ112" s="64"/>
      <c r="AU112" s="64"/>
      <c r="BE112" s="64"/>
      <c r="BM112" s="64"/>
      <c r="BP112" s="62" t="s">
        <v>69</v>
      </c>
      <c r="BQ112" s="62" t="s">
        <v>70</v>
      </c>
      <c r="BR112" s="62">
        <v>14112</v>
      </c>
      <c r="BS112" s="62">
        <v>0.2</v>
      </c>
      <c r="CA112" s="64"/>
      <c r="CD112" s="62" t="s">
        <v>6</v>
      </c>
      <c r="CE112" s="62" t="s">
        <v>454</v>
      </c>
      <c r="CF112" s="62">
        <v>7056</v>
      </c>
      <c r="CG112" s="62">
        <v>0.1</v>
      </c>
    </row>
    <row r="113" spans="4:85" x14ac:dyDescent="0.25">
      <c r="D113" s="229"/>
      <c r="H113" s="64"/>
      <c r="Y113" s="64"/>
      <c r="AJ113" s="64"/>
      <c r="AU113" s="64"/>
      <c r="BE113" s="64"/>
      <c r="BM113" s="64"/>
      <c r="BP113" s="62" t="s">
        <v>43</v>
      </c>
      <c r="BR113" s="62">
        <v>6286719</v>
      </c>
      <c r="BS113" s="62">
        <v>100</v>
      </c>
      <c r="CA113" s="64"/>
      <c r="CE113" s="62" t="s">
        <v>455</v>
      </c>
      <c r="CF113" s="62">
        <v>70558</v>
      </c>
      <c r="CG113" s="62">
        <v>1.1000000000000001</v>
      </c>
    </row>
    <row r="114" spans="4:85" x14ac:dyDescent="0.25">
      <c r="D114" s="229"/>
      <c r="H114" s="64"/>
      <c r="Y114" s="64"/>
      <c r="AJ114" s="64"/>
      <c r="AU114" s="64"/>
      <c r="BE114" s="64"/>
      <c r="BM114" s="64"/>
      <c r="CA114" s="64"/>
      <c r="CE114" s="62" t="s">
        <v>456</v>
      </c>
      <c r="CF114" s="62">
        <v>28223</v>
      </c>
      <c r="CG114" s="62">
        <v>0.4</v>
      </c>
    </row>
    <row r="115" spans="4:85" x14ac:dyDescent="0.25">
      <c r="D115" s="229"/>
      <c r="H115" s="64"/>
      <c r="Y115" s="64"/>
      <c r="AJ115" s="64"/>
      <c r="AU115" s="64"/>
      <c r="BE115" s="64"/>
      <c r="BM115" s="64"/>
      <c r="CA115" s="64"/>
      <c r="CE115" s="62" t="s">
        <v>458</v>
      </c>
      <c r="CF115" s="62">
        <v>7056</v>
      </c>
      <c r="CG115" s="62">
        <v>0.1</v>
      </c>
    </row>
    <row r="116" spans="4:85" x14ac:dyDescent="0.25">
      <c r="D116" s="229"/>
      <c r="H116" s="64"/>
      <c r="Y116" s="64"/>
      <c r="AJ116" s="64"/>
      <c r="AU116" s="64"/>
      <c r="BE116" s="64"/>
      <c r="BM116" s="64"/>
      <c r="CA116" s="64"/>
      <c r="CE116" s="62" t="s">
        <v>43</v>
      </c>
      <c r="CF116" s="62">
        <v>112893</v>
      </c>
      <c r="CG116" s="62">
        <v>1.8</v>
      </c>
    </row>
    <row r="117" spans="4:85" x14ac:dyDescent="0.25">
      <c r="D117" s="229"/>
      <c r="H117" s="64"/>
      <c r="Y117" s="64"/>
      <c r="AJ117" s="64"/>
      <c r="AU117" s="64"/>
      <c r="BE117" s="64"/>
      <c r="BM117" s="64"/>
      <c r="BP117" s="24" t="s">
        <v>343</v>
      </c>
      <c r="CA117" s="64"/>
      <c r="CD117" s="62" t="s">
        <v>69</v>
      </c>
      <c r="CE117" s="62" t="s">
        <v>70</v>
      </c>
      <c r="CF117" s="62">
        <v>6173826</v>
      </c>
      <c r="CG117" s="62">
        <v>98.2</v>
      </c>
    </row>
    <row r="118" spans="4:85" x14ac:dyDescent="0.25">
      <c r="D118" s="229"/>
      <c r="H118" s="64"/>
      <c r="Y118" s="64"/>
      <c r="AJ118" s="64"/>
      <c r="AU118" s="64"/>
      <c r="BE118" s="64"/>
      <c r="BM118" s="64"/>
      <c r="BR118" s="62" t="s">
        <v>3</v>
      </c>
      <c r="BS118" s="62" t="s">
        <v>4</v>
      </c>
      <c r="CA118" s="64"/>
      <c r="CD118" s="62" t="s">
        <v>43</v>
      </c>
      <c r="CF118" s="62">
        <v>6286719</v>
      </c>
      <c r="CG118" s="62">
        <v>100</v>
      </c>
    </row>
    <row r="119" spans="4:85" x14ac:dyDescent="0.25">
      <c r="D119" s="229"/>
      <c r="H119" s="64"/>
      <c r="Y119" s="64"/>
      <c r="AJ119" s="64"/>
      <c r="AU119" s="64"/>
      <c r="BE119" s="64"/>
      <c r="BM119" s="64"/>
      <c r="BP119" s="62" t="s">
        <v>6</v>
      </c>
      <c r="BQ119" s="62" t="s">
        <v>331</v>
      </c>
      <c r="BR119" s="62">
        <v>458627</v>
      </c>
      <c r="BS119" s="62">
        <v>7.3</v>
      </c>
      <c r="CA119" s="64"/>
    </row>
    <row r="120" spans="4:85" x14ac:dyDescent="0.25">
      <c r="D120" s="229"/>
      <c r="H120" s="64"/>
      <c r="Y120" s="64"/>
      <c r="AJ120" s="64"/>
      <c r="AU120" s="64"/>
      <c r="BE120" s="64"/>
      <c r="BM120" s="64"/>
      <c r="BQ120" s="62" t="s">
        <v>332</v>
      </c>
      <c r="BR120" s="62">
        <v>5813980</v>
      </c>
      <c r="BS120" s="62">
        <v>92.5</v>
      </c>
      <c r="CA120" s="64"/>
    </row>
    <row r="121" spans="4:85" x14ac:dyDescent="0.25">
      <c r="H121" s="64"/>
      <c r="Y121" s="64"/>
      <c r="AJ121" s="64"/>
      <c r="AU121" s="64"/>
      <c r="BE121" s="64"/>
      <c r="BM121" s="64"/>
      <c r="BQ121" s="62" t="s">
        <v>43</v>
      </c>
      <c r="BR121" s="62">
        <v>6272607</v>
      </c>
      <c r="BS121" s="62">
        <v>99.8</v>
      </c>
      <c r="CA121" s="64"/>
    </row>
    <row r="122" spans="4:85" x14ac:dyDescent="0.25">
      <c r="H122" s="64"/>
      <c r="Y122" s="64"/>
      <c r="AJ122" s="64"/>
      <c r="AU122" s="64"/>
      <c r="BE122" s="64"/>
      <c r="BM122" s="64"/>
      <c r="BP122" s="62" t="s">
        <v>69</v>
      </c>
      <c r="BQ122" s="62" t="s">
        <v>70</v>
      </c>
      <c r="BR122" s="62">
        <v>14112</v>
      </c>
      <c r="BS122" s="62">
        <v>0.2</v>
      </c>
      <c r="CA122" s="64"/>
      <c r="CD122" s="24" t="s">
        <v>467</v>
      </c>
    </row>
    <row r="123" spans="4:85" x14ac:dyDescent="0.25">
      <c r="H123" s="64"/>
      <c r="Y123" s="64"/>
      <c r="AJ123" s="64"/>
      <c r="AU123" s="64"/>
      <c r="BE123" s="64"/>
      <c r="BM123" s="64"/>
      <c r="BP123" s="62" t="s">
        <v>43</v>
      </c>
      <c r="BR123" s="62">
        <v>6286719</v>
      </c>
      <c r="BS123" s="62">
        <v>100</v>
      </c>
      <c r="CA123" s="64"/>
      <c r="CF123" s="62" t="s">
        <v>3</v>
      </c>
      <c r="CG123" s="62" t="s">
        <v>4</v>
      </c>
    </row>
    <row r="124" spans="4:85" x14ac:dyDescent="0.25">
      <c r="H124" s="64"/>
      <c r="Y124" s="64"/>
      <c r="AJ124" s="64"/>
      <c r="AU124" s="64"/>
      <c r="BE124" s="64"/>
      <c r="BM124" s="64"/>
      <c r="CA124" s="64"/>
      <c r="CD124" s="62" t="s">
        <v>6</v>
      </c>
      <c r="CE124" s="62" t="s">
        <v>454</v>
      </c>
      <c r="CF124" s="62">
        <v>21167</v>
      </c>
      <c r="CG124" s="62">
        <v>0.3</v>
      </c>
    </row>
    <row r="125" spans="4:85" x14ac:dyDescent="0.25">
      <c r="H125" s="64"/>
      <c r="Y125" s="64"/>
      <c r="AJ125" s="64"/>
      <c r="AU125" s="64"/>
      <c r="BE125" s="64"/>
      <c r="BM125" s="64"/>
      <c r="CA125" s="64"/>
      <c r="CE125" s="62" t="s">
        <v>455</v>
      </c>
      <c r="CF125" s="62">
        <v>56446</v>
      </c>
      <c r="CG125" s="62">
        <v>0.9</v>
      </c>
    </row>
    <row r="126" spans="4:85" x14ac:dyDescent="0.25">
      <c r="H126" s="64"/>
      <c r="Y126" s="64"/>
      <c r="AJ126" s="64"/>
      <c r="AU126" s="64"/>
      <c r="BE126" s="64"/>
      <c r="BM126" s="64"/>
      <c r="CA126" s="64"/>
      <c r="CE126" s="62" t="s">
        <v>456</v>
      </c>
      <c r="CF126" s="62">
        <v>42335</v>
      </c>
      <c r="CG126" s="62">
        <v>0.7</v>
      </c>
    </row>
    <row r="127" spans="4:85" x14ac:dyDescent="0.25">
      <c r="H127" s="64"/>
      <c r="Y127" s="64"/>
      <c r="AJ127" s="64"/>
      <c r="AU127" s="64"/>
      <c r="BE127" s="64"/>
      <c r="BM127" s="64"/>
      <c r="BP127" s="24" t="s">
        <v>344</v>
      </c>
      <c r="CA127" s="64"/>
      <c r="CE127" s="62" t="s">
        <v>458</v>
      </c>
      <c r="CF127" s="62">
        <v>14112</v>
      </c>
      <c r="CG127" s="62">
        <v>0.2</v>
      </c>
    </row>
    <row r="128" spans="4:85" x14ac:dyDescent="0.25">
      <c r="H128" s="64"/>
      <c r="Y128" s="64"/>
      <c r="AJ128" s="64"/>
      <c r="AU128" s="64"/>
      <c r="BE128" s="64"/>
      <c r="BM128" s="64"/>
      <c r="BR128" s="62" t="s">
        <v>3</v>
      </c>
      <c r="BS128" s="62" t="s">
        <v>4</v>
      </c>
      <c r="CA128" s="64"/>
      <c r="CE128" s="62" t="s">
        <v>43</v>
      </c>
      <c r="CF128" s="62">
        <v>134060</v>
      </c>
      <c r="CG128" s="62">
        <v>2.1</v>
      </c>
    </row>
    <row r="129" spans="8:85" x14ac:dyDescent="0.25">
      <c r="H129" s="64"/>
      <c r="Y129" s="64"/>
      <c r="AJ129" s="64"/>
      <c r="AU129" s="64"/>
      <c r="BE129" s="64"/>
      <c r="BM129" s="64"/>
      <c r="BP129" s="62" t="s">
        <v>6</v>
      </c>
      <c r="BQ129" s="62" t="s">
        <v>331</v>
      </c>
      <c r="BR129" s="62">
        <v>42335</v>
      </c>
      <c r="BS129" s="62">
        <v>0.7</v>
      </c>
      <c r="CA129" s="64"/>
      <c r="CD129" s="62" t="s">
        <v>69</v>
      </c>
      <c r="CE129" s="62" t="s">
        <v>70</v>
      </c>
      <c r="CF129" s="62">
        <v>6152659</v>
      </c>
      <c r="CG129" s="62">
        <v>97.9</v>
      </c>
    </row>
    <row r="130" spans="8:85" x14ac:dyDescent="0.25">
      <c r="H130" s="64"/>
      <c r="Y130" s="64"/>
      <c r="AJ130" s="64"/>
      <c r="AU130" s="64"/>
      <c r="BE130" s="64"/>
      <c r="BM130" s="64"/>
      <c r="BQ130" s="62" t="s">
        <v>332</v>
      </c>
      <c r="BR130" s="62">
        <v>6230273</v>
      </c>
      <c r="BS130" s="62">
        <v>99.1</v>
      </c>
      <c r="CA130" s="64"/>
      <c r="CD130" s="62" t="s">
        <v>43</v>
      </c>
      <c r="CF130" s="62">
        <v>6286719</v>
      </c>
      <c r="CG130" s="62">
        <v>100</v>
      </c>
    </row>
    <row r="131" spans="8:85" x14ac:dyDescent="0.25">
      <c r="H131" s="64"/>
      <c r="Y131" s="64"/>
      <c r="AJ131" s="64"/>
      <c r="AU131" s="64"/>
      <c r="BE131" s="64"/>
      <c r="BM131" s="64"/>
      <c r="BQ131" s="62" t="s">
        <v>43</v>
      </c>
      <c r="BR131" s="62">
        <v>6272607</v>
      </c>
      <c r="BS131" s="62">
        <v>99.8</v>
      </c>
      <c r="CA131" s="64"/>
    </row>
    <row r="132" spans="8:85" x14ac:dyDescent="0.25">
      <c r="H132" s="64"/>
      <c r="Y132" s="64"/>
      <c r="AJ132" s="64"/>
      <c r="AU132" s="64"/>
      <c r="BE132" s="64"/>
      <c r="BM132" s="64"/>
      <c r="BP132" s="62" t="s">
        <v>69</v>
      </c>
      <c r="BQ132" s="62" t="s">
        <v>70</v>
      </c>
      <c r="BR132" s="62">
        <v>14112</v>
      </c>
      <c r="BS132" s="62">
        <v>0.2</v>
      </c>
      <c r="CA132" s="64"/>
    </row>
    <row r="133" spans="8:85" x14ac:dyDescent="0.25">
      <c r="H133" s="64"/>
      <c r="Y133" s="64"/>
      <c r="AJ133" s="64"/>
      <c r="AU133" s="64"/>
      <c r="BE133" s="64"/>
      <c r="BM133" s="64"/>
      <c r="BP133" s="62" t="s">
        <v>43</v>
      </c>
      <c r="BR133" s="62">
        <v>6286719</v>
      </c>
      <c r="BS133" s="62">
        <v>100</v>
      </c>
      <c r="CA133" s="64"/>
    </row>
    <row r="134" spans="8:85" x14ac:dyDescent="0.25">
      <c r="H134" s="64"/>
      <c r="Y134" s="64"/>
      <c r="AJ134" s="64"/>
      <c r="AU134" s="64"/>
      <c r="BE134" s="64"/>
      <c r="BM134" s="64"/>
      <c r="CA134" s="64"/>
      <c r="CD134" s="24" t="s">
        <v>468</v>
      </c>
    </row>
    <row r="135" spans="8:85" x14ac:dyDescent="0.25">
      <c r="H135" s="64"/>
      <c r="Y135" s="64"/>
      <c r="AJ135" s="64"/>
      <c r="AU135" s="64"/>
      <c r="BE135" s="64"/>
      <c r="BM135" s="64"/>
      <c r="CA135" s="64"/>
      <c r="CF135" s="62" t="s">
        <v>3</v>
      </c>
      <c r="CG135" s="62" t="s">
        <v>4</v>
      </c>
    </row>
    <row r="136" spans="8:85" x14ac:dyDescent="0.25">
      <c r="H136" s="64"/>
      <c r="Y136" s="64"/>
      <c r="AJ136" s="64"/>
      <c r="AU136" s="64"/>
      <c r="BE136" s="64"/>
      <c r="BM136" s="64"/>
      <c r="CA136" s="64"/>
      <c r="CD136" s="62" t="s">
        <v>6</v>
      </c>
      <c r="CE136" s="62" t="s">
        <v>454</v>
      </c>
      <c r="CF136" s="62">
        <v>599743</v>
      </c>
      <c r="CG136" s="62">
        <v>9.5</v>
      </c>
    </row>
    <row r="137" spans="8:85" x14ac:dyDescent="0.25">
      <c r="H137" s="64"/>
      <c r="Y137" s="64"/>
      <c r="AJ137" s="64"/>
      <c r="AU137" s="64"/>
      <c r="BE137" s="64"/>
      <c r="BM137" s="64"/>
      <c r="BP137" s="24" t="s">
        <v>345</v>
      </c>
      <c r="CA137" s="64"/>
      <c r="CE137" s="62" t="s">
        <v>455</v>
      </c>
      <c r="CF137" s="62">
        <v>1234765</v>
      </c>
      <c r="CG137" s="62">
        <v>19.600000000000001</v>
      </c>
    </row>
    <row r="138" spans="8:85" x14ac:dyDescent="0.25">
      <c r="H138" s="64"/>
      <c r="Y138" s="64"/>
      <c r="AJ138" s="64"/>
      <c r="AU138" s="64"/>
      <c r="BE138" s="64"/>
      <c r="BM138" s="64"/>
      <c r="BR138" s="62" t="s">
        <v>3</v>
      </c>
      <c r="BS138" s="62" t="s">
        <v>4</v>
      </c>
      <c r="CA138" s="64"/>
      <c r="CE138" s="62" t="s">
        <v>456</v>
      </c>
      <c r="CF138" s="62">
        <v>2173187</v>
      </c>
      <c r="CG138" s="62">
        <v>34.6</v>
      </c>
    </row>
    <row r="139" spans="8:85" x14ac:dyDescent="0.25">
      <c r="H139" s="64"/>
      <c r="Y139" s="64"/>
      <c r="AJ139" s="64"/>
      <c r="AU139" s="64"/>
      <c r="BE139" s="64"/>
      <c r="BM139" s="64"/>
      <c r="BP139" s="62" t="s">
        <v>6</v>
      </c>
      <c r="BQ139" s="62" t="s">
        <v>331</v>
      </c>
      <c r="BR139" s="62">
        <v>42335</v>
      </c>
      <c r="BS139" s="62">
        <v>0.7</v>
      </c>
      <c r="CA139" s="64"/>
      <c r="CE139" s="62" t="s">
        <v>457</v>
      </c>
      <c r="CF139" s="62">
        <v>1312379</v>
      </c>
      <c r="CG139" s="62">
        <v>20.9</v>
      </c>
    </row>
    <row r="140" spans="8:85" x14ac:dyDescent="0.25">
      <c r="H140" s="64"/>
      <c r="Y140" s="64"/>
      <c r="AJ140" s="64"/>
      <c r="AU140" s="64"/>
      <c r="BE140" s="64"/>
      <c r="BM140" s="64"/>
      <c r="BQ140" s="62" t="s">
        <v>332</v>
      </c>
      <c r="BR140" s="62">
        <v>6230273</v>
      </c>
      <c r="BS140" s="62">
        <v>99.1</v>
      </c>
      <c r="CA140" s="64"/>
      <c r="CE140" s="62" t="s">
        <v>458</v>
      </c>
      <c r="CF140" s="62">
        <v>119949</v>
      </c>
      <c r="CG140" s="62">
        <v>1.9</v>
      </c>
    </row>
    <row r="141" spans="8:85" x14ac:dyDescent="0.25">
      <c r="H141" s="64"/>
      <c r="Y141" s="64"/>
      <c r="AJ141" s="64"/>
      <c r="AU141" s="64"/>
      <c r="BE141" s="64"/>
      <c r="BM141" s="64"/>
      <c r="BQ141" s="62" t="s">
        <v>43</v>
      </c>
      <c r="BR141" s="62">
        <v>6272607</v>
      </c>
      <c r="BS141" s="62">
        <v>99.8</v>
      </c>
      <c r="CA141" s="64"/>
      <c r="CE141" s="62" t="s">
        <v>43</v>
      </c>
      <c r="CF141" s="62">
        <v>5440023</v>
      </c>
      <c r="CG141" s="62">
        <v>86.5</v>
      </c>
    </row>
    <row r="142" spans="8:85" x14ac:dyDescent="0.25">
      <c r="H142" s="64"/>
      <c r="Y142" s="64"/>
      <c r="AJ142" s="64"/>
      <c r="AU142" s="64"/>
      <c r="BE142" s="64"/>
      <c r="BM142" s="64"/>
      <c r="BP142" s="62" t="s">
        <v>69</v>
      </c>
      <c r="BQ142" s="62" t="s">
        <v>70</v>
      </c>
      <c r="BR142" s="62">
        <v>14112</v>
      </c>
      <c r="BS142" s="62">
        <v>0.2</v>
      </c>
      <c r="CA142" s="64"/>
      <c r="CD142" s="62" t="s">
        <v>69</v>
      </c>
      <c r="CE142" s="62" t="s">
        <v>70</v>
      </c>
      <c r="CF142" s="62">
        <v>846696</v>
      </c>
      <c r="CG142" s="62">
        <v>13.5</v>
      </c>
    </row>
    <row r="143" spans="8:85" x14ac:dyDescent="0.25">
      <c r="H143" s="64"/>
      <c r="Y143" s="64"/>
      <c r="AJ143" s="64"/>
      <c r="AU143" s="64"/>
      <c r="BE143" s="64"/>
      <c r="BM143" s="64"/>
      <c r="BP143" s="62" t="s">
        <v>43</v>
      </c>
      <c r="BR143" s="62">
        <v>6286719</v>
      </c>
      <c r="BS143" s="62">
        <v>100</v>
      </c>
      <c r="CA143" s="64"/>
      <c r="CD143" s="62" t="s">
        <v>43</v>
      </c>
      <c r="CF143" s="62">
        <v>6286719</v>
      </c>
      <c r="CG143" s="62">
        <v>100</v>
      </c>
    </row>
    <row r="144" spans="8:85" x14ac:dyDescent="0.25">
      <c r="H144" s="64"/>
      <c r="Y144" s="64"/>
      <c r="AJ144" s="64"/>
      <c r="AU144" s="64"/>
      <c r="BE144" s="64"/>
      <c r="BM144" s="64"/>
      <c r="CA144" s="64"/>
    </row>
    <row r="145" spans="8:85" x14ac:dyDescent="0.25">
      <c r="H145" s="64"/>
      <c r="Y145" s="64"/>
      <c r="AJ145" s="64"/>
      <c r="AU145" s="64"/>
      <c r="BE145" s="64"/>
      <c r="BM145" s="64"/>
      <c r="CA145" s="64"/>
    </row>
    <row r="146" spans="8:85" x14ac:dyDescent="0.25">
      <c r="H146" s="64"/>
      <c r="Y146" s="64"/>
      <c r="AJ146" s="64"/>
      <c r="AU146" s="64"/>
      <c r="BE146" s="64"/>
      <c r="BM146" s="64"/>
      <c r="CA146" s="64"/>
    </row>
    <row r="147" spans="8:85" x14ac:dyDescent="0.25">
      <c r="H147" s="64"/>
      <c r="Y147" s="64"/>
      <c r="AJ147" s="64"/>
      <c r="AU147" s="64"/>
      <c r="BE147" s="64"/>
      <c r="BM147" s="64"/>
      <c r="CA147" s="64"/>
      <c r="CD147" s="24" t="s">
        <v>469</v>
      </c>
    </row>
    <row r="148" spans="8:85" x14ac:dyDescent="0.25">
      <c r="H148" s="64"/>
      <c r="Y148" s="64"/>
      <c r="AJ148" s="64"/>
      <c r="AU148" s="64"/>
      <c r="BE148" s="64"/>
      <c r="BM148" s="64"/>
      <c r="CA148" s="64"/>
      <c r="CF148" s="62" t="s">
        <v>3</v>
      </c>
      <c r="CG148" s="62" t="s">
        <v>4</v>
      </c>
    </row>
    <row r="149" spans="8:85" x14ac:dyDescent="0.25">
      <c r="H149" s="64"/>
      <c r="Y149" s="64"/>
      <c r="AJ149" s="64"/>
      <c r="AU149" s="64"/>
      <c r="BE149" s="64"/>
      <c r="BM149" s="64"/>
      <c r="CA149" s="64"/>
      <c r="CD149" s="62" t="s">
        <v>6</v>
      </c>
      <c r="CE149" s="62" t="s">
        <v>454</v>
      </c>
      <c r="CF149" s="62">
        <v>56446</v>
      </c>
      <c r="CG149" s="62">
        <v>0.9</v>
      </c>
    </row>
    <row r="150" spans="8:85" x14ac:dyDescent="0.25">
      <c r="H150" s="64"/>
      <c r="Y150" s="64"/>
      <c r="AJ150" s="64"/>
      <c r="AU150" s="64"/>
      <c r="BE150" s="64"/>
      <c r="BM150" s="64"/>
      <c r="CA150" s="64"/>
      <c r="CE150" s="62" t="s">
        <v>455</v>
      </c>
      <c r="CF150" s="62">
        <v>197562</v>
      </c>
      <c r="CG150" s="62">
        <v>3.1</v>
      </c>
    </row>
    <row r="151" spans="8:85" x14ac:dyDescent="0.25">
      <c r="H151" s="64"/>
      <c r="Y151" s="64"/>
      <c r="AJ151" s="64"/>
      <c r="AU151" s="64"/>
      <c r="BE151" s="64"/>
      <c r="BM151" s="64"/>
      <c r="CA151" s="64"/>
      <c r="CE151" s="62" t="s">
        <v>456</v>
      </c>
      <c r="CF151" s="62">
        <v>155228</v>
      </c>
      <c r="CG151" s="62">
        <v>2.5</v>
      </c>
    </row>
    <row r="152" spans="8:85" x14ac:dyDescent="0.25">
      <c r="H152" s="64"/>
      <c r="Y152" s="64"/>
      <c r="AJ152" s="64"/>
      <c r="AU152" s="64"/>
      <c r="BE152" s="64"/>
      <c r="BM152" s="64"/>
      <c r="CA152" s="64"/>
      <c r="CE152" s="62" t="s">
        <v>457</v>
      </c>
      <c r="CF152" s="62">
        <v>49391</v>
      </c>
      <c r="CG152" s="62">
        <v>0.8</v>
      </c>
    </row>
    <row r="153" spans="8:85" x14ac:dyDescent="0.25">
      <c r="H153" s="64"/>
      <c r="Y153" s="64"/>
      <c r="AJ153" s="64"/>
      <c r="AU153" s="64"/>
      <c r="BE153" s="64"/>
      <c r="BM153" s="64"/>
      <c r="CA153" s="64"/>
      <c r="CE153" s="62" t="s">
        <v>43</v>
      </c>
      <c r="CF153" s="62">
        <v>458627</v>
      </c>
      <c r="CG153" s="62">
        <v>7.3</v>
      </c>
    </row>
    <row r="154" spans="8:85" x14ac:dyDescent="0.25">
      <c r="H154" s="64"/>
      <c r="Y154" s="64"/>
      <c r="AJ154" s="64"/>
      <c r="AU154" s="64"/>
      <c r="BE154" s="64"/>
      <c r="BM154" s="64"/>
      <c r="CA154" s="64"/>
      <c r="CD154" s="62" t="s">
        <v>69</v>
      </c>
      <c r="CE154" s="62" t="s">
        <v>70</v>
      </c>
      <c r="CF154" s="62">
        <v>5828092</v>
      </c>
      <c r="CG154" s="62">
        <v>92.7</v>
      </c>
    </row>
    <row r="155" spans="8:85" x14ac:dyDescent="0.25">
      <c r="H155" s="64"/>
      <c r="Y155" s="64"/>
      <c r="AJ155" s="64"/>
      <c r="AU155" s="64"/>
      <c r="BE155" s="64"/>
      <c r="BM155" s="64"/>
      <c r="CA155" s="64"/>
      <c r="CD155" s="62" t="s">
        <v>43</v>
      </c>
      <c r="CF155" s="62">
        <v>6286719</v>
      </c>
      <c r="CG155" s="62">
        <v>100</v>
      </c>
    </row>
    <row r="156" spans="8:85" x14ac:dyDescent="0.25">
      <c r="H156" s="64"/>
      <c r="Y156" s="64"/>
      <c r="AJ156" s="64"/>
      <c r="AU156" s="64"/>
      <c r="BE156" s="64"/>
      <c r="BM156" s="64"/>
      <c r="CA156" s="64"/>
    </row>
    <row r="157" spans="8:85" x14ac:dyDescent="0.25">
      <c r="H157" s="64"/>
      <c r="Y157" s="64"/>
      <c r="AJ157" s="64"/>
      <c r="AU157" s="64"/>
      <c r="BE157" s="64"/>
      <c r="BM157" s="64"/>
      <c r="CA157" s="64"/>
    </row>
    <row r="158" spans="8:85" x14ac:dyDescent="0.25">
      <c r="H158" s="64"/>
      <c r="Y158" s="64"/>
      <c r="AJ158" s="64"/>
      <c r="AU158" s="64"/>
      <c r="BE158" s="64"/>
      <c r="BM158" s="64"/>
      <c r="CA158" s="64"/>
    </row>
    <row r="159" spans="8:85" x14ac:dyDescent="0.25">
      <c r="H159" s="64"/>
      <c r="Y159" s="64"/>
      <c r="AJ159" s="64"/>
      <c r="AU159" s="64"/>
      <c r="BE159" s="64"/>
      <c r="BM159" s="64"/>
      <c r="CA159" s="64"/>
      <c r="CD159" s="24" t="s">
        <v>470</v>
      </c>
    </row>
    <row r="160" spans="8:85" x14ac:dyDescent="0.25">
      <c r="H160" s="64"/>
      <c r="Y160" s="64"/>
      <c r="AJ160" s="64"/>
      <c r="AU160" s="64"/>
      <c r="BE160" s="64"/>
      <c r="BM160" s="64"/>
      <c r="CA160" s="64"/>
      <c r="CF160" s="62" t="s">
        <v>3</v>
      </c>
      <c r="CG160" s="62" t="s">
        <v>4</v>
      </c>
    </row>
    <row r="161" spans="8:85" x14ac:dyDescent="0.25">
      <c r="H161" s="64"/>
      <c r="Y161" s="64"/>
      <c r="AJ161" s="64"/>
      <c r="AU161" s="64"/>
      <c r="BE161" s="64"/>
      <c r="BM161" s="64"/>
      <c r="CA161" s="64"/>
      <c r="CD161" s="62" t="s">
        <v>6</v>
      </c>
      <c r="CE161" s="62" t="s">
        <v>454</v>
      </c>
      <c r="CF161" s="62">
        <v>7056</v>
      </c>
      <c r="CG161" s="62">
        <v>0.1</v>
      </c>
    </row>
    <row r="162" spans="8:85" x14ac:dyDescent="0.25">
      <c r="H162" s="64"/>
      <c r="Y162" s="64"/>
      <c r="AJ162" s="64"/>
      <c r="AU162" s="64"/>
      <c r="BE162" s="64"/>
      <c r="BM162" s="64"/>
      <c r="CA162" s="64"/>
      <c r="CE162" s="62" t="s">
        <v>455</v>
      </c>
      <c r="CF162" s="62">
        <v>21167</v>
      </c>
      <c r="CG162" s="62">
        <v>0.3</v>
      </c>
    </row>
    <row r="163" spans="8:85" x14ac:dyDescent="0.25">
      <c r="H163" s="64"/>
      <c r="Y163" s="64"/>
      <c r="AJ163" s="64"/>
      <c r="AU163" s="64"/>
      <c r="BE163" s="64"/>
      <c r="BM163" s="64"/>
      <c r="CA163" s="64"/>
      <c r="CE163" s="62" t="s">
        <v>456</v>
      </c>
      <c r="CF163" s="62">
        <v>7056</v>
      </c>
      <c r="CG163" s="62">
        <v>0.1</v>
      </c>
    </row>
    <row r="164" spans="8:85" x14ac:dyDescent="0.25">
      <c r="H164" s="64"/>
      <c r="Y164" s="64"/>
      <c r="AJ164" s="64"/>
      <c r="AU164" s="64"/>
      <c r="BE164" s="64"/>
      <c r="BM164" s="64"/>
      <c r="CA164" s="64"/>
      <c r="CE164" s="62" t="s">
        <v>457</v>
      </c>
      <c r="CF164" s="62">
        <v>7056</v>
      </c>
      <c r="CG164" s="62">
        <v>0.1</v>
      </c>
    </row>
    <row r="165" spans="8:85" x14ac:dyDescent="0.25">
      <c r="H165" s="64"/>
      <c r="Y165" s="64"/>
      <c r="AJ165" s="64"/>
      <c r="AU165" s="64"/>
      <c r="BE165" s="64"/>
      <c r="BM165" s="64"/>
      <c r="CA165" s="64"/>
      <c r="CE165" s="62" t="s">
        <v>43</v>
      </c>
      <c r="CF165" s="62">
        <v>42335</v>
      </c>
      <c r="CG165" s="62">
        <v>0.7</v>
      </c>
    </row>
    <row r="166" spans="8:85" x14ac:dyDescent="0.25">
      <c r="H166" s="64"/>
      <c r="Y166" s="64"/>
      <c r="AJ166" s="64"/>
      <c r="AU166" s="64"/>
      <c r="BE166" s="64"/>
      <c r="BM166" s="64"/>
      <c r="CA166" s="64"/>
      <c r="CD166" s="62" t="s">
        <v>69</v>
      </c>
      <c r="CE166" s="62" t="s">
        <v>70</v>
      </c>
      <c r="CF166" s="62">
        <v>6244384</v>
      </c>
      <c r="CG166" s="62">
        <v>99.3</v>
      </c>
    </row>
    <row r="167" spans="8:85" x14ac:dyDescent="0.25">
      <c r="H167" s="64"/>
      <c r="Y167" s="64"/>
      <c r="AJ167" s="64"/>
      <c r="AU167" s="64"/>
      <c r="BE167" s="64"/>
      <c r="BM167" s="64"/>
      <c r="CA167" s="64"/>
      <c r="CD167" s="62" t="s">
        <v>43</v>
      </c>
      <c r="CF167" s="62">
        <v>6286719</v>
      </c>
      <c r="CG167" s="62">
        <v>100</v>
      </c>
    </row>
    <row r="168" spans="8:85" x14ac:dyDescent="0.25">
      <c r="H168" s="64"/>
      <c r="Y168" s="64"/>
      <c r="AJ168" s="64"/>
      <c r="AU168" s="64"/>
      <c r="BE168" s="64"/>
      <c r="BM168" s="64"/>
      <c r="CA168" s="64"/>
    </row>
    <row r="169" spans="8:85" x14ac:dyDescent="0.25">
      <c r="H169" s="64"/>
      <c r="Y169" s="64"/>
      <c r="AJ169" s="64"/>
      <c r="AU169" s="64"/>
      <c r="BE169" s="64"/>
      <c r="BM169" s="64"/>
      <c r="CA169" s="64"/>
    </row>
    <row r="170" spans="8:85" x14ac:dyDescent="0.25">
      <c r="H170" s="64"/>
      <c r="Y170" s="64"/>
      <c r="AJ170" s="64"/>
      <c r="AU170" s="64"/>
      <c r="BE170" s="64"/>
      <c r="BM170" s="64"/>
      <c r="CA170" s="64"/>
    </row>
    <row r="171" spans="8:85" x14ac:dyDescent="0.25">
      <c r="H171" s="64"/>
      <c r="Y171" s="64"/>
      <c r="AJ171" s="64"/>
      <c r="AU171" s="64"/>
      <c r="BE171" s="64"/>
      <c r="BM171" s="64"/>
      <c r="CA171" s="64"/>
      <c r="CD171" s="24" t="s">
        <v>471</v>
      </c>
    </row>
    <row r="172" spans="8:85" x14ac:dyDescent="0.25">
      <c r="H172" s="64"/>
      <c r="Y172" s="64"/>
      <c r="AJ172" s="64"/>
      <c r="AU172" s="64"/>
      <c r="BE172" s="64"/>
      <c r="BM172" s="64"/>
      <c r="CA172" s="64"/>
      <c r="CF172" s="62" t="s">
        <v>3</v>
      </c>
      <c r="CG172" s="62" t="s">
        <v>4</v>
      </c>
    </row>
    <row r="173" spans="8:85" x14ac:dyDescent="0.25">
      <c r="H173" s="64"/>
      <c r="Y173" s="64"/>
      <c r="AJ173" s="64"/>
      <c r="AU173" s="64"/>
      <c r="BE173" s="64"/>
      <c r="BM173" s="64"/>
      <c r="CA173" s="64"/>
      <c r="CD173" s="62" t="s">
        <v>6</v>
      </c>
      <c r="CE173" s="62" t="s">
        <v>454</v>
      </c>
      <c r="CF173" s="62">
        <v>14112</v>
      </c>
      <c r="CG173" s="62">
        <v>0.2</v>
      </c>
    </row>
    <row r="174" spans="8:85" x14ac:dyDescent="0.25">
      <c r="H174" s="64"/>
      <c r="Y174" s="64"/>
      <c r="AJ174" s="64"/>
      <c r="AU174" s="64"/>
      <c r="BE174" s="64"/>
      <c r="BM174" s="64"/>
      <c r="CA174" s="64"/>
      <c r="CE174" s="62" t="s">
        <v>455</v>
      </c>
      <c r="CF174" s="62">
        <v>14112</v>
      </c>
      <c r="CG174" s="62">
        <v>0.2</v>
      </c>
    </row>
    <row r="175" spans="8:85" x14ac:dyDescent="0.25">
      <c r="H175" s="64"/>
      <c r="Y175" s="64"/>
      <c r="AJ175" s="64"/>
      <c r="AU175" s="64"/>
      <c r="BE175" s="64"/>
      <c r="BM175" s="64"/>
      <c r="CA175" s="64"/>
      <c r="CE175" s="62" t="s">
        <v>456</v>
      </c>
      <c r="CF175" s="62">
        <v>7056</v>
      </c>
      <c r="CG175" s="62">
        <v>0.1</v>
      </c>
    </row>
    <row r="176" spans="8:85" x14ac:dyDescent="0.25">
      <c r="H176" s="64"/>
      <c r="Y176" s="64"/>
      <c r="AJ176" s="64"/>
      <c r="AU176" s="64"/>
      <c r="BE176" s="64"/>
      <c r="BM176" s="64"/>
      <c r="CA176" s="64"/>
      <c r="CE176" s="62" t="s">
        <v>458</v>
      </c>
      <c r="CF176" s="62">
        <v>7056</v>
      </c>
      <c r="CG176" s="62">
        <v>0.1</v>
      </c>
    </row>
    <row r="177" spans="8:85" x14ac:dyDescent="0.25">
      <c r="H177" s="64"/>
      <c r="Y177" s="64"/>
      <c r="AJ177" s="64"/>
      <c r="AU177" s="64"/>
      <c r="BE177" s="64"/>
      <c r="BM177" s="64"/>
      <c r="CA177" s="64"/>
      <c r="CE177" s="62" t="s">
        <v>43</v>
      </c>
      <c r="CF177" s="62">
        <v>42335</v>
      </c>
      <c r="CG177" s="62">
        <v>0.7</v>
      </c>
    </row>
    <row r="178" spans="8:85" x14ac:dyDescent="0.25">
      <c r="H178" s="64"/>
      <c r="Y178" s="64"/>
      <c r="AJ178" s="64"/>
      <c r="AU178" s="64"/>
      <c r="BE178" s="64"/>
      <c r="BM178" s="64"/>
      <c r="CA178" s="64"/>
      <c r="CD178" s="62" t="s">
        <v>69</v>
      </c>
      <c r="CE178" s="62" t="s">
        <v>70</v>
      </c>
      <c r="CF178" s="62">
        <v>6244384</v>
      </c>
      <c r="CG178" s="62">
        <v>99.3</v>
      </c>
    </row>
    <row r="179" spans="8:85" x14ac:dyDescent="0.25">
      <c r="H179" s="64"/>
      <c r="Y179" s="64"/>
      <c r="AJ179" s="64"/>
      <c r="AU179" s="64"/>
      <c r="BE179" s="64"/>
      <c r="BM179" s="64"/>
      <c r="CA179" s="64"/>
      <c r="CD179" s="62" t="s">
        <v>43</v>
      </c>
      <c r="CF179" s="62">
        <v>6286719</v>
      </c>
      <c r="CG179" s="62">
        <v>100</v>
      </c>
    </row>
    <row r="180" spans="8:85" x14ac:dyDescent="0.25">
      <c r="H180" s="64"/>
      <c r="Y180" s="64"/>
      <c r="AJ180" s="64"/>
      <c r="AU180" s="64"/>
      <c r="BE180" s="64"/>
      <c r="BM180" s="64"/>
      <c r="CA180" s="64"/>
    </row>
    <row r="181" spans="8:85" x14ac:dyDescent="0.25">
      <c r="H181" s="64"/>
      <c r="Y181" s="64"/>
      <c r="AJ181" s="64"/>
      <c r="AU181" s="64"/>
      <c r="BE181" s="64"/>
      <c r="BM181" s="64"/>
      <c r="CA181" s="64"/>
    </row>
    <row r="182" spans="8:85" x14ac:dyDescent="0.25">
      <c r="H182" s="64"/>
      <c r="Y182" s="64"/>
      <c r="AJ182" s="64"/>
      <c r="AU182" s="64"/>
      <c r="BE182" s="64"/>
      <c r="BM182" s="64"/>
      <c r="CA182" s="64"/>
    </row>
    <row r="183" spans="8:85" x14ac:dyDescent="0.25">
      <c r="H183" s="64"/>
      <c r="Y183" s="64"/>
      <c r="AJ183" s="64"/>
      <c r="AU183" s="64"/>
      <c r="BE183" s="64"/>
      <c r="BM183" s="64"/>
      <c r="CA183" s="64"/>
    </row>
    <row r="184" spans="8:85" x14ac:dyDescent="0.25">
      <c r="H184" s="64"/>
      <c r="Y184" s="64"/>
      <c r="AJ184" s="64"/>
      <c r="AU184" s="64"/>
      <c r="BE184" s="64"/>
      <c r="BM184" s="64"/>
      <c r="CA184" s="64"/>
    </row>
    <row r="185" spans="8:85" x14ac:dyDescent="0.25">
      <c r="H185" s="64"/>
      <c r="Y185" s="64"/>
      <c r="AJ185" s="64"/>
      <c r="AU185" s="64"/>
      <c r="BE185" s="64"/>
      <c r="BM185" s="64"/>
      <c r="CA185" s="64"/>
    </row>
    <row r="186" spans="8:85" x14ac:dyDescent="0.25">
      <c r="H186" s="64"/>
      <c r="Y186" s="64"/>
      <c r="AJ186" s="64"/>
      <c r="AU186" s="64"/>
      <c r="BE186" s="64"/>
      <c r="BM186" s="64"/>
      <c r="CA186" s="64"/>
    </row>
    <row r="187" spans="8:85" x14ac:dyDescent="0.25">
      <c r="H187" s="64"/>
      <c r="Y187" s="64"/>
      <c r="AJ187" s="64"/>
      <c r="AU187" s="64"/>
      <c r="BE187" s="64"/>
      <c r="BM187" s="64"/>
      <c r="CA187" s="64"/>
    </row>
    <row r="188" spans="8:85" x14ac:dyDescent="0.25">
      <c r="H188" s="64"/>
      <c r="Y188" s="64"/>
      <c r="AJ188" s="64"/>
      <c r="AU188" s="64"/>
      <c r="BE188" s="64"/>
      <c r="BM188" s="64"/>
      <c r="CA188" s="64"/>
    </row>
    <row r="189" spans="8:85" x14ac:dyDescent="0.25">
      <c r="H189" s="64"/>
      <c r="Y189" s="64"/>
      <c r="AJ189" s="64"/>
      <c r="AU189" s="64"/>
      <c r="BE189" s="64"/>
      <c r="BM189" s="64"/>
      <c r="CA189" s="64"/>
    </row>
    <row r="190" spans="8:85" x14ac:dyDescent="0.25">
      <c r="H190" s="64"/>
      <c r="Y190" s="64"/>
      <c r="AJ190" s="64"/>
      <c r="AU190" s="64"/>
      <c r="BE190" s="64"/>
      <c r="BM190" s="64"/>
      <c r="CA190" s="64"/>
    </row>
    <row r="191" spans="8:85" x14ac:dyDescent="0.25">
      <c r="H191" s="64"/>
      <c r="Y191" s="64"/>
      <c r="AJ191" s="64"/>
      <c r="AU191" s="64"/>
      <c r="BE191" s="64"/>
      <c r="BM191" s="64"/>
      <c r="CA191" s="64"/>
    </row>
    <row r="192" spans="8:85" x14ac:dyDescent="0.25">
      <c r="H192" s="64"/>
      <c r="Y192" s="64"/>
      <c r="AJ192" s="64"/>
      <c r="AU192" s="64"/>
      <c r="BE192" s="64"/>
      <c r="BM192" s="64"/>
      <c r="CA192" s="64"/>
    </row>
    <row r="193" spans="8:79" x14ac:dyDescent="0.25">
      <c r="H193" s="64"/>
      <c r="Y193" s="64"/>
      <c r="AJ193" s="64"/>
      <c r="AU193" s="64"/>
      <c r="BE193" s="64"/>
      <c r="BM193" s="64"/>
      <c r="CA193" s="64"/>
    </row>
    <row r="194" spans="8:79" x14ac:dyDescent="0.25">
      <c r="H194" s="64"/>
      <c r="Y194" s="64"/>
      <c r="AJ194" s="64"/>
      <c r="AU194" s="64"/>
      <c r="BE194" s="64"/>
      <c r="BM194" s="64"/>
      <c r="CA194" s="64"/>
    </row>
    <row r="195" spans="8:79" x14ac:dyDescent="0.25">
      <c r="H195" s="64"/>
      <c r="Y195" s="64"/>
      <c r="AJ195" s="64"/>
      <c r="AU195" s="64"/>
      <c r="BE195" s="64"/>
      <c r="BM195" s="64"/>
      <c r="CA195" s="64"/>
    </row>
    <row r="196" spans="8:79" x14ac:dyDescent="0.25">
      <c r="H196" s="64"/>
      <c r="Y196" s="64"/>
      <c r="AJ196" s="64"/>
      <c r="AU196" s="64"/>
      <c r="BE196" s="64"/>
      <c r="BM196" s="64"/>
      <c r="CA196" s="64"/>
    </row>
    <row r="197" spans="8:79" x14ac:dyDescent="0.25">
      <c r="H197" s="64"/>
      <c r="Y197" s="64"/>
      <c r="AJ197" s="64"/>
      <c r="AU197" s="64"/>
      <c r="BE197" s="64"/>
      <c r="BM197" s="64"/>
      <c r="CA197" s="64"/>
    </row>
    <row r="198" spans="8:79" x14ac:dyDescent="0.25">
      <c r="H198" s="64"/>
      <c r="Y198" s="64"/>
      <c r="AJ198" s="64"/>
      <c r="AU198" s="64"/>
      <c r="BE198" s="64"/>
      <c r="BM198" s="64"/>
      <c r="CA198" s="64"/>
    </row>
    <row r="199" spans="8:79" x14ac:dyDescent="0.25">
      <c r="H199" s="64"/>
      <c r="Y199" s="64"/>
      <c r="AJ199" s="64"/>
      <c r="AU199" s="64"/>
      <c r="BE199" s="64"/>
      <c r="BM199" s="64"/>
      <c r="CA199" s="64"/>
    </row>
    <row r="200" spans="8:79" x14ac:dyDescent="0.25">
      <c r="H200" s="64"/>
      <c r="Y200" s="64"/>
      <c r="AJ200" s="64"/>
      <c r="AU200" s="64"/>
      <c r="BE200" s="64"/>
      <c r="BM200" s="64"/>
      <c r="CA200" s="64"/>
    </row>
    <row r="201" spans="8:79" x14ac:dyDescent="0.25">
      <c r="H201" s="64"/>
      <c r="Y201" s="64"/>
      <c r="AJ201" s="64"/>
      <c r="AU201" s="64"/>
      <c r="BE201" s="64"/>
      <c r="BM201" s="64"/>
      <c r="CA201" s="64"/>
    </row>
    <row r="202" spans="8:79" x14ac:dyDescent="0.25">
      <c r="H202" s="64"/>
      <c r="Y202" s="64"/>
      <c r="AJ202" s="64"/>
      <c r="AU202" s="64"/>
      <c r="BE202" s="64"/>
      <c r="BM202" s="64"/>
      <c r="CA202" s="64"/>
    </row>
    <row r="203" spans="8:79" x14ac:dyDescent="0.25">
      <c r="H203" s="64"/>
      <c r="Y203" s="64"/>
      <c r="AJ203" s="64"/>
      <c r="AU203" s="64"/>
      <c r="BE203" s="64"/>
      <c r="BM203" s="64"/>
      <c r="CA203" s="64"/>
    </row>
    <row r="204" spans="8:79" x14ac:dyDescent="0.25">
      <c r="H204" s="64"/>
      <c r="Y204" s="64"/>
      <c r="AJ204" s="64"/>
      <c r="AU204" s="64"/>
      <c r="BE204" s="64"/>
      <c r="BM204" s="64"/>
      <c r="CA204" s="64"/>
    </row>
    <row r="205" spans="8:79" x14ac:dyDescent="0.25">
      <c r="H205" s="64"/>
      <c r="Y205" s="64"/>
      <c r="AJ205" s="64"/>
      <c r="AU205" s="64"/>
      <c r="BE205" s="64"/>
      <c r="BM205" s="64"/>
      <c r="CA205" s="64"/>
    </row>
    <row r="206" spans="8:79" x14ac:dyDescent="0.25">
      <c r="H206" s="64"/>
      <c r="Y206" s="64"/>
      <c r="AJ206" s="64"/>
      <c r="AU206" s="64"/>
      <c r="BE206" s="64"/>
      <c r="BM206" s="64"/>
      <c r="CA206" s="64"/>
    </row>
    <row r="207" spans="8:79" x14ac:dyDescent="0.25">
      <c r="H207" s="64"/>
      <c r="Y207" s="64"/>
      <c r="AJ207" s="64"/>
      <c r="AU207" s="64"/>
      <c r="BE207" s="64"/>
      <c r="BM207" s="64"/>
      <c r="CA207" s="64"/>
    </row>
    <row r="208" spans="8:79" x14ac:dyDescent="0.25">
      <c r="H208" s="64"/>
      <c r="Y208" s="64"/>
      <c r="AJ208" s="64"/>
      <c r="AU208" s="64"/>
      <c r="BE208" s="64"/>
      <c r="BM208" s="64"/>
      <c r="CA208" s="64"/>
    </row>
    <row r="209" spans="8:79" x14ac:dyDescent="0.25">
      <c r="H209" s="64"/>
      <c r="Y209" s="64"/>
      <c r="AJ209" s="64"/>
      <c r="AU209" s="64"/>
      <c r="BE209" s="64"/>
      <c r="BM209" s="64"/>
      <c r="CA209" s="64"/>
    </row>
    <row r="210" spans="8:79" x14ac:dyDescent="0.25">
      <c r="H210" s="64"/>
      <c r="Y210" s="64"/>
      <c r="AJ210" s="64"/>
      <c r="AU210" s="64"/>
      <c r="BE210" s="64"/>
      <c r="BM210" s="64"/>
      <c r="CA210" s="64"/>
    </row>
    <row r="211" spans="8:79" x14ac:dyDescent="0.25">
      <c r="H211" s="64"/>
      <c r="Y211" s="64"/>
      <c r="AJ211" s="64"/>
      <c r="AU211" s="64"/>
      <c r="BE211" s="64"/>
      <c r="BM211" s="64"/>
      <c r="CA211" s="64"/>
    </row>
    <row r="212" spans="8:79" x14ac:dyDescent="0.25">
      <c r="H212" s="64"/>
      <c r="Y212" s="64"/>
      <c r="AJ212" s="64"/>
      <c r="AU212" s="64"/>
      <c r="BE212" s="64"/>
      <c r="BM212" s="64"/>
      <c r="CA212" s="64"/>
    </row>
    <row r="213" spans="8:79" x14ac:dyDescent="0.25">
      <c r="H213" s="64"/>
      <c r="Y213" s="64"/>
      <c r="AJ213" s="64"/>
      <c r="AU213" s="64"/>
      <c r="BE213" s="64"/>
      <c r="BM213" s="64"/>
      <c r="CA213" s="64"/>
    </row>
    <row r="214" spans="8:79" x14ac:dyDescent="0.25">
      <c r="H214" s="64"/>
      <c r="Y214" s="64"/>
      <c r="AJ214" s="64"/>
      <c r="AU214" s="64"/>
      <c r="BE214" s="64"/>
      <c r="BM214" s="64"/>
      <c r="CA214" s="64"/>
    </row>
    <row r="215" spans="8:79" x14ac:dyDescent="0.25">
      <c r="H215" s="64"/>
      <c r="Y215" s="64"/>
      <c r="AJ215" s="64"/>
      <c r="AU215" s="64"/>
      <c r="BE215" s="64"/>
      <c r="BM215" s="64"/>
      <c r="CA215" s="64"/>
    </row>
    <row r="216" spans="8:79" x14ac:dyDescent="0.25">
      <c r="H216" s="64"/>
      <c r="Y216" s="64"/>
      <c r="AJ216" s="64"/>
      <c r="AU216" s="64"/>
      <c r="BE216" s="64"/>
      <c r="BM216" s="64"/>
      <c r="CA216" s="64"/>
    </row>
    <row r="217" spans="8:79" x14ac:dyDescent="0.25">
      <c r="H217" s="64"/>
      <c r="Y217" s="64"/>
      <c r="AJ217" s="64"/>
      <c r="AU217" s="64"/>
      <c r="BE217" s="64"/>
      <c r="BM217" s="64"/>
      <c r="CA217" s="64"/>
    </row>
    <row r="218" spans="8:79" x14ac:dyDescent="0.25">
      <c r="H218" s="64"/>
      <c r="Y218" s="64"/>
      <c r="AJ218" s="64"/>
      <c r="AU218" s="64"/>
      <c r="BE218" s="64"/>
      <c r="BM218" s="64"/>
      <c r="CA218" s="64"/>
    </row>
    <row r="219" spans="8:79" x14ac:dyDescent="0.25">
      <c r="H219" s="64"/>
      <c r="Y219" s="64"/>
      <c r="AJ219" s="64"/>
      <c r="AU219" s="64"/>
      <c r="BE219" s="64"/>
      <c r="BM219" s="64"/>
      <c r="CA219" s="64"/>
    </row>
    <row r="220" spans="8:79" x14ac:dyDescent="0.25">
      <c r="H220" s="64"/>
      <c r="Y220" s="64"/>
      <c r="AJ220" s="64"/>
      <c r="AU220" s="64"/>
      <c r="BE220" s="64"/>
      <c r="BM220" s="64"/>
      <c r="CA220" s="64"/>
    </row>
    <row r="221" spans="8:79" x14ac:dyDescent="0.25">
      <c r="H221" s="64"/>
      <c r="Y221" s="64"/>
      <c r="AJ221" s="64"/>
      <c r="AU221" s="64"/>
      <c r="BE221" s="64"/>
      <c r="BM221" s="64"/>
      <c r="CA221" s="64"/>
    </row>
    <row r="222" spans="8:79" x14ac:dyDescent="0.25">
      <c r="H222" s="64"/>
      <c r="Y222" s="64"/>
      <c r="AJ222" s="64"/>
      <c r="AU222" s="64"/>
      <c r="BE222" s="64"/>
      <c r="BM222" s="64"/>
      <c r="CA222" s="64"/>
    </row>
    <row r="223" spans="8:79" x14ac:dyDescent="0.25">
      <c r="H223" s="64"/>
      <c r="Y223" s="64"/>
      <c r="AJ223" s="64"/>
      <c r="AU223" s="64"/>
      <c r="BE223" s="64"/>
      <c r="BM223" s="64"/>
      <c r="CA223" s="64"/>
    </row>
    <row r="224" spans="8:79" x14ac:dyDescent="0.25">
      <c r="H224" s="64"/>
      <c r="Y224" s="64"/>
      <c r="AJ224" s="64"/>
      <c r="AU224" s="64"/>
      <c r="BE224" s="64"/>
      <c r="BM224" s="64"/>
      <c r="CA224" s="64"/>
    </row>
    <row r="225" spans="8:79" x14ac:dyDescent="0.25">
      <c r="H225" s="64"/>
      <c r="Y225" s="64"/>
      <c r="AJ225" s="64"/>
      <c r="AU225" s="64"/>
      <c r="BE225" s="64"/>
      <c r="BM225" s="64"/>
      <c r="CA225" s="64"/>
    </row>
    <row r="226" spans="8:79" x14ac:dyDescent="0.25">
      <c r="H226" s="64"/>
      <c r="Y226" s="64"/>
      <c r="AJ226" s="64"/>
      <c r="AU226" s="64"/>
      <c r="BE226" s="64"/>
      <c r="BM226" s="64"/>
      <c r="CA226" s="64"/>
    </row>
    <row r="227" spans="8:79" x14ac:dyDescent="0.25">
      <c r="H227" s="64"/>
      <c r="Y227" s="64"/>
      <c r="AJ227" s="64"/>
      <c r="AU227" s="64"/>
      <c r="BE227" s="64"/>
      <c r="BM227" s="64"/>
      <c r="CA227" s="64"/>
    </row>
    <row r="228" spans="8:79" x14ac:dyDescent="0.25">
      <c r="H228" s="64"/>
      <c r="Y228" s="64"/>
      <c r="AJ228" s="64"/>
      <c r="AU228" s="64"/>
      <c r="BE228" s="64"/>
      <c r="BM228" s="64"/>
      <c r="CA228" s="64"/>
    </row>
    <row r="229" spans="8:79" x14ac:dyDescent="0.25">
      <c r="H229" s="64"/>
      <c r="Y229" s="64"/>
      <c r="AJ229" s="64"/>
      <c r="AU229" s="64"/>
      <c r="BE229" s="64"/>
      <c r="BM229" s="64"/>
      <c r="CA229" s="64"/>
    </row>
    <row r="230" spans="8:79" x14ac:dyDescent="0.25">
      <c r="H230" s="64"/>
      <c r="Y230" s="64"/>
      <c r="AJ230" s="64"/>
      <c r="AU230" s="64"/>
      <c r="BE230" s="64"/>
      <c r="BM230" s="64"/>
      <c r="CA230" s="64"/>
    </row>
    <row r="231" spans="8:79" x14ac:dyDescent="0.25">
      <c r="H231" s="64"/>
      <c r="Y231" s="64"/>
      <c r="AJ231" s="64"/>
      <c r="AU231" s="64"/>
      <c r="BE231" s="64"/>
      <c r="BM231" s="64"/>
      <c r="CA231" s="64"/>
    </row>
    <row r="232" spans="8:79" x14ac:dyDescent="0.25">
      <c r="H232" s="64"/>
      <c r="Y232" s="64"/>
      <c r="AJ232" s="64"/>
      <c r="AU232" s="64"/>
      <c r="BE232" s="64"/>
      <c r="BM232" s="64"/>
      <c r="CA232" s="64"/>
    </row>
    <row r="233" spans="8:79" x14ac:dyDescent="0.25">
      <c r="H233" s="64"/>
      <c r="Y233" s="64"/>
      <c r="AJ233" s="64"/>
      <c r="AU233" s="64"/>
      <c r="BE233" s="64"/>
      <c r="BM233" s="64"/>
      <c r="CA233" s="64"/>
    </row>
    <row r="234" spans="8:79" x14ac:dyDescent="0.25">
      <c r="H234" s="64"/>
      <c r="Y234" s="64"/>
      <c r="AJ234" s="64"/>
      <c r="AU234" s="64"/>
      <c r="BE234" s="64"/>
      <c r="BM234" s="64"/>
      <c r="CA234" s="64"/>
    </row>
    <row r="235" spans="8:79" x14ac:dyDescent="0.25">
      <c r="H235" s="64"/>
      <c r="Y235" s="64"/>
      <c r="AJ235" s="64"/>
      <c r="AU235" s="64"/>
      <c r="BE235" s="64"/>
      <c r="BM235" s="64"/>
      <c r="CA235" s="64"/>
    </row>
    <row r="236" spans="8:79" x14ac:dyDescent="0.25">
      <c r="H236" s="64"/>
      <c r="Y236" s="64"/>
      <c r="AJ236" s="64"/>
      <c r="AU236" s="64"/>
      <c r="BE236" s="64"/>
      <c r="BM236" s="64"/>
      <c r="CA236" s="64"/>
    </row>
    <row r="237" spans="8:79" x14ac:dyDescent="0.25">
      <c r="H237" s="64"/>
      <c r="Y237" s="64"/>
      <c r="AJ237" s="64"/>
      <c r="AU237" s="64"/>
      <c r="BE237" s="64"/>
      <c r="BM237" s="64"/>
      <c r="CA237" s="64"/>
    </row>
    <row r="238" spans="8:79" x14ac:dyDescent="0.25">
      <c r="H238" s="64"/>
      <c r="Y238" s="64"/>
      <c r="AJ238" s="64"/>
      <c r="AU238" s="64"/>
      <c r="BE238" s="64"/>
      <c r="BM238" s="64"/>
      <c r="CA238" s="64"/>
    </row>
    <row r="239" spans="8:79" x14ac:dyDescent="0.25">
      <c r="H239" s="64"/>
      <c r="Y239" s="64"/>
      <c r="AJ239" s="64"/>
      <c r="AU239" s="64"/>
      <c r="BE239" s="64"/>
      <c r="BM239" s="64"/>
      <c r="CA239" s="64"/>
    </row>
    <row r="240" spans="8:79" x14ac:dyDescent="0.25">
      <c r="H240" s="64"/>
      <c r="Y240" s="64"/>
      <c r="AJ240" s="64"/>
      <c r="AU240" s="64"/>
      <c r="BE240" s="64"/>
      <c r="BM240" s="64"/>
      <c r="CA240" s="64"/>
    </row>
    <row r="241" spans="8:79" x14ac:dyDescent="0.25">
      <c r="H241" s="64"/>
      <c r="Y241" s="64"/>
      <c r="AJ241" s="64"/>
      <c r="AU241" s="64"/>
      <c r="BE241" s="64"/>
      <c r="BM241" s="64"/>
      <c r="CA241" s="64"/>
    </row>
    <row r="242" spans="8:79" x14ac:dyDescent="0.25">
      <c r="H242" s="64"/>
      <c r="Y242" s="64"/>
      <c r="AJ242" s="64"/>
      <c r="AU242" s="64"/>
      <c r="BE242" s="64"/>
      <c r="BM242" s="64"/>
      <c r="CA242" s="64"/>
    </row>
    <row r="243" spans="8:79" x14ac:dyDescent="0.25">
      <c r="H243" s="64"/>
      <c r="Y243" s="64"/>
      <c r="AJ243" s="64"/>
      <c r="AU243" s="64"/>
      <c r="BE243" s="64"/>
      <c r="BM243" s="64"/>
      <c r="CA243" s="64"/>
    </row>
    <row r="244" spans="8:79" x14ac:dyDescent="0.25">
      <c r="H244" s="64"/>
      <c r="Y244" s="64"/>
      <c r="AJ244" s="64"/>
      <c r="AU244" s="64"/>
      <c r="BE244" s="64"/>
      <c r="BM244" s="64"/>
      <c r="CA244" s="64"/>
    </row>
    <row r="245" spans="8:79" x14ac:dyDescent="0.25">
      <c r="H245" s="64"/>
      <c r="Y245" s="64"/>
      <c r="AJ245" s="64"/>
      <c r="AU245" s="64"/>
      <c r="BE245" s="64"/>
      <c r="BM245" s="64"/>
      <c r="CA245" s="64"/>
    </row>
    <row r="246" spans="8:79" x14ac:dyDescent="0.25">
      <c r="H246" s="64"/>
      <c r="Y246" s="64"/>
      <c r="AJ246" s="64"/>
      <c r="AU246" s="64"/>
      <c r="BE246" s="64"/>
      <c r="BM246" s="64"/>
      <c r="CA246" s="64"/>
    </row>
    <row r="247" spans="8:79" x14ac:dyDescent="0.25">
      <c r="H247" s="64"/>
      <c r="Y247" s="64"/>
      <c r="AJ247" s="64"/>
      <c r="AU247" s="64"/>
      <c r="BE247" s="64"/>
      <c r="BM247" s="64"/>
      <c r="CA247" s="64"/>
    </row>
    <row r="248" spans="8:79" x14ac:dyDescent="0.25">
      <c r="H248" s="64"/>
      <c r="Y248" s="64"/>
      <c r="AJ248" s="64"/>
      <c r="AU248" s="64"/>
      <c r="BE248" s="64"/>
      <c r="BM248" s="64"/>
      <c r="CA248" s="64"/>
    </row>
    <row r="249" spans="8:79" x14ac:dyDescent="0.25">
      <c r="H249" s="64"/>
      <c r="Y249" s="64"/>
      <c r="AJ249" s="64"/>
      <c r="AU249" s="64"/>
      <c r="BE249" s="64"/>
      <c r="BM249" s="64"/>
      <c r="CA249" s="64"/>
    </row>
    <row r="250" spans="8:79" x14ac:dyDescent="0.25">
      <c r="H250" s="64"/>
      <c r="Y250" s="64"/>
      <c r="AJ250" s="64"/>
      <c r="AU250" s="64"/>
      <c r="BE250" s="64"/>
      <c r="BM250" s="64"/>
      <c r="CA250" s="64"/>
    </row>
    <row r="251" spans="8:79" x14ac:dyDescent="0.25">
      <c r="H251" s="64"/>
      <c r="Y251" s="64"/>
      <c r="AJ251" s="64"/>
      <c r="AU251" s="64"/>
      <c r="BE251" s="64"/>
      <c r="BM251" s="64"/>
      <c r="CA251" s="64"/>
    </row>
    <row r="252" spans="8:79" x14ac:dyDescent="0.25">
      <c r="H252" s="64"/>
      <c r="Y252" s="64"/>
      <c r="AJ252" s="64"/>
      <c r="AU252" s="64"/>
      <c r="BE252" s="64"/>
      <c r="BM252" s="64"/>
      <c r="CA252" s="64"/>
    </row>
    <row r="253" spans="8:79" x14ac:dyDescent="0.25">
      <c r="H253" s="64"/>
      <c r="Y253" s="64"/>
      <c r="AJ253" s="64"/>
      <c r="AU253" s="64"/>
      <c r="BE253" s="64"/>
      <c r="BM253" s="64"/>
      <c r="CA253" s="64"/>
    </row>
    <row r="254" spans="8:79" x14ac:dyDescent="0.25">
      <c r="H254" s="64"/>
      <c r="Y254" s="64"/>
      <c r="AJ254" s="64"/>
      <c r="AU254" s="64"/>
      <c r="BE254" s="64"/>
      <c r="BM254" s="64"/>
      <c r="CA254" s="64"/>
    </row>
    <row r="255" spans="8:79" x14ac:dyDescent="0.25">
      <c r="H255" s="64"/>
      <c r="Y255" s="64"/>
      <c r="AJ255" s="64"/>
      <c r="AU255" s="64"/>
      <c r="BE255" s="64"/>
      <c r="BM255" s="64"/>
      <c r="CA255" s="64"/>
    </row>
    <row r="256" spans="8:79" x14ac:dyDescent="0.25">
      <c r="H256" s="64"/>
      <c r="Y256" s="64"/>
      <c r="AJ256" s="64"/>
      <c r="AU256" s="64"/>
      <c r="BE256" s="64"/>
      <c r="BM256" s="64"/>
      <c r="CA256" s="64"/>
    </row>
    <row r="257" spans="8:79" x14ac:dyDescent="0.25">
      <c r="H257" s="64"/>
      <c r="Y257" s="64"/>
      <c r="AJ257" s="64"/>
      <c r="AU257" s="64"/>
      <c r="BE257" s="64"/>
      <c r="BM257" s="64"/>
      <c r="CA257" s="64"/>
    </row>
    <row r="258" spans="8:79" x14ac:dyDescent="0.25">
      <c r="H258" s="64"/>
      <c r="Y258" s="64"/>
      <c r="AJ258" s="64"/>
      <c r="AU258" s="64"/>
      <c r="BE258" s="64"/>
      <c r="BM258" s="64"/>
      <c r="CA258" s="64"/>
    </row>
    <row r="259" spans="8:79" x14ac:dyDescent="0.25">
      <c r="H259" s="64"/>
      <c r="Y259" s="64"/>
      <c r="AJ259" s="64"/>
      <c r="AU259" s="64"/>
      <c r="BE259" s="64"/>
      <c r="BM259" s="64"/>
      <c r="CA259" s="64"/>
    </row>
    <row r="260" spans="8:79" x14ac:dyDescent="0.25">
      <c r="H260" s="64"/>
      <c r="Y260" s="64"/>
      <c r="AJ260" s="64"/>
      <c r="AU260" s="64"/>
      <c r="BE260" s="64"/>
      <c r="BM260" s="64"/>
      <c r="CA260" s="64"/>
    </row>
    <row r="261" spans="8:79" x14ac:dyDescent="0.25">
      <c r="H261" s="64"/>
      <c r="Y261" s="64"/>
      <c r="AJ261" s="64"/>
      <c r="AU261" s="64"/>
      <c r="BE261" s="64"/>
      <c r="BM261" s="64"/>
      <c r="CA261" s="64"/>
    </row>
    <row r="262" spans="8:79" x14ac:dyDescent="0.25">
      <c r="H262" s="64"/>
      <c r="Y262" s="64"/>
      <c r="AJ262" s="64"/>
      <c r="AU262" s="64"/>
      <c r="BE262" s="64"/>
      <c r="BM262" s="64"/>
      <c r="CA262" s="64"/>
    </row>
    <row r="263" spans="8:79" x14ac:dyDescent="0.25">
      <c r="H263" s="64"/>
      <c r="Y263" s="64"/>
      <c r="AJ263" s="64"/>
      <c r="AU263" s="64"/>
      <c r="BE263" s="64"/>
      <c r="BM263" s="64"/>
      <c r="CA263" s="64"/>
    </row>
    <row r="264" spans="8:79" x14ac:dyDescent="0.25">
      <c r="H264" s="64"/>
      <c r="Y264" s="64"/>
      <c r="AJ264" s="64"/>
      <c r="AU264" s="64"/>
      <c r="BE264" s="64"/>
      <c r="BM264" s="64"/>
      <c r="CA264" s="64"/>
    </row>
    <row r="265" spans="8:79" x14ac:dyDescent="0.25">
      <c r="H265" s="64"/>
      <c r="Y265" s="64"/>
      <c r="AJ265" s="64"/>
      <c r="AU265" s="64"/>
      <c r="BE265" s="64"/>
      <c r="BM265" s="64"/>
      <c r="CA265" s="64"/>
    </row>
    <row r="266" spans="8:79" x14ac:dyDescent="0.25">
      <c r="H266" s="64"/>
      <c r="Y266" s="64"/>
      <c r="AJ266" s="64"/>
      <c r="AU266" s="64"/>
      <c r="BE266" s="64"/>
      <c r="BM266" s="64"/>
      <c r="CA266" s="64"/>
    </row>
    <row r="267" spans="8:79" x14ac:dyDescent="0.25">
      <c r="H267" s="64"/>
      <c r="Y267" s="64"/>
      <c r="AJ267" s="64"/>
      <c r="AU267" s="64"/>
      <c r="BE267" s="64"/>
      <c r="BM267" s="64"/>
      <c r="CA267" s="64"/>
    </row>
    <row r="268" spans="8:79" x14ac:dyDescent="0.25">
      <c r="H268" s="64"/>
      <c r="Y268" s="64"/>
      <c r="AJ268" s="64"/>
      <c r="AU268" s="64"/>
      <c r="BE268" s="64"/>
      <c r="BM268" s="64"/>
      <c r="CA268" s="64"/>
    </row>
    <row r="269" spans="8:79" x14ac:dyDescent="0.25">
      <c r="H269" s="64"/>
      <c r="Y269" s="64"/>
      <c r="AJ269" s="64"/>
      <c r="AU269" s="64"/>
      <c r="BE269" s="64"/>
      <c r="BM269" s="64"/>
      <c r="CA269" s="64"/>
    </row>
    <row r="270" spans="8:79" x14ac:dyDescent="0.25">
      <c r="H270" s="64"/>
      <c r="Y270" s="64"/>
      <c r="AJ270" s="64"/>
      <c r="AU270" s="64"/>
      <c r="BE270" s="64"/>
      <c r="BM270" s="64"/>
      <c r="CA270" s="64"/>
    </row>
    <row r="271" spans="8:79" x14ac:dyDescent="0.25">
      <c r="H271" s="64"/>
      <c r="Y271" s="64"/>
      <c r="AJ271" s="64"/>
      <c r="AU271" s="64"/>
      <c r="BE271" s="64"/>
      <c r="BM271" s="64"/>
      <c r="CA271" s="64"/>
    </row>
    <row r="272" spans="8:79" x14ac:dyDescent="0.25">
      <c r="H272" s="64"/>
      <c r="Y272" s="64"/>
      <c r="AJ272" s="64"/>
      <c r="AU272" s="64"/>
      <c r="BE272" s="64"/>
      <c r="BM272" s="64"/>
      <c r="CA272" s="64"/>
    </row>
    <row r="273" spans="8:79" x14ac:dyDescent="0.25">
      <c r="H273" s="64"/>
      <c r="Y273" s="64"/>
      <c r="AJ273" s="64"/>
      <c r="AU273" s="64"/>
      <c r="BE273" s="64"/>
      <c r="BM273" s="64"/>
      <c r="CA273" s="64"/>
    </row>
    <row r="274" spans="8:79" x14ac:dyDescent="0.25">
      <c r="H274" s="64"/>
      <c r="Y274" s="64"/>
      <c r="AJ274" s="64"/>
      <c r="AU274" s="64"/>
      <c r="BE274" s="64"/>
      <c r="BM274" s="64"/>
      <c r="CA274" s="64"/>
    </row>
    <row r="275" spans="8:79" x14ac:dyDescent="0.25">
      <c r="H275" s="64"/>
      <c r="Y275" s="64"/>
      <c r="AJ275" s="64"/>
      <c r="AU275" s="64"/>
      <c r="BE275" s="64"/>
      <c r="BM275" s="64"/>
      <c r="CA275" s="64"/>
    </row>
    <row r="276" spans="8:79" x14ac:dyDescent="0.25">
      <c r="H276" s="64"/>
      <c r="Y276" s="64"/>
      <c r="AJ276" s="64"/>
      <c r="AU276" s="64"/>
      <c r="BE276" s="64"/>
      <c r="BM276" s="64"/>
      <c r="CA276" s="64"/>
    </row>
    <row r="277" spans="8:79" x14ac:dyDescent="0.25">
      <c r="H277" s="64"/>
      <c r="Y277" s="64"/>
      <c r="AJ277" s="64"/>
      <c r="AU277" s="64"/>
      <c r="BE277" s="64"/>
      <c r="BM277" s="64"/>
      <c r="CA277" s="64"/>
    </row>
    <row r="278" spans="8:79" x14ac:dyDescent="0.25">
      <c r="H278" s="64"/>
      <c r="Y278" s="64"/>
      <c r="AJ278" s="64"/>
      <c r="AU278" s="64"/>
      <c r="BE278" s="64"/>
      <c r="BM278" s="64"/>
      <c r="CA278" s="64"/>
    </row>
    <row r="279" spans="8:79" x14ac:dyDescent="0.25">
      <c r="H279" s="64"/>
      <c r="Y279" s="64"/>
      <c r="AJ279" s="64"/>
      <c r="AU279" s="64"/>
      <c r="BE279" s="64"/>
      <c r="BM279" s="64"/>
      <c r="CA279" s="64"/>
    </row>
    <row r="280" spans="8:79" x14ac:dyDescent="0.25">
      <c r="H280" s="64"/>
      <c r="Y280" s="64"/>
      <c r="AJ280" s="64"/>
      <c r="AU280" s="64"/>
      <c r="BE280" s="64"/>
      <c r="BM280" s="64"/>
      <c r="CA280" s="64"/>
    </row>
    <row r="281" spans="8:79" x14ac:dyDescent="0.25">
      <c r="H281" s="64"/>
      <c r="Y281" s="64"/>
      <c r="AJ281" s="64"/>
      <c r="AU281" s="64"/>
      <c r="BE281" s="64"/>
      <c r="BM281" s="64"/>
      <c r="CA281" s="64"/>
    </row>
    <row r="282" spans="8:79" x14ac:dyDescent="0.25">
      <c r="H282" s="64"/>
      <c r="Y282" s="64"/>
      <c r="AJ282" s="64"/>
      <c r="AU282" s="64"/>
      <c r="BE282" s="64"/>
      <c r="BM282" s="64"/>
      <c r="CA282" s="64"/>
    </row>
    <row r="283" spans="8:79" x14ac:dyDescent="0.25">
      <c r="H283" s="64"/>
      <c r="Y283" s="64"/>
      <c r="AJ283" s="64"/>
      <c r="AU283" s="64"/>
      <c r="BE283" s="64"/>
      <c r="BM283" s="64"/>
      <c r="CA283" s="64"/>
    </row>
    <row r="284" spans="8:79" x14ac:dyDescent="0.25">
      <c r="H284" s="64"/>
      <c r="Y284" s="64"/>
      <c r="AJ284" s="64"/>
      <c r="AU284" s="64"/>
      <c r="BE284" s="64"/>
      <c r="BM284" s="64"/>
      <c r="CA284" s="64"/>
    </row>
    <row r="285" spans="8:79" x14ac:dyDescent="0.25">
      <c r="H285" s="64"/>
      <c r="Y285" s="64"/>
      <c r="AJ285" s="64"/>
      <c r="AU285" s="64"/>
      <c r="BE285" s="64"/>
      <c r="BM285" s="64"/>
      <c r="CA285" s="64"/>
    </row>
    <row r="286" spans="8:79" x14ac:dyDescent="0.25">
      <c r="H286" s="64"/>
      <c r="Y286" s="64"/>
      <c r="AJ286" s="64"/>
      <c r="AU286" s="64"/>
      <c r="BE286" s="64"/>
      <c r="BM286" s="64"/>
      <c r="CA286" s="64"/>
    </row>
    <row r="287" spans="8:79" x14ac:dyDescent="0.25">
      <c r="H287" s="64"/>
      <c r="Y287" s="64"/>
      <c r="AJ287" s="64"/>
      <c r="AU287" s="64"/>
      <c r="BE287" s="64"/>
      <c r="BM287" s="64"/>
      <c r="CA287" s="64"/>
    </row>
    <row r="288" spans="8:79" x14ac:dyDescent="0.25">
      <c r="H288" s="64"/>
      <c r="Y288" s="64"/>
      <c r="AJ288" s="64"/>
      <c r="AU288" s="64"/>
      <c r="BE288" s="64"/>
      <c r="BM288" s="64"/>
      <c r="CA288" s="64"/>
    </row>
    <row r="289" spans="8:79" x14ac:dyDescent="0.25">
      <c r="H289" s="64"/>
      <c r="Y289" s="64"/>
      <c r="AJ289" s="64"/>
      <c r="AU289" s="64"/>
      <c r="BE289" s="64"/>
      <c r="BM289" s="64"/>
      <c r="CA289" s="64"/>
    </row>
    <row r="290" spans="8:79" x14ac:dyDescent="0.25">
      <c r="H290" s="64"/>
      <c r="Y290" s="64"/>
      <c r="AJ290" s="64"/>
      <c r="AU290" s="64"/>
      <c r="BE290" s="64"/>
      <c r="BM290" s="64"/>
      <c r="CA290" s="64"/>
    </row>
    <row r="291" spans="8:79" x14ac:dyDescent="0.25">
      <c r="H291" s="64"/>
      <c r="Y291" s="64"/>
      <c r="AJ291" s="64"/>
      <c r="AU291" s="64"/>
      <c r="BE291" s="64"/>
      <c r="BM291" s="64"/>
      <c r="CA291" s="64"/>
    </row>
    <row r="292" spans="8:79" x14ac:dyDescent="0.25">
      <c r="H292" s="64"/>
      <c r="Y292" s="64"/>
      <c r="AJ292" s="64"/>
      <c r="AU292" s="64"/>
      <c r="BE292" s="64"/>
      <c r="BM292" s="64"/>
      <c r="CA292" s="64"/>
    </row>
    <row r="293" spans="8:79" x14ac:dyDescent="0.25">
      <c r="H293" s="64"/>
      <c r="Y293" s="64"/>
      <c r="AJ293" s="64"/>
      <c r="AU293" s="64"/>
      <c r="BE293" s="64"/>
      <c r="BM293" s="64"/>
      <c r="CA293" s="64"/>
    </row>
    <row r="294" spans="8:79" x14ac:dyDescent="0.25">
      <c r="H294" s="64"/>
      <c r="Y294" s="64"/>
      <c r="AJ294" s="64"/>
      <c r="AU294" s="64"/>
      <c r="BE294" s="64"/>
      <c r="BM294" s="64"/>
      <c r="CA294" s="64"/>
    </row>
    <row r="295" spans="8:79" x14ac:dyDescent="0.25">
      <c r="H295" s="64"/>
      <c r="Y295" s="64"/>
      <c r="AJ295" s="64"/>
      <c r="AU295" s="64"/>
      <c r="BE295" s="64"/>
      <c r="BM295" s="64"/>
      <c r="CA295" s="64"/>
    </row>
    <row r="296" spans="8:79" x14ac:dyDescent="0.25">
      <c r="H296" s="64"/>
      <c r="Y296" s="64"/>
      <c r="AJ296" s="64"/>
      <c r="AU296" s="64"/>
      <c r="BE296" s="64"/>
      <c r="BM296" s="64"/>
      <c r="CA296" s="64"/>
    </row>
    <row r="297" spans="8:79" x14ac:dyDescent="0.25">
      <c r="H297" s="64"/>
      <c r="Y297" s="64"/>
      <c r="AJ297" s="64"/>
      <c r="AU297" s="64"/>
      <c r="BE297" s="64"/>
      <c r="BM297" s="64"/>
      <c r="CA297" s="64"/>
    </row>
    <row r="298" spans="8:79" x14ac:dyDescent="0.25">
      <c r="H298" s="64"/>
      <c r="Y298" s="64"/>
      <c r="AJ298" s="64"/>
      <c r="AU298" s="64"/>
      <c r="BE298" s="64"/>
      <c r="BM298" s="64"/>
      <c r="CA298" s="64"/>
    </row>
    <row r="299" spans="8:79" x14ac:dyDescent="0.25">
      <c r="H299" s="64"/>
      <c r="Y299" s="64"/>
      <c r="AJ299" s="64"/>
      <c r="AU299" s="64"/>
      <c r="BE299" s="64"/>
      <c r="BM299" s="64"/>
      <c r="CA299" s="64"/>
    </row>
    <row r="300" spans="8:79" x14ac:dyDescent="0.25">
      <c r="H300" s="64"/>
      <c r="Y300" s="64"/>
      <c r="AJ300" s="64"/>
      <c r="AU300" s="64"/>
      <c r="BE300" s="64"/>
      <c r="BM300" s="64"/>
      <c r="CA300" s="64"/>
    </row>
    <row r="301" spans="8:79" x14ac:dyDescent="0.25">
      <c r="H301" s="64"/>
      <c r="Y301" s="64"/>
      <c r="AJ301" s="64"/>
      <c r="AU301" s="64"/>
      <c r="BE301" s="64"/>
      <c r="BM301" s="64"/>
      <c r="CA301" s="64"/>
    </row>
    <row r="302" spans="8:79" x14ac:dyDescent="0.25">
      <c r="H302" s="64"/>
      <c r="Y302" s="64"/>
      <c r="AJ302" s="64"/>
      <c r="AU302" s="64"/>
      <c r="BE302" s="64"/>
      <c r="BM302" s="64"/>
      <c r="CA302" s="64"/>
    </row>
    <row r="303" spans="8:79" x14ac:dyDescent="0.25">
      <c r="H303" s="64"/>
      <c r="Y303" s="64"/>
      <c r="AJ303" s="64"/>
      <c r="AU303" s="64"/>
      <c r="BE303" s="64"/>
      <c r="BM303" s="64"/>
      <c r="CA303" s="64"/>
    </row>
    <row r="304" spans="8:79" x14ac:dyDescent="0.25">
      <c r="H304" s="64"/>
      <c r="Y304" s="64"/>
      <c r="AJ304" s="64"/>
      <c r="AU304" s="64"/>
      <c r="BE304" s="64"/>
      <c r="BM304" s="64"/>
      <c r="CA304" s="64"/>
    </row>
    <row r="305" spans="8:79" x14ac:dyDescent="0.25">
      <c r="H305" s="64"/>
      <c r="Y305" s="64"/>
      <c r="AJ305" s="64"/>
      <c r="AU305" s="64"/>
      <c r="BE305" s="64"/>
      <c r="BM305" s="64"/>
      <c r="CA305" s="64"/>
    </row>
    <row r="306" spans="8:79" x14ac:dyDescent="0.25">
      <c r="H306" s="64"/>
      <c r="Y306" s="64"/>
      <c r="AJ306" s="64"/>
      <c r="AU306" s="64"/>
      <c r="BE306" s="64"/>
      <c r="BM306" s="64"/>
      <c r="CA306" s="64"/>
    </row>
    <row r="307" spans="8:79" x14ac:dyDescent="0.25">
      <c r="H307" s="64"/>
      <c r="Y307" s="64"/>
      <c r="AJ307" s="64"/>
      <c r="AU307" s="64"/>
      <c r="BE307" s="64"/>
      <c r="BM307" s="64"/>
      <c r="CA307" s="64"/>
    </row>
    <row r="308" spans="8:79" x14ac:dyDescent="0.25">
      <c r="H308" s="64"/>
      <c r="Y308" s="64"/>
      <c r="AJ308" s="64"/>
      <c r="AU308" s="64"/>
      <c r="BE308" s="64"/>
      <c r="BM308" s="64"/>
      <c r="CA308" s="64"/>
    </row>
    <row r="309" spans="8:79" x14ac:dyDescent="0.25">
      <c r="H309" s="64"/>
      <c r="Y309" s="64"/>
      <c r="AJ309" s="64"/>
      <c r="AU309" s="64"/>
      <c r="BE309" s="64"/>
      <c r="BM309" s="64"/>
      <c r="CA309" s="64"/>
    </row>
    <row r="310" spans="8:79" x14ac:dyDescent="0.25">
      <c r="H310" s="64"/>
      <c r="Y310" s="64"/>
      <c r="AJ310" s="64"/>
      <c r="AU310" s="64"/>
      <c r="BE310" s="64"/>
      <c r="BM310" s="64"/>
      <c r="CA310" s="64"/>
    </row>
    <row r="311" spans="8:79" x14ac:dyDescent="0.25">
      <c r="H311" s="64"/>
      <c r="Y311" s="64"/>
      <c r="AJ311" s="64"/>
      <c r="AU311" s="64"/>
      <c r="BE311" s="64"/>
      <c r="BM311" s="64"/>
      <c r="CA311" s="64"/>
    </row>
    <row r="312" spans="8:79" x14ac:dyDescent="0.25">
      <c r="H312" s="64"/>
      <c r="Y312" s="64"/>
      <c r="AJ312" s="64"/>
      <c r="AU312" s="64"/>
      <c r="BE312" s="64"/>
      <c r="BM312" s="64"/>
      <c r="CA312" s="64"/>
    </row>
    <row r="313" spans="8:79" x14ac:dyDescent="0.25">
      <c r="H313" s="64"/>
      <c r="Y313" s="64"/>
      <c r="AJ313" s="64"/>
      <c r="AU313" s="64"/>
      <c r="BE313" s="64"/>
      <c r="BM313" s="64"/>
      <c r="CA313" s="64"/>
    </row>
    <row r="314" spans="8:79" x14ac:dyDescent="0.25">
      <c r="H314" s="64"/>
      <c r="Y314" s="64"/>
      <c r="AJ314" s="64"/>
      <c r="AU314" s="64"/>
      <c r="BE314" s="64"/>
      <c r="BM314" s="64"/>
      <c r="CA314" s="64"/>
    </row>
    <row r="315" spans="8:79" x14ac:dyDescent="0.25">
      <c r="H315" s="64"/>
      <c r="Y315" s="64"/>
      <c r="AJ315" s="64"/>
      <c r="AU315" s="64"/>
      <c r="BE315" s="64"/>
      <c r="BM315" s="64"/>
      <c r="CA315" s="64"/>
    </row>
    <row r="316" spans="8:79" x14ac:dyDescent="0.25">
      <c r="H316" s="64"/>
      <c r="Y316" s="64"/>
      <c r="AJ316" s="64"/>
      <c r="AU316" s="64"/>
      <c r="BE316" s="64"/>
      <c r="BM316" s="64"/>
      <c r="CA316" s="64"/>
    </row>
    <row r="317" spans="8:79" x14ac:dyDescent="0.25">
      <c r="H317" s="64"/>
      <c r="Y317" s="64"/>
      <c r="AJ317" s="64"/>
      <c r="AU317" s="64"/>
      <c r="BE317" s="64"/>
      <c r="BM317" s="64"/>
      <c r="CA317" s="64"/>
    </row>
    <row r="318" spans="8:79" x14ac:dyDescent="0.25">
      <c r="H318" s="64"/>
      <c r="Y318" s="64"/>
      <c r="AJ318" s="64"/>
      <c r="AU318" s="64"/>
      <c r="BE318" s="64"/>
      <c r="BM318" s="64"/>
      <c r="CA318" s="64"/>
    </row>
    <row r="319" spans="8:79" x14ac:dyDescent="0.25">
      <c r="H319" s="64"/>
      <c r="Y319" s="64"/>
      <c r="AJ319" s="64"/>
      <c r="AU319" s="64"/>
      <c r="BE319" s="64"/>
      <c r="BM319" s="64"/>
      <c r="CA319" s="64"/>
    </row>
    <row r="320" spans="8:79" x14ac:dyDescent="0.25">
      <c r="H320" s="64"/>
      <c r="Y320" s="64"/>
      <c r="AJ320" s="64"/>
      <c r="AU320" s="64"/>
      <c r="BE320" s="64"/>
      <c r="BM320" s="64"/>
      <c r="CA320" s="64"/>
    </row>
    <row r="321" spans="8:79" x14ac:dyDescent="0.25">
      <c r="H321" s="64"/>
      <c r="Y321" s="64"/>
      <c r="AJ321" s="64"/>
      <c r="AU321" s="64"/>
      <c r="BE321" s="64"/>
      <c r="BM321" s="64"/>
      <c r="CA321" s="64"/>
    </row>
    <row r="322" spans="8:79" x14ac:dyDescent="0.25">
      <c r="H322" s="64"/>
      <c r="Y322" s="64"/>
      <c r="AJ322" s="64"/>
      <c r="AU322" s="64"/>
      <c r="BE322" s="64"/>
      <c r="BM322" s="64"/>
      <c r="CA322" s="64"/>
    </row>
    <row r="323" spans="8:79" x14ac:dyDescent="0.25">
      <c r="H323" s="64"/>
      <c r="Y323" s="64"/>
      <c r="AJ323" s="64"/>
      <c r="AU323" s="64"/>
      <c r="BE323" s="64"/>
      <c r="BM323" s="64"/>
      <c r="CA323" s="64"/>
    </row>
    <row r="324" spans="8:79" x14ac:dyDescent="0.25">
      <c r="H324" s="64"/>
      <c r="Y324" s="64"/>
      <c r="AJ324" s="64"/>
      <c r="AU324" s="64"/>
      <c r="BE324" s="64"/>
      <c r="BM324" s="64"/>
      <c r="CA324" s="64"/>
    </row>
    <row r="325" spans="8:79" x14ac:dyDescent="0.25">
      <c r="H325" s="64"/>
      <c r="Y325" s="64"/>
      <c r="AJ325" s="64"/>
      <c r="AU325" s="64"/>
      <c r="BE325" s="64"/>
      <c r="BM325" s="64"/>
      <c r="CA325" s="64"/>
    </row>
    <row r="326" spans="8:79" x14ac:dyDescent="0.25">
      <c r="H326" s="64"/>
      <c r="Y326" s="64"/>
      <c r="AJ326" s="64"/>
      <c r="AU326" s="64"/>
      <c r="BE326" s="64"/>
      <c r="BM326" s="64"/>
      <c r="CA326" s="64"/>
    </row>
    <row r="327" spans="8:79" x14ac:dyDescent="0.25">
      <c r="H327" s="64"/>
      <c r="Y327" s="64"/>
      <c r="AJ327" s="64"/>
      <c r="AU327" s="64"/>
      <c r="BE327" s="64"/>
      <c r="BM327" s="64"/>
      <c r="CA327" s="64"/>
    </row>
    <row r="328" spans="8:79" x14ac:dyDescent="0.25">
      <c r="H328" s="64"/>
      <c r="Y328" s="64"/>
      <c r="AJ328" s="64"/>
      <c r="AU328" s="64"/>
      <c r="BE328" s="64"/>
      <c r="BM328" s="64"/>
      <c r="CA328" s="64"/>
    </row>
    <row r="329" spans="8:79" x14ac:dyDescent="0.25">
      <c r="H329" s="64"/>
      <c r="Y329" s="64"/>
      <c r="AJ329" s="64"/>
      <c r="AU329" s="64"/>
      <c r="BE329" s="64"/>
      <c r="BM329" s="64"/>
      <c r="CA329" s="64"/>
    </row>
    <row r="330" spans="8:79" x14ac:dyDescent="0.25">
      <c r="H330" s="64"/>
      <c r="Y330" s="64"/>
      <c r="AJ330" s="64"/>
      <c r="AU330" s="64"/>
      <c r="BE330" s="64"/>
      <c r="BM330" s="64"/>
      <c r="CA330" s="64"/>
    </row>
    <row r="331" spans="8:79" x14ac:dyDescent="0.25">
      <c r="H331" s="64"/>
      <c r="Y331" s="64"/>
      <c r="AJ331" s="64"/>
      <c r="AU331" s="64"/>
      <c r="BE331" s="64"/>
      <c r="BM331" s="64"/>
      <c r="CA331" s="64"/>
    </row>
    <row r="332" spans="8:79" x14ac:dyDescent="0.25">
      <c r="H332" s="64"/>
      <c r="Y332" s="64"/>
      <c r="AJ332" s="64"/>
      <c r="AU332" s="64"/>
      <c r="BE332" s="64"/>
      <c r="BM332" s="64"/>
      <c r="CA332" s="64"/>
    </row>
    <row r="333" spans="8:79" x14ac:dyDescent="0.25">
      <c r="H333" s="64"/>
      <c r="Y333" s="64"/>
      <c r="AJ333" s="64"/>
      <c r="AU333" s="64"/>
      <c r="BE333" s="64"/>
      <c r="BM333" s="64"/>
      <c r="CA333" s="64"/>
    </row>
    <row r="334" spans="8:79" x14ac:dyDescent="0.25">
      <c r="H334" s="64"/>
      <c r="Y334" s="64"/>
      <c r="AJ334" s="64"/>
      <c r="AU334" s="64"/>
      <c r="BE334" s="64"/>
      <c r="BM334" s="64"/>
      <c r="CA334" s="64"/>
    </row>
    <row r="335" spans="8:79" x14ac:dyDescent="0.25">
      <c r="H335" s="64"/>
      <c r="Y335" s="64"/>
      <c r="AJ335" s="64"/>
      <c r="AU335" s="64"/>
      <c r="BE335" s="64"/>
      <c r="BM335" s="64"/>
      <c r="CA335" s="64"/>
    </row>
    <row r="336" spans="8:79" x14ac:dyDescent="0.25">
      <c r="H336" s="64"/>
      <c r="Y336" s="64"/>
      <c r="AJ336" s="64"/>
      <c r="AU336" s="64"/>
      <c r="BE336" s="64"/>
      <c r="BM336" s="64"/>
      <c r="CA336" s="64"/>
    </row>
    <row r="337" spans="8:79" x14ac:dyDescent="0.25">
      <c r="H337" s="64"/>
      <c r="Y337" s="64"/>
      <c r="AJ337" s="64"/>
      <c r="AU337" s="64"/>
      <c r="BE337" s="64"/>
      <c r="BM337" s="64"/>
      <c r="CA337" s="64"/>
    </row>
    <row r="338" spans="8:79" x14ac:dyDescent="0.25">
      <c r="H338" s="64"/>
      <c r="Y338" s="64"/>
      <c r="AJ338" s="64"/>
      <c r="AU338" s="64"/>
      <c r="BE338" s="64"/>
      <c r="BM338" s="64"/>
      <c r="CA338" s="64"/>
    </row>
    <row r="339" spans="8:79" x14ac:dyDescent="0.25">
      <c r="H339" s="64"/>
      <c r="Y339" s="64"/>
      <c r="AJ339" s="64"/>
      <c r="AU339" s="64"/>
      <c r="BE339" s="64"/>
      <c r="BM339" s="64"/>
      <c r="CA339" s="64"/>
    </row>
    <row r="340" spans="8:79" x14ac:dyDescent="0.25">
      <c r="H340" s="64"/>
      <c r="Y340" s="64"/>
      <c r="AJ340" s="64"/>
      <c r="AU340" s="64"/>
      <c r="BE340" s="64"/>
      <c r="BM340" s="64"/>
      <c r="CA340" s="64"/>
    </row>
    <row r="341" spans="8:79" x14ac:dyDescent="0.25">
      <c r="H341" s="64"/>
      <c r="Y341" s="64"/>
      <c r="AJ341" s="64"/>
      <c r="AU341" s="64"/>
      <c r="BE341" s="64"/>
      <c r="BM341" s="64"/>
      <c r="CA341" s="64"/>
    </row>
    <row r="342" spans="8:79" x14ac:dyDescent="0.25">
      <c r="H342" s="64"/>
      <c r="Y342" s="64"/>
      <c r="AJ342" s="64"/>
      <c r="AU342" s="64"/>
      <c r="BE342" s="64"/>
      <c r="BM342" s="64"/>
      <c r="CA342" s="64"/>
    </row>
    <row r="343" spans="8:79" x14ac:dyDescent="0.25">
      <c r="H343" s="64"/>
      <c r="Y343" s="64"/>
      <c r="AJ343" s="64"/>
      <c r="AU343" s="64"/>
      <c r="BE343" s="64"/>
      <c r="BM343" s="64"/>
      <c r="CA343" s="64"/>
    </row>
    <row r="344" spans="8:79" x14ac:dyDescent="0.25">
      <c r="H344" s="64"/>
      <c r="Y344" s="64"/>
      <c r="AJ344" s="64"/>
      <c r="AU344" s="64"/>
      <c r="BE344" s="64"/>
      <c r="BM344" s="64"/>
      <c r="CA344" s="64"/>
    </row>
    <row r="345" spans="8:79" x14ac:dyDescent="0.25">
      <c r="H345" s="64"/>
      <c r="Y345" s="64"/>
      <c r="AJ345" s="64"/>
      <c r="AU345" s="64"/>
      <c r="BE345" s="64"/>
      <c r="BM345" s="64"/>
      <c r="CA345" s="64"/>
    </row>
    <row r="346" spans="8:79" x14ac:dyDescent="0.25">
      <c r="H346" s="64"/>
      <c r="Y346" s="64"/>
      <c r="AJ346" s="64"/>
      <c r="AU346" s="64"/>
      <c r="BE346" s="64"/>
      <c r="BM346" s="64"/>
      <c r="CA346" s="64"/>
    </row>
    <row r="347" spans="8:79" x14ac:dyDescent="0.25">
      <c r="H347" s="64"/>
      <c r="Y347" s="64"/>
      <c r="AJ347" s="64"/>
      <c r="AU347" s="64"/>
      <c r="BE347" s="64"/>
      <c r="BM347" s="64"/>
      <c r="CA347" s="64"/>
    </row>
    <row r="348" spans="8:79" x14ac:dyDescent="0.25">
      <c r="H348" s="64"/>
      <c r="Y348" s="64"/>
      <c r="AJ348" s="64"/>
      <c r="AU348" s="64"/>
      <c r="BE348" s="64"/>
      <c r="BM348" s="64"/>
      <c r="CA348" s="64"/>
    </row>
    <row r="349" spans="8:79" x14ac:dyDescent="0.25">
      <c r="H349" s="64"/>
      <c r="Y349" s="64"/>
      <c r="AJ349" s="64"/>
      <c r="AU349" s="64"/>
      <c r="BE349" s="64"/>
      <c r="BM349" s="64"/>
      <c r="CA349" s="64"/>
    </row>
    <row r="350" spans="8:79" x14ac:dyDescent="0.25">
      <c r="H350" s="64"/>
      <c r="Y350" s="64"/>
      <c r="AJ350" s="64"/>
      <c r="AU350" s="64"/>
      <c r="BE350" s="64"/>
      <c r="BM350" s="64"/>
      <c r="CA350" s="64"/>
    </row>
    <row r="351" spans="8:79" x14ac:dyDescent="0.25">
      <c r="H351" s="64"/>
      <c r="Y351" s="64"/>
      <c r="AJ351" s="64"/>
      <c r="AU351" s="64"/>
      <c r="BE351" s="64"/>
      <c r="BM351" s="64"/>
      <c r="CA351" s="64"/>
    </row>
    <row r="352" spans="8:79" x14ac:dyDescent="0.25">
      <c r="H352" s="64"/>
      <c r="Y352" s="64"/>
      <c r="AJ352" s="64"/>
      <c r="AU352" s="64"/>
      <c r="BE352" s="64"/>
      <c r="BM352" s="64"/>
      <c r="CA352" s="64"/>
    </row>
    <row r="353" spans="8:79" x14ac:dyDescent="0.25">
      <c r="H353" s="64"/>
      <c r="Y353" s="64"/>
      <c r="AJ353" s="64"/>
      <c r="AU353" s="64"/>
      <c r="BE353" s="64"/>
      <c r="BM353" s="64"/>
      <c r="CA353" s="64"/>
    </row>
    <row r="354" spans="8:79" x14ac:dyDescent="0.25">
      <c r="H354" s="64"/>
      <c r="Y354" s="64"/>
      <c r="AJ354" s="64"/>
      <c r="AU354" s="64"/>
      <c r="BE354" s="64"/>
      <c r="BM354" s="64"/>
      <c r="CA354" s="64"/>
    </row>
    <row r="355" spans="8:79" x14ac:dyDescent="0.25">
      <c r="H355" s="64"/>
      <c r="Y355" s="64"/>
      <c r="AJ355" s="64"/>
      <c r="AU355" s="64"/>
      <c r="BE355" s="64"/>
      <c r="BM355" s="64"/>
      <c r="CA355" s="64"/>
    </row>
    <row r="356" spans="8:79" x14ac:dyDescent="0.25">
      <c r="H356" s="64"/>
      <c r="Y356" s="64"/>
      <c r="AJ356" s="64"/>
      <c r="AU356" s="64"/>
      <c r="BE356" s="64"/>
      <c r="BM356" s="64"/>
      <c r="CA356" s="64"/>
    </row>
    <row r="357" spans="8:79" x14ac:dyDescent="0.25">
      <c r="H357" s="64"/>
      <c r="Y357" s="64"/>
      <c r="AJ357" s="64"/>
      <c r="AU357" s="64"/>
      <c r="BE357" s="64"/>
      <c r="BM357" s="64"/>
      <c r="CA357" s="64"/>
    </row>
    <row r="358" spans="8:79" x14ac:dyDescent="0.25">
      <c r="H358" s="64"/>
      <c r="Y358" s="64"/>
      <c r="AJ358" s="64"/>
      <c r="AU358" s="64"/>
      <c r="BE358" s="64"/>
      <c r="BM358" s="64"/>
      <c r="CA358" s="64"/>
    </row>
    <row r="359" spans="8:79" x14ac:dyDescent="0.25">
      <c r="H359" s="64"/>
      <c r="Y359" s="64"/>
      <c r="AJ359" s="64"/>
      <c r="AU359" s="64"/>
      <c r="BE359" s="64"/>
      <c r="BM359" s="64"/>
      <c r="CA359" s="64"/>
    </row>
    <row r="360" spans="8:79" x14ac:dyDescent="0.25">
      <c r="H360" s="64"/>
      <c r="Y360" s="64"/>
      <c r="AJ360" s="64"/>
      <c r="AU360" s="64"/>
      <c r="BE360" s="64"/>
      <c r="BM360" s="64"/>
      <c r="CA360" s="64"/>
    </row>
    <row r="361" spans="8:79" x14ac:dyDescent="0.25">
      <c r="H361" s="64"/>
      <c r="Y361" s="64"/>
      <c r="AJ361" s="64"/>
      <c r="AU361" s="64"/>
      <c r="BE361" s="64"/>
      <c r="BM361" s="64"/>
      <c r="CA361" s="64"/>
    </row>
    <row r="362" spans="8:79" x14ac:dyDescent="0.25">
      <c r="H362" s="64"/>
      <c r="Y362" s="64"/>
      <c r="AJ362" s="64"/>
      <c r="AU362" s="64"/>
      <c r="BE362" s="64"/>
      <c r="BM362" s="64"/>
      <c r="CA362" s="64"/>
    </row>
    <row r="363" spans="8:79" x14ac:dyDescent="0.25">
      <c r="H363" s="64"/>
      <c r="Y363" s="64"/>
      <c r="AJ363" s="64"/>
      <c r="AU363" s="64"/>
      <c r="BE363" s="64"/>
      <c r="BM363" s="64"/>
      <c r="CA363" s="64"/>
    </row>
    <row r="364" spans="8:79" x14ac:dyDescent="0.25">
      <c r="H364" s="64"/>
      <c r="Y364" s="64"/>
      <c r="AJ364" s="64"/>
      <c r="AU364" s="64"/>
      <c r="BE364" s="64"/>
      <c r="BM364" s="64"/>
      <c r="CA364" s="64"/>
    </row>
    <row r="365" spans="8:79" x14ac:dyDescent="0.25">
      <c r="H365" s="64"/>
      <c r="Y365" s="64"/>
      <c r="AJ365" s="64"/>
      <c r="AU365" s="64"/>
      <c r="BE365" s="64"/>
      <c r="BM365" s="64"/>
      <c r="CA365" s="64"/>
    </row>
    <row r="366" spans="8:79" x14ac:dyDescent="0.25">
      <c r="H366" s="64"/>
      <c r="Y366" s="64"/>
      <c r="AJ366" s="64"/>
      <c r="AU366" s="64"/>
      <c r="BE366" s="64"/>
      <c r="BM366" s="64"/>
      <c r="CA366" s="64"/>
    </row>
    <row r="367" spans="8:79" x14ac:dyDescent="0.25">
      <c r="H367" s="64"/>
      <c r="Y367" s="64"/>
      <c r="AJ367" s="64"/>
      <c r="AU367" s="64"/>
      <c r="BE367" s="64"/>
      <c r="BM367" s="64"/>
      <c r="CA367" s="64"/>
    </row>
    <row r="368" spans="8:79" x14ac:dyDescent="0.25">
      <c r="H368" s="64"/>
      <c r="Y368" s="64"/>
      <c r="AJ368" s="64"/>
      <c r="AU368" s="64"/>
      <c r="BE368" s="64"/>
      <c r="BM368" s="64"/>
      <c r="CA368" s="64"/>
    </row>
    <row r="369" spans="8:79" x14ac:dyDescent="0.25">
      <c r="H369" s="64"/>
      <c r="Y369" s="64"/>
      <c r="AJ369" s="64"/>
      <c r="AU369" s="64"/>
      <c r="BE369" s="64"/>
      <c r="BM369" s="64"/>
      <c r="CA369" s="64"/>
    </row>
    <row r="370" spans="8:79" x14ac:dyDescent="0.25">
      <c r="H370" s="64"/>
      <c r="Y370" s="64"/>
      <c r="AJ370" s="64"/>
      <c r="AU370" s="64"/>
      <c r="BE370" s="64"/>
      <c r="BM370" s="64"/>
      <c r="CA370" s="64"/>
    </row>
    <row r="371" spans="8:79" x14ac:dyDescent="0.25">
      <c r="H371" s="64"/>
      <c r="Y371" s="64"/>
      <c r="AJ371" s="64"/>
      <c r="AU371" s="64"/>
      <c r="BE371" s="64"/>
      <c r="BM371" s="64"/>
      <c r="CA371" s="64"/>
    </row>
    <row r="372" spans="8:79" x14ac:dyDescent="0.25">
      <c r="H372" s="64"/>
      <c r="Y372" s="64"/>
      <c r="AJ372" s="64"/>
      <c r="AU372" s="64"/>
      <c r="BE372" s="64"/>
      <c r="BM372" s="64"/>
      <c r="CA372" s="64"/>
    </row>
    <row r="373" spans="8:79" x14ac:dyDescent="0.25">
      <c r="H373" s="64"/>
      <c r="Y373" s="64"/>
      <c r="AJ373" s="64"/>
      <c r="AU373" s="64"/>
      <c r="BE373" s="64"/>
      <c r="BM373" s="64"/>
      <c r="CA373" s="64"/>
    </row>
    <row r="374" spans="8:79" x14ac:dyDescent="0.25">
      <c r="H374" s="64"/>
      <c r="Y374" s="64"/>
      <c r="AJ374" s="64"/>
      <c r="AU374" s="64"/>
      <c r="BE374" s="64"/>
      <c r="BM374" s="64"/>
      <c r="CA374" s="64"/>
    </row>
    <row r="375" spans="8:79" x14ac:dyDescent="0.25">
      <c r="H375" s="64"/>
      <c r="Y375" s="64"/>
      <c r="AJ375" s="64"/>
      <c r="AU375" s="64"/>
      <c r="BE375" s="64"/>
      <c r="BM375" s="64"/>
      <c r="CA375" s="64"/>
    </row>
    <row r="376" spans="8:79" x14ac:dyDescent="0.25">
      <c r="H376" s="64"/>
      <c r="Y376" s="64"/>
      <c r="AJ376" s="64"/>
      <c r="AU376" s="64"/>
      <c r="BE376" s="64"/>
      <c r="BM376" s="64"/>
      <c r="CA376" s="64"/>
    </row>
    <row r="377" spans="8:79" x14ac:dyDescent="0.25">
      <c r="H377" s="64"/>
      <c r="Y377" s="64"/>
      <c r="AJ377" s="64"/>
      <c r="AU377" s="64"/>
      <c r="BE377" s="64"/>
      <c r="BM377" s="64"/>
      <c r="CA377" s="64"/>
    </row>
    <row r="378" spans="8:79" x14ac:dyDescent="0.25">
      <c r="H378" s="64"/>
      <c r="Y378" s="64"/>
      <c r="AJ378" s="64"/>
      <c r="AU378" s="64"/>
      <c r="BE378" s="64"/>
      <c r="BM378" s="64"/>
      <c r="CA378" s="64"/>
    </row>
    <row r="379" spans="8:79" x14ac:dyDescent="0.25">
      <c r="H379" s="64"/>
      <c r="Y379" s="64"/>
      <c r="AJ379" s="64"/>
      <c r="AU379" s="64"/>
      <c r="BE379" s="64"/>
      <c r="BM379" s="64"/>
      <c r="CA379" s="64"/>
    </row>
    <row r="380" spans="8:79" x14ac:dyDescent="0.25">
      <c r="H380" s="64"/>
      <c r="Y380" s="64"/>
      <c r="AJ380" s="64"/>
      <c r="AU380" s="64"/>
      <c r="BE380" s="64"/>
      <c r="BM380" s="64"/>
      <c r="CA380" s="64"/>
    </row>
    <row r="381" spans="8:79" x14ac:dyDescent="0.25">
      <c r="H381" s="64"/>
      <c r="Y381" s="64"/>
      <c r="AJ381" s="64"/>
      <c r="AU381" s="64"/>
      <c r="BE381" s="64"/>
      <c r="BM381" s="64"/>
      <c r="CA381" s="64"/>
    </row>
    <row r="382" spans="8:79" x14ac:dyDescent="0.25">
      <c r="H382" s="64"/>
      <c r="Y382" s="64"/>
      <c r="AJ382" s="64"/>
      <c r="AU382" s="64"/>
      <c r="BE382" s="64"/>
      <c r="BM382" s="64"/>
      <c r="CA382" s="64"/>
    </row>
    <row r="383" spans="8:79" x14ac:dyDescent="0.25">
      <c r="H383" s="64"/>
      <c r="Y383" s="64"/>
      <c r="AJ383" s="64"/>
      <c r="AU383" s="64"/>
      <c r="BE383" s="64"/>
      <c r="BM383" s="64"/>
      <c r="CA383" s="64"/>
    </row>
    <row r="384" spans="8:79" x14ac:dyDescent="0.25">
      <c r="H384" s="64"/>
      <c r="Y384" s="64"/>
      <c r="AJ384" s="64"/>
      <c r="AU384" s="64"/>
      <c r="BE384" s="64"/>
      <c r="BM384" s="64"/>
      <c r="CA384" s="64"/>
    </row>
    <row r="385" spans="8:79" x14ac:dyDescent="0.25">
      <c r="H385" s="64"/>
      <c r="Y385" s="64"/>
      <c r="AJ385" s="64"/>
      <c r="AU385" s="64"/>
      <c r="BE385" s="64"/>
      <c r="BM385" s="64"/>
      <c r="CA385" s="64"/>
    </row>
    <row r="386" spans="8:79" x14ac:dyDescent="0.25">
      <c r="H386" s="64"/>
      <c r="Y386" s="64"/>
      <c r="AJ386" s="64"/>
      <c r="AU386" s="64"/>
      <c r="BE386" s="64"/>
      <c r="BM386" s="64"/>
      <c r="CA386" s="64"/>
    </row>
    <row r="387" spans="8:79" x14ac:dyDescent="0.25">
      <c r="H387" s="64"/>
      <c r="Y387" s="64"/>
      <c r="AJ387" s="64"/>
      <c r="AU387" s="64"/>
      <c r="BE387" s="64"/>
      <c r="BM387" s="64"/>
      <c r="CA387" s="64"/>
    </row>
    <row r="388" spans="8:79" x14ac:dyDescent="0.25">
      <c r="H388" s="64"/>
      <c r="Y388" s="64"/>
      <c r="AJ388" s="64"/>
      <c r="AU388" s="64"/>
      <c r="BE388" s="64"/>
      <c r="BM388" s="64"/>
      <c r="CA388" s="64"/>
    </row>
    <row r="389" spans="8:79" x14ac:dyDescent="0.25">
      <c r="H389" s="64"/>
      <c r="Y389" s="64"/>
      <c r="AJ389" s="64"/>
      <c r="AU389" s="64"/>
      <c r="BE389" s="64"/>
      <c r="BM389" s="64"/>
      <c r="CA389" s="64"/>
    </row>
    <row r="390" spans="8:79" x14ac:dyDescent="0.25">
      <c r="H390" s="64"/>
      <c r="Y390" s="64"/>
      <c r="AJ390" s="64"/>
      <c r="AU390" s="64"/>
      <c r="BE390" s="64"/>
      <c r="BM390" s="64"/>
      <c r="CA390" s="64"/>
    </row>
    <row r="391" spans="8:79" x14ac:dyDescent="0.25">
      <c r="H391" s="64"/>
      <c r="Y391" s="64"/>
      <c r="AJ391" s="64"/>
      <c r="AU391" s="64"/>
      <c r="BE391" s="64"/>
      <c r="BM391" s="64"/>
      <c r="CA391" s="64"/>
    </row>
    <row r="392" spans="8:79" x14ac:dyDescent="0.25">
      <c r="H392" s="64"/>
      <c r="Y392" s="64"/>
      <c r="AJ392" s="64"/>
      <c r="AU392" s="64"/>
      <c r="BE392" s="64"/>
      <c r="BM392" s="64"/>
      <c r="CA392" s="64"/>
    </row>
    <row r="393" spans="8:79" x14ac:dyDescent="0.25">
      <c r="H393" s="64"/>
      <c r="Y393" s="64"/>
      <c r="AJ393" s="64"/>
      <c r="AU393" s="64"/>
      <c r="BE393" s="64"/>
      <c r="BM393" s="64"/>
      <c r="CA393" s="64"/>
    </row>
    <row r="394" spans="8:79" x14ac:dyDescent="0.25">
      <c r="H394" s="64"/>
      <c r="Y394" s="64"/>
      <c r="AJ394" s="64"/>
      <c r="AU394" s="64"/>
      <c r="BE394" s="64"/>
      <c r="BM394" s="64"/>
      <c r="CA394" s="64"/>
    </row>
    <row r="395" spans="8:79" x14ac:dyDescent="0.25">
      <c r="H395" s="64"/>
      <c r="Y395" s="64"/>
      <c r="AJ395" s="64"/>
      <c r="AU395" s="64"/>
      <c r="BE395" s="64"/>
      <c r="BM395" s="64"/>
      <c r="CA395" s="64"/>
    </row>
    <row r="396" spans="8:79" x14ac:dyDescent="0.25">
      <c r="H396" s="64"/>
      <c r="Y396" s="64"/>
      <c r="AJ396" s="64"/>
      <c r="AU396" s="64"/>
      <c r="BE396" s="64"/>
      <c r="BM396" s="64"/>
      <c r="CA396" s="64"/>
    </row>
    <row r="397" spans="8:79" x14ac:dyDescent="0.25">
      <c r="H397" s="64"/>
      <c r="Y397" s="64"/>
      <c r="AJ397" s="64"/>
      <c r="AU397" s="64"/>
      <c r="BE397" s="64"/>
      <c r="BM397" s="64"/>
      <c r="CA397" s="64"/>
    </row>
    <row r="398" spans="8:79" x14ac:dyDescent="0.25">
      <c r="H398" s="64"/>
      <c r="Y398" s="64"/>
      <c r="AJ398" s="64"/>
      <c r="AU398" s="64"/>
      <c r="BE398" s="64"/>
      <c r="BM398" s="64"/>
      <c r="CA398" s="6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S398"/>
  <sheetViews>
    <sheetView zoomScale="60" zoomScaleNormal="60" workbookViewId="0">
      <selection activeCell="F7" sqref="F7"/>
    </sheetView>
  </sheetViews>
  <sheetFormatPr defaultColWidth="8.75" defaultRowHeight="15.75" x14ac:dyDescent="0.25"/>
  <cols>
    <col min="1" max="1" width="8.75" style="62"/>
    <col min="2" max="2" width="13.625" style="33" customWidth="1"/>
    <col min="3" max="3" width="8.75" style="33"/>
    <col min="4" max="5" width="8.75" style="62"/>
    <col min="6" max="6" width="8.75" style="33"/>
    <col min="7" max="7" width="8.75" style="62"/>
    <col min="8" max="9" width="8.75" style="33"/>
    <col min="10" max="10" width="14.25" style="33" customWidth="1"/>
    <col min="11" max="11" width="16.5" style="62" customWidth="1"/>
    <col min="12" max="14" width="8.75" style="62"/>
    <col min="15" max="15" width="14.25" style="62" customWidth="1"/>
    <col min="16" max="25" width="8.75" style="62"/>
    <col min="26" max="26" width="18.125" style="62" customWidth="1"/>
    <col min="27" max="69" width="8.75" style="62"/>
    <col min="70" max="76" width="8.75" style="33"/>
    <col min="77" max="78" width="8.75" style="62"/>
    <col min="79" max="79" width="8.75" style="33"/>
    <col min="80" max="80" width="8.75" style="62"/>
    <col min="81" max="81" width="8.75" style="33"/>
    <col min="82" max="83" width="8.75" style="62"/>
    <col min="84" max="16384" width="8.75" style="33"/>
  </cols>
  <sheetData>
    <row r="1" spans="2:97" x14ac:dyDescent="0.25">
      <c r="B1" s="34" t="s">
        <v>376</v>
      </c>
      <c r="C1" s="33" t="s">
        <v>11</v>
      </c>
      <c r="D1" s="62" t="s">
        <v>402</v>
      </c>
      <c r="G1" s="64"/>
      <c r="I1" s="34" t="s">
        <v>486</v>
      </c>
      <c r="J1" s="62"/>
      <c r="V1" s="64"/>
      <c r="X1" s="34" t="s">
        <v>511</v>
      </c>
      <c r="AH1" s="64"/>
      <c r="AJ1" s="34" t="s">
        <v>515</v>
      </c>
      <c r="AV1" s="64"/>
      <c r="AX1" s="34" t="s">
        <v>510</v>
      </c>
      <c r="BH1" s="64"/>
      <c r="BJ1" s="34" t="s">
        <v>509</v>
      </c>
      <c r="BQ1" s="64"/>
      <c r="BS1" s="34" t="s">
        <v>507</v>
      </c>
      <c r="CE1" s="64"/>
      <c r="CG1" s="34" t="s">
        <v>508</v>
      </c>
    </row>
    <row r="2" spans="2:97" x14ac:dyDescent="0.25">
      <c r="B2" s="62" t="s">
        <v>405</v>
      </c>
      <c r="C2" s="62" t="s">
        <v>440</v>
      </c>
      <c r="G2" s="64"/>
      <c r="I2" s="62"/>
      <c r="J2" s="62"/>
      <c r="V2" s="64"/>
      <c r="X2" s="5" t="s">
        <v>327</v>
      </c>
      <c r="Y2" s="6">
        <v>286604</v>
      </c>
      <c r="AH2" s="64"/>
      <c r="AJ2" s="5" t="s">
        <v>327</v>
      </c>
      <c r="AK2" s="6">
        <v>2204648</v>
      </c>
      <c r="AV2" s="64"/>
      <c r="AX2" s="5" t="s">
        <v>327</v>
      </c>
      <c r="AY2" s="6">
        <v>2204648</v>
      </c>
      <c r="BH2" s="64"/>
      <c r="BJ2" s="5" t="s">
        <v>327</v>
      </c>
      <c r="BK2" s="6">
        <v>2204648</v>
      </c>
      <c r="BQ2" s="64"/>
      <c r="BS2" s="5" t="s">
        <v>327</v>
      </c>
      <c r="BT2" s="6">
        <v>2204648</v>
      </c>
      <c r="CE2" s="64"/>
      <c r="CG2" s="5" t="s">
        <v>327</v>
      </c>
      <c r="CH2" s="6">
        <v>2204648</v>
      </c>
    </row>
    <row r="3" spans="2:97" x14ac:dyDescent="0.25">
      <c r="B3" s="62" t="s">
        <v>0</v>
      </c>
      <c r="C3" s="62">
        <v>900</v>
      </c>
      <c r="G3" s="64"/>
      <c r="I3" s="62"/>
      <c r="J3" s="62"/>
      <c r="V3" s="64"/>
      <c r="X3" s="59" t="s">
        <v>64</v>
      </c>
      <c r="Y3" s="6" t="s">
        <v>514</v>
      </c>
      <c r="AH3" s="64"/>
      <c r="AJ3" s="59" t="s">
        <v>64</v>
      </c>
      <c r="AK3" s="6" t="s">
        <v>487</v>
      </c>
      <c r="AV3" s="64"/>
      <c r="AX3" s="59" t="s">
        <v>64</v>
      </c>
      <c r="AY3" s="6" t="s">
        <v>487</v>
      </c>
      <c r="BH3" s="64"/>
      <c r="BJ3" s="59" t="s">
        <v>64</v>
      </c>
      <c r="BK3" s="6" t="s">
        <v>487</v>
      </c>
      <c r="BQ3" s="64"/>
      <c r="BS3" s="59" t="s">
        <v>64</v>
      </c>
      <c r="BT3" s="6" t="s">
        <v>487</v>
      </c>
      <c r="CE3" s="64"/>
      <c r="CG3" s="59" t="s">
        <v>64</v>
      </c>
      <c r="CH3" s="6" t="s">
        <v>487</v>
      </c>
    </row>
    <row r="4" spans="2:97" x14ac:dyDescent="0.25">
      <c r="B4" s="62" t="s">
        <v>416</v>
      </c>
      <c r="C4" s="62">
        <v>2204648</v>
      </c>
      <c r="G4" s="64"/>
      <c r="I4" s="62"/>
      <c r="J4" s="62"/>
      <c r="V4" s="64"/>
      <c r="AH4" s="64"/>
      <c r="AV4" s="64"/>
      <c r="BH4" s="64"/>
      <c r="BQ4" s="64"/>
      <c r="CE4" s="64"/>
    </row>
    <row r="5" spans="2:97" x14ac:dyDescent="0.25">
      <c r="B5" s="62" t="s">
        <v>421</v>
      </c>
      <c r="C5" s="35">
        <v>0.93300000000000005</v>
      </c>
      <c r="G5" s="64"/>
      <c r="I5" s="62"/>
      <c r="J5" s="62"/>
      <c r="V5" s="64"/>
      <c r="AH5" s="64"/>
      <c r="AV5" s="64"/>
      <c r="BH5" s="64"/>
      <c r="BQ5" s="64"/>
      <c r="CE5" s="64"/>
    </row>
    <row r="6" spans="2:97" x14ac:dyDescent="0.25">
      <c r="B6" s="78" t="s">
        <v>422</v>
      </c>
      <c r="C6" s="79">
        <f>1-C5</f>
        <v>6.6999999999999948E-2</v>
      </c>
      <c r="F6" s="62"/>
      <c r="G6" s="64"/>
      <c r="O6" s="62" t="s">
        <v>328</v>
      </c>
      <c r="V6" s="64"/>
      <c r="Y6" s="4" t="s">
        <v>233</v>
      </c>
      <c r="AH6" s="64"/>
      <c r="AK6" s="4" t="s">
        <v>244</v>
      </c>
      <c r="AV6" s="64"/>
      <c r="AY6" s="4" t="s">
        <v>326</v>
      </c>
      <c r="BH6" s="64"/>
      <c r="BK6" s="4" t="s">
        <v>255</v>
      </c>
      <c r="BQ6" s="64"/>
      <c r="BT6" s="4" t="s">
        <v>346</v>
      </c>
      <c r="CE6" s="64"/>
      <c r="CH6" s="4" t="s">
        <v>482</v>
      </c>
    </row>
    <row r="7" spans="2:97" x14ac:dyDescent="0.25">
      <c r="B7" s="62" t="s">
        <v>429</v>
      </c>
      <c r="C7" s="76">
        <v>0.379</v>
      </c>
      <c r="D7" s="76">
        <v>0.52200000000000002</v>
      </c>
      <c r="G7" s="64"/>
      <c r="J7" s="14"/>
      <c r="K7" s="14" t="s">
        <v>11</v>
      </c>
      <c r="L7" s="108" t="s">
        <v>512</v>
      </c>
      <c r="O7" s="14"/>
      <c r="P7" s="14" t="s">
        <v>11</v>
      </c>
      <c r="T7" s="74" t="s">
        <v>120</v>
      </c>
      <c r="V7" s="64"/>
      <c r="Y7" s="24" t="s">
        <v>369</v>
      </c>
      <c r="AH7" s="64"/>
      <c r="AK7" s="24" t="s">
        <v>362</v>
      </c>
      <c r="AV7" s="64"/>
      <c r="AY7" s="24" t="s">
        <v>247</v>
      </c>
      <c r="BH7" s="64"/>
      <c r="BK7" s="24" t="s">
        <v>503</v>
      </c>
      <c r="BQ7" s="64"/>
      <c r="BT7" s="24" t="s">
        <v>330</v>
      </c>
      <c r="BU7" s="62"/>
      <c r="BV7" s="62"/>
      <c r="BW7" s="62"/>
      <c r="BX7" s="62"/>
      <c r="CB7" s="62" t="s">
        <v>3</v>
      </c>
      <c r="CC7" s="62" t="s">
        <v>475</v>
      </c>
      <c r="CE7" s="64"/>
      <c r="CH7" s="24" t="s">
        <v>453</v>
      </c>
      <c r="CI7" s="62"/>
      <c r="CJ7" s="62"/>
      <c r="CK7" s="62"/>
      <c r="CL7" s="62"/>
      <c r="CQ7" s="62" t="s">
        <v>483</v>
      </c>
      <c r="CR7" s="62" t="s">
        <v>484</v>
      </c>
      <c r="CS7" s="62" t="s">
        <v>475</v>
      </c>
    </row>
    <row r="8" spans="2:97" ht="16.5" thickBot="1" x14ac:dyDescent="0.3">
      <c r="B8" s="62" t="s">
        <v>191</v>
      </c>
      <c r="C8" s="76">
        <v>0.34899999999999998</v>
      </c>
      <c r="D8" s="76">
        <v>0.32300000000000001</v>
      </c>
      <c r="G8" s="64"/>
      <c r="J8" s="112" t="s">
        <v>45</v>
      </c>
      <c r="K8" s="41">
        <v>0.49038503055829236</v>
      </c>
      <c r="L8" s="108">
        <v>3.2660626195879935E-2</v>
      </c>
      <c r="O8" s="113" t="s">
        <v>119</v>
      </c>
      <c r="P8" s="41">
        <v>4.1673045193992279E-2</v>
      </c>
      <c r="S8" s="30" t="s">
        <v>236</v>
      </c>
      <c r="T8" s="41">
        <v>0.4636029800014988</v>
      </c>
      <c r="V8" s="64"/>
      <c r="AA8" s="62" t="s">
        <v>3</v>
      </c>
      <c r="AB8" s="62" t="s">
        <v>4</v>
      </c>
      <c r="AH8" s="64"/>
      <c r="AM8" s="62" t="s">
        <v>3</v>
      </c>
      <c r="AN8" s="62" t="s">
        <v>4</v>
      </c>
      <c r="AV8" s="64"/>
      <c r="BA8" s="62" t="s">
        <v>3</v>
      </c>
      <c r="BB8" s="62" t="s">
        <v>4</v>
      </c>
      <c r="BD8" s="62" t="str">
        <f>AZ19</f>
        <v>High cost of living</v>
      </c>
      <c r="BE8" s="62">
        <f>BA19</f>
        <v>249860</v>
      </c>
      <c r="BF8" s="35">
        <f>BE8/$AY$2</f>
        <v>0.11333328495070415</v>
      </c>
      <c r="BH8" s="64"/>
      <c r="BM8" s="62" t="s">
        <v>3</v>
      </c>
      <c r="BN8" s="62" t="s">
        <v>4</v>
      </c>
      <c r="BQ8" s="64"/>
      <c r="BT8" s="62"/>
      <c r="BU8" s="62"/>
      <c r="BV8" s="62" t="s">
        <v>3</v>
      </c>
      <c r="BW8" s="62" t="s">
        <v>4</v>
      </c>
      <c r="BX8" s="62"/>
      <c r="BZ8" s="62" t="s">
        <v>472</v>
      </c>
      <c r="CA8" s="24" t="s">
        <v>347</v>
      </c>
      <c r="CB8" s="62">
        <f>BV9</f>
        <v>360093</v>
      </c>
      <c r="CC8" s="35">
        <f>CB8/$BT$2</f>
        <v>0.1633335571029933</v>
      </c>
      <c r="CD8" s="35"/>
      <c r="CE8" s="64"/>
      <c r="CH8" s="62"/>
      <c r="CI8" s="62"/>
      <c r="CJ8" s="62" t="s">
        <v>3</v>
      </c>
      <c r="CK8" s="62"/>
      <c r="CL8" s="62"/>
      <c r="CN8" s="62" t="s">
        <v>472</v>
      </c>
      <c r="CO8" s="24" t="s">
        <v>347</v>
      </c>
      <c r="CP8" s="62">
        <f>SUM(CJ9:CJ10)</f>
        <v>164123</v>
      </c>
      <c r="CQ8" s="35">
        <f>CP8/$CH$2</f>
        <v>7.4444083590668439E-2</v>
      </c>
      <c r="CR8" s="35">
        <f>CQ8*(-1)</f>
        <v>-7.4444083590668439E-2</v>
      </c>
      <c r="CS8" s="76">
        <v>0.1633335571029933</v>
      </c>
    </row>
    <row r="9" spans="2:97" x14ac:dyDescent="0.25">
      <c r="B9" s="62" t="s">
        <v>444</v>
      </c>
      <c r="C9" s="77">
        <v>3.59</v>
      </c>
      <c r="D9" s="77">
        <v>5.77</v>
      </c>
      <c r="G9" s="64"/>
      <c r="J9" s="112" t="s">
        <v>47</v>
      </c>
      <c r="K9" s="15">
        <v>0</v>
      </c>
      <c r="L9" s="108">
        <v>0</v>
      </c>
      <c r="O9" s="112" t="s">
        <v>53</v>
      </c>
      <c r="P9" s="41">
        <v>4.2016720239585872E-2</v>
      </c>
      <c r="S9" s="30" t="s">
        <v>47</v>
      </c>
      <c r="T9" s="41">
        <v>0.3145452263411691</v>
      </c>
      <c r="V9" s="64"/>
      <c r="Y9" s="62" t="s">
        <v>6</v>
      </c>
      <c r="Z9" s="62" t="s">
        <v>225</v>
      </c>
      <c r="AA9" s="65">
        <v>102884</v>
      </c>
      <c r="AB9" s="62">
        <v>35.9</v>
      </c>
      <c r="AD9" s="90" t="str">
        <f>Z9</f>
        <v>Common practice</v>
      </c>
      <c r="AE9" s="91">
        <f>AA9</f>
        <v>102884</v>
      </c>
      <c r="AF9" s="92">
        <f>AE9/$Y$2</f>
        <v>0.35897614827427393</v>
      </c>
      <c r="AH9" s="64"/>
      <c r="AK9" s="62" t="s">
        <v>6</v>
      </c>
      <c r="AL9" s="62" t="s">
        <v>235</v>
      </c>
      <c r="AM9" s="65">
        <v>247410</v>
      </c>
      <c r="AN9" s="62">
        <v>11.2</v>
      </c>
      <c r="AQ9" s="90" t="str">
        <f>AL15</f>
        <v>Traditional/Village leader</v>
      </c>
      <c r="AR9" s="91">
        <f>AM15</f>
        <v>658945</v>
      </c>
      <c r="AS9" s="92">
        <f>AR9/$AK$2</f>
        <v>0.29888898363820438</v>
      </c>
      <c r="AV9" s="64"/>
      <c r="AY9" s="62" t="s">
        <v>6</v>
      </c>
      <c r="AZ9" s="62" t="s">
        <v>313</v>
      </c>
      <c r="BA9" s="62">
        <v>154325</v>
      </c>
      <c r="BB9" s="62">
        <v>7</v>
      </c>
      <c r="BD9" s="62" t="str">
        <f>AZ10</f>
        <v>Health care</v>
      </c>
      <c r="BE9" s="62">
        <f>BA10</f>
        <v>252310</v>
      </c>
      <c r="BF9" s="35">
        <f>BE9/$AY$2</f>
        <v>0.11444457346478894</v>
      </c>
      <c r="BH9" s="64"/>
      <c r="BK9" s="62" t="s">
        <v>6</v>
      </c>
      <c r="BL9" s="62" t="s">
        <v>252</v>
      </c>
      <c r="BM9" s="62">
        <v>1467316</v>
      </c>
      <c r="BN9" s="62">
        <v>66.599999999999994</v>
      </c>
      <c r="BQ9" s="64"/>
      <c r="BT9" s="62" t="s">
        <v>6</v>
      </c>
      <c r="BU9" s="62" t="s">
        <v>331</v>
      </c>
      <c r="BV9" s="62">
        <v>360093</v>
      </c>
      <c r="BW9" s="62">
        <v>16.3</v>
      </c>
      <c r="BX9" s="62"/>
      <c r="BZ9" s="62" t="s">
        <v>473</v>
      </c>
      <c r="CA9" s="24" t="s">
        <v>348</v>
      </c>
      <c r="CB9" s="62">
        <f>BV19</f>
        <v>578108</v>
      </c>
      <c r="CC9" s="35">
        <f t="shared" ref="CC9:CC21" si="0">CB9/$BT$2</f>
        <v>0.26222235930633825</v>
      </c>
      <c r="CD9" s="35"/>
      <c r="CE9" s="64"/>
      <c r="CH9" s="62" t="s">
        <v>6</v>
      </c>
      <c r="CI9" s="62" t="s">
        <v>454</v>
      </c>
      <c r="CJ9" s="62">
        <v>29395</v>
      </c>
      <c r="CK9" s="62"/>
      <c r="CL9" s="62"/>
      <c r="CN9" s="62" t="s">
        <v>473</v>
      </c>
      <c r="CO9" s="24" t="s">
        <v>348</v>
      </c>
      <c r="CP9" s="62">
        <f>SUM(CJ22:CJ23)</f>
        <v>340495</v>
      </c>
      <c r="CQ9" s="35">
        <f t="shared" ref="CQ9:CQ21" si="1">CP9/$CH$2</f>
        <v>0.15444415616461221</v>
      </c>
      <c r="CR9" s="44">
        <f t="shared" ref="CR9:CR21" si="2">CQ9*(-1)</f>
        <v>-0.15444415616461221</v>
      </c>
      <c r="CS9" s="76">
        <v>0.26222235930633825</v>
      </c>
    </row>
    <row r="10" spans="2:97" x14ac:dyDescent="0.25">
      <c r="B10" s="62" t="s">
        <v>693</v>
      </c>
      <c r="C10" s="77">
        <v>0.46700000000000003</v>
      </c>
      <c r="D10" s="77">
        <v>0.93</v>
      </c>
      <c r="G10" s="64"/>
      <c r="J10" s="112" t="s">
        <v>48</v>
      </c>
      <c r="K10" s="15">
        <v>0.10001632919660353</v>
      </c>
      <c r="L10" s="108">
        <v>1.9601422373814362E-2</v>
      </c>
      <c r="O10" s="112" t="s">
        <v>54</v>
      </c>
      <c r="P10" s="41">
        <v>4.3859554887110346E-2</v>
      </c>
      <c r="S10" s="30" t="s">
        <v>48</v>
      </c>
      <c r="T10" s="41">
        <v>0.33041787413096407</v>
      </c>
      <c r="V10" s="64"/>
      <c r="Z10" s="62" t="s">
        <v>226</v>
      </c>
      <c r="AA10" s="65">
        <v>80837</v>
      </c>
      <c r="AB10" s="62">
        <v>28.2</v>
      </c>
      <c r="AD10" s="93" t="str">
        <f>Z10</f>
        <v>Pointless, nobody would care</v>
      </c>
      <c r="AE10" s="70">
        <f>AA10</f>
        <v>80837</v>
      </c>
      <c r="AF10" s="94">
        <f>AE10/$Y$2</f>
        <v>0.2820511925862863</v>
      </c>
      <c r="AH10" s="64"/>
      <c r="AL10" s="62" t="s">
        <v>236</v>
      </c>
      <c r="AM10" s="65">
        <v>560960</v>
      </c>
      <c r="AN10" s="62">
        <v>25.4</v>
      </c>
      <c r="AQ10" s="93" t="str">
        <f>AL10</f>
        <v>Police</v>
      </c>
      <c r="AR10" s="70">
        <f>AM10</f>
        <v>560960</v>
      </c>
      <c r="AS10" s="94">
        <f>AR10/$AK$2</f>
        <v>0.25444424688204192</v>
      </c>
      <c r="AV10" s="64"/>
      <c r="AZ10" s="62" t="s">
        <v>314</v>
      </c>
      <c r="BA10" s="65">
        <v>252310</v>
      </c>
      <c r="BB10" s="65">
        <v>11.4</v>
      </c>
      <c r="BD10" s="62" t="str">
        <f>AZ17</f>
        <v>Corruption</v>
      </c>
      <c r="BE10" s="62">
        <f>BA17</f>
        <v>264558</v>
      </c>
      <c r="BF10" s="35">
        <f>BE10/$AY$2</f>
        <v>0.12000010886091567</v>
      </c>
      <c r="BH10" s="64"/>
      <c r="BL10" s="62" t="s">
        <v>253</v>
      </c>
      <c r="BM10" s="62">
        <v>433581</v>
      </c>
      <c r="BN10" s="62">
        <v>19.7</v>
      </c>
      <c r="BQ10" s="64"/>
      <c r="BT10" s="62"/>
      <c r="BU10" s="62" t="s">
        <v>332</v>
      </c>
      <c r="BV10" s="62">
        <v>1824959</v>
      </c>
      <c r="BW10" s="62">
        <v>82.8</v>
      </c>
      <c r="BX10" s="62"/>
      <c r="BZ10" s="62" t="s">
        <v>474</v>
      </c>
      <c r="CA10" s="24" t="s">
        <v>349</v>
      </c>
      <c r="CB10" s="62">
        <f>BV29</f>
        <v>590356</v>
      </c>
      <c r="CC10" s="35">
        <f t="shared" si="0"/>
        <v>0.26777789470246499</v>
      </c>
      <c r="CD10" s="35"/>
      <c r="CE10" s="64"/>
      <c r="CH10" s="62"/>
      <c r="CI10" s="62" t="s">
        <v>455</v>
      </c>
      <c r="CJ10" s="62">
        <v>134728</v>
      </c>
      <c r="CK10" s="62"/>
      <c r="CL10" s="62"/>
      <c r="CN10" s="62" t="s">
        <v>474</v>
      </c>
      <c r="CO10" s="24" t="s">
        <v>349</v>
      </c>
      <c r="CP10" s="62">
        <f>SUM(CJ35:CJ36)</f>
        <v>374790</v>
      </c>
      <c r="CQ10" s="35">
        <f t="shared" si="1"/>
        <v>0.16999992742605621</v>
      </c>
      <c r="CR10" s="44">
        <f t="shared" si="2"/>
        <v>-0.16999992742605621</v>
      </c>
      <c r="CS10" s="76">
        <v>0.26777789470246499</v>
      </c>
    </row>
    <row r="11" spans="2:97" x14ac:dyDescent="0.25">
      <c r="B11" s="62" t="s">
        <v>438</v>
      </c>
      <c r="C11" s="35">
        <v>0.92174082817131398</v>
      </c>
      <c r="G11" s="64"/>
      <c r="J11" s="113" t="s">
        <v>119</v>
      </c>
      <c r="K11" s="41">
        <v>4.1673045193992279E-2</v>
      </c>
      <c r="L11" s="108">
        <v>1.0069321624305429E-2</v>
      </c>
      <c r="O11" s="110" t="s">
        <v>164</v>
      </c>
      <c r="P11" s="23">
        <v>6.2498582541446489E-2</v>
      </c>
      <c r="S11" s="30" t="s">
        <v>119</v>
      </c>
      <c r="T11" s="41">
        <v>0.33700000000000002</v>
      </c>
      <c r="V11" s="64"/>
      <c r="Z11" s="62" t="s">
        <v>227</v>
      </c>
      <c r="AA11" s="62">
        <v>14698</v>
      </c>
      <c r="AB11" s="62">
        <v>5.0999999999999996</v>
      </c>
      <c r="AD11" s="93" t="s">
        <v>361</v>
      </c>
      <c r="AE11" s="70">
        <f>SUM(AA13:AA14)</f>
        <v>22047</v>
      </c>
      <c r="AF11" s="94">
        <f>AE11/$Y$2</f>
        <v>7.6924955687987601E-2</v>
      </c>
      <c r="AH11" s="64"/>
      <c r="AL11" s="62" t="s">
        <v>237</v>
      </c>
      <c r="AM11" s="62">
        <v>191069</v>
      </c>
      <c r="AN11" s="62">
        <v>8.6999999999999993</v>
      </c>
      <c r="AQ11" s="93" t="str">
        <f>AL17</f>
        <v>I would not report it</v>
      </c>
      <c r="AR11" s="70">
        <f>AM17</f>
        <v>267007</v>
      </c>
      <c r="AS11" s="94">
        <f>AR11/$AK$2</f>
        <v>0.12111094378785185</v>
      </c>
      <c r="AV11" s="64"/>
      <c r="AZ11" s="62" t="s">
        <v>315</v>
      </c>
      <c r="BA11" s="62">
        <v>12248</v>
      </c>
      <c r="BB11" s="62">
        <v>0.6</v>
      </c>
      <c r="BD11" s="62" t="str">
        <f>AZ14</f>
        <v>Crime and insecurity</v>
      </c>
      <c r="BE11" s="62">
        <f>BA14</f>
        <v>284155</v>
      </c>
      <c r="BF11" s="35">
        <f>BE11/$AY$2</f>
        <v>0.12888905621214816</v>
      </c>
      <c r="BH11" s="64"/>
      <c r="BL11" s="62" t="s">
        <v>254</v>
      </c>
      <c r="BM11" s="62">
        <v>284155</v>
      </c>
      <c r="BN11" s="62">
        <v>12.9</v>
      </c>
      <c r="BQ11" s="64"/>
      <c r="BT11" s="62"/>
      <c r="BU11" s="62" t="s">
        <v>43</v>
      </c>
      <c r="BV11" s="62">
        <v>2185051</v>
      </c>
      <c r="BW11" s="62">
        <v>99.1</v>
      </c>
      <c r="BX11" s="62"/>
      <c r="BZ11" s="62" t="s">
        <v>450</v>
      </c>
      <c r="CA11" s="24" t="s">
        <v>350</v>
      </c>
      <c r="CB11" s="62">
        <f>BV39</f>
        <v>1526106</v>
      </c>
      <c r="CC11" s="35">
        <f t="shared" si="0"/>
        <v>0.69222206901056316</v>
      </c>
      <c r="CD11" s="35"/>
      <c r="CE11" s="64"/>
      <c r="CH11" s="62"/>
      <c r="CI11" s="62" t="s">
        <v>456</v>
      </c>
      <c r="CJ11" s="62">
        <v>115132</v>
      </c>
      <c r="CK11" s="62"/>
      <c r="CL11" s="62"/>
      <c r="CN11" s="62" t="s">
        <v>450</v>
      </c>
      <c r="CO11" s="24" t="s">
        <v>350</v>
      </c>
      <c r="CP11" s="62">
        <f>SUM(CJ47:CJ48)</f>
        <v>578108</v>
      </c>
      <c r="CQ11" s="23">
        <f t="shared" si="1"/>
        <v>0.26222235930633825</v>
      </c>
      <c r="CR11" s="44">
        <f t="shared" si="2"/>
        <v>-0.26222235930633825</v>
      </c>
      <c r="CS11" s="101">
        <v>0.69222206901056316</v>
      </c>
    </row>
    <row r="12" spans="2:97" x14ac:dyDescent="0.25">
      <c r="B12" s="62" t="s">
        <v>431</v>
      </c>
      <c r="C12" s="62">
        <v>7700</v>
      </c>
      <c r="D12" s="62">
        <v>5300</v>
      </c>
      <c r="G12" s="64"/>
      <c r="J12" s="112" t="s">
        <v>50</v>
      </c>
      <c r="K12" s="41">
        <v>0.18181143419123788</v>
      </c>
      <c r="L12" s="108">
        <v>2.5198350699083983E-2</v>
      </c>
      <c r="O12" s="113" t="s">
        <v>259</v>
      </c>
      <c r="P12" s="23">
        <v>0.1</v>
      </c>
      <c r="S12" s="30" t="s">
        <v>50</v>
      </c>
      <c r="T12" s="41">
        <v>0.27268793526705104</v>
      </c>
      <c r="V12" s="64"/>
      <c r="Z12" s="62" t="s">
        <v>228</v>
      </c>
      <c r="AA12" s="62">
        <v>12248</v>
      </c>
      <c r="AB12" s="62">
        <v>4.3</v>
      </c>
      <c r="AD12" s="93" t="str">
        <f>Z12</f>
        <v>Fear of reprisals</v>
      </c>
      <c r="AE12" s="70">
        <f>AA12</f>
        <v>12248</v>
      </c>
      <c r="AF12" s="94">
        <f>AE12/$Y$2</f>
        <v>4.2734923448381743E-2</v>
      </c>
      <c r="AH12" s="64"/>
      <c r="AL12" s="62" t="s">
        <v>238</v>
      </c>
      <c r="AM12" s="62">
        <v>26946</v>
      </c>
      <c r="AN12" s="62">
        <v>1.2</v>
      </c>
      <c r="AQ12" s="93" t="str">
        <f>AL9</f>
        <v>Supervisor to the official</v>
      </c>
      <c r="AR12" s="70">
        <f>AM9</f>
        <v>247410</v>
      </c>
      <c r="AS12" s="94">
        <f>AR12/$AK$2</f>
        <v>0.11222199643661936</v>
      </c>
      <c r="AV12" s="64"/>
      <c r="AZ12" s="62" t="s">
        <v>316</v>
      </c>
      <c r="BA12" s="62">
        <v>7349</v>
      </c>
      <c r="BB12" s="62">
        <v>0.3</v>
      </c>
      <c r="BD12" s="62" t="str">
        <f>AZ15</f>
        <v>Unemployment</v>
      </c>
      <c r="BE12" s="62">
        <f>BA15</f>
        <v>548712</v>
      </c>
      <c r="BF12" s="35">
        <f>BE12/$AY$2</f>
        <v>0.24888871148591521</v>
      </c>
      <c r="BH12" s="64"/>
      <c r="BL12" s="62" t="s">
        <v>43</v>
      </c>
      <c r="BM12" s="62">
        <v>2185051</v>
      </c>
      <c r="BN12" s="62">
        <v>99.1</v>
      </c>
      <c r="BQ12" s="64"/>
      <c r="BT12" s="62" t="s">
        <v>69</v>
      </c>
      <c r="BU12" s="62" t="s">
        <v>70</v>
      </c>
      <c r="BV12" s="62">
        <v>19597</v>
      </c>
      <c r="BW12" s="62">
        <v>0.9</v>
      </c>
      <c r="BX12" s="62"/>
      <c r="BZ12" s="62" t="s">
        <v>449</v>
      </c>
      <c r="CA12" s="24" t="s">
        <v>351</v>
      </c>
      <c r="CB12" s="62">
        <f>BV49</f>
        <v>1317890</v>
      </c>
      <c r="CC12" s="35">
        <f t="shared" si="0"/>
        <v>0.59777796727640875</v>
      </c>
      <c r="CD12" s="35"/>
      <c r="CE12" s="64"/>
      <c r="CH12" s="62"/>
      <c r="CI12" s="62" t="s">
        <v>457</v>
      </c>
      <c r="CJ12" s="62">
        <v>12248</v>
      </c>
      <c r="CK12" s="62"/>
      <c r="CL12" s="62"/>
      <c r="CN12" s="62" t="s">
        <v>449</v>
      </c>
      <c r="CO12" s="24" t="s">
        <v>351</v>
      </c>
      <c r="CP12" s="62">
        <f>SUM(CJ60:CJ61)</f>
        <v>225364</v>
      </c>
      <c r="CQ12" s="23">
        <f t="shared" si="1"/>
        <v>0.10222221415845069</v>
      </c>
      <c r="CR12" s="44">
        <f t="shared" si="2"/>
        <v>-0.10222221415845069</v>
      </c>
      <c r="CS12" s="101">
        <v>0.59777796727640875</v>
      </c>
    </row>
    <row r="13" spans="2:97" ht="16.5" thickBot="1" x14ac:dyDescent="0.3">
      <c r="B13" s="62" t="s">
        <v>432</v>
      </c>
      <c r="C13" s="87">
        <f>C12/87.18</f>
        <v>88.323009864647844</v>
      </c>
      <c r="D13" s="62">
        <v>61</v>
      </c>
      <c r="G13" s="64"/>
      <c r="J13" s="112" t="s">
        <v>51</v>
      </c>
      <c r="K13" s="15">
        <v>0</v>
      </c>
      <c r="L13" s="108">
        <v>0</v>
      </c>
      <c r="O13" s="112" t="s">
        <v>60</v>
      </c>
      <c r="P13" s="41">
        <v>0.1111111111111111</v>
      </c>
      <c r="S13" s="30" t="s">
        <v>51</v>
      </c>
      <c r="T13" s="41">
        <v>0.26481777328727685</v>
      </c>
      <c r="V13" s="64"/>
      <c r="Z13" s="62" t="s">
        <v>229</v>
      </c>
      <c r="AA13" s="65">
        <v>19597</v>
      </c>
      <c r="AB13" s="62">
        <v>6.8</v>
      </c>
      <c r="AD13" s="95" t="s">
        <v>445</v>
      </c>
      <c r="AE13" s="96"/>
      <c r="AF13" s="97">
        <f>1-SUM(AF9:AF12)</f>
        <v>0.23931278000307044</v>
      </c>
      <c r="AH13" s="64"/>
      <c r="AL13" s="62" t="s">
        <v>239</v>
      </c>
      <c r="AM13" s="62">
        <v>61240</v>
      </c>
      <c r="AN13" s="62">
        <v>2.8</v>
      </c>
      <c r="AQ13" s="95" t="s">
        <v>217</v>
      </c>
      <c r="AR13" s="96"/>
      <c r="AS13" s="100">
        <f>1-SUM(AS9:AS12)</f>
        <v>0.21333382925528255</v>
      </c>
      <c r="AV13" s="64"/>
      <c r="AZ13" s="62" t="s">
        <v>317</v>
      </c>
      <c r="BA13" s="62">
        <v>53891</v>
      </c>
      <c r="BB13" s="62">
        <v>2.4</v>
      </c>
      <c r="BH13" s="64"/>
      <c r="BK13" s="62" t="s">
        <v>69</v>
      </c>
      <c r="BL13" s="62" t="s">
        <v>70</v>
      </c>
      <c r="BM13" s="62">
        <v>19597</v>
      </c>
      <c r="BN13" s="62">
        <v>0.9</v>
      </c>
      <c r="BQ13" s="64"/>
      <c r="BT13" s="62" t="s">
        <v>43</v>
      </c>
      <c r="BU13" s="62"/>
      <c r="BV13" s="62">
        <v>2204648</v>
      </c>
      <c r="BW13" s="62">
        <v>100</v>
      </c>
      <c r="BX13" s="62"/>
      <c r="BZ13" s="62" t="s">
        <v>448</v>
      </c>
      <c r="CA13" s="24" t="s">
        <v>352</v>
      </c>
      <c r="CB13" s="62">
        <f>BV59</f>
        <v>1021487</v>
      </c>
      <c r="CC13" s="35">
        <f t="shared" si="0"/>
        <v>0.46333337566813387</v>
      </c>
      <c r="CD13" s="35"/>
      <c r="CE13" s="64"/>
      <c r="CH13" s="62"/>
      <c r="CI13" s="62" t="s">
        <v>458</v>
      </c>
      <c r="CJ13" s="62">
        <v>68589</v>
      </c>
      <c r="CK13" s="62"/>
      <c r="CL13" s="62"/>
      <c r="CN13" s="62" t="s">
        <v>448</v>
      </c>
      <c r="CO13" s="24" t="s">
        <v>352</v>
      </c>
      <c r="CP13" s="62">
        <f>SUM(CJ74:CJ75)</f>
        <v>585457</v>
      </c>
      <c r="CQ13" s="23">
        <f t="shared" si="1"/>
        <v>0.26555577126144403</v>
      </c>
      <c r="CR13" s="44">
        <f t="shared" si="2"/>
        <v>-0.26555577126144403</v>
      </c>
      <c r="CS13" s="101">
        <v>0.46333337566813387</v>
      </c>
    </row>
    <row r="14" spans="2:97" x14ac:dyDescent="0.25">
      <c r="B14" s="62" t="s">
        <v>843</v>
      </c>
      <c r="C14" s="35">
        <v>2.56416518959959E-2</v>
      </c>
      <c r="D14" s="35">
        <v>3.6999999999999998E-2</v>
      </c>
      <c r="G14" s="64"/>
      <c r="J14" s="112" t="s">
        <v>52</v>
      </c>
      <c r="K14" s="41">
        <v>0.41935526350443786</v>
      </c>
      <c r="L14" s="108">
        <v>3.2238966621647241E-2</v>
      </c>
      <c r="O14" s="112" t="s">
        <v>58</v>
      </c>
      <c r="P14" s="41">
        <v>0.14285991990980132</v>
      </c>
      <c r="S14" s="30" t="s">
        <v>52</v>
      </c>
      <c r="T14" s="41">
        <v>0.22435422164453778</v>
      </c>
      <c r="V14" s="64"/>
      <c r="Z14" s="62" t="s">
        <v>230</v>
      </c>
      <c r="AA14" s="65">
        <v>2450</v>
      </c>
      <c r="AB14" s="62">
        <v>0.9</v>
      </c>
      <c r="AH14" s="64"/>
      <c r="AL14" s="62" t="s">
        <v>240</v>
      </c>
      <c r="AM14" s="62">
        <v>14698</v>
      </c>
      <c r="AN14" s="62">
        <v>0.7</v>
      </c>
      <c r="AV14" s="64"/>
      <c r="AZ14" s="62" t="s">
        <v>318</v>
      </c>
      <c r="BA14" s="65">
        <v>284155</v>
      </c>
      <c r="BB14" s="65">
        <v>12.9</v>
      </c>
      <c r="BH14" s="64"/>
      <c r="BK14" s="62" t="s">
        <v>43</v>
      </c>
      <c r="BM14" s="62">
        <v>2204648</v>
      </c>
      <c r="BN14" s="62">
        <v>100</v>
      </c>
      <c r="BQ14" s="64"/>
      <c r="BT14" s="62"/>
      <c r="BU14" s="62"/>
      <c r="BV14" s="62"/>
      <c r="BW14" s="62"/>
      <c r="BX14" s="62"/>
      <c r="BZ14" s="62" t="s">
        <v>476</v>
      </c>
      <c r="CA14" s="24" t="s">
        <v>353</v>
      </c>
      <c r="CB14" s="62">
        <f>BV69</f>
        <v>832867</v>
      </c>
      <c r="CC14" s="35">
        <f t="shared" si="0"/>
        <v>0.37777776769806337</v>
      </c>
      <c r="CD14" s="35"/>
      <c r="CE14" s="64"/>
      <c r="CH14" s="62"/>
      <c r="CI14" s="62" t="s">
        <v>43</v>
      </c>
      <c r="CJ14" s="62">
        <v>360093</v>
      </c>
      <c r="CK14" s="62"/>
      <c r="CL14" s="62"/>
      <c r="CN14" s="62" t="s">
        <v>476</v>
      </c>
      <c r="CO14" s="24" t="s">
        <v>353</v>
      </c>
      <c r="CP14" s="62">
        <f>SUM(CJ86:CJ87)</f>
        <v>137178</v>
      </c>
      <c r="CQ14" s="23">
        <f t="shared" si="1"/>
        <v>6.2222177871478802E-2</v>
      </c>
      <c r="CR14" s="44">
        <f t="shared" si="2"/>
        <v>-6.2222177871478802E-2</v>
      </c>
      <c r="CS14" s="101">
        <v>0.37777776769806337</v>
      </c>
    </row>
    <row r="15" spans="2:97" x14ac:dyDescent="0.25">
      <c r="B15" s="62"/>
      <c r="C15" s="62"/>
      <c r="G15" s="64"/>
      <c r="J15" s="112" t="s">
        <v>53</v>
      </c>
      <c r="K15" s="41">
        <v>4.2016720239585872E-2</v>
      </c>
      <c r="L15" s="108">
        <v>1.3107650584920486E-2</v>
      </c>
      <c r="O15" s="112" t="s">
        <v>63</v>
      </c>
      <c r="P15" s="41">
        <v>0.14583563671001268</v>
      </c>
      <c r="S15" s="30" t="s">
        <v>53</v>
      </c>
      <c r="T15" s="41">
        <v>7.0136527242600152E-2</v>
      </c>
      <c r="V15" s="64"/>
      <c r="Z15" s="62" t="s">
        <v>231</v>
      </c>
      <c r="AA15" s="62">
        <v>7349</v>
      </c>
      <c r="AB15" s="62">
        <v>2.6</v>
      </c>
      <c r="AH15" s="64"/>
      <c r="AL15" s="62" t="s">
        <v>446</v>
      </c>
      <c r="AM15" s="65">
        <v>658945</v>
      </c>
      <c r="AN15" s="62">
        <v>29.9</v>
      </c>
      <c r="AV15" s="64"/>
      <c r="AZ15" s="62" t="s">
        <v>319</v>
      </c>
      <c r="BA15" s="65">
        <v>548712</v>
      </c>
      <c r="BB15" s="65">
        <v>24.9</v>
      </c>
      <c r="BH15" s="64"/>
      <c r="BQ15" s="64"/>
      <c r="BT15" s="62"/>
      <c r="BU15" s="62"/>
      <c r="BV15" s="62"/>
      <c r="BW15" s="62"/>
      <c r="BX15" s="62"/>
      <c r="BZ15" s="62" t="s">
        <v>447</v>
      </c>
      <c r="CA15" s="24" t="s">
        <v>354</v>
      </c>
      <c r="CB15" s="62">
        <f>BV79</f>
        <v>778976</v>
      </c>
      <c r="CC15" s="35">
        <f t="shared" si="0"/>
        <v>0.35333350267253549</v>
      </c>
      <c r="CD15" s="35"/>
      <c r="CE15" s="64"/>
      <c r="CH15" s="62" t="s">
        <v>69</v>
      </c>
      <c r="CI15" s="62" t="s">
        <v>70</v>
      </c>
      <c r="CJ15" s="62">
        <v>1844555</v>
      </c>
      <c r="CK15" s="62"/>
      <c r="CL15" s="62"/>
      <c r="CN15" s="62" t="s">
        <v>447</v>
      </c>
      <c r="CO15" s="24" t="s">
        <v>354</v>
      </c>
      <c r="CP15" s="62">
        <f>SUM(CJ100:CJ101)</f>
        <v>399287</v>
      </c>
      <c r="CQ15" s="35">
        <f t="shared" si="1"/>
        <v>0.18111145180545829</v>
      </c>
      <c r="CR15" s="44">
        <f t="shared" si="2"/>
        <v>-0.18111145180545829</v>
      </c>
      <c r="CS15" s="76">
        <v>0.35333350267253549</v>
      </c>
    </row>
    <row r="16" spans="2:97" x14ac:dyDescent="0.25">
      <c r="G16" s="64"/>
      <c r="J16" s="112" t="s">
        <v>54</v>
      </c>
      <c r="K16" s="41">
        <v>4.3859554887110346E-2</v>
      </c>
      <c r="L16" s="108">
        <v>1.3379126846889224E-2</v>
      </c>
      <c r="O16" s="112" t="s">
        <v>50</v>
      </c>
      <c r="P16" s="41">
        <v>0.18181143419123788</v>
      </c>
      <c r="S16" s="30" t="s">
        <v>54</v>
      </c>
      <c r="T16" s="41">
        <v>5.0069729986300791E-2</v>
      </c>
      <c r="V16" s="64"/>
      <c r="Z16" s="62" t="s">
        <v>232</v>
      </c>
      <c r="AA16" s="62">
        <v>24496</v>
      </c>
      <c r="AB16" s="62">
        <v>8.5</v>
      </c>
      <c r="AH16" s="64"/>
      <c r="AL16" s="62" t="s">
        <v>242</v>
      </c>
      <c r="AM16" s="62">
        <v>51442</v>
      </c>
      <c r="AN16" s="62">
        <v>2.2999999999999998</v>
      </c>
      <c r="AV16" s="64"/>
      <c r="AZ16" s="62" t="s">
        <v>320</v>
      </c>
      <c r="BA16" s="62">
        <v>115132</v>
      </c>
      <c r="BB16" s="62">
        <v>5.2</v>
      </c>
      <c r="BH16" s="64"/>
      <c r="BQ16" s="64"/>
      <c r="BT16" s="62"/>
      <c r="BU16" s="62"/>
      <c r="BV16" s="62"/>
      <c r="BW16" s="62"/>
      <c r="BX16" s="62"/>
      <c r="BZ16" s="62" t="s">
        <v>477</v>
      </c>
      <c r="CA16" s="24" t="s">
        <v>355</v>
      </c>
      <c r="CB16" s="62">
        <f>BV89</f>
        <v>142077</v>
      </c>
      <c r="CC16" s="35">
        <f t="shared" si="0"/>
        <v>6.4444301312499772E-2</v>
      </c>
      <c r="CD16" s="35"/>
      <c r="CE16" s="64"/>
      <c r="CH16" s="62" t="s">
        <v>43</v>
      </c>
      <c r="CI16" s="62"/>
      <c r="CJ16" s="62">
        <v>2204648</v>
      </c>
      <c r="CK16" s="62"/>
      <c r="CL16" s="62"/>
      <c r="CN16" s="62" t="s">
        <v>477</v>
      </c>
      <c r="CO16" s="24" t="s">
        <v>355</v>
      </c>
      <c r="CP16" s="62">
        <f>SUM(CJ113:CJ114)</f>
        <v>73488</v>
      </c>
      <c r="CQ16" s="35">
        <f t="shared" si="1"/>
        <v>3.3333212376760374E-2</v>
      </c>
      <c r="CR16" s="44">
        <f t="shared" si="2"/>
        <v>-3.3333212376760374E-2</v>
      </c>
      <c r="CS16" s="76">
        <v>6.4444301312499772E-2</v>
      </c>
    </row>
    <row r="17" spans="2:97" x14ac:dyDescent="0.25">
      <c r="B17" s="62"/>
      <c r="C17" s="62"/>
      <c r="G17" s="64"/>
      <c r="J17" s="110" t="s">
        <v>164</v>
      </c>
      <c r="K17" s="23">
        <v>6.2498582541446489E-2</v>
      </c>
      <c r="L17" s="108">
        <v>1.5814514618156594E-2</v>
      </c>
      <c r="O17" s="112" t="s">
        <v>55</v>
      </c>
      <c r="P17" s="41">
        <v>0.27731103968055215</v>
      </c>
      <c r="S17" s="30" t="s">
        <v>164</v>
      </c>
      <c r="T17" s="23">
        <v>8.2623335966029221E-2</v>
      </c>
      <c r="V17" s="64"/>
      <c r="Z17" s="62" t="s">
        <v>218</v>
      </c>
      <c r="AA17" s="62">
        <v>2450</v>
      </c>
      <c r="AB17" s="62">
        <v>0.9</v>
      </c>
      <c r="AH17" s="64"/>
      <c r="AL17" s="62" t="s">
        <v>243</v>
      </c>
      <c r="AM17" s="65">
        <v>267007</v>
      </c>
      <c r="AN17" s="62">
        <v>12.1</v>
      </c>
      <c r="AV17" s="64"/>
      <c r="AZ17" s="62" t="s">
        <v>321</v>
      </c>
      <c r="BA17" s="65">
        <v>264558</v>
      </c>
      <c r="BB17" s="65">
        <v>12</v>
      </c>
      <c r="BH17" s="64"/>
      <c r="BQ17" s="64"/>
      <c r="BT17" s="24" t="s">
        <v>333</v>
      </c>
      <c r="BU17" s="62"/>
      <c r="BV17" s="62"/>
      <c r="BW17" s="62"/>
      <c r="BX17" s="62"/>
      <c r="BZ17" s="62" t="s">
        <v>478</v>
      </c>
      <c r="CA17" s="24" t="s">
        <v>356</v>
      </c>
      <c r="CB17" s="62">
        <f>BV99</f>
        <v>176372</v>
      </c>
      <c r="CC17" s="35">
        <f t="shared" si="0"/>
        <v>8.0000072573943773E-2</v>
      </c>
      <c r="CD17" s="35"/>
      <c r="CE17" s="64"/>
      <c r="CH17" s="62"/>
      <c r="CI17" s="62"/>
      <c r="CJ17" s="62"/>
      <c r="CK17" s="62"/>
      <c r="CL17" s="62"/>
      <c r="CN17" s="62" t="s">
        <v>478</v>
      </c>
      <c r="CO17" s="24" t="s">
        <v>356</v>
      </c>
      <c r="CP17" s="62">
        <f>SUM(CJ126:CJ127)</f>
        <v>80837</v>
      </c>
      <c r="CQ17" s="35">
        <f t="shared" si="1"/>
        <v>3.6666624331866127E-2</v>
      </c>
      <c r="CR17" s="44">
        <f t="shared" si="2"/>
        <v>-3.6666624331866127E-2</v>
      </c>
      <c r="CS17" s="76">
        <v>8.0000072573943773E-2</v>
      </c>
    </row>
    <row r="18" spans="2:97" x14ac:dyDescent="0.25">
      <c r="B18" s="62"/>
      <c r="C18" s="62"/>
      <c r="G18" s="64"/>
      <c r="J18" s="112" t="s">
        <v>55</v>
      </c>
      <c r="K18" s="41">
        <v>0.27731103968055215</v>
      </c>
      <c r="L18" s="108">
        <v>2.9247860755545516E-2</v>
      </c>
      <c r="O18" s="112" t="s">
        <v>52</v>
      </c>
      <c r="P18" s="41">
        <v>0.41935526350443786</v>
      </c>
      <c r="S18" s="30" t="s">
        <v>55</v>
      </c>
      <c r="T18" s="41">
        <v>0.11694161191872102</v>
      </c>
      <c r="V18" s="64"/>
      <c r="Z18" s="62" t="s">
        <v>43</v>
      </c>
      <c r="AA18" s="62">
        <v>267007</v>
      </c>
      <c r="AB18" s="62">
        <v>93.2</v>
      </c>
      <c r="AH18" s="64"/>
      <c r="AL18" s="62" t="s">
        <v>218</v>
      </c>
      <c r="AM18" s="62">
        <v>105333</v>
      </c>
      <c r="AN18" s="62">
        <v>4.8</v>
      </c>
      <c r="AV18" s="64"/>
      <c r="AZ18" s="62" t="s">
        <v>322</v>
      </c>
      <c r="BA18" s="62">
        <v>156775</v>
      </c>
      <c r="BB18" s="62">
        <v>7.1</v>
      </c>
      <c r="BH18" s="64"/>
      <c r="BQ18" s="64"/>
      <c r="BT18" s="62"/>
      <c r="BU18" s="62"/>
      <c r="BV18" s="62" t="s">
        <v>3</v>
      </c>
      <c r="BW18" s="62" t="s">
        <v>4</v>
      </c>
      <c r="BX18" s="62"/>
      <c r="BZ18" s="62" t="s">
        <v>451</v>
      </c>
      <c r="CA18" s="24" t="s">
        <v>357</v>
      </c>
      <c r="CB18" s="62">
        <f>BV109</f>
        <v>2089516</v>
      </c>
      <c r="CC18" s="35">
        <f t="shared" si="0"/>
        <v>0.9477776044066899</v>
      </c>
      <c r="CD18" s="35"/>
      <c r="CE18" s="64"/>
      <c r="CH18" s="62"/>
      <c r="CI18" s="62"/>
      <c r="CJ18" s="62"/>
      <c r="CK18" s="62"/>
      <c r="CL18" s="62"/>
      <c r="CN18" s="62" t="s">
        <v>451</v>
      </c>
      <c r="CO18" s="24" t="s">
        <v>357</v>
      </c>
      <c r="CP18" s="62">
        <f>SUM(CJ139:CJ140)</f>
        <v>947998</v>
      </c>
      <c r="CQ18" s="23">
        <f t="shared" si="1"/>
        <v>0.42999970970422491</v>
      </c>
      <c r="CR18" s="44">
        <f t="shared" si="2"/>
        <v>-0.42999970970422491</v>
      </c>
      <c r="CS18" s="101">
        <v>0.9477776044066899</v>
      </c>
    </row>
    <row r="19" spans="2:97" x14ac:dyDescent="0.25">
      <c r="G19" s="64"/>
      <c r="J19" s="112" t="s">
        <v>56</v>
      </c>
      <c r="K19" s="15">
        <v>0</v>
      </c>
      <c r="L19" s="108">
        <v>0</v>
      </c>
      <c r="O19" s="112" t="s">
        <v>45</v>
      </c>
      <c r="P19" s="41">
        <v>0.49038503055829236</v>
      </c>
      <c r="S19" s="30" t="s">
        <v>56</v>
      </c>
      <c r="T19" s="41">
        <v>0.28533999859497072</v>
      </c>
      <c r="V19" s="64"/>
      <c r="Y19" s="62" t="s">
        <v>69</v>
      </c>
      <c r="Z19" s="62" t="s">
        <v>70</v>
      </c>
      <c r="AA19" s="62">
        <v>19597</v>
      </c>
      <c r="AB19" s="62">
        <v>6.8</v>
      </c>
      <c r="AH19" s="64"/>
      <c r="AL19" s="62" t="s">
        <v>43</v>
      </c>
      <c r="AM19" s="62">
        <v>2185051</v>
      </c>
      <c r="AN19" s="62">
        <v>99.1</v>
      </c>
      <c r="AV19" s="64"/>
      <c r="AZ19" s="62" t="s">
        <v>323</v>
      </c>
      <c r="BA19" s="65">
        <v>249860</v>
      </c>
      <c r="BB19" s="65">
        <v>11.3</v>
      </c>
      <c r="BH19" s="64"/>
      <c r="BQ19" s="64"/>
      <c r="BT19" s="62" t="s">
        <v>6</v>
      </c>
      <c r="BU19" s="62" t="s">
        <v>331</v>
      </c>
      <c r="BV19" s="62">
        <v>578108</v>
      </c>
      <c r="BW19" s="62">
        <v>26.2</v>
      </c>
      <c r="BX19" s="62"/>
      <c r="BZ19" s="62" t="s">
        <v>479</v>
      </c>
      <c r="CA19" s="24" t="s">
        <v>358</v>
      </c>
      <c r="CB19" s="62">
        <f>BV119</f>
        <v>531565</v>
      </c>
      <c r="CC19" s="35">
        <f t="shared" si="0"/>
        <v>0.2411110526487675</v>
      </c>
      <c r="CD19" s="35"/>
      <c r="CE19" s="64"/>
      <c r="CH19" s="62"/>
      <c r="CI19" s="62"/>
      <c r="CJ19" s="62"/>
      <c r="CK19" s="62"/>
      <c r="CL19" s="62"/>
      <c r="CN19" s="62" t="s">
        <v>479</v>
      </c>
      <c r="CO19" s="24" t="s">
        <v>358</v>
      </c>
      <c r="CP19" s="62">
        <f>SUM(CJ152:CJ153)</f>
        <v>237612</v>
      </c>
      <c r="CQ19" s="35">
        <f t="shared" si="1"/>
        <v>0.10777774955457742</v>
      </c>
      <c r="CR19" s="44">
        <f t="shared" si="2"/>
        <v>-0.10777774955457742</v>
      </c>
      <c r="CS19" s="76">
        <v>0.2411110526487675</v>
      </c>
    </row>
    <row r="20" spans="2:97" x14ac:dyDescent="0.25">
      <c r="G20" s="64"/>
      <c r="J20" s="112" t="s">
        <v>57</v>
      </c>
      <c r="K20" s="15">
        <v>0.50010206164523374</v>
      </c>
      <c r="L20" s="108">
        <v>3.2666665986116804E-2</v>
      </c>
      <c r="O20" s="112" t="s">
        <v>47</v>
      </c>
      <c r="P20" s="15">
        <v>0</v>
      </c>
      <c r="S20" s="30" t="s">
        <v>57</v>
      </c>
      <c r="T20" s="41">
        <v>0.25457267048150523</v>
      </c>
      <c r="V20" s="64"/>
      <c r="Y20" s="62" t="s">
        <v>43</v>
      </c>
      <c r="AA20" s="62">
        <v>286604</v>
      </c>
      <c r="AB20" s="62">
        <v>100</v>
      </c>
      <c r="AH20" s="64"/>
      <c r="AK20" s="62" t="s">
        <v>69</v>
      </c>
      <c r="AL20" s="62" t="s">
        <v>70</v>
      </c>
      <c r="AM20" s="62">
        <v>19597</v>
      </c>
      <c r="AN20" s="62">
        <v>0.9</v>
      </c>
      <c r="AV20" s="64"/>
      <c r="AZ20" s="62" t="s">
        <v>366</v>
      </c>
      <c r="BA20" s="62">
        <v>7349</v>
      </c>
      <c r="BB20" s="62">
        <v>0.3</v>
      </c>
      <c r="BH20" s="64"/>
      <c r="BQ20" s="64"/>
      <c r="BT20" s="62"/>
      <c r="BU20" s="62" t="s">
        <v>332</v>
      </c>
      <c r="BV20" s="62">
        <v>1599595</v>
      </c>
      <c r="BW20" s="62">
        <v>72.599999999999994</v>
      </c>
      <c r="BX20" s="62"/>
      <c r="BZ20" s="62" t="s">
        <v>480</v>
      </c>
      <c r="CA20" s="24" t="s">
        <v>359</v>
      </c>
      <c r="CB20" s="62">
        <f>BV129</f>
        <v>340496</v>
      </c>
      <c r="CC20" s="35">
        <f t="shared" si="0"/>
        <v>0.15444460975176083</v>
      </c>
      <c r="CD20" s="35"/>
      <c r="CE20" s="64"/>
      <c r="CH20" s="24" t="s">
        <v>459</v>
      </c>
      <c r="CI20" s="62"/>
      <c r="CJ20" s="62"/>
      <c r="CK20" s="62"/>
      <c r="CL20" s="62"/>
      <c r="CN20" s="62" t="s">
        <v>480</v>
      </c>
      <c r="CO20" s="24" t="s">
        <v>359</v>
      </c>
      <c r="CP20" s="62">
        <f>SUM(CJ165:CJ166)</f>
        <v>210666</v>
      </c>
      <c r="CQ20" s="35">
        <f t="shared" si="1"/>
        <v>9.5555390248239169E-2</v>
      </c>
      <c r="CR20" s="35">
        <f t="shared" si="2"/>
        <v>-9.5555390248239169E-2</v>
      </c>
      <c r="CS20" s="76">
        <v>0.15444460975176083</v>
      </c>
    </row>
    <row r="21" spans="2:97" x14ac:dyDescent="0.25">
      <c r="G21" s="64"/>
      <c r="J21" s="112" t="s">
        <v>58</v>
      </c>
      <c r="K21" s="41">
        <v>0.14285991990980132</v>
      </c>
      <c r="L21" s="108">
        <v>2.2862089439916522E-2</v>
      </c>
      <c r="O21" s="112" t="s">
        <v>51</v>
      </c>
      <c r="P21" s="15">
        <v>0</v>
      </c>
      <c r="S21" s="30" t="s">
        <v>58</v>
      </c>
      <c r="T21" s="41">
        <v>0.19291913224158527</v>
      </c>
      <c r="V21" s="64"/>
      <c r="AH21" s="64"/>
      <c r="AK21" s="62" t="s">
        <v>43</v>
      </c>
      <c r="AM21" s="62">
        <v>2204648</v>
      </c>
      <c r="AN21" s="62">
        <v>100</v>
      </c>
      <c r="AV21" s="64"/>
      <c r="AZ21" s="62" t="s">
        <v>324</v>
      </c>
      <c r="BA21" s="62">
        <v>46543</v>
      </c>
      <c r="BB21" s="62">
        <v>2.1</v>
      </c>
      <c r="BH21" s="64"/>
      <c r="BQ21" s="64"/>
      <c r="BT21" s="62"/>
      <c r="BU21" s="62" t="s">
        <v>43</v>
      </c>
      <c r="BV21" s="62">
        <v>2177702</v>
      </c>
      <c r="BW21" s="62">
        <v>98.8</v>
      </c>
      <c r="BX21" s="62"/>
      <c r="BZ21" s="62" t="s">
        <v>481</v>
      </c>
      <c r="CA21" s="24" t="s">
        <v>360</v>
      </c>
      <c r="CB21" s="62">
        <f>BV139</f>
        <v>178821</v>
      </c>
      <c r="CC21" s="35">
        <f t="shared" si="0"/>
        <v>8.1110907500879958E-2</v>
      </c>
      <c r="CD21" s="35"/>
      <c r="CE21" s="64"/>
      <c r="CH21" s="62"/>
      <c r="CI21" s="62"/>
      <c r="CJ21" s="62" t="s">
        <v>3</v>
      </c>
      <c r="CK21" s="62"/>
      <c r="CL21" s="62"/>
      <c r="CN21" s="62" t="s">
        <v>481</v>
      </c>
      <c r="CO21" s="24" t="s">
        <v>360</v>
      </c>
      <c r="CP21" s="62">
        <f>SUM(CJ178:CJ179)</f>
        <v>102883</v>
      </c>
      <c r="CQ21" s="35">
        <f t="shared" si="1"/>
        <v>4.6666406610034801E-2</v>
      </c>
      <c r="CR21" s="35">
        <f t="shared" si="2"/>
        <v>-4.6666406610034801E-2</v>
      </c>
      <c r="CS21" s="76">
        <v>8.1110907500879958E-2</v>
      </c>
    </row>
    <row r="22" spans="2:97" x14ac:dyDescent="0.25">
      <c r="G22" s="64"/>
      <c r="J22" s="112" t="s">
        <v>59</v>
      </c>
      <c r="K22" s="15">
        <v>0.33331065451081782</v>
      </c>
      <c r="L22" s="108">
        <v>3.0797904797510184E-2</v>
      </c>
      <c r="O22" s="112" t="s">
        <v>56</v>
      </c>
      <c r="P22" s="15">
        <v>0</v>
      </c>
      <c r="S22" s="30" t="s">
        <v>59</v>
      </c>
      <c r="T22" s="41">
        <v>0.20858742293958196</v>
      </c>
      <c r="V22" s="64"/>
      <c r="AH22" s="64"/>
      <c r="AV22" s="64"/>
      <c r="AZ22" s="62" t="s">
        <v>325</v>
      </c>
      <c r="BA22" s="62">
        <v>31845</v>
      </c>
      <c r="BB22" s="62">
        <v>1.4</v>
      </c>
      <c r="BH22" s="64"/>
      <c r="BQ22" s="64"/>
      <c r="BT22" s="62" t="s">
        <v>69</v>
      </c>
      <c r="BU22" s="62" t="s">
        <v>70</v>
      </c>
      <c r="BV22" s="62">
        <v>26946</v>
      </c>
      <c r="BW22" s="62">
        <v>1.2</v>
      </c>
      <c r="BX22" s="62"/>
      <c r="CA22" s="62"/>
      <c r="CC22" s="62"/>
      <c r="CE22" s="64"/>
      <c r="CH22" s="62" t="s">
        <v>6</v>
      </c>
      <c r="CI22" s="62" t="s">
        <v>454</v>
      </c>
      <c r="CJ22" s="62">
        <v>61240</v>
      </c>
      <c r="CK22" s="62"/>
      <c r="CL22" s="62"/>
    </row>
    <row r="23" spans="2:97" x14ac:dyDescent="0.25">
      <c r="G23" s="64"/>
      <c r="J23" s="112" t="s">
        <v>60</v>
      </c>
      <c r="K23" s="41">
        <v>0.1111111111111111</v>
      </c>
      <c r="L23" s="108">
        <v>2.0532285794453823E-2</v>
      </c>
      <c r="O23" s="112" t="s">
        <v>62</v>
      </c>
      <c r="P23" s="15">
        <v>0</v>
      </c>
      <c r="S23" s="30" t="s">
        <v>60</v>
      </c>
      <c r="T23" s="23">
        <v>7.8862295762369611E-2</v>
      </c>
      <c r="V23" s="64"/>
      <c r="AH23" s="64"/>
      <c r="AV23" s="64"/>
      <c r="AZ23" s="62" t="s">
        <v>43</v>
      </c>
      <c r="BA23" s="62">
        <v>2185051</v>
      </c>
      <c r="BB23" s="62">
        <v>99.1</v>
      </c>
      <c r="BH23" s="64"/>
      <c r="BQ23" s="64"/>
      <c r="BT23" s="62" t="s">
        <v>43</v>
      </c>
      <c r="BU23" s="62"/>
      <c r="BV23" s="62">
        <v>2204648</v>
      </c>
      <c r="BW23" s="62">
        <v>100</v>
      </c>
      <c r="BX23" s="62"/>
      <c r="CA23" s="62"/>
      <c r="CC23" s="62"/>
      <c r="CE23" s="64"/>
      <c r="CH23" s="62"/>
      <c r="CI23" s="62" t="s">
        <v>455</v>
      </c>
      <c r="CJ23" s="62">
        <v>279255</v>
      </c>
      <c r="CK23" s="62"/>
      <c r="CL23" s="62"/>
    </row>
    <row r="24" spans="2:97" x14ac:dyDescent="0.25">
      <c r="G24" s="64"/>
      <c r="J24" s="112" t="s">
        <v>88</v>
      </c>
      <c r="K24" s="15">
        <v>0.33331065451081782</v>
      </c>
      <c r="L24" s="108">
        <v>0</v>
      </c>
      <c r="O24" s="112" t="s">
        <v>48</v>
      </c>
      <c r="P24" s="15">
        <v>0.10001632919660353</v>
      </c>
      <c r="S24" s="30" t="s">
        <v>88</v>
      </c>
      <c r="T24" s="41">
        <v>8.8901423056172532E-2</v>
      </c>
      <c r="V24" s="64"/>
      <c r="AH24" s="64"/>
      <c r="AV24" s="64"/>
      <c r="AY24" s="62" t="s">
        <v>69</v>
      </c>
      <c r="AZ24" s="62" t="s">
        <v>70</v>
      </c>
      <c r="BA24" s="62">
        <v>19597</v>
      </c>
      <c r="BB24" s="62">
        <v>0.9</v>
      </c>
      <c r="BH24" s="64"/>
      <c r="BQ24" s="64"/>
      <c r="BT24" s="62"/>
      <c r="BU24" s="62"/>
      <c r="BV24" s="62"/>
      <c r="BW24" s="62"/>
      <c r="BX24" s="62"/>
      <c r="CA24" s="62"/>
      <c r="CC24" s="62"/>
      <c r="CE24" s="64"/>
      <c r="CH24" s="62"/>
      <c r="CI24" s="62" t="s">
        <v>456</v>
      </c>
      <c r="CJ24" s="62">
        <v>139628</v>
      </c>
      <c r="CK24" s="62"/>
      <c r="CL24" s="62"/>
    </row>
    <row r="25" spans="2:97" x14ac:dyDescent="0.25">
      <c r="G25" s="64"/>
      <c r="J25" s="113" t="s">
        <v>259</v>
      </c>
      <c r="K25" s="23">
        <v>0.1</v>
      </c>
      <c r="L25" s="108">
        <v>1.9599999999999999E-2</v>
      </c>
      <c r="O25" s="112" t="s">
        <v>59</v>
      </c>
      <c r="P25" s="15">
        <v>0.33331065451081782</v>
      </c>
      <c r="S25" s="107" t="s">
        <v>259</v>
      </c>
      <c r="T25" s="41">
        <v>8.1821435191737416E-2</v>
      </c>
      <c r="V25" s="64"/>
      <c r="AH25" s="64"/>
      <c r="AV25" s="64"/>
      <c r="AY25" s="62" t="s">
        <v>43</v>
      </c>
      <c r="BA25" s="62">
        <v>2204648</v>
      </c>
      <c r="BB25" s="62">
        <v>100</v>
      </c>
      <c r="BH25" s="64"/>
      <c r="BQ25" s="64"/>
      <c r="BT25" s="62"/>
      <c r="BU25" s="62"/>
      <c r="BV25" s="62"/>
      <c r="BW25" s="62"/>
      <c r="BX25" s="62"/>
      <c r="CA25" s="62"/>
      <c r="CC25" s="62"/>
      <c r="CE25" s="64"/>
      <c r="CH25" s="62"/>
      <c r="CI25" s="62" t="s">
        <v>457</v>
      </c>
      <c r="CJ25" s="62">
        <v>17147</v>
      </c>
      <c r="CK25" s="62"/>
      <c r="CL25" s="62"/>
    </row>
    <row r="26" spans="2:97" x14ac:dyDescent="0.25">
      <c r="G26" s="64"/>
      <c r="J26" s="112" t="s">
        <v>61</v>
      </c>
      <c r="K26" s="15">
        <v>1</v>
      </c>
      <c r="L26" s="108">
        <v>0</v>
      </c>
      <c r="O26" s="112" t="s">
        <v>88</v>
      </c>
      <c r="P26" s="15">
        <v>0.33331065451081782</v>
      </c>
      <c r="S26" s="30" t="s">
        <v>61</v>
      </c>
      <c r="T26" s="41">
        <v>0.30681236094856507</v>
      </c>
      <c r="V26" s="64"/>
      <c r="AH26" s="64"/>
      <c r="AV26" s="64"/>
      <c r="BH26" s="64"/>
      <c r="BQ26" s="64"/>
      <c r="BT26" s="62"/>
      <c r="BU26" s="62"/>
      <c r="BV26" s="62"/>
      <c r="BW26" s="62"/>
      <c r="BX26" s="62"/>
      <c r="CA26" s="62"/>
      <c r="CC26" s="62"/>
      <c r="CE26" s="64"/>
      <c r="CH26" s="62"/>
      <c r="CI26" s="62" t="s">
        <v>458</v>
      </c>
      <c r="CJ26" s="62">
        <v>80837</v>
      </c>
      <c r="CK26" s="62"/>
      <c r="CL26" s="62"/>
    </row>
    <row r="27" spans="2:97" x14ac:dyDescent="0.25">
      <c r="G27" s="64"/>
      <c r="J27" s="112" t="s">
        <v>62</v>
      </c>
      <c r="K27" s="15">
        <v>0</v>
      </c>
      <c r="L27" s="108">
        <v>0</v>
      </c>
      <c r="O27" s="115" t="s">
        <v>188</v>
      </c>
      <c r="P27" s="55">
        <v>0.34899999999999998</v>
      </c>
      <c r="S27" s="30" t="s">
        <v>62</v>
      </c>
      <c r="T27" s="41">
        <v>0.16441678188154343</v>
      </c>
      <c r="V27" s="64"/>
      <c r="AH27" s="64"/>
      <c r="AV27" s="64"/>
      <c r="BH27" s="64"/>
      <c r="BQ27" s="64"/>
      <c r="BT27" s="24" t="s">
        <v>334</v>
      </c>
      <c r="BU27" s="62"/>
      <c r="BV27" s="62"/>
      <c r="BW27" s="62"/>
      <c r="BX27" s="62"/>
      <c r="CA27" s="62"/>
      <c r="CC27" s="62"/>
      <c r="CE27" s="64"/>
      <c r="CH27" s="62"/>
      <c r="CI27" s="62" t="s">
        <v>43</v>
      </c>
      <c r="CJ27" s="62">
        <v>578108</v>
      </c>
      <c r="CK27" s="62"/>
      <c r="CL27" s="62"/>
    </row>
    <row r="28" spans="2:97" x14ac:dyDescent="0.25">
      <c r="G28" s="64"/>
      <c r="J28" s="112" t="s">
        <v>63</v>
      </c>
      <c r="K28" s="41">
        <v>0.14583563671001268</v>
      </c>
      <c r="L28" s="108">
        <v>2.3058835536359026E-2</v>
      </c>
      <c r="O28" s="112" t="s">
        <v>57</v>
      </c>
      <c r="P28" s="15">
        <v>0.50010206164523374</v>
      </c>
      <c r="S28" s="30" t="s">
        <v>63</v>
      </c>
      <c r="T28" s="41">
        <v>8.9827356531953367E-2</v>
      </c>
      <c r="V28" s="64"/>
      <c r="AH28" s="64"/>
      <c r="AV28" s="64"/>
      <c r="BH28" s="64"/>
      <c r="BQ28" s="64"/>
      <c r="BT28" s="62"/>
      <c r="BU28" s="62"/>
      <c r="BV28" s="62" t="s">
        <v>3</v>
      </c>
      <c r="BW28" s="62" t="s">
        <v>4</v>
      </c>
      <c r="BX28" s="62"/>
      <c r="CA28" s="62"/>
      <c r="CC28" s="62"/>
      <c r="CE28" s="64"/>
      <c r="CH28" s="62" t="s">
        <v>69</v>
      </c>
      <c r="CI28" s="62" t="s">
        <v>70</v>
      </c>
      <c r="CJ28" s="62">
        <v>1626540</v>
      </c>
      <c r="CK28" s="62"/>
      <c r="CL28" s="62"/>
    </row>
    <row r="29" spans="2:97" ht="47.25" x14ac:dyDescent="0.25">
      <c r="G29" s="64"/>
      <c r="J29" s="114" t="s">
        <v>188</v>
      </c>
      <c r="K29" s="51">
        <v>0.34899999999999998</v>
      </c>
      <c r="L29" s="119">
        <v>3.1140831374731601E-2</v>
      </c>
      <c r="O29" s="116" t="s">
        <v>61</v>
      </c>
      <c r="P29" s="117">
        <v>1</v>
      </c>
      <c r="S29" s="50" t="s">
        <v>188</v>
      </c>
      <c r="T29" s="75">
        <v>0.32300000000000001</v>
      </c>
      <c r="V29" s="64"/>
      <c r="AH29" s="64"/>
      <c r="AV29" s="64"/>
      <c r="BH29" s="64"/>
      <c r="BQ29" s="64"/>
      <c r="BT29" s="62" t="s">
        <v>6</v>
      </c>
      <c r="BU29" s="62" t="s">
        <v>331</v>
      </c>
      <c r="BV29" s="62">
        <v>590356</v>
      </c>
      <c r="BW29" s="62">
        <v>26.8</v>
      </c>
      <c r="BX29" s="62"/>
      <c r="CA29" s="62"/>
      <c r="CC29" s="62"/>
      <c r="CE29" s="64"/>
      <c r="CH29" s="62" t="s">
        <v>43</v>
      </c>
      <c r="CI29" s="62"/>
      <c r="CJ29" s="62">
        <v>2204648</v>
      </c>
      <c r="CK29" s="62"/>
      <c r="CL29" s="62"/>
    </row>
    <row r="30" spans="2:97" x14ac:dyDescent="0.25">
      <c r="G30" s="64"/>
      <c r="V30" s="64"/>
      <c r="AH30" s="64"/>
      <c r="AV30" s="64"/>
      <c r="BH30" s="64"/>
      <c r="BQ30" s="64"/>
      <c r="BT30" s="62"/>
      <c r="BU30" s="62" t="s">
        <v>332</v>
      </c>
      <c r="BV30" s="62">
        <v>1587347</v>
      </c>
      <c r="BW30" s="62">
        <v>72</v>
      </c>
      <c r="BX30" s="62"/>
      <c r="CA30" s="62"/>
      <c r="CC30" s="62"/>
      <c r="CE30" s="64"/>
      <c r="CH30" s="62"/>
      <c r="CI30" s="62"/>
      <c r="CJ30" s="62"/>
      <c r="CK30" s="62"/>
      <c r="CL30" s="62"/>
    </row>
    <row r="31" spans="2:97" x14ac:dyDescent="0.25">
      <c r="G31" s="64"/>
      <c r="V31" s="64"/>
      <c r="AH31" s="64"/>
      <c r="AV31" s="64"/>
      <c r="BH31" s="64"/>
      <c r="BQ31" s="64"/>
      <c r="BT31" s="62"/>
      <c r="BU31" s="62" t="s">
        <v>43</v>
      </c>
      <c r="BV31" s="62">
        <v>2177702</v>
      </c>
      <c r="BW31" s="62">
        <v>98.8</v>
      </c>
      <c r="BX31" s="62"/>
      <c r="CA31" s="62"/>
      <c r="CC31" s="62"/>
      <c r="CE31" s="64"/>
      <c r="CH31" s="62"/>
      <c r="CI31" s="62"/>
      <c r="CJ31" s="62"/>
      <c r="CK31" s="62"/>
      <c r="CL31" s="62"/>
    </row>
    <row r="32" spans="2:97" x14ac:dyDescent="0.25">
      <c r="G32" s="64"/>
      <c r="V32" s="64"/>
      <c r="AH32" s="64"/>
      <c r="AV32" s="64"/>
      <c r="BH32" s="64"/>
      <c r="BQ32" s="64"/>
      <c r="BT32" s="62" t="s">
        <v>69</v>
      </c>
      <c r="BU32" s="62" t="s">
        <v>70</v>
      </c>
      <c r="BV32" s="62">
        <v>26946</v>
      </c>
      <c r="BW32" s="62">
        <v>1.2</v>
      </c>
      <c r="BX32" s="62"/>
      <c r="CA32" s="62"/>
      <c r="CC32" s="62"/>
      <c r="CE32" s="64"/>
      <c r="CH32" s="62"/>
      <c r="CI32" s="62"/>
      <c r="CJ32" s="62"/>
      <c r="CK32" s="62"/>
      <c r="CL32" s="62"/>
    </row>
    <row r="33" spans="7:90" x14ac:dyDescent="0.25">
      <c r="G33" s="64"/>
      <c r="J33" s="118"/>
      <c r="K33" s="118"/>
      <c r="L33" s="118"/>
      <c r="M33" s="118"/>
      <c r="V33" s="64"/>
      <c r="AH33" s="64"/>
      <c r="AV33" s="64"/>
      <c r="BH33" s="64"/>
      <c r="BQ33" s="64"/>
      <c r="BT33" s="62" t="s">
        <v>43</v>
      </c>
      <c r="BU33" s="62"/>
      <c r="BV33" s="62">
        <v>2204648</v>
      </c>
      <c r="BW33" s="62">
        <v>100</v>
      </c>
      <c r="BX33" s="62"/>
      <c r="CA33" s="62"/>
      <c r="CC33" s="62"/>
      <c r="CE33" s="64"/>
      <c r="CH33" s="24" t="s">
        <v>460</v>
      </c>
      <c r="CI33" s="62"/>
      <c r="CJ33" s="62"/>
      <c r="CK33" s="62"/>
      <c r="CL33" s="62"/>
    </row>
    <row r="34" spans="7:90" x14ac:dyDescent="0.25">
      <c r="G34" s="64"/>
      <c r="J34" s="118"/>
      <c r="K34" s="118"/>
      <c r="L34" s="118"/>
      <c r="M34" s="118"/>
      <c r="V34" s="64"/>
      <c r="AH34" s="64"/>
      <c r="AV34" s="64"/>
      <c r="BH34" s="64"/>
      <c r="BQ34" s="64"/>
      <c r="BT34" s="62"/>
      <c r="BU34" s="62"/>
      <c r="BV34" s="62"/>
      <c r="BW34" s="62"/>
      <c r="BX34" s="62"/>
      <c r="CA34" s="62"/>
      <c r="CC34" s="62"/>
      <c r="CE34" s="64"/>
      <c r="CH34" s="62"/>
      <c r="CI34" s="62"/>
      <c r="CJ34" s="62" t="s">
        <v>3</v>
      </c>
      <c r="CK34" s="62"/>
      <c r="CL34" s="62"/>
    </row>
    <row r="35" spans="7:90" ht="16.5" thickBot="1" x14ac:dyDescent="0.3">
      <c r="G35" s="64"/>
      <c r="J35" s="118"/>
      <c r="K35" s="118"/>
      <c r="L35" s="118"/>
      <c r="M35" s="118"/>
      <c r="V35" s="64"/>
      <c r="AH35" s="64"/>
      <c r="AV35" s="64"/>
      <c r="BH35" s="64"/>
      <c r="BQ35" s="64"/>
      <c r="BT35" s="62"/>
      <c r="BU35" s="62"/>
      <c r="BV35" s="62"/>
      <c r="BW35" s="62"/>
      <c r="BX35" s="62"/>
      <c r="CA35" s="62"/>
      <c r="CC35" s="62"/>
      <c r="CE35" s="64"/>
      <c r="CH35" s="62" t="s">
        <v>6</v>
      </c>
      <c r="CI35" s="62" t="s">
        <v>454</v>
      </c>
      <c r="CJ35" s="62">
        <v>88186</v>
      </c>
      <c r="CK35" s="62"/>
      <c r="CL35" s="62"/>
    </row>
    <row r="36" spans="7:90" x14ac:dyDescent="0.25">
      <c r="G36" s="64"/>
      <c r="J36" s="118"/>
      <c r="K36" s="118"/>
      <c r="L36" s="118"/>
      <c r="M36" s="118"/>
      <c r="O36" s="90"/>
      <c r="P36" s="91" t="s">
        <v>11</v>
      </c>
      <c r="Q36" s="91" t="s">
        <v>512</v>
      </c>
      <c r="R36" s="120" t="s">
        <v>402</v>
      </c>
      <c r="V36" s="64"/>
      <c r="AH36" s="64"/>
      <c r="AV36" s="64"/>
      <c r="BH36" s="64"/>
      <c r="BQ36" s="64"/>
      <c r="BT36" s="62"/>
      <c r="BU36" s="62"/>
      <c r="BV36" s="62"/>
      <c r="BW36" s="62"/>
      <c r="BX36" s="62"/>
      <c r="CA36" s="62"/>
      <c r="CC36" s="62"/>
      <c r="CE36" s="64"/>
      <c r="CH36" s="62"/>
      <c r="CI36" s="62" t="s">
        <v>455</v>
      </c>
      <c r="CJ36" s="62">
        <v>286604</v>
      </c>
      <c r="CK36" s="62"/>
      <c r="CL36" s="62"/>
    </row>
    <row r="37" spans="7:90" x14ac:dyDescent="0.25">
      <c r="G37" s="64"/>
      <c r="J37" s="118"/>
      <c r="K37" s="118"/>
      <c r="L37" s="118"/>
      <c r="M37" s="118"/>
      <c r="O37" s="121" t="s">
        <v>58</v>
      </c>
      <c r="P37" s="41">
        <v>0.14285991990980132</v>
      </c>
      <c r="Q37" s="70">
        <f>L21</f>
        <v>2.2862089439916522E-2</v>
      </c>
      <c r="R37" s="122">
        <f>T21</f>
        <v>0.19291913224158527</v>
      </c>
      <c r="V37" s="64"/>
      <c r="AH37" s="64"/>
      <c r="AV37" s="64"/>
      <c r="BH37" s="64"/>
      <c r="BQ37" s="64"/>
      <c r="BT37" s="24" t="s">
        <v>335</v>
      </c>
      <c r="BU37" s="62"/>
      <c r="BV37" s="62"/>
      <c r="BW37" s="62"/>
      <c r="BX37" s="62"/>
      <c r="CA37" s="62"/>
      <c r="CC37" s="62"/>
      <c r="CE37" s="64"/>
      <c r="CH37" s="62"/>
      <c r="CI37" s="62" t="s">
        <v>456</v>
      </c>
      <c r="CJ37" s="62">
        <v>117581</v>
      </c>
      <c r="CK37" s="62"/>
      <c r="CL37" s="62"/>
    </row>
    <row r="38" spans="7:90" x14ac:dyDescent="0.25">
      <c r="G38" s="64"/>
      <c r="J38" s="118"/>
      <c r="K38" s="118"/>
      <c r="L38" s="118"/>
      <c r="M38" s="118"/>
      <c r="O38" s="121" t="s">
        <v>50</v>
      </c>
      <c r="P38" s="41">
        <v>0.18181143419123788</v>
      </c>
      <c r="Q38" s="70">
        <f>L12</f>
        <v>2.5198350699083983E-2</v>
      </c>
      <c r="R38" s="122">
        <f>T12</f>
        <v>0.27268793526705104</v>
      </c>
      <c r="V38" s="64"/>
      <c r="AH38" s="64"/>
      <c r="AV38" s="64"/>
      <c r="BH38" s="64"/>
      <c r="BQ38" s="64"/>
      <c r="BT38" s="62"/>
      <c r="BU38" s="62"/>
      <c r="BV38" s="62" t="s">
        <v>3</v>
      </c>
      <c r="BW38" s="62" t="s">
        <v>4</v>
      </c>
      <c r="BX38" s="62"/>
      <c r="CA38" s="62"/>
      <c r="CC38" s="62"/>
      <c r="CE38" s="64"/>
      <c r="CH38" s="62"/>
      <c r="CI38" s="62" t="s">
        <v>457</v>
      </c>
      <c r="CJ38" s="62">
        <v>7349</v>
      </c>
      <c r="CK38" s="62"/>
      <c r="CL38" s="62"/>
    </row>
    <row r="39" spans="7:90" x14ac:dyDescent="0.25">
      <c r="G39" s="64"/>
      <c r="J39" s="118"/>
      <c r="K39" s="118"/>
      <c r="L39" s="118"/>
      <c r="M39" s="118"/>
      <c r="O39" s="121" t="s">
        <v>55</v>
      </c>
      <c r="P39" s="41">
        <v>0.27731103968055215</v>
      </c>
      <c r="Q39" s="70">
        <f>L18</f>
        <v>2.9247860755545516E-2</v>
      </c>
      <c r="R39" s="122">
        <f>T18</f>
        <v>0.11694161191872102</v>
      </c>
      <c r="V39" s="64"/>
      <c r="AH39" s="64"/>
      <c r="AV39" s="64"/>
      <c r="BH39" s="64"/>
      <c r="BQ39" s="64"/>
      <c r="BT39" s="62" t="s">
        <v>6</v>
      </c>
      <c r="BU39" s="62" t="s">
        <v>331</v>
      </c>
      <c r="BV39" s="62">
        <v>1526106</v>
      </c>
      <c r="BW39" s="62">
        <v>69.2</v>
      </c>
      <c r="BX39" s="62"/>
      <c r="CA39" s="62"/>
      <c r="CC39" s="62"/>
      <c r="CE39" s="64"/>
      <c r="CH39" s="62"/>
      <c r="CI39" s="62" t="s">
        <v>458</v>
      </c>
      <c r="CJ39" s="62">
        <v>90636</v>
      </c>
      <c r="CK39" s="62"/>
      <c r="CL39" s="62"/>
    </row>
    <row r="40" spans="7:90" x14ac:dyDescent="0.25">
      <c r="G40" s="64"/>
      <c r="J40" s="118"/>
      <c r="K40" s="118"/>
      <c r="L40" s="118"/>
      <c r="M40" s="118"/>
      <c r="O40" s="121" t="s">
        <v>52</v>
      </c>
      <c r="P40" s="41">
        <v>0.41935526350443786</v>
      </c>
      <c r="Q40" s="70">
        <f>L14</f>
        <v>3.2238966621647241E-2</v>
      </c>
      <c r="R40" s="122">
        <f>T14</f>
        <v>0.22435422164453778</v>
      </c>
      <c r="V40" s="64"/>
      <c r="AH40" s="64"/>
      <c r="AV40" s="64"/>
      <c r="BH40" s="64"/>
      <c r="BQ40" s="64"/>
      <c r="BT40" s="62"/>
      <c r="BU40" s="62" t="s">
        <v>332</v>
      </c>
      <c r="BV40" s="62">
        <v>651596</v>
      </c>
      <c r="BW40" s="62">
        <v>29.6</v>
      </c>
      <c r="BX40" s="62"/>
      <c r="CA40" s="62"/>
      <c r="CC40" s="62"/>
      <c r="CE40" s="64"/>
      <c r="CH40" s="62"/>
      <c r="CI40" s="62" t="s">
        <v>43</v>
      </c>
      <c r="CJ40" s="62">
        <v>590356</v>
      </c>
      <c r="CK40" s="62"/>
      <c r="CL40" s="62"/>
    </row>
    <row r="41" spans="7:90" ht="16.5" thickBot="1" x14ac:dyDescent="0.3">
      <c r="G41" s="64"/>
      <c r="J41" s="118"/>
      <c r="K41" s="118"/>
      <c r="L41" s="118"/>
      <c r="M41" s="118"/>
      <c r="O41" s="123" t="s">
        <v>45</v>
      </c>
      <c r="P41" s="124">
        <v>0.49038503055829236</v>
      </c>
      <c r="Q41" s="96">
        <f>L8</f>
        <v>3.2660626195879935E-2</v>
      </c>
      <c r="R41" s="100">
        <f>T8</f>
        <v>0.4636029800014988</v>
      </c>
      <c r="V41" s="64"/>
      <c r="AH41" s="64"/>
      <c r="AV41" s="64"/>
      <c r="BH41" s="64"/>
      <c r="BQ41" s="64"/>
      <c r="BT41" s="62"/>
      <c r="BU41" s="62" t="s">
        <v>43</v>
      </c>
      <c r="BV41" s="62">
        <v>2177702</v>
      </c>
      <c r="BW41" s="62">
        <v>98.8</v>
      </c>
      <c r="BX41" s="62"/>
      <c r="CA41" s="62"/>
      <c r="CC41" s="62"/>
      <c r="CE41" s="64"/>
      <c r="CH41" s="62" t="s">
        <v>69</v>
      </c>
      <c r="CI41" s="62" t="s">
        <v>70</v>
      </c>
      <c r="CJ41" s="62">
        <v>1614292</v>
      </c>
      <c r="CK41" s="62"/>
      <c r="CL41" s="62"/>
    </row>
    <row r="42" spans="7:90" x14ac:dyDescent="0.25">
      <c r="G42" s="64"/>
      <c r="J42" s="118"/>
      <c r="K42" s="118"/>
      <c r="L42" s="118"/>
      <c r="M42" s="118"/>
      <c r="V42" s="64"/>
      <c r="AH42" s="64"/>
      <c r="AV42" s="64"/>
      <c r="BH42" s="64"/>
      <c r="BQ42" s="64"/>
      <c r="BT42" s="62" t="s">
        <v>69</v>
      </c>
      <c r="BU42" s="62" t="s">
        <v>70</v>
      </c>
      <c r="BV42" s="62">
        <v>26946</v>
      </c>
      <c r="BW42" s="62">
        <v>1.2</v>
      </c>
      <c r="BX42" s="62"/>
      <c r="CA42" s="62"/>
      <c r="CC42" s="62"/>
      <c r="CE42" s="64"/>
      <c r="CH42" s="62" t="s">
        <v>43</v>
      </c>
      <c r="CI42" s="62"/>
      <c r="CJ42" s="62">
        <v>2204648</v>
      </c>
      <c r="CK42" s="62"/>
      <c r="CL42" s="62"/>
    </row>
    <row r="43" spans="7:90" x14ac:dyDescent="0.25">
      <c r="G43" s="64"/>
      <c r="J43" s="118"/>
      <c r="K43" s="118"/>
      <c r="L43" s="118"/>
      <c r="M43" s="118"/>
      <c r="V43" s="64"/>
      <c r="AH43" s="64"/>
      <c r="AV43" s="64"/>
      <c r="BH43" s="64"/>
      <c r="BQ43" s="64"/>
      <c r="BT43" s="62" t="s">
        <v>43</v>
      </c>
      <c r="BU43" s="62"/>
      <c r="BV43" s="62">
        <v>2204648</v>
      </c>
      <c r="BW43" s="62">
        <v>100</v>
      </c>
      <c r="BX43" s="62"/>
      <c r="CA43" s="62"/>
      <c r="CC43" s="62"/>
      <c r="CE43" s="64"/>
      <c r="CH43" s="62"/>
      <c r="CI43" s="62"/>
      <c r="CJ43" s="62"/>
      <c r="CK43" s="62"/>
      <c r="CL43" s="62"/>
    </row>
    <row r="44" spans="7:90" x14ac:dyDescent="0.25">
      <c r="G44" s="64"/>
      <c r="J44" s="118"/>
      <c r="K44" s="118"/>
      <c r="L44" s="118"/>
      <c r="M44" s="118"/>
      <c r="V44" s="64"/>
      <c r="AH44" s="64"/>
      <c r="AV44" s="64"/>
      <c r="BH44" s="64"/>
      <c r="BQ44" s="64"/>
      <c r="BT44" s="62"/>
      <c r="BU44" s="62"/>
      <c r="BV44" s="62"/>
      <c r="BW44" s="62"/>
      <c r="BX44" s="62"/>
      <c r="CA44" s="62"/>
      <c r="CC44" s="62"/>
      <c r="CE44" s="64"/>
      <c r="CH44" s="62"/>
      <c r="CI44" s="62"/>
      <c r="CJ44" s="62"/>
      <c r="CK44" s="62"/>
      <c r="CL44" s="62"/>
    </row>
    <row r="45" spans="7:90" x14ac:dyDescent="0.25">
      <c r="G45" s="64"/>
      <c r="J45" s="118"/>
      <c r="K45" s="118"/>
      <c r="L45" s="118"/>
      <c r="M45" s="118"/>
      <c r="V45" s="64"/>
      <c r="AH45" s="64"/>
      <c r="AV45" s="64"/>
      <c r="BH45" s="64"/>
      <c r="BQ45" s="64"/>
      <c r="BT45" s="62"/>
      <c r="BU45" s="62"/>
      <c r="BV45" s="62"/>
      <c r="BW45" s="62"/>
      <c r="BX45" s="62"/>
      <c r="CA45" s="62"/>
      <c r="CC45" s="62"/>
      <c r="CE45" s="64"/>
      <c r="CH45" s="62"/>
      <c r="CI45" s="62"/>
      <c r="CJ45" s="62"/>
      <c r="CK45" s="62"/>
      <c r="CL45" s="62"/>
    </row>
    <row r="46" spans="7:90" x14ac:dyDescent="0.25">
      <c r="G46" s="64"/>
      <c r="J46" s="118"/>
      <c r="K46" s="118"/>
      <c r="L46" s="118"/>
      <c r="M46" s="118"/>
      <c r="V46" s="64"/>
      <c r="AH46" s="64"/>
      <c r="AV46" s="64"/>
      <c r="BH46" s="64"/>
      <c r="BQ46" s="64"/>
      <c r="BT46" s="62"/>
      <c r="BU46" s="62"/>
      <c r="BV46" s="62"/>
      <c r="BW46" s="62"/>
      <c r="BX46" s="62"/>
      <c r="CA46" s="62"/>
      <c r="CC46" s="62"/>
      <c r="CE46" s="64"/>
      <c r="CH46" s="24" t="s">
        <v>461</v>
      </c>
      <c r="CI46" s="62"/>
      <c r="CJ46" s="62"/>
      <c r="CK46" s="62"/>
      <c r="CL46" s="62"/>
    </row>
    <row r="47" spans="7:90" x14ac:dyDescent="0.25">
      <c r="G47" s="64"/>
      <c r="J47" s="118"/>
      <c r="K47" s="118"/>
      <c r="L47" s="118"/>
      <c r="M47" s="118"/>
      <c r="V47" s="64"/>
      <c r="AH47" s="64"/>
      <c r="AV47" s="64"/>
      <c r="BH47" s="64"/>
      <c r="BQ47" s="64"/>
      <c r="BT47" s="24" t="s">
        <v>336</v>
      </c>
      <c r="BU47" s="62"/>
      <c r="BV47" s="62"/>
      <c r="BW47" s="62"/>
      <c r="BX47" s="62"/>
      <c r="CA47" s="62"/>
      <c r="CC47" s="62"/>
      <c r="CE47" s="64"/>
      <c r="CH47" s="62"/>
      <c r="CI47" s="62"/>
      <c r="CJ47" s="62" t="s">
        <v>3</v>
      </c>
      <c r="CK47" s="62"/>
      <c r="CL47" s="62"/>
    </row>
    <row r="48" spans="7:90" x14ac:dyDescent="0.25">
      <c r="G48" s="64"/>
      <c r="J48" s="118"/>
      <c r="K48" s="118"/>
      <c r="L48" s="118"/>
      <c r="M48" s="118"/>
      <c r="V48" s="64"/>
      <c r="AH48" s="64"/>
      <c r="AV48" s="64"/>
      <c r="BH48" s="64"/>
      <c r="BQ48" s="64"/>
      <c r="BT48" s="62"/>
      <c r="BU48" s="62"/>
      <c r="BV48" s="62" t="s">
        <v>3</v>
      </c>
      <c r="BW48" s="62" t="s">
        <v>4</v>
      </c>
      <c r="BX48" s="62"/>
      <c r="CA48" s="62"/>
      <c r="CC48" s="62"/>
      <c r="CE48" s="64"/>
      <c r="CH48" s="62" t="s">
        <v>6</v>
      </c>
      <c r="CI48" s="62" t="s">
        <v>454</v>
      </c>
      <c r="CJ48" s="62">
        <v>578108</v>
      </c>
      <c r="CK48" s="62"/>
      <c r="CL48" s="62"/>
    </row>
    <row r="49" spans="7:90" x14ac:dyDescent="0.25">
      <c r="G49" s="64"/>
      <c r="J49" s="118"/>
      <c r="K49" s="118"/>
      <c r="L49" s="118"/>
      <c r="M49" s="118"/>
      <c r="V49" s="64"/>
      <c r="AH49" s="64"/>
      <c r="AV49" s="64"/>
      <c r="BH49" s="64"/>
      <c r="BQ49" s="64"/>
      <c r="BT49" s="62" t="s">
        <v>6</v>
      </c>
      <c r="BU49" s="62" t="s">
        <v>331</v>
      </c>
      <c r="BV49" s="62">
        <v>1317890</v>
      </c>
      <c r="BW49" s="62">
        <v>59.8</v>
      </c>
      <c r="BX49" s="62"/>
      <c r="CA49" s="62"/>
      <c r="CC49" s="62"/>
      <c r="CE49" s="64"/>
      <c r="CH49" s="62"/>
      <c r="CI49" s="62" t="s">
        <v>455</v>
      </c>
      <c r="CJ49" s="62">
        <v>541364</v>
      </c>
      <c r="CK49" s="62"/>
      <c r="CL49" s="62"/>
    </row>
    <row r="50" spans="7:90" x14ac:dyDescent="0.25">
      <c r="G50" s="64"/>
      <c r="J50" s="118"/>
      <c r="K50" s="118"/>
      <c r="L50" s="118"/>
      <c r="M50" s="118"/>
      <c r="V50" s="64"/>
      <c r="AH50" s="64"/>
      <c r="AV50" s="64"/>
      <c r="BH50" s="64"/>
      <c r="BQ50" s="64"/>
      <c r="BT50" s="62"/>
      <c r="BU50" s="62" t="s">
        <v>332</v>
      </c>
      <c r="BV50" s="62">
        <v>859813</v>
      </c>
      <c r="BW50" s="62">
        <v>39</v>
      </c>
      <c r="BX50" s="62"/>
      <c r="CA50" s="62"/>
      <c r="CC50" s="62"/>
      <c r="CE50" s="64"/>
      <c r="CH50" s="62"/>
      <c r="CI50" s="62" t="s">
        <v>456</v>
      </c>
      <c r="CJ50" s="62">
        <v>208217</v>
      </c>
      <c r="CK50" s="62"/>
      <c r="CL50" s="62"/>
    </row>
    <row r="51" spans="7:90" x14ac:dyDescent="0.25">
      <c r="G51" s="64"/>
      <c r="J51" s="118"/>
      <c r="K51" s="118"/>
      <c r="L51" s="118"/>
      <c r="M51" s="118"/>
      <c r="V51" s="64"/>
      <c r="AH51" s="64"/>
      <c r="AV51" s="64"/>
      <c r="BH51" s="64"/>
      <c r="BQ51" s="64"/>
      <c r="BT51" s="62"/>
      <c r="BU51" s="62" t="s">
        <v>43</v>
      </c>
      <c r="BV51" s="62">
        <v>2177702</v>
      </c>
      <c r="BW51" s="62">
        <v>98.8</v>
      </c>
      <c r="BX51" s="62"/>
      <c r="CA51" s="62"/>
      <c r="CC51" s="62"/>
      <c r="CE51" s="64"/>
      <c r="CH51" s="62"/>
      <c r="CI51" s="62" t="s">
        <v>457</v>
      </c>
      <c r="CJ51" s="62">
        <v>29395</v>
      </c>
      <c r="CK51" s="62"/>
      <c r="CL51" s="62"/>
    </row>
    <row r="52" spans="7:90" x14ac:dyDescent="0.25">
      <c r="G52" s="64"/>
      <c r="J52" s="118"/>
      <c r="K52" s="118"/>
      <c r="L52" s="118"/>
      <c r="M52" s="118"/>
      <c r="V52" s="64"/>
      <c r="AH52" s="64"/>
      <c r="AV52" s="64"/>
      <c r="BH52" s="64"/>
      <c r="BQ52" s="64"/>
      <c r="BT52" s="62" t="s">
        <v>69</v>
      </c>
      <c r="BU52" s="62" t="s">
        <v>70</v>
      </c>
      <c r="BV52" s="62">
        <v>26946</v>
      </c>
      <c r="BW52" s="62">
        <v>1.2</v>
      </c>
      <c r="BX52" s="62"/>
      <c r="CA52" s="62"/>
      <c r="CC52" s="62"/>
      <c r="CE52" s="64"/>
      <c r="CH52" s="62"/>
      <c r="CI52" s="62" t="s">
        <v>458</v>
      </c>
      <c r="CJ52" s="62">
        <v>169023</v>
      </c>
      <c r="CK52" s="62"/>
      <c r="CL52" s="62"/>
    </row>
    <row r="53" spans="7:90" x14ac:dyDescent="0.25">
      <c r="G53" s="64"/>
      <c r="J53" s="118"/>
      <c r="K53" s="118"/>
      <c r="L53" s="118"/>
      <c r="M53" s="118"/>
      <c r="V53" s="64"/>
      <c r="AH53" s="64"/>
      <c r="AV53" s="64"/>
      <c r="BH53" s="64"/>
      <c r="BQ53" s="64"/>
      <c r="BT53" s="62" t="s">
        <v>43</v>
      </c>
      <c r="BU53" s="62"/>
      <c r="BV53" s="62">
        <v>2204648</v>
      </c>
      <c r="BW53" s="62">
        <v>100</v>
      </c>
      <c r="BX53" s="62"/>
      <c r="CA53" s="62"/>
      <c r="CC53" s="62"/>
      <c r="CE53" s="64"/>
      <c r="CH53" s="62"/>
      <c r="CI53" s="62" t="s">
        <v>43</v>
      </c>
      <c r="CJ53" s="62">
        <v>1526106</v>
      </c>
      <c r="CK53" s="62"/>
      <c r="CL53" s="62"/>
    </row>
    <row r="54" spans="7:90" x14ac:dyDescent="0.25">
      <c r="G54" s="64"/>
      <c r="J54" s="118"/>
      <c r="K54" s="118"/>
      <c r="L54" s="118"/>
      <c r="M54" s="118"/>
      <c r="V54" s="64"/>
      <c r="AH54" s="64"/>
      <c r="AV54" s="64"/>
      <c r="BH54" s="64"/>
      <c r="BQ54" s="64"/>
      <c r="BT54" s="62"/>
      <c r="BU54" s="62"/>
      <c r="BV54" s="62"/>
      <c r="BW54" s="62"/>
      <c r="BX54" s="62"/>
      <c r="CA54" s="62"/>
      <c r="CC54" s="62"/>
      <c r="CE54" s="64"/>
      <c r="CH54" s="62" t="s">
        <v>69</v>
      </c>
      <c r="CI54" s="62" t="s">
        <v>70</v>
      </c>
      <c r="CJ54" s="62">
        <v>678542</v>
      </c>
      <c r="CK54" s="62"/>
      <c r="CL54" s="62"/>
    </row>
    <row r="55" spans="7:90" x14ac:dyDescent="0.25">
      <c r="G55" s="64"/>
      <c r="J55" s="118"/>
      <c r="K55" s="118"/>
      <c r="L55" s="118"/>
      <c r="M55" s="118"/>
      <c r="V55" s="64"/>
      <c r="AH55" s="64"/>
      <c r="AV55" s="64"/>
      <c r="BH55" s="64"/>
      <c r="BQ55" s="64"/>
      <c r="BT55" s="62"/>
      <c r="BU55" s="62"/>
      <c r="BV55" s="62"/>
      <c r="BW55" s="62"/>
      <c r="BX55" s="62"/>
      <c r="CA55" s="62"/>
      <c r="CC55" s="62"/>
      <c r="CE55" s="64"/>
      <c r="CH55" s="62" t="s">
        <v>43</v>
      </c>
      <c r="CI55" s="62"/>
      <c r="CJ55" s="62">
        <v>2204648</v>
      </c>
      <c r="CK55" s="62"/>
      <c r="CL55" s="62"/>
    </row>
    <row r="56" spans="7:90" x14ac:dyDescent="0.25">
      <c r="G56" s="64"/>
      <c r="J56" s="118"/>
      <c r="K56" s="118"/>
      <c r="L56" s="118"/>
      <c r="M56" s="118"/>
      <c r="V56" s="64"/>
      <c r="AH56" s="64"/>
      <c r="AV56" s="64"/>
      <c r="BH56" s="64"/>
      <c r="BQ56" s="64"/>
      <c r="BT56" s="62"/>
      <c r="BU56" s="62"/>
      <c r="BV56" s="62"/>
      <c r="BW56" s="62"/>
      <c r="BX56" s="62"/>
      <c r="CA56" s="62"/>
      <c r="CC56" s="62"/>
      <c r="CE56" s="64"/>
      <c r="CH56" s="62"/>
      <c r="CI56" s="62"/>
      <c r="CJ56" s="62"/>
      <c r="CK56" s="62"/>
      <c r="CL56" s="62"/>
    </row>
    <row r="57" spans="7:90" x14ac:dyDescent="0.25">
      <c r="G57" s="64"/>
      <c r="J57" s="118"/>
      <c r="K57" s="118"/>
      <c r="L57" s="118"/>
      <c r="M57" s="118"/>
      <c r="V57" s="64"/>
      <c r="AH57" s="64"/>
      <c r="AV57" s="64"/>
      <c r="BH57" s="64"/>
      <c r="BQ57" s="64"/>
      <c r="BT57" s="24" t="s">
        <v>337</v>
      </c>
      <c r="BU57" s="62"/>
      <c r="BV57" s="62"/>
      <c r="BW57" s="62"/>
      <c r="BX57" s="62"/>
      <c r="CA57" s="62"/>
      <c r="CC57" s="62"/>
      <c r="CE57" s="64"/>
      <c r="CH57" s="62"/>
      <c r="CI57" s="62"/>
      <c r="CJ57" s="62"/>
      <c r="CK57" s="62"/>
      <c r="CL57" s="62"/>
    </row>
    <row r="58" spans="7:90" x14ac:dyDescent="0.25">
      <c r="G58" s="64"/>
      <c r="J58" s="118"/>
      <c r="K58" s="118"/>
      <c r="L58" s="118"/>
      <c r="M58" s="118"/>
      <c r="V58" s="64"/>
      <c r="AH58" s="64"/>
      <c r="AV58" s="64"/>
      <c r="BH58" s="64"/>
      <c r="BQ58" s="64"/>
      <c r="BT58" s="62"/>
      <c r="BU58" s="62"/>
      <c r="BV58" s="62" t="s">
        <v>3</v>
      </c>
      <c r="BW58" s="62" t="s">
        <v>4</v>
      </c>
      <c r="BX58" s="62"/>
      <c r="CA58" s="62"/>
      <c r="CC58" s="62"/>
      <c r="CE58" s="64"/>
      <c r="CH58" s="62"/>
      <c r="CI58" s="62"/>
      <c r="CJ58" s="62"/>
      <c r="CK58" s="62"/>
      <c r="CL58" s="62"/>
    </row>
    <row r="59" spans="7:90" x14ac:dyDescent="0.25">
      <c r="G59" s="64"/>
      <c r="J59" s="118"/>
      <c r="K59" s="118"/>
      <c r="L59" s="118"/>
      <c r="M59" s="118"/>
      <c r="V59" s="64"/>
      <c r="AH59" s="64"/>
      <c r="AV59" s="64"/>
      <c r="BH59" s="64"/>
      <c r="BQ59" s="64"/>
      <c r="BT59" s="62" t="s">
        <v>6</v>
      </c>
      <c r="BU59" s="62" t="s">
        <v>331</v>
      </c>
      <c r="BV59" s="62">
        <v>1021487</v>
      </c>
      <c r="BW59" s="62">
        <v>46.3</v>
      </c>
      <c r="BX59" s="62"/>
      <c r="CA59" s="62"/>
      <c r="CC59" s="62"/>
      <c r="CE59" s="64"/>
      <c r="CH59" s="24" t="s">
        <v>462</v>
      </c>
      <c r="CI59" s="62"/>
      <c r="CJ59" s="62"/>
      <c r="CK59" s="62"/>
      <c r="CL59" s="62"/>
    </row>
    <row r="60" spans="7:90" x14ac:dyDescent="0.25">
      <c r="G60" s="64"/>
      <c r="J60" s="118"/>
      <c r="K60" s="118"/>
      <c r="L60" s="118"/>
      <c r="M60" s="118"/>
      <c r="V60" s="64"/>
      <c r="AH60" s="64"/>
      <c r="AV60" s="64"/>
      <c r="BH60" s="64"/>
      <c r="BQ60" s="64"/>
      <c r="BT60" s="62"/>
      <c r="BU60" s="62" t="s">
        <v>332</v>
      </c>
      <c r="BV60" s="62">
        <v>1156215</v>
      </c>
      <c r="BW60" s="62">
        <v>52.4</v>
      </c>
      <c r="BX60" s="62"/>
      <c r="CA60" s="62"/>
      <c r="CC60" s="62"/>
      <c r="CE60" s="64"/>
      <c r="CH60" s="62"/>
      <c r="CI60" s="62"/>
      <c r="CJ60" s="62" t="s">
        <v>3</v>
      </c>
      <c r="CK60" s="62"/>
      <c r="CL60" s="62"/>
    </row>
    <row r="61" spans="7:90" x14ac:dyDescent="0.25">
      <c r="G61" s="64"/>
      <c r="J61" s="118"/>
      <c r="K61" s="118"/>
      <c r="L61" s="118"/>
      <c r="M61" s="118"/>
      <c r="V61" s="64"/>
      <c r="AH61" s="64"/>
      <c r="AV61" s="64"/>
      <c r="BH61" s="64"/>
      <c r="BQ61" s="64"/>
      <c r="BT61" s="62"/>
      <c r="BU61" s="62" t="s">
        <v>43</v>
      </c>
      <c r="BV61" s="62">
        <v>2177702</v>
      </c>
      <c r="BW61" s="62">
        <v>98.8</v>
      </c>
      <c r="BX61" s="62"/>
      <c r="CA61" s="62"/>
      <c r="CC61" s="62"/>
      <c r="CE61" s="64"/>
      <c r="CH61" s="62" t="s">
        <v>6</v>
      </c>
      <c r="CI61" s="62" t="s">
        <v>454</v>
      </c>
      <c r="CJ61" s="62">
        <v>225364</v>
      </c>
      <c r="CK61" s="62"/>
      <c r="CL61" s="62"/>
    </row>
    <row r="62" spans="7:90" x14ac:dyDescent="0.25">
      <c r="G62" s="64"/>
      <c r="J62" s="118"/>
      <c r="K62" s="118"/>
      <c r="L62" s="118"/>
      <c r="M62" s="118"/>
      <c r="V62" s="64"/>
      <c r="AH62" s="64"/>
      <c r="AV62" s="64"/>
      <c r="BH62" s="64"/>
      <c r="BQ62" s="64"/>
      <c r="BT62" s="62" t="s">
        <v>69</v>
      </c>
      <c r="BU62" s="62" t="s">
        <v>70</v>
      </c>
      <c r="BV62" s="62">
        <v>26946</v>
      </c>
      <c r="BW62" s="62">
        <v>1.2</v>
      </c>
      <c r="BX62" s="62"/>
      <c r="CA62" s="62"/>
      <c r="CC62" s="62"/>
      <c r="CE62" s="64"/>
      <c r="CH62" s="62"/>
      <c r="CI62" s="62" t="s">
        <v>455</v>
      </c>
      <c r="CJ62" s="62">
        <v>587906</v>
      </c>
      <c r="CK62" s="62"/>
      <c r="CL62" s="62"/>
    </row>
    <row r="63" spans="7:90" x14ac:dyDescent="0.25">
      <c r="G63" s="64"/>
      <c r="J63" s="118"/>
      <c r="K63" s="118"/>
      <c r="L63" s="118"/>
      <c r="M63" s="118"/>
      <c r="V63" s="64"/>
      <c r="AH63" s="64"/>
      <c r="AV63" s="64"/>
      <c r="BH63" s="64"/>
      <c r="BQ63" s="64"/>
      <c r="BT63" s="62" t="s">
        <v>43</v>
      </c>
      <c r="BU63" s="62"/>
      <c r="BV63" s="62">
        <v>2204648</v>
      </c>
      <c r="BW63" s="62">
        <v>100</v>
      </c>
      <c r="BX63" s="62"/>
      <c r="CA63" s="62"/>
      <c r="CC63" s="62"/>
      <c r="CE63" s="64"/>
      <c r="CH63" s="62"/>
      <c r="CI63" s="62" t="s">
        <v>456</v>
      </c>
      <c r="CJ63" s="62">
        <v>195969</v>
      </c>
      <c r="CK63" s="62"/>
      <c r="CL63" s="62"/>
    </row>
    <row r="64" spans="7:90" x14ac:dyDescent="0.25">
      <c r="G64" s="64"/>
      <c r="J64" s="118"/>
      <c r="K64" s="118"/>
      <c r="L64" s="118"/>
      <c r="M64" s="118"/>
      <c r="V64" s="64"/>
      <c r="AH64" s="64"/>
      <c r="AV64" s="64"/>
      <c r="BH64" s="64"/>
      <c r="BQ64" s="64"/>
      <c r="BT64" s="62"/>
      <c r="BU64" s="62"/>
      <c r="BV64" s="62"/>
      <c r="BW64" s="62"/>
      <c r="BX64" s="62"/>
      <c r="CA64" s="62"/>
      <c r="CC64" s="62"/>
      <c r="CE64" s="64"/>
      <c r="CH64" s="62"/>
      <c r="CI64" s="62" t="s">
        <v>457</v>
      </c>
      <c r="CJ64" s="62">
        <v>22046</v>
      </c>
      <c r="CK64" s="62"/>
      <c r="CL64" s="62"/>
    </row>
    <row r="65" spans="7:90" x14ac:dyDescent="0.25">
      <c r="G65" s="64"/>
      <c r="J65" s="118"/>
      <c r="K65" s="118"/>
      <c r="L65" s="118"/>
      <c r="M65" s="118"/>
      <c r="V65" s="64"/>
      <c r="AH65" s="64"/>
      <c r="AV65" s="64"/>
      <c r="BH65" s="64"/>
      <c r="BQ65" s="64"/>
      <c r="BT65" s="62"/>
      <c r="BU65" s="62"/>
      <c r="BV65" s="62"/>
      <c r="BW65" s="62"/>
      <c r="BX65" s="62"/>
      <c r="CA65" s="62"/>
      <c r="CC65" s="62"/>
      <c r="CE65" s="64"/>
      <c r="CH65" s="62"/>
      <c r="CI65" s="62" t="s">
        <v>458</v>
      </c>
      <c r="CJ65" s="62">
        <v>286604</v>
      </c>
      <c r="CK65" s="62"/>
      <c r="CL65" s="62"/>
    </row>
    <row r="66" spans="7:90" x14ac:dyDescent="0.25">
      <c r="G66" s="64"/>
      <c r="J66" s="118"/>
      <c r="K66" s="118"/>
      <c r="L66" s="118"/>
      <c r="M66" s="118"/>
      <c r="V66" s="64"/>
      <c r="AH66" s="64"/>
      <c r="AV66" s="64"/>
      <c r="BH66" s="64"/>
      <c r="BQ66" s="64"/>
      <c r="BT66" s="62"/>
      <c r="BU66" s="62"/>
      <c r="BV66" s="62"/>
      <c r="BW66" s="62"/>
      <c r="BX66" s="62"/>
      <c r="CA66" s="62"/>
      <c r="CC66" s="62"/>
      <c r="CE66" s="64"/>
      <c r="CH66" s="62"/>
      <c r="CI66" s="62" t="s">
        <v>43</v>
      </c>
      <c r="CJ66" s="62">
        <v>1317890</v>
      </c>
      <c r="CK66" s="62"/>
      <c r="CL66" s="62"/>
    </row>
    <row r="67" spans="7:90" x14ac:dyDescent="0.25">
      <c r="G67" s="64"/>
      <c r="J67" s="118"/>
      <c r="K67" s="118"/>
      <c r="L67" s="118"/>
      <c r="M67" s="118"/>
      <c r="V67" s="64"/>
      <c r="AH67" s="64"/>
      <c r="AV67" s="64"/>
      <c r="BH67" s="64"/>
      <c r="BQ67" s="64"/>
      <c r="BT67" s="24" t="s">
        <v>338</v>
      </c>
      <c r="BU67" s="62"/>
      <c r="BV67" s="62"/>
      <c r="BW67" s="62"/>
      <c r="BX67" s="62"/>
      <c r="CA67" s="62"/>
      <c r="CC67" s="62"/>
      <c r="CE67" s="64"/>
      <c r="CH67" s="62" t="s">
        <v>69</v>
      </c>
      <c r="CI67" s="62" t="s">
        <v>70</v>
      </c>
      <c r="CJ67" s="62">
        <v>886758</v>
      </c>
      <c r="CK67" s="62"/>
      <c r="CL67" s="62"/>
    </row>
    <row r="68" spans="7:90" x14ac:dyDescent="0.25">
      <c r="G68" s="64"/>
      <c r="J68" s="118"/>
      <c r="K68" s="118"/>
      <c r="L68" s="118"/>
      <c r="M68" s="118"/>
      <c r="V68" s="64"/>
      <c r="AH68" s="64"/>
      <c r="AV68" s="64"/>
      <c r="BH68" s="64"/>
      <c r="BQ68" s="64"/>
      <c r="BT68" s="62"/>
      <c r="BU68" s="62"/>
      <c r="BV68" s="62" t="s">
        <v>3</v>
      </c>
      <c r="BW68" s="62" t="s">
        <v>4</v>
      </c>
      <c r="BX68" s="62"/>
      <c r="CA68" s="62"/>
      <c r="CC68" s="62"/>
      <c r="CE68" s="64"/>
      <c r="CH68" s="62" t="s">
        <v>43</v>
      </c>
      <c r="CI68" s="62"/>
      <c r="CJ68" s="62">
        <v>2204648</v>
      </c>
      <c r="CK68" s="62"/>
      <c r="CL68" s="62"/>
    </row>
    <row r="69" spans="7:90" x14ac:dyDescent="0.25">
      <c r="G69" s="64"/>
      <c r="J69" s="118"/>
      <c r="K69" s="118"/>
      <c r="L69" s="118"/>
      <c r="M69" s="118"/>
      <c r="V69" s="64"/>
      <c r="AH69" s="64"/>
      <c r="AV69" s="64"/>
      <c r="BH69" s="64"/>
      <c r="BQ69" s="64"/>
      <c r="BT69" s="62" t="s">
        <v>6</v>
      </c>
      <c r="BU69" s="62" t="s">
        <v>331</v>
      </c>
      <c r="BV69" s="62">
        <v>832867</v>
      </c>
      <c r="BW69" s="62">
        <v>37.799999999999997</v>
      </c>
      <c r="BX69" s="62"/>
      <c r="CA69" s="62"/>
      <c r="CC69" s="62"/>
      <c r="CE69" s="64"/>
      <c r="CH69" s="62"/>
      <c r="CI69" s="62"/>
      <c r="CJ69" s="62"/>
      <c r="CK69" s="62"/>
      <c r="CL69" s="62"/>
    </row>
    <row r="70" spans="7:90" x14ac:dyDescent="0.25">
      <c r="G70" s="64"/>
      <c r="J70" s="118"/>
      <c r="K70" s="118"/>
      <c r="L70" s="118"/>
      <c r="M70" s="118"/>
      <c r="V70" s="64"/>
      <c r="AH70" s="64"/>
      <c r="AV70" s="64"/>
      <c r="BH70" s="64"/>
      <c r="BQ70" s="64"/>
      <c r="BT70" s="62"/>
      <c r="BU70" s="62" t="s">
        <v>332</v>
      </c>
      <c r="BV70" s="62">
        <v>1344835</v>
      </c>
      <c r="BW70" s="62">
        <v>61</v>
      </c>
      <c r="BX70" s="62"/>
      <c r="CA70" s="62"/>
      <c r="CC70" s="62"/>
      <c r="CE70" s="64"/>
      <c r="CH70" s="62"/>
      <c r="CI70" s="62"/>
      <c r="CJ70" s="62"/>
      <c r="CK70" s="62"/>
      <c r="CL70" s="62"/>
    </row>
    <row r="71" spans="7:90" x14ac:dyDescent="0.25">
      <c r="G71" s="64"/>
      <c r="J71" s="118"/>
      <c r="K71" s="118"/>
      <c r="L71" s="118"/>
      <c r="M71" s="118"/>
      <c r="V71" s="64"/>
      <c r="AH71" s="64"/>
      <c r="AV71" s="64"/>
      <c r="BH71" s="64"/>
      <c r="BQ71" s="64"/>
      <c r="BT71" s="62"/>
      <c r="BU71" s="62" t="s">
        <v>43</v>
      </c>
      <c r="BV71" s="62">
        <v>2177702</v>
      </c>
      <c r="BW71" s="62">
        <v>98.8</v>
      </c>
      <c r="BX71" s="62"/>
      <c r="CA71" s="62"/>
      <c r="CC71" s="62"/>
      <c r="CE71" s="64"/>
      <c r="CH71" s="62"/>
      <c r="CI71" s="62"/>
      <c r="CJ71" s="62"/>
      <c r="CK71" s="62"/>
      <c r="CL71" s="62"/>
    </row>
    <row r="72" spans="7:90" x14ac:dyDescent="0.25">
      <c r="G72" s="64"/>
      <c r="J72" s="118"/>
      <c r="K72" s="118"/>
      <c r="L72" s="118"/>
      <c r="M72" s="118"/>
      <c r="V72" s="64"/>
      <c r="AH72" s="64"/>
      <c r="AV72" s="64"/>
      <c r="BH72" s="64"/>
      <c r="BQ72" s="64"/>
      <c r="BT72" s="62" t="s">
        <v>69</v>
      </c>
      <c r="BU72" s="62" t="s">
        <v>70</v>
      </c>
      <c r="BV72" s="62">
        <v>26946</v>
      </c>
      <c r="BW72" s="62">
        <v>1.2</v>
      </c>
      <c r="BX72" s="62"/>
      <c r="CA72" s="62"/>
      <c r="CC72" s="62"/>
      <c r="CE72" s="64"/>
      <c r="CH72" s="24" t="s">
        <v>463</v>
      </c>
      <c r="CI72" s="62"/>
      <c r="CJ72" s="62"/>
      <c r="CK72" s="62"/>
      <c r="CL72" s="62"/>
    </row>
    <row r="73" spans="7:90" x14ac:dyDescent="0.25">
      <c r="G73" s="64"/>
      <c r="J73" s="118"/>
      <c r="K73" s="118"/>
      <c r="L73" s="118"/>
      <c r="M73" s="118"/>
      <c r="V73" s="64"/>
      <c r="AH73" s="64"/>
      <c r="AV73" s="64"/>
      <c r="BH73" s="64"/>
      <c r="BQ73" s="64"/>
      <c r="BT73" s="62" t="s">
        <v>43</v>
      </c>
      <c r="BU73" s="62"/>
      <c r="BV73" s="62">
        <v>2204648</v>
      </c>
      <c r="BW73" s="62">
        <v>100</v>
      </c>
      <c r="BX73" s="62"/>
      <c r="CA73" s="62"/>
      <c r="CC73" s="62"/>
      <c r="CE73" s="64"/>
      <c r="CH73" s="62"/>
      <c r="CI73" s="62"/>
      <c r="CJ73" s="62" t="s">
        <v>3</v>
      </c>
      <c r="CK73" s="62"/>
      <c r="CL73" s="62"/>
    </row>
    <row r="74" spans="7:90" x14ac:dyDescent="0.25">
      <c r="G74" s="64"/>
      <c r="J74" s="118"/>
      <c r="K74" s="118"/>
      <c r="L74" s="118"/>
      <c r="M74" s="118"/>
      <c r="V74" s="64"/>
      <c r="AH74" s="64"/>
      <c r="AV74" s="64"/>
      <c r="BH74" s="64"/>
      <c r="BQ74" s="64"/>
      <c r="BT74" s="62"/>
      <c r="BU74" s="62"/>
      <c r="BV74" s="62"/>
      <c r="BW74" s="62"/>
      <c r="BX74" s="62"/>
      <c r="CA74" s="62"/>
      <c r="CC74" s="62"/>
      <c r="CE74" s="64"/>
      <c r="CH74" s="62" t="s">
        <v>6</v>
      </c>
      <c r="CI74" s="62" t="s">
        <v>454</v>
      </c>
      <c r="CJ74" s="62">
        <v>144527</v>
      </c>
      <c r="CK74" s="62"/>
      <c r="CL74" s="62"/>
    </row>
    <row r="75" spans="7:90" x14ac:dyDescent="0.25">
      <c r="G75" s="64"/>
      <c r="J75" s="118"/>
      <c r="K75" s="118"/>
      <c r="L75" s="118"/>
      <c r="M75" s="118"/>
      <c r="V75" s="64"/>
      <c r="AH75" s="64"/>
      <c r="AV75" s="64"/>
      <c r="BH75" s="64"/>
      <c r="BQ75" s="64"/>
      <c r="BT75" s="62"/>
      <c r="BU75" s="62"/>
      <c r="BV75" s="62"/>
      <c r="BW75" s="62"/>
      <c r="BX75" s="62"/>
      <c r="CA75" s="62"/>
      <c r="CC75" s="62"/>
      <c r="CE75" s="64"/>
      <c r="CH75" s="62"/>
      <c r="CI75" s="62" t="s">
        <v>455</v>
      </c>
      <c r="CJ75" s="62">
        <v>440930</v>
      </c>
      <c r="CK75" s="62"/>
      <c r="CL75" s="62"/>
    </row>
    <row r="76" spans="7:90" x14ac:dyDescent="0.25">
      <c r="G76" s="64"/>
      <c r="J76" s="118"/>
      <c r="K76" s="118"/>
      <c r="L76" s="118"/>
      <c r="M76" s="118"/>
      <c r="V76" s="64"/>
      <c r="AH76" s="64"/>
      <c r="AV76" s="64"/>
      <c r="BH76" s="64"/>
      <c r="BQ76" s="64"/>
      <c r="BT76" s="62"/>
      <c r="BU76" s="62"/>
      <c r="BV76" s="62"/>
      <c r="BW76" s="62"/>
      <c r="BX76" s="62"/>
      <c r="CA76" s="62"/>
      <c r="CC76" s="62"/>
      <c r="CE76" s="64"/>
      <c r="CH76" s="62"/>
      <c r="CI76" s="62" t="s">
        <v>456</v>
      </c>
      <c r="CJ76" s="62">
        <v>183721</v>
      </c>
      <c r="CK76" s="62"/>
      <c r="CL76" s="62"/>
    </row>
    <row r="77" spans="7:90" x14ac:dyDescent="0.25">
      <c r="G77" s="64"/>
      <c r="J77" s="118"/>
      <c r="K77" s="118"/>
      <c r="L77" s="118"/>
      <c r="M77" s="118"/>
      <c r="V77" s="64"/>
      <c r="AH77" s="64"/>
      <c r="AV77" s="64"/>
      <c r="BH77" s="64"/>
      <c r="BQ77" s="64"/>
      <c r="BT77" s="24" t="s">
        <v>339</v>
      </c>
      <c r="BU77" s="62"/>
      <c r="BV77" s="62"/>
      <c r="BW77" s="62"/>
      <c r="BX77" s="62"/>
      <c r="CA77" s="62"/>
      <c r="CC77" s="62"/>
      <c r="CE77" s="64"/>
      <c r="CH77" s="62"/>
      <c r="CI77" s="62" t="s">
        <v>457</v>
      </c>
      <c r="CJ77" s="62">
        <v>14698</v>
      </c>
      <c r="CK77" s="62"/>
      <c r="CL77" s="62"/>
    </row>
    <row r="78" spans="7:90" x14ac:dyDescent="0.25">
      <c r="G78" s="64"/>
      <c r="J78" s="118"/>
      <c r="K78" s="118"/>
      <c r="L78" s="118"/>
      <c r="M78" s="118"/>
      <c r="V78" s="64"/>
      <c r="AH78" s="64"/>
      <c r="AV78" s="64"/>
      <c r="BH78" s="64"/>
      <c r="BQ78" s="64"/>
      <c r="BT78" s="62"/>
      <c r="BU78" s="62"/>
      <c r="BV78" s="62" t="s">
        <v>3</v>
      </c>
      <c r="BW78" s="62" t="s">
        <v>4</v>
      </c>
      <c r="BX78" s="62"/>
      <c r="CA78" s="62"/>
      <c r="CC78" s="62"/>
      <c r="CE78" s="64"/>
      <c r="CH78" s="62"/>
      <c r="CI78" s="62" t="s">
        <v>458</v>
      </c>
      <c r="CJ78" s="62">
        <v>237612</v>
      </c>
      <c r="CK78" s="62"/>
      <c r="CL78" s="62"/>
    </row>
    <row r="79" spans="7:90" x14ac:dyDescent="0.25">
      <c r="G79" s="64"/>
      <c r="J79" s="118"/>
      <c r="K79" s="118"/>
      <c r="L79" s="118"/>
      <c r="M79" s="118"/>
      <c r="V79" s="64"/>
      <c r="AH79" s="64"/>
      <c r="AV79" s="64"/>
      <c r="BH79" s="64"/>
      <c r="BQ79" s="64"/>
      <c r="BT79" s="62" t="s">
        <v>6</v>
      </c>
      <c r="BU79" s="62" t="s">
        <v>331</v>
      </c>
      <c r="BV79" s="62">
        <v>778976</v>
      </c>
      <c r="BW79" s="62">
        <v>35.299999999999997</v>
      </c>
      <c r="BX79" s="62"/>
      <c r="CA79" s="62"/>
      <c r="CC79" s="62"/>
      <c r="CE79" s="64"/>
      <c r="CH79" s="62"/>
      <c r="CI79" s="62" t="s">
        <v>43</v>
      </c>
      <c r="CJ79" s="62">
        <v>1021487</v>
      </c>
      <c r="CK79" s="62"/>
      <c r="CL79" s="62"/>
    </row>
    <row r="80" spans="7:90" x14ac:dyDescent="0.25">
      <c r="G80" s="64"/>
      <c r="J80" s="118"/>
      <c r="K80" s="118"/>
      <c r="L80" s="118"/>
      <c r="M80" s="118"/>
      <c r="V80" s="64"/>
      <c r="AH80" s="64"/>
      <c r="AV80" s="64"/>
      <c r="BH80" s="64"/>
      <c r="BQ80" s="64"/>
      <c r="BT80" s="62"/>
      <c r="BU80" s="62" t="s">
        <v>332</v>
      </c>
      <c r="BV80" s="62">
        <v>1398727</v>
      </c>
      <c r="BW80" s="62">
        <v>63.4</v>
      </c>
      <c r="BX80" s="62"/>
      <c r="CA80" s="62"/>
      <c r="CC80" s="62"/>
      <c r="CE80" s="64"/>
      <c r="CH80" s="62" t="s">
        <v>69</v>
      </c>
      <c r="CI80" s="62" t="s">
        <v>70</v>
      </c>
      <c r="CJ80" s="62">
        <v>1183161</v>
      </c>
      <c r="CK80" s="62"/>
      <c r="CL80" s="62"/>
    </row>
    <row r="81" spans="7:90" x14ac:dyDescent="0.25">
      <c r="G81" s="64"/>
      <c r="J81" s="118"/>
      <c r="K81" s="118"/>
      <c r="L81" s="118"/>
      <c r="M81" s="118"/>
      <c r="V81" s="64"/>
      <c r="AH81" s="64"/>
      <c r="AV81" s="64"/>
      <c r="BH81" s="64"/>
      <c r="BQ81" s="64"/>
      <c r="BT81" s="62"/>
      <c r="BU81" s="62" t="s">
        <v>43</v>
      </c>
      <c r="BV81" s="62">
        <v>2177702</v>
      </c>
      <c r="BW81" s="62">
        <v>98.8</v>
      </c>
      <c r="BX81" s="62"/>
      <c r="CA81" s="62"/>
      <c r="CC81" s="62"/>
      <c r="CE81" s="64"/>
      <c r="CH81" s="62" t="s">
        <v>43</v>
      </c>
      <c r="CI81" s="62"/>
      <c r="CJ81" s="62">
        <v>2204648</v>
      </c>
      <c r="CK81" s="62"/>
      <c r="CL81" s="62"/>
    </row>
    <row r="82" spans="7:90" x14ac:dyDescent="0.25">
      <c r="G82" s="64"/>
      <c r="J82" s="118"/>
      <c r="K82" s="118"/>
      <c r="L82" s="118"/>
      <c r="M82" s="118"/>
      <c r="V82" s="64"/>
      <c r="AH82" s="64"/>
      <c r="AV82" s="64"/>
      <c r="BH82" s="64"/>
      <c r="BQ82" s="64"/>
      <c r="BT82" s="62" t="s">
        <v>69</v>
      </c>
      <c r="BU82" s="62" t="s">
        <v>70</v>
      </c>
      <c r="BV82" s="62">
        <v>26946</v>
      </c>
      <c r="BW82" s="62">
        <v>1.2</v>
      </c>
      <c r="BX82" s="62"/>
      <c r="CA82" s="62"/>
      <c r="CC82" s="62"/>
      <c r="CE82" s="64"/>
      <c r="CH82" s="62"/>
      <c r="CI82" s="62"/>
      <c r="CJ82" s="62"/>
      <c r="CK82" s="62"/>
      <c r="CL82" s="62"/>
    </row>
    <row r="83" spans="7:90" x14ac:dyDescent="0.25">
      <c r="G83" s="64"/>
      <c r="J83" s="118"/>
      <c r="K83" s="118"/>
      <c r="L83" s="118"/>
      <c r="M83" s="118"/>
      <c r="V83" s="64"/>
      <c r="AH83" s="64"/>
      <c r="AV83" s="64"/>
      <c r="BH83" s="64"/>
      <c r="BQ83" s="64"/>
      <c r="BT83" s="62" t="s">
        <v>43</v>
      </c>
      <c r="BU83" s="62"/>
      <c r="BV83" s="62">
        <v>2204648</v>
      </c>
      <c r="BW83" s="62">
        <v>100</v>
      </c>
      <c r="BX83" s="62"/>
      <c r="CA83" s="62"/>
      <c r="CC83" s="62"/>
      <c r="CE83" s="64"/>
      <c r="CH83" s="62"/>
      <c r="CI83" s="62"/>
      <c r="CJ83" s="62"/>
      <c r="CK83" s="62"/>
      <c r="CL83" s="62"/>
    </row>
    <row r="84" spans="7:90" x14ac:dyDescent="0.25">
      <c r="G84" s="64"/>
      <c r="V84" s="64"/>
      <c r="AH84" s="64"/>
      <c r="AV84" s="64"/>
      <c r="BH84" s="64"/>
      <c r="BQ84" s="64"/>
      <c r="BT84" s="62"/>
      <c r="BU84" s="62"/>
      <c r="BV84" s="62"/>
      <c r="BW84" s="62"/>
      <c r="BX84" s="62"/>
      <c r="CA84" s="62"/>
      <c r="CC84" s="62"/>
      <c r="CE84" s="64"/>
      <c r="CH84" s="62"/>
      <c r="CI84" s="62"/>
      <c r="CJ84" s="62"/>
      <c r="CK84" s="62"/>
      <c r="CL84" s="62"/>
    </row>
    <row r="85" spans="7:90" x14ac:dyDescent="0.25">
      <c r="G85" s="64"/>
      <c r="V85" s="64"/>
      <c r="AH85" s="64"/>
      <c r="AV85" s="64"/>
      <c r="BH85" s="64"/>
      <c r="BQ85" s="64"/>
      <c r="BT85" s="62"/>
      <c r="BU85" s="62"/>
      <c r="BV85" s="62"/>
      <c r="BW85" s="62"/>
      <c r="BX85" s="62"/>
      <c r="CA85" s="62"/>
      <c r="CC85" s="62"/>
      <c r="CE85" s="64"/>
      <c r="CH85" s="24" t="s">
        <v>464</v>
      </c>
      <c r="CI85" s="62"/>
      <c r="CJ85" s="62"/>
      <c r="CK85" s="62"/>
      <c r="CL85" s="62"/>
    </row>
    <row r="86" spans="7:90" x14ac:dyDescent="0.25">
      <c r="G86" s="64"/>
      <c r="V86" s="64"/>
      <c r="AH86" s="64"/>
      <c r="AV86" s="64"/>
      <c r="BH86" s="64"/>
      <c r="BQ86" s="64"/>
      <c r="BT86" s="62"/>
      <c r="BU86" s="62"/>
      <c r="BV86" s="62"/>
      <c r="BW86" s="62"/>
      <c r="BX86" s="62"/>
      <c r="CA86" s="62"/>
      <c r="CC86" s="62"/>
      <c r="CE86" s="64"/>
      <c r="CH86" s="62"/>
      <c r="CI86" s="62"/>
      <c r="CJ86" s="62" t="s">
        <v>3</v>
      </c>
      <c r="CK86" s="62"/>
      <c r="CL86" s="62"/>
    </row>
    <row r="87" spans="7:90" x14ac:dyDescent="0.25">
      <c r="G87" s="64"/>
      <c r="V87" s="64"/>
      <c r="AH87" s="64"/>
      <c r="AV87" s="64"/>
      <c r="BH87" s="64"/>
      <c r="BQ87" s="64"/>
      <c r="BT87" s="24" t="s">
        <v>340</v>
      </c>
      <c r="BU87" s="62"/>
      <c r="BV87" s="62"/>
      <c r="BW87" s="62"/>
      <c r="BX87" s="62"/>
      <c r="CA87" s="62"/>
      <c r="CC87" s="62"/>
      <c r="CE87" s="64"/>
      <c r="CH87" s="62" t="s">
        <v>6</v>
      </c>
      <c r="CI87" s="62" t="s">
        <v>454</v>
      </c>
      <c r="CJ87" s="62">
        <v>137178</v>
      </c>
      <c r="CK87" s="62"/>
      <c r="CL87" s="62"/>
    </row>
    <row r="88" spans="7:90" x14ac:dyDescent="0.25">
      <c r="G88" s="64"/>
      <c r="V88" s="64"/>
      <c r="AH88" s="64"/>
      <c r="AV88" s="64"/>
      <c r="BH88" s="64"/>
      <c r="BQ88" s="64"/>
      <c r="BT88" s="62"/>
      <c r="BU88" s="62"/>
      <c r="BV88" s="62" t="s">
        <v>3</v>
      </c>
      <c r="BW88" s="62" t="s">
        <v>4</v>
      </c>
      <c r="BX88" s="62"/>
      <c r="CA88" s="62"/>
      <c r="CC88" s="62"/>
      <c r="CE88" s="64"/>
      <c r="CH88" s="62"/>
      <c r="CI88" s="62" t="s">
        <v>455</v>
      </c>
      <c r="CJ88" s="62">
        <v>320899</v>
      </c>
      <c r="CK88" s="62"/>
      <c r="CL88" s="62"/>
    </row>
    <row r="89" spans="7:90" x14ac:dyDescent="0.25">
      <c r="G89" s="64"/>
      <c r="V89" s="64"/>
      <c r="AH89" s="64"/>
      <c r="AV89" s="64"/>
      <c r="BH89" s="64"/>
      <c r="BQ89" s="64"/>
      <c r="BT89" s="62" t="s">
        <v>6</v>
      </c>
      <c r="BU89" s="62" t="s">
        <v>331</v>
      </c>
      <c r="BV89" s="62">
        <v>142077</v>
      </c>
      <c r="BW89" s="62">
        <v>6.4</v>
      </c>
      <c r="BX89" s="62"/>
      <c r="CA89" s="62"/>
      <c r="CC89" s="62"/>
      <c r="CE89" s="64"/>
      <c r="CH89" s="62"/>
      <c r="CI89" s="62" t="s">
        <v>456</v>
      </c>
      <c r="CJ89" s="62">
        <v>142077</v>
      </c>
      <c r="CK89" s="62"/>
      <c r="CL89" s="62"/>
    </row>
    <row r="90" spans="7:90" x14ac:dyDescent="0.25">
      <c r="G90" s="64"/>
      <c r="V90" s="64"/>
      <c r="AH90" s="64"/>
      <c r="AV90" s="64"/>
      <c r="BH90" s="64"/>
      <c r="BQ90" s="64"/>
      <c r="BT90" s="62"/>
      <c r="BU90" s="62" t="s">
        <v>332</v>
      </c>
      <c r="BV90" s="62">
        <v>2035625</v>
      </c>
      <c r="BW90" s="62">
        <v>92.3</v>
      </c>
      <c r="BX90" s="62"/>
      <c r="CA90" s="62"/>
      <c r="CC90" s="62"/>
      <c r="CE90" s="64"/>
      <c r="CH90" s="62"/>
      <c r="CI90" s="62" t="s">
        <v>457</v>
      </c>
      <c r="CJ90" s="62">
        <v>7349</v>
      </c>
      <c r="CK90" s="62"/>
      <c r="CL90" s="62"/>
    </row>
    <row r="91" spans="7:90" x14ac:dyDescent="0.25">
      <c r="G91" s="64"/>
      <c r="V91" s="64"/>
      <c r="AH91" s="64"/>
      <c r="AV91" s="64"/>
      <c r="BH91" s="64"/>
      <c r="BQ91" s="64"/>
      <c r="BT91" s="62"/>
      <c r="BU91" s="62" t="s">
        <v>43</v>
      </c>
      <c r="BV91" s="62">
        <v>2177702</v>
      </c>
      <c r="BW91" s="62">
        <v>98.8</v>
      </c>
      <c r="BX91" s="62"/>
      <c r="CA91" s="62"/>
      <c r="CC91" s="62"/>
      <c r="CE91" s="64"/>
      <c r="CH91" s="62"/>
      <c r="CI91" s="62" t="s">
        <v>458</v>
      </c>
      <c r="CJ91" s="62">
        <v>225364</v>
      </c>
      <c r="CK91" s="62"/>
      <c r="CL91" s="62"/>
    </row>
    <row r="92" spans="7:90" x14ac:dyDescent="0.25">
      <c r="G92" s="64"/>
      <c r="V92" s="64"/>
      <c r="AH92" s="64"/>
      <c r="AV92" s="64"/>
      <c r="BH92" s="64"/>
      <c r="BQ92" s="64"/>
      <c r="BT92" s="62" t="s">
        <v>69</v>
      </c>
      <c r="BU92" s="62" t="s">
        <v>70</v>
      </c>
      <c r="BV92" s="62">
        <v>26946</v>
      </c>
      <c r="BW92" s="62">
        <v>1.2</v>
      </c>
      <c r="BX92" s="62"/>
      <c r="CA92" s="62"/>
      <c r="CC92" s="62"/>
      <c r="CE92" s="64"/>
      <c r="CH92" s="62"/>
      <c r="CI92" s="62" t="s">
        <v>43</v>
      </c>
      <c r="CJ92" s="62">
        <v>832867</v>
      </c>
      <c r="CK92" s="62"/>
      <c r="CL92" s="62"/>
    </row>
    <row r="93" spans="7:90" x14ac:dyDescent="0.25">
      <c r="G93" s="64"/>
      <c r="V93" s="64"/>
      <c r="AH93" s="64"/>
      <c r="AV93" s="64"/>
      <c r="BH93" s="64"/>
      <c r="BQ93" s="64"/>
      <c r="BT93" s="62" t="s">
        <v>43</v>
      </c>
      <c r="BU93" s="62"/>
      <c r="BV93" s="62">
        <v>2204648</v>
      </c>
      <c r="BW93" s="62">
        <v>100</v>
      </c>
      <c r="BX93" s="62"/>
      <c r="CA93" s="62"/>
      <c r="CC93" s="62"/>
      <c r="CE93" s="64"/>
      <c r="CH93" s="62" t="s">
        <v>69</v>
      </c>
      <c r="CI93" s="62" t="s">
        <v>70</v>
      </c>
      <c r="CJ93" s="62">
        <v>1371781</v>
      </c>
      <c r="CK93" s="62"/>
      <c r="CL93" s="62"/>
    </row>
    <row r="94" spans="7:90" x14ac:dyDescent="0.25">
      <c r="G94" s="64"/>
      <c r="V94" s="64"/>
      <c r="AH94" s="64"/>
      <c r="AV94" s="64"/>
      <c r="BH94" s="64"/>
      <c r="BQ94" s="64"/>
      <c r="BT94" s="62"/>
      <c r="BU94" s="62"/>
      <c r="BV94" s="62"/>
      <c r="BW94" s="62"/>
      <c r="BX94" s="62"/>
      <c r="CA94" s="62"/>
      <c r="CC94" s="62"/>
      <c r="CE94" s="64"/>
      <c r="CH94" s="62" t="s">
        <v>43</v>
      </c>
      <c r="CI94" s="62"/>
      <c r="CJ94" s="62">
        <v>2204648</v>
      </c>
      <c r="CK94" s="62"/>
      <c r="CL94" s="62"/>
    </row>
    <row r="95" spans="7:90" x14ac:dyDescent="0.25">
      <c r="G95" s="64"/>
      <c r="V95" s="64"/>
      <c r="AH95" s="64"/>
      <c r="AV95" s="64"/>
      <c r="BH95" s="64"/>
      <c r="BQ95" s="64"/>
      <c r="BT95" s="62"/>
      <c r="BU95" s="62"/>
      <c r="BV95" s="62"/>
      <c r="BW95" s="62"/>
      <c r="BX95" s="62"/>
      <c r="CA95" s="62"/>
      <c r="CC95" s="62"/>
      <c r="CE95" s="64"/>
      <c r="CH95" s="62"/>
      <c r="CI95" s="62"/>
      <c r="CJ95" s="62"/>
      <c r="CK95" s="62"/>
      <c r="CL95" s="62"/>
    </row>
    <row r="96" spans="7:90" x14ac:dyDescent="0.25">
      <c r="G96" s="64"/>
      <c r="V96" s="64"/>
      <c r="AH96" s="64"/>
      <c r="AV96" s="64"/>
      <c r="BH96" s="64"/>
      <c r="BQ96" s="64"/>
      <c r="BT96" s="62"/>
      <c r="BU96" s="62"/>
      <c r="BV96" s="62"/>
      <c r="BW96" s="62"/>
      <c r="BX96" s="62"/>
      <c r="CA96" s="62"/>
      <c r="CC96" s="62"/>
      <c r="CE96" s="64"/>
      <c r="CH96" s="62"/>
      <c r="CI96" s="62"/>
      <c r="CJ96" s="62"/>
      <c r="CK96" s="62"/>
      <c r="CL96" s="62"/>
    </row>
    <row r="97" spans="7:90" x14ac:dyDescent="0.25">
      <c r="G97" s="64"/>
      <c r="V97" s="64"/>
      <c r="AH97" s="64"/>
      <c r="AV97" s="64"/>
      <c r="BH97" s="64"/>
      <c r="BQ97" s="64"/>
      <c r="BT97" s="24" t="s">
        <v>341</v>
      </c>
      <c r="BU97" s="62"/>
      <c r="BV97" s="62"/>
      <c r="BW97" s="62"/>
      <c r="BX97" s="62"/>
      <c r="CA97" s="62"/>
      <c r="CC97" s="62"/>
      <c r="CE97" s="64"/>
      <c r="CH97" s="62"/>
      <c r="CI97" s="62"/>
      <c r="CJ97" s="62"/>
      <c r="CK97" s="62"/>
      <c r="CL97" s="62"/>
    </row>
    <row r="98" spans="7:90" x14ac:dyDescent="0.25">
      <c r="G98" s="64"/>
      <c r="V98" s="64"/>
      <c r="AH98" s="64"/>
      <c r="AV98" s="64"/>
      <c r="BH98" s="64"/>
      <c r="BQ98" s="64"/>
      <c r="BT98" s="62"/>
      <c r="BU98" s="62"/>
      <c r="BV98" s="62" t="s">
        <v>3</v>
      </c>
      <c r="BW98" s="62" t="s">
        <v>4</v>
      </c>
      <c r="BX98" s="62"/>
      <c r="CA98" s="62"/>
      <c r="CC98" s="62"/>
      <c r="CE98" s="64"/>
      <c r="CH98" s="62" t="s">
        <v>465</v>
      </c>
      <c r="CI98" s="62"/>
      <c r="CJ98" s="62"/>
      <c r="CK98" s="62"/>
      <c r="CL98" s="62"/>
    </row>
    <row r="99" spans="7:90" x14ac:dyDescent="0.25">
      <c r="G99" s="64"/>
      <c r="V99" s="64"/>
      <c r="AH99" s="64"/>
      <c r="AV99" s="64"/>
      <c r="BH99" s="64"/>
      <c r="BQ99" s="64"/>
      <c r="BT99" s="62" t="s">
        <v>6</v>
      </c>
      <c r="BU99" s="62" t="s">
        <v>331</v>
      </c>
      <c r="BV99" s="62">
        <v>176372</v>
      </c>
      <c r="BW99" s="62">
        <v>8</v>
      </c>
      <c r="BX99" s="62"/>
      <c r="CA99" s="62"/>
      <c r="CC99" s="62"/>
      <c r="CE99" s="64"/>
      <c r="CH99" s="62"/>
      <c r="CI99" s="62"/>
      <c r="CJ99" s="62" t="s">
        <v>3</v>
      </c>
      <c r="CK99" s="62"/>
      <c r="CL99" s="62"/>
    </row>
    <row r="100" spans="7:90" x14ac:dyDescent="0.25">
      <c r="G100" s="64"/>
      <c r="V100" s="64"/>
      <c r="AH100" s="64"/>
      <c r="AV100" s="64"/>
      <c r="BH100" s="64"/>
      <c r="BQ100" s="64"/>
      <c r="BT100" s="62"/>
      <c r="BU100" s="62" t="s">
        <v>332</v>
      </c>
      <c r="BV100" s="62">
        <v>2001330</v>
      </c>
      <c r="BW100" s="62">
        <v>90.8</v>
      </c>
      <c r="BX100" s="62"/>
      <c r="CA100" s="62"/>
      <c r="CC100" s="62"/>
      <c r="CE100" s="64"/>
      <c r="CH100" s="62" t="s">
        <v>6</v>
      </c>
      <c r="CI100" s="62" t="s">
        <v>454</v>
      </c>
      <c r="CJ100" s="62">
        <v>95535</v>
      </c>
      <c r="CK100" s="62"/>
      <c r="CL100" s="62"/>
    </row>
    <row r="101" spans="7:90" x14ac:dyDescent="0.25">
      <c r="G101" s="64"/>
      <c r="V101" s="64"/>
      <c r="AH101" s="64"/>
      <c r="AV101" s="64"/>
      <c r="BH101" s="64"/>
      <c r="BQ101" s="64"/>
      <c r="BT101" s="62"/>
      <c r="BU101" s="62" t="s">
        <v>43</v>
      </c>
      <c r="BV101" s="62">
        <v>2177702</v>
      </c>
      <c r="BW101" s="62">
        <v>98.8</v>
      </c>
      <c r="BX101" s="62"/>
      <c r="CA101" s="62"/>
      <c r="CC101" s="62"/>
      <c r="CE101" s="64"/>
      <c r="CH101" s="62"/>
      <c r="CI101" s="62" t="s">
        <v>455</v>
      </c>
      <c r="CJ101" s="62">
        <v>303752</v>
      </c>
      <c r="CK101" s="62"/>
      <c r="CL101" s="62"/>
    </row>
    <row r="102" spans="7:90" x14ac:dyDescent="0.25">
      <c r="G102" s="64"/>
      <c r="V102" s="64"/>
      <c r="AH102" s="64"/>
      <c r="AV102" s="64"/>
      <c r="BH102" s="64"/>
      <c r="BQ102" s="64"/>
      <c r="BT102" s="62" t="s">
        <v>69</v>
      </c>
      <c r="BU102" s="62" t="s">
        <v>70</v>
      </c>
      <c r="BV102" s="62">
        <v>26946</v>
      </c>
      <c r="BW102" s="62">
        <v>1.2</v>
      </c>
      <c r="BX102" s="62"/>
      <c r="CA102" s="62"/>
      <c r="CC102" s="62"/>
      <c r="CE102" s="64"/>
      <c r="CH102" s="62"/>
      <c r="CI102" s="62" t="s">
        <v>456</v>
      </c>
      <c r="CJ102" s="62">
        <v>203318</v>
      </c>
      <c r="CK102" s="62"/>
      <c r="CL102" s="62"/>
    </row>
    <row r="103" spans="7:90" x14ac:dyDescent="0.25">
      <c r="G103" s="64"/>
      <c r="V103" s="64"/>
      <c r="AH103" s="64"/>
      <c r="AV103" s="64"/>
      <c r="BH103" s="64"/>
      <c r="BQ103" s="64"/>
      <c r="BT103" s="62" t="s">
        <v>43</v>
      </c>
      <c r="BU103" s="62"/>
      <c r="BV103" s="62">
        <v>2204648</v>
      </c>
      <c r="BW103" s="62">
        <v>100</v>
      </c>
      <c r="BX103" s="62"/>
      <c r="CA103" s="62"/>
      <c r="CC103" s="62"/>
      <c r="CE103" s="64"/>
      <c r="CH103" s="62"/>
      <c r="CI103" s="62" t="s">
        <v>457</v>
      </c>
      <c r="CJ103" s="62">
        <v>22046</v>
      </c>
      <c r="CK103" s="62"/>
      <c r="CL103" s="62"/>
    </row>
    <row r="104" spans="7:90" x14ac:dyDescent="0.25">
      <c r="G104" s="64"/>
      <c r="V104" s="64"/>
      <c r="AH104" s="64"/>
      <c r="AV104" s="64"/>
      <c r="BH104" s="64"/>
      <c r="BQ104" s="64"/>
      <c r="BT104" s="62"/>
      <c r="BU104" s="62"/>
      <c r="BV104" s="62"/>
      <c r="BW104" s="62"/>
      <c r="BX104" s="62"/>
      <c r="CA104" s="62"/>
      <c r="CC104" s="62"/>
      <c r="CE104" s="64"/>
      <c r="CH104" s="62"/>
      <c r="CI104" s="62" t="s">
        <v>458</v>
      </c>
      <c r="CJ104" s="62">
        <v>154325</v>
      </c>
      <c r="CK104" s="62"/>
      <c r="CL104" s="62"/>
    </row>
    <row r="105" spans="7:90" x14ac:dyDescent="0.25">
      <c r="G105" s="64"/>
      <c r="V105" s="64"/>
      <c r="AH105" s="64"/>
      <c r="AV105" s="64"/>
      <c r="BH105" s="64"/>
      <c r="BQ105" s="64"/>
      <c r="BT105" s="62"/>
      <c r="BU105" s="62"/>
      <c r="BV105" s="62"/>
      <c r="BW105" s="62"/>
      <c r="BX105" s="62"/>
      <c r="CA105" s="62"/>
      <c r="CC105" s="62"/>
      <c r="CE105" s="64"/>
      <c r="CH105" s="62"/>
      <c r="CI105" s="62" t="s">
        <v>43</v>
      </c>
      <c r="CJ105" s="62">
        <v>778976</v>
      </c>
      <c r="CK105" s="62"/>
      <c r="CL105" s="62"/>
    </row>
    <row r="106" spans="7:90" x14ac:dyDescent="0.25">
      <c r="G106" s="64"/>
      <c r="V106" s="64"/>
      <c r="AH106" s="64"/>
      <c r="AV106" s="64"/>
      <c r="BH106" s="64"/>
      <c r="BQ106" s="64"/>
      <c r="BT106" s="62"/>
      <c r="BU106" s="62"/>
      <c r="BV106" s="62"/>
      <c r="BW106" s="62"/>
      <c r="BX106" s="62"/>
      <c r="CA106" s="62"/>
      <c r="CC106" s="62"/>
      <c r="CE106" s="64"/>
      <c r="CH106" s="62" t="s">
        <v>69</v>
      </c>
      <c r="CI106" s="62" t="s">
        <v>70</v>
      </c>
      <c r="CJ106" s="62">
        <v>1425672</v>
      </c>
      <c r="CK106" s="62"/>
      <c r="CL106" s="62"/>
    </row>
    <row r="107" spans="7:90" x14ac:dyDescent="0.25">
      <c r="G107" s="64"/>
      <c r="V107" s="64"/>
      <c r="AH107" s="64"/>
      <c r="AV107" s="64"/>
      <c r="BH107" s="64"/>
      <c r="BQ107" s="64"/>
      <c r="BT107" s="24" t="s">
        <v>342</v>
      </c>
      <c r="BU107" s="62"/>
      <c r="BV107" s="62"/>
      <c r="BW107" s="62"/>
      <c r="BX107" s="62"/>
      <c r="CA107" s="62"/>
      <c r="CC107" s="62"/>
      <c r="CE107" s="64"/>
      <c r="CH107" s="62" t="s">
        <v>43</v>
      </c>
      <c r="CI107" s="62"/>
      <c r="CJ107" s="62">
        <v>2204648</v>
      </c>
      <c r="CK107" s="62"/>
      <c r="CL107" s="62"/>
    </row>
    <row r="108" spans="7:90" x14ac:dyDescent="0.25">
      <c r="G108" s="64"/>
      <c r="V108" s="64"/>
      <c r="AH108" s="64"/>
      <c r="AV108" s="64"/>
      <c r="BH108" s="64"/>
      <c r="BQ108" s="64"/>
      <c r="BT108" s="62"/>
      <c r="BU108" s="62"/>
      <c r="BV108" s="62" t="s">
        <v>3</v>
      </c>
      <c r="BW108" s="62" t="s">
        <v>4</v>
      </c>
      <c r="BX108" s="62"/>
      <c r="CA108" s="62"/>
      <c r="CC108" s="62"/>
      <c r="CE108" s="64"/>
      <c r="CH108" s="62"/>
      <c r="CI108" s="62"/>
      <c r="CJ108" s="62"/>
      <c r="CK108" s="62"/>
      <c r="CL108" s="62"/>
    </row>
    <row r="109" spans="7:90" x14ac:dyDescent="0.25">
      <c r="G109" s="64"/>
      <c r="V109" s="64"/>
      <c r="AH109" s="64"/>
      <c r="AV109" s="64"/>
      <c r="BH109" s="64"/>
      <c r="BQ109" s="64"/>
      <c r="BT109" s="62" t="s">
        <v>6</v>
      </c>
      <c r="BU109" s="62" t="s">
        <v>331</v>
      </c>
      <c r="BV109" s="62">
        <v>2089516</v>
      </c>
      <c r="BW109" s="62">
        <v>94.8</v>
      </c>
      <c r="BX109" s="62"/>
      <c r="CA109" s="62"/>
      <c r="CC109" s="62"/>
      <c r="CE109" s="64"/>
      <c r="CH109" s="62"/>
      <c r="CI109" s="62"/>
      <c r="CJ109" s="62"/>
      <c r="CK109" s="62"/>
      <c r="CL109" s="62"/>
    </row>
    <row r="110" spans="7:90" x14ac:dyDescent="0.25">
      <c r="G110" s="64"/>
      <c r="V110" s="64"/>
      <c r="AH110" s="64"/>
      <c r="AV110" s="64"/>
      <c r="BH110" s="64"/>
      <c r="BQ110" s="64"/>
      <c r="BT110" s="62"/>
      <c r="BU110" s="62" t="s">
        <v>332</v>
      </c>
      <c r="BV110" s="62">
        <v>88186</v>
      </c>
      <c r="BW110" s="62">
        <v>4</v>
      </c>
      <c r="BX110" s="62"/>
      <c r="CA110" s="62"/>
      <c r="CC110" s="62"/>
      <c r="CE110" s="64"/>
      <c r="CH110" s="62"/>
      <c r="CI110" s="62"/>
      <c r="CJ110" s="62"/>
      <c r="CK110" s="62"/>
      <c r="CL110" s="62"/>
    </row>
    <row r="111" spans="7:90" x14ac:dyDescent="0.25">
      <c r="G111" s="64"/>
      <c r="V111" s="64"/>
      <c r="AH111" s="64"/>
      <c r="AV111" s="64"/>
      <c r="BH111" s="64"/>
      <c r="BQ111" s="64"/>
      <c r="BT111" s="62"/>
      <c r="BU111" s="62" t="s">
        <v>43</v>
      </c>
      <c r="BV111" s="62">
        <v>2177702</v>
      </c>
      <c r="BW111" s="62">
        <v>98.8</v>
      </c>
      <c r="BX111" s="62"/>
      <c r="CA111" s="62"/>
      <c r="CC111" s="62"/>
      <c r="CE111" s="64"/>
      <c r="CH111" s="62" t="s">
        <v>466</v>
      </c>
      <c r="CI111" s="62"/>
      <c r="CJ111" s="62"/>
      <c r="CK111" s="62"/>
      <c r="CL111" s="62"/>
    </row>
    <row r="112" spans="7:90" x14ac:dyDescent="0.25">
      <c r="G112" s="64"/>
      <c r="V112" s="64"/>
      <c r="AH112" s="64"/>
      <c r="AV112" s="64"/>
      <c r="BH112" s="64"/>
      <c r="BQ112" s="64"/>
      <c r="BT112" s="62" t="s">
        <v>69</v>
      </c>
      <c r="BU112" s="62" t="s">
        <v>70</v>
      </c>
      <c r="BV112" s="62">
        <v>26946</v>
      </c>
      <c r="BW112" s="62">
        <v>1.2</v>
      </c>
      <c r="BX112" s="62"/>
      <c r="CA112" s="62"/>
      <c r="CC112" s="62"/>
      <c r="CE112" s="64"/>
      <c r="CH112" s="62"/>
      <c r="CI112" s="62"/>
      <c r="CJ112" s="62" t="s">
        <v>3</v>
      </c>
      <c r="CK112" s="62"/>
      <c r="CL112" s="62"/>
    </row>
    <row r="113" spans="7:90" x14ac:dyDescent="0.25">
      <c r="G113" s="64"/>
      <c r="V113" s="64"/>
      <c r="AH113" s="64"/>
      <c r="AV113" s="64"/>
      <c r="BH113" s="64"/>
      <c r="BQ113" s="64"/>
      <c r="BT113" s="62" t="s">
        <v>43</v>
      </c>
      <c r="BU113" s="62"/>
      <c r="BV113" s="62">
        <v>2204648</v>
      </c>
      <c r="BW113" s="62">
        <v>100</v>
      </c>
      <c r="BX113" s="62"/>
      <c r="CA113" s="62"/>
      <c r="CC113" s="62"/>
      <c r="CE113" s="64"/>
      <c r="CH113" s="62" t="s">
        <v>6</v>
      </c>
      <c r="CI113" s="62" t="s">
        <v>454</v>
      </c>
      <c r="CJ113" s="62">
        <v>31845</v>
      </c>
      <c r="CK113" s="62"/>
      <c r="CL113" s="62"/>
    </row>
    <row r="114" spans="7:90" x14ac:dyDescent="0.25">
      <c r="G114" s="64"/>
      <c r="V114" s="64"/>
      <c r="AH114" s="64"/>
      <c r="AV114" s="64"/>
      <c r="BH114" s="64"/>
      <c r="BQ114" s="64"/>
      <c r="BT114" s="62"/>
      <c r="BU114" s="62"/>
      <c r="BV114" s="62"/>
      <c r="BW114" s="62"/>
      <c r="BX114" s="62"/>
      <c r="CA114" s="62"/>
      <c r="CC114" s="62"/>
      <c r="CE114" s="64"/>
      <c r="CH114" s="62"/>
      <c r="CI114" s="62" t="s">
        <v>455</v>
      </c>
      <c r="CJ114" s="62">
        <v>41643</v>
      </c>
      <c r="CK114" s="62"/>
      <c r="CL114" s="62"/>
    </row>
    <row r="115" spans="7:90" x14ac:dyDescent="0.25">
      <c r="G115" s="64"/>
      <c r="V115" s="64"/>
      <c r="AH115" s="64"/>
      <c r="AV115" s="64"/>
      <c r="BH115" s="64"/>
      <c r="BQ115" s="64"/>
      <c r="BT115" s="62"/>
      <c r="BU115" s="62"/>
      <c r="BV115" s="62"/>
      <c r="BW115" s="62"/>
      <c r="BX115" s="62"/>
      <c r="CA115" s="62"/>
      <c r="CC115" s="62"/>
      <c r="CE115" s="64"/>
      <c r="CH115" s="62"/>
      <c r="CI115" s="62" t="s">
        <v>456</v>
      </c>
      <c r="CJ115" s="62">
        <v>36744</v>
      </c>
      <c r="CK115" s="62"/>
      <c r="CL115" s="62"/>
    </row>
    <row r="116" spans="7:90" x14ac:dyDescent="0.25">
      <c r="G116" s="64"/>
      <c r="V116" s="64"/>
      <c r="AH116" s="64"/>
      <c r="AV116" s="64"/>
      <c r="BH116" s="64"/>
      <c r="BQ116" s="64"/>
      <c r="BT116" s="62"/>
      <c r="BU116" s="62"/>
      <c r="BV116" s="62"/>
      <c r="BW116" s="62"/>
      <c r="BX116" s="62"/>
      <c r="CA116" s="62"/>
      <c r="CC116" s="62"/>
      <c r="CE116" s="64"/>
      <c r="CH116" s="62"/>
      <c r="CI116" s="62" t="s">
        <v>457</v>
      </c>
      <c r="CJ116" s="62">
        <v>2450</v>
      </c>
      <c r="CK116" s="62"/>
      <c r="CL116" s="62"/>
    </row>
    <row r="117" spans="7:90" x14ac:dyDescent="0.25">
      <c r="G117" s="64"/>
      <c r="V117" s="64"/>
      <c r="AH117" s="64"/>
      <c r="AV117" s="64"/>
      <c r="BH117" s="64"/>
      <c r="BQ117" s="64"/>
      <c r="BT117" s="24" t="s">
        <v>343</v>
      </c>
      <c r="BU117" s="62"/>
      <c r="BV117" s="62"/>
      <c r="BW117" s="62"/>
      <c r="BX117" s="62"/>
      <c r="CA117" s="62"/>
      <c r="CC117" s="62"/>
      <c r="CE117" s="64"/>
      <c r="CH117" s="62"/>
      <c r="CI117" s="62" t="s">
        <v>458</v>
      </c>
      <c r="CJ117" s="62">
        <v>29395</v>
      </c>
      <c r="CK117" s="62"/>
      <c r="CL117" s="62"/>
    </row>
    <row r="118" spans="7:90" x14ac:dyDescent="0.25">
      <c r="G118" s="64"/>
      <c r="V118" s="64"/>
      <c r="AH118" s="64"/>
      <c r="AV118" s="64"/>
      <c r="BH118" s="64"/>
      <c r="BQ118" s="64"/>
      <c r="BT118" s="62"/>
      <c r="BU118" s="62"/>
      <c r="BV118" s="62" t="s">
        <v>3</v>
      </c>
      <c r="BW118" s="62" t="s">
        <v>4</v>
      </c>
      <c r="BX118" s="62"/>
      <c r="CA118" s="62"/>
      <c r="CE118" s="64"/>
      <c r="CH118" s="62"/>
      <c r="CI118" s="62" t="s">
        <v>43</v>
      </c>
      <c r="CJ118" s="62">
        <v>142077</v>
      </c>
      <c r="CK118" s="62"/>
      <c r="CL118" s="62"/>
    </row>
    <row r="119" spans="7:90" x14ac:dyDescent="0.25">
      <c r="G119" s="64"/>
      <c r="V119" s="64"/>
      <c r="AH119" s="64"/>
      <c r="AV119" s="64"/>
      <c r="BH119" s="64"/>
      <c r="BQ119" s="64"/>
      <c r="BT119" s="62" t="s">
        <v>6</v>
      </c>
      <c r="BU119" s="62" t="s">
        <v>331</v>
      </c>
      <c r="BV119" s="62">
        <v>531565</v>
      </c>
      <c r="BW119" s="62">
        <v>24.1</v>
      </c>
      <c r="BX119" s="62"/>
      <c r="CA119" s="62"/>
      <c r="CE119" s="64"/>
      <c r="CH119" s="62" t="s">
        <v>69</v>
      </c>
      <c r="CI119" s="62" t="s">
        <v>70</v>
      </c>
      <c r="CJ119" s="62">
        <v>2062571</v>
      </c>
      <c r="CK119" s="62"/>
      <c r="CL119" s="62"/>
    </row>
    <row r="120" spans="7:90" x14ac:dyDescent="0.25">
      <c r="G120" s="64"/>
      <c r="V120" s="64"/>
      <c r="AH120" s="64"/>
      <c r="AV120" s="64"/>
      <c r="BH120" s="64"/>
      <c r="BQ120" s="64"/>
      <c r="BT120" s="62"/>
      <c r="BU120" s="62" t="s">
        <v>332</v>
      </c>
      <c r="BV120" s="62">
        <v>1646137</v>
      </c>
      <c r="BW120" s="62">
        <v>74.7</v>
      </c>
      <c r="BX120" s="62"/>
      <c r="CA120" s="62"/>
      <c r="CE120" s="64"/>
      <c r="CH120" s="62" t="s">
        <v>43</v>
      </c>
      <c r="CI120" s="62"/>
      <c r="CJ120" s="62">
        <v>2204648</v>
      </c>
      <c r="CK120" s="62"/>
      <c r="CL120" s="62"/>
    </row>
    <row r="121" spans="7:90" x14ac:dyDescent="0.25">
      <c r="G121" s="64"/>
      <c r="V121" s="64"/>
      <c r="AH121" s="64"/>
      <c r="AV121" s="64"/>
      <c r="BH121" s="64"/>
      <c r="BQ121" s="64"/>
      <c r="BT121" s="62"/>
      <c r="BU121" s="62" t="s">
        <v>43</v>
      </c>
      <c r="BV121" s="62">
        <v>2177702</v>
      </c>
      <c r="BW121" s="62">
        <v>98.8</v>
      </c>
      <c r="BX121" s="62"/>
      <c r="CA121" s="62"/>
      <c r="CE121" s="64"/>
      <c r="CH121" s="62"/>
      <c r="CI121" s="62"/>
      <c r="CJ121" s="62"/>
      <c r="CK121" s="62"/>
      <c r="CL121" s="62"/>
    </row>
    <row r="122" spans="7:90" x14ac:dyDescent="0.25">
      <c r="G122" s="64"/>
      <c r="V122" s="64"/>
      <c r="AH122" s="64"/>
      <c r="AV122" s="64"/>
      <c r="BH122" s="64"/>
      <c r="BQ122" s="64"/>
      <c r="BT122" s="62" t="s">
        <v>69</v>
      </c>
      <c r="BU122" s="62" t="s">
        <v>70</v>
      </c>
      <c r="BV122" s="62">
        <v>26946</v>
      </c>
      <c r="BW122" s="62">
        <v>1.2</v>
      </c>
      <c r="BX122" s="62"/>
      <c r="CA122" s="62"/>
      <c r="CE122" s="64"/>
      <c r="CH122" s="62"/>
      <c r="CI122" s="62"/>
      <c r="CJ122" s="62"/>
      <c r="CK122" s="62"/>
      <c r="CL122" s="62"/>
    </row>
    <row r="123" spans="7:90" x14ac:dyDescent="0.25">
      <c r="G123" s="64"/>
      <c r="V123" s="64"/>
      <c r="AH123" s="64"/>
      <c r="AV123" s="64"/>
      <c r="BH123" s="64"/>
      <c r="BQ123" s="64"/>
      <c r="BT123" s="62" t="s">
        <v>43</v>
      </c>
      <c r="BU123" s="62"/>
      <c r="BV123" s="62">
        <v>2204648</v>
      </c>
      <c r="BW123" s="62">
        <v>100</v>
      </c>
      <c r="BX123" s="62"/>
      <c r="CA123" s="62"/>
      <c r="CE123" s="64"/>
      <c r="CH123" s="62"/>
      <c r="CI123" s="62"/>
      <c r="CJ123" s="62"/>
      <c r="CK123" s="62"/>
      <c r="CL123" s="62"/>
    </row>
    <row r="124" spans="7:90" x14ac:dyDescent="0.25">
      <c r="G124" s="64"/>
      <c r="V124" s="64"/>
      <c r="AH124" s="64"/>
      <c r="AV124" s="64"/>
      <c r="BH124" s="64"/>
      <c r="BQ124" s="64"/>
      <c r="BT124" s="62"/>
      <c r="BU124" s="62"/>
      <c r="BV124" s="62"/>
      <c r="BW124" s="62"/>
      <c r="BX124" s="62"/>
      <c r="CA124" s="62"/>
      <c r="CE124" s="64"/>
      <c r="CH124" s="62" t="s">
        <v>467</v>
      </c>
      <c r="CI124" s="62"/>
      <c r="CJ124" s="62"/>
      <c r="CK124" s="62"/>
      <c r="CL124" s="62"/>
    </row>
    <row r="125" spans="7:90" x14ac:dyDescent="0.25">
      <c r="G125" s="64"/>
      <c r="V125" s="64"/>
      <c r="AH125" s="64"/>
      <c r="AV125" s="64"/>
      <c r="BH125" s="64"/>
      <c r="BQ125" s="64"/>
      <c r="BT125" s="62"/>
      <c r="BU125" s="62"/>
      <c r="BV125" s="62"/>
      <c r="BW125" s="62"/>
      <c r="BX125" s="62"/>
      <c r="CA125" s="62"/>
      <c r="CE125" s="64"/>
      <c r="CH125" s="62"/>
      <c r="CI125" s="62"/>
      <c r="CJ125" s="62" t="s">
        <v>3</v>
      </c>
      <c r="CK125" s="62"/>
      <c r="CL125" s="62"/>
    </row>
    <row r="126" spans="7:90" x14ac:dyDescent="0.25">
      <c r="G126" s="64"/>
      <c r="V126" s="64"/>
      <c r="AH126" s="64"/>
      <c r="AV126" s="64"/>
      <c r="BH126" s="64"/>
      <c r="BQ126" s="64"/>
      <c r="BT126" s="62"/>
      <c r="BU126" s="62"/>
      <c r="BV126" s="62"/>
      <c r="BW126" s="62"/>
      <c r="BX126" s="62"/>
      <c r="CA126" s="62"/>
      <c r="CE126" s="64"/>
      <c r="CH126" s="62" t="s">
        <v>6</v>
      </c>
      <c r="CI126" s="62" t="s">
        <v>454</v>
      </c>
      <c r="CJ126" s="62">
        <v>31845</v>
      </c>
      <c r="CK126" s="62"/>
      <c r="CL126" s="62"/>
    </row>
    <row r="127" spans="7:90" x14ac:dyDescent="0.25">
      <c r="G127" s="64"/>
      <c r="V127" s="64"/>
      <c r="AH127" s="64"/>
      <c r="AV127" s="64"/>
      <c r="BH127" s="64"/>
      <c r="BQ127" s="64"/>
      <c r="BT127" s="24" t="s">
        <v>344</v>
      </c>
      <c r="BU127" s="62"/>
      <c r="BV127" s="62"/>
      <c r="BW127" s="62"/>
      <c r="BX127" s="62"/>
      <c r="CA127" s="62"/>
      <c r="CE127" s="64"/>
      <c r="CH127" s="62"/>
      <c r="CI127" s="62" t="s">
        <v>455</v>
      </c>
      <c r="CJ127" s="62">
        <v>48992</v>
      </c>
      <c r="CK127" s="62"/>
      <c r="CL127" s="62"/>
    </row>
    <row r="128" spans="7:90" x14ac:dyDescent="0.25">
      <c r="G128" s="64"/>
      <c r="V128" s="64"/>
      <c r="AH128" s="64"/>
      <c r="AV128" s="64"/>
      <c r="BH128" s="64"/>
      <c r="BQ128" s="64"/>
      <c r="BT128" s="62"/>
      <c r="BU128" s="62"/>
      <c r="BV128" s="62" t="s">
        <v>3</v>
      </c>
      <c r="BW128" s="62" t="s">
        <v>4</v>
      </c>
      <c r="BX128" s="62"/>
      <c r="CA128" s="62"/>
      <c r="CE128" s="64"/>
      <c r="CH128" s="62"/>
      <c r="CI128" s="62" t="s">
        <v>456</v>
      </c>
      <c r="CJ128" s="62">
        <v>48992</v>
      </c>
      <c r="CK128" s="62"/>
      <c r="CL128" s="62"/>
    </row>
    <row r="129" spans="7:90" x14ac:dyDescent="0.25">
      <c r="G129" s="64"/>
      <c r="V129" s="64"/>
      <c r="AH129" s="64"/>
      <c r="AV129" s="64"/>
      <c r="BH129" s="64"/>
      <c r="BQ129" s="64"/>
      <c r="BT129" s="62" t="s">
        <v>6</v>
      </c>
      <c r="BU129" s="62" t="s">
        <v>331</v>
      </c>
      <c r="BV129" s="62">
        <v>340496</v>
      </c>
      <c r="BW129" s="62">
        <v>15.4</v>
      </c>
      <c r="BX129" s="62"/>
      <c r="CA129" s="62"/>
      <c r="CE129" s="64"/>
      <c r="CH129" s="62"/>
      <c r="CI129" s="62" t="s">
        <v>457</v>
      </c>
      <c r="CJ129" s="62">
        <v>4899</v>
      </c>
      <c r="CK129" s="62"/>
      <c r="CL129" s="62"/>
    </row>
    <row r="130" spans="7:90" x14ac:dyDescent="0.25">
      <c r="G130" s="64"/>
      <c r="V130" s="64"/>
      <c r="AH130" s="64"/>
      <c r="AV130" s="64"/>
      <c r="BH130" s="64"/>
      <c r="BQ130" s="64"/>
      <c r="BT130" s="62"/>
      <c r="BU130" s="62" t="s">
        <v>332</v>
      </c>
      <c r="BV130" s="62">
        <v>1837207</v>
      </c>
      <c r="BW130" s="62">
        <v>83.3</v>
      </c>
      <c r="BX130" s="62"/>
      <c r="CA130" s="62"/>
      <c r="CE130" s="64"/>
      <c r="CH130" s="62"/>
      <c r="CI130" s="62" t="s">
        <v>458</v>
      </c>
      <c r="CJ130" s="62">
        <v>41643</v>
      </c>
      <c r="CK130" s="62"/>
      <c r="CL130" s="62"/>
    </row>
    <row r="131" spans="7:90" x14ac:dyDescent="0.25">
      <c r="G131" s="64"/>
      <c r="V131" s="64"/>
      <c r="AH131" s="64"/>
      <c r="AV131" s="64"/>
      <c r="BH131" s="64"/>
      <c r="BQ131" s="64"/>
      <c r="BT131" s="62"/>
      <c r="BU131" s="62" t="s">
        <v>43</v>
      </c>
      <c r="BV131" s="62">
        <v>2177702</v>
      </c>
      <c r="BW131" s="62">
        <v>98.8</v>
      </c>
      <c r="BX131" s="62"/>
      <c r="CA131" s="62"/>
      <c r="CE131" s="64"/>
      <c r="CH131" s="62"/>
      <c r="CI131" s="62" t="s">
        <v>43</v>
      </c>
      <c r="CJ131" s="62">
        <v>176372</v>
      </c>
      <c r="CK131" s="62"/>
      <c r="CL131" s="62"/>
    </row>
    <row r="132" spans="7:90" x14ac:dyDescent="0.25">
      <c r="G132" s="64"/>
      <c r="V132" s="64"/>
      <c r="AH132" s="64"/>
      <c r="AV132" s="64"/>
      <c r="BH132" s="64"/>
      <c r="BQ132" s="64"/>
      <c r="BT132" s="62" t="s">
        <v>69</v>
      </c>
      <c r="BU132" s="62" t="s">
        <v>70</v>
      </c>
      <c r="BV132" s="62">
        <v>26946</v>
      </c>
      <c r="BW132" s="62">
        <v>1.2</v>
      </c>
      <c r="BX132" s="62"/>
      <c r="CA132" s="62"/>
      <c r="CE132" s="64"/>
      <c r="CH132" s="62" t="s">
        <v>69</v>
      </c>
      <c r="CI132" s="62" t="s">
        <v>70</v>
      </c>
      <c r="CJ132" s="62">
        <v>2028276</v>
      </c>
      <c r="CK132" s="62"/>
      <c r="CL132" s="62"/>
    </row>
    <row r="133" spans="7:90" x14ac:dyDescent="0.25">
      <c r="G133" s="64"/>
      <c r="V133" s="64"/>
      <c r="AH133" s="64"/>
      <c r="AV133" s="64"/>
      <c r="BH133" s="64"/>
      <c r="BQ133" s="64"/>
      <c r="BT133" s="62" t="s">
        <v>43</v>
      </c>
      <c r="BU133" s="62"/>
      <c r="BV133" s="62">
        <v>2204648</v>
      </c>
      <c r="BW133" s="62">
        <v>100</v>
      </c>
      <c r="BX133" s="62"/>
      <c r="CA133" s="62"/>
      <c r="CE133" s="64"/>
      <c r="CH133" s="62" t="s">
        <v>43</v>
      </c>
      <c r="CI133" s="62"/>
      <c r="CJ133" s="62">
        <v>2204648</v>
      </c>
      <c r="CK133" s="62"/>
      <c r="CL133" s="62"/>
    </row>
    <row r="134" spans="7:90" x14ac:dyDescent="0.25">
      <c r="G134" s="64"/>
      <c r="V134" s="64"/>
      <c r="AH134" s="64"/>
      <c r="AV134" s="64"/>
      <c r="BH134" s="64"/>
      <c r="BQ134" s="64"/>
      <c r="BT134" s="62"/>
      <c r="BU134" s="62"/>
      <c r="BV134" s="62"/>
      <c r="BW134" s="62"/>
      <c r="BX134" s="62"/>
      <c r="CA134" s="62"/>
      <c r="CE134" s="64"/>
      <c r="CH134" s="62"/>
      <c r="CI134" s="62"/>
      <c r="CJ134" s="62"/>
      <c r="CK134" s="62"/>
      <c r="CL134" s="62"/>
    </row>
    <row r="135" spans="7:90" x14ac:dyDescent="0.25">
      <c r="G135" s="64"/>
      <c r="V135" s="64"/>
      <c r="AH135" s="64"/>
      <c r="AV135" s="64"/>
      <c r="BH135" s="64"/>
      <c r="BQ135" s="64"/>
      <c r="BT135" s="62"/>
      <c r="BU135" s="62"/>
      <c r="BV135" s="62"/>
      <c r="BW135" s="62"/>
      <c r="BX135" s="62"/>
      <c r="CA135" s="62"/>
      <c r="CE135" s="64"/>
      <c r="CH135" s="62"/>
      <c r="CI135" s="62"/>
      <c r="CJ135" s="62"/>
      <c r="CK135" s="62"/>
      <c r="CL135" s="62"/>
    </row>
    <row r="136" spans="7:90" x14ac:dyDescent="0.25">
      <c r="G136" s="64"/>
      <c r="V136" s="64"/>
      <c r="AH136" s="64"/>
      <c r="AV136" s="64"/>
      <c r="BH136" s="64"/>
      <c r="BQ136" s="64"/>
      <c r="BT136" s="62"/>
      <c r="BU136" s="62"/>
      <c r="BV136" s="62"/>
      <c r="BW136" s="62"/>
      <c r="BX136" s="62"/>
      <c r="CA136" s="62"/>
      <c r="CE136" s="64"/>
      <c r="CH136" s="62"/>
      <c r="CI136" s="62"/>
      <c r="CJ136" s="62"/>
      <c r="CK136" s="62"/>
      <c r="CL136" s="62"/>
    </row>
    <row r="137" spans="7:90" x14ac:dyDescent="0.25">
      <c r="G137" s="64"/>
      <c r="V137" s="64"/>
      <c r="AH137" s="64"/>
      <c r="AV137" s="64"/>
      <c r="BH137" s="64"/>
      <c r="BQ137" s="64"/>
      <c r="BT137" s="24" t="s">
        <v>345</v>
      </c>
      <c r="BU137" s="62"/>
      <c r="BV137" s="62"/>
      <c r="BW137" s="62"/>
      <c r="BX137" s="62"/>
      <c r="CA137" s="62"/>
      <c r="CE137" s="64"/>
      <c r="CH137" s="62" t="s">
        <v>468</v>
      </c>
      <c r="CI137" s="62"/>
      <c r="CJ137" s="62"/>
      <c r="CK137" s="62"/>
      <c r="CL137" s="62"/>
    </row>
    <row r="138" spans="7:90" x14ac:dyDescent="0.25">
      <c r="G138" s="64"/>
      <c r="V138" s="64"/>
      <c r="AH138" s="64"/>
      <c r="AV138" s="64"/>
      <c r="BH138" s="64"/>
      <c r="BQ138" s="64"/>
      <c r="BT138" s="62"/>
      <c r="BU138" s="62"/>
      <c r="BV138" s="62" t="s">
        <v>3</v>
      </c>
      <c r="BW138" s="62" t="s">
        <v>4</v>
      </c>
      <c r="BX138" s="62"/>
      <c r="CA138" s="62"/>
      <c r="CE138" s="64"/>
      <c r="CH138" s="62"/>
      <c r="CI138" s="62"/>
      <c r="CJ138" s="62" t="s">
        <v>3</v>
      </c>
      <c r="CK138" s="62"/>
      <c r="CL138" s="62"/>
    </row>
    <row r="139" spans="7:90" x14ac:dyDescent="0.25">
      <c r="G139" s="64"/>
      <c r="V139" s="64"/>
      <c r="AH139" s="64"/>
      <c r="AV139" s="64"/>
      <c r="BH139" s="64"/>
      <c r="BQ139" s="64"/>
      <c r="BT139" s="62" t="s">
        <v>6</v>
      </c>
      <c r="BU139" s="62" t="s">
        <v>331</v>
      </c>
      <c r="BV139" s="62">
        <v>178821</v>
      </c>
      <c r="BW139" s="62">
        <v>8.1</v>
      </c>
      <c r="BX139" s="62"/>
      <c r="CA139" s="62"/>
      <c r="CE139" s="64"/>
      <c r="CH139" s="62" t="s">
        <v>6</v>
      </c>
      <c r="CI139" s="62" t="s">
        <v>454</v>
      </c>
      <c r="CJ139" s="62">
        <v>205767</v>
      </c>
      <c r="CK139" s="62"/>
      <c r="CL139" s="62"/>
    </row>
    <row r="140" spans="7:90" x14ac:dyDescent="0.25">
      <c r="G140" s="64"/>
      <c r="V140" s="64"/>
      <c r="AH140" s="64"/>
      <c r="AV140" s="64"/>
      <c r="BH140" s="64"/>
      <c r="BQ140" s="64"/>
      <c r="BT140" s="62"/>
      <c r="BU140" s="62" t="s">
        <v>332</v>
      </c>
      <c r="BV140" s="62">
        <v>2001330</v>
      </c>
      <c r="BW140" s="62">
        <v>90.8</v>
      </c>
      <c r="BX140" s="62"/>
      <c r="CA140" s="62"/>
      <c r="CE140" s="64"/>
      <c r="CH140" s="62"/>
      <c r="CI140" s="62" t="s">
        <v>455</v>
      </c>
      <c r="CJ140" s="62">
        <v>742231</v>
      </c>
      <c r="CK140" s="62"/>
      <c r="CL140" s="62"/>
    </row>
    <row r="141" spans="7:90" x14ac:dyDescent="0.25">
      <c r="G141" s="64"/>
      <c r="V141" s="64"/>
      <c r="AH141" s="64"/>
      <c r="AV141" s="64"/>
      <c r="BH141" s="64"/>
      <c r="BQ141" s="64"/>
      <c r="BT141" s="62"/>
      <c r="BU141" s="62" t="s">
        <v>43</v>
      </c>
      <c r="BV141" s="62">
        <v>2180152</v>
      </c>
      <c r="BW141" s="62">
        <v>98.9</v>
      </c>
      <c r="BX141" s="62"/>
      <c r="CA141" s="62"/>
      <c r="CE141" s="64"/>
      <c r="CH141" s="62"/>
      <c r="CI141" s="62" t="s">
        <v>456</v>
      </c>
      <c r="CJ141" s="62">
        <v>624650</v>
      </c>
      <c r="CK141" s="62"/>
      <c r="CL141" s="62"/>
    </row>
    <row r="142" spans="7:90" x14ac:dyDescent="0.25">
      <c r="G142" s="64"/>
      <c r="V142" s="64"/>
      <c r="AH142" s="64"/>
      <c r="AV142" s="64"/>
      <c r="BH142" s="64"/>
      <c r="BQ142" s="64"/>
      <c r="BT142" s="62" t="s">
        <v>69</v>
      </c>
      <c r="BU142" s="62" t="s">
        <v>70</v>
      </c>
      <c r="BV142" s="62">
        <v>24496</v>
      </c>
      <c r="BW142" s="62">
        <v>1.1000000000000001</v>
      </c>
      <c r="BX142" s="62"/>
      <c r="CA142" s="62"/>
      <c r="CE142" s="64"/>
      <c r="CH142" s="62"/>
      <c r="CI142" s="62" t="s">
        <v>457</v>
      </c>
      <c r="CJ142" s="62">
        <v>328248</v>
      </c>
      <c r="CK142" s="62"/>
      <c r="CL142" s="62"/>
    </row>
    <row r="143" spans="7:90" x14ac:dyDescent="0.25">
      <c r="G143" s="64"/>
      <c r="V143" s="64"/>
      <c r="AH143" s="64"/>
      <c r="AV143" s="64"/>
      <c r="BH143" s="64"/>
      <c r="BQ143" s="64"/>
      <c r="BT143" s="62" t="s">
        <v>43</v>
      </c>
      <c r="BU143" s="62"/>
      <c r="BV143" s="62">
        <v>2204648</v>
      </c>
      <c r="BW143" s="62">
        <v>100</v>
      </c>
      <c r="BX143" s="62"/>
      <c r="CA143" s="62"/>
      <c r="CE143" s="64"/>
      <c r="CH143" s="62"/>
      <c r="CI143" s="62" t="s">
        <v>458</v>
      </c>
      <c r="CJ143" s="62">
        <v>188620</v>
      </c>
      <c r="CK143" s="62"/>
      <c r="CL143" s="62"/>
    </row>
    <row r="144" spans="7:90" x14ac:dyDescent="0.25">
      <c r="G144" s="64"/>
      <c r="V144" s="64"/>
      <c r="AH144" s="64"/>
      <c r="AV144" s="64"/>
      <c r="BH144" s="64"/>
      <c r="BQ144" s="64"/>
      <c r="BT144" s="62"/>
      <c r="BU144" s="62"/>
      <c r="BV144" s="62"/>
      <c r="BW144" s="62"/>
      <c r="BX144" s="62"/>
      <c r="CA144" s="62"/>
      <c r="CE144" s="64"/>
      <c r="CH144" s="62"/>
      <c r="CI144" s="62" t="s">
        <v>43</v>
      </c>
      <c r="CJ144" s="62">
        <v>2089516</v>
      </c>
      <c r="CK144" s="62"/>
      <c r="CL144" s="62"/>
    </row>
    <row r="145" spans="7:90" x14ac:dyDescent="0.25">
      <c r="G145" s="64"/>
      <c r="V145" s="64"/>
      <c r="AH145" s="64"/>
      <c r="AV145" s="64"/>
      <c r="BH145" s="64"/>
      <c r="BQ145" s="64"/>
      <c r="BT145" s="62"/>
      <c r="BU145" s="62"/>
      <c r="BV145" s="62"/>
      <c r="BW145" s="62"/>
      <c r="BX145" s="62"/>
      <c r="CA145" s="62"/>
      <c r="CE145" s="64"/>
      <c r="CH145" s="62" t="s">
        <v>69</v>
      </c>
      <c r="CI145" s="62" t="s">
        <v>70</v>
      </c>
      <c r="CJ145" s="62">
        <v>115132</v>
      </c>
      <c r="CK145" s="62"/>
      <c r="CL145" s="62"/>
    </row>
    <row r="146" spans="7:90" x14ac:dyDescent="0.25">
      <c r="G146" s="64"/>
      <c r="V146" s="64"/>
      <c r="AH146" s="64"/>
      <c r="AV146" s="64"/>
      <c r="BH146" s="64"/>
      <c r="BQ146" s="64"/>
      <c r="BT146" s="62"/>
      <c r="BU146" s="62"/>
      <c r="BV146" s="62"/>
      <c r="BW146" s="62"/>
      <c r="BX146" s="62"/>
      <c r="CA146" s="62"/>
      <c r="CE146" s="64"/>
      <c r="CH146" s="62" t="s">
        <v>43</v>
      </c>
      <c r="CI146" s="62"/>
      <c r="CJ146" s="62">
        <v>2204648</v>
      </c>
      <c r="CK146" s="62"/>
      <c r="CL146" s="62"/>
    </row>
    <row r="147" spans="7:90" x14ac:dyDescent="0.25">
      <c r="G147" s="64"/>
      <c r="V147" s="64"/>
      <c r="AH147" s="64"/>
      <c r="AV147" s="64"/>
      <c r="BH147" s="64"/>
      <c r="BQ147" s="64"/>
      <c r="CE147" s="64"/>
      <c r="CH147" s="62"/>
      <c r="CI147" s="62"/>
      <c r="CJ147" s="62"/>
      <c r="CK147" s="62"/>
      <c r="CL147" s="62"/>
    </row>
    <row r="148" spans="7:90" x14ac:dyDescent="0.25">
      <c r="G148" s="64"/>
      <c r="V148" s="64"/>
      <c r="AH148" s="64"/>
      <c r="AV148" s="64"/>
      <c r="BH148" s="64"/>
      <c r="BQ148" s="64"/>
      <c r="CE148" s="64"/>
      <c r="CH148" s="62"/>
      <c r="CI148" s="62"/>
      <c r="CJ148" s="62"/>
      <c r="CK148" s="62"/>
      <c r="CL148" s="62"/>
    </row>
    <row r="149" spans="7:90" x14ac:dyDescent="0.25">
      <c r="G149" s="64"/>
      <c r="V149" s="64"/>
      <c r="AH149" s="64"/>
      <c r="AV149" s="64"/>
      <c r="BH149" s="64"/>
      <c r="BQ149" s="64"/>
      <c r="CE149" s="64"/>
      <c r="CH149" s="62"/>
      <c r="CI149" s="62"/>
      <c r="CJ149" s="62"/>
      <c r="CK149" s="62"/>
      <c r="CL149" s="62"/>
    </row>
    <row r="150" spans="7:90" x14ac:dyDescent="0.25">
      <c r="G150" s="64"/>
      <c r="V150" s="64"/>
      <c r="AH150" s="64"/>
      <c r="AV150" s="64"/>
      <c r="BH150" s="64"/>
      <c r="BQ150" s="64"/>
      <c r="CE150" s="64"/>
      <c r="CH150" s="62" t="s">
        <v>469</v>
      </c>
      <c r="CI150" s="62"/>
      <c r="CJ150" s="62"/>
      <c r="CK150" s="62"/>
      <c r="CL150" s="62"/>
    </row>
    <row r="151" spans="7:90" x14ac:dyDescent="0.25">
      <c r="G151" s="64"/>
      <c r="V151" s="64"/>
      <c r="AH151" s="64"/>
      <c r="AV151" s="64"/>
      <c r="BH151" s="64"/>
      <c r="BQ151" s="64"/>
      <c r="CE151" s="64"/>
      <c r="CH151" s="62"/>
      <c r="CI151" s="62"/>
      <c r="CJ151" s="62" t="s">
        <v>3</v>
      </c>
      <c r="CK151" s="62"/>
      <c r="CL151" s="62"/>
    </row>
    <row r="152" spans="7:90" x14ac:dyDescent="0.25">
      <c r="G152" s="64"/>
      <c r="V152" s="64"/>
      <c r="AH152" s="64"/>
      <c r="AV152" s="64"/>
      <c r="BH152" s="64"/>
      <c r="BQ152" s="64"/>
      <c r="CE152" s="64"/>
      <c r="CH152" s="62" t="s">
        <v>6</v>
      </c>
      <c r="CI152" s="62" t="s">
        <v>454</v>
      </c>
      <c r="CJ152" s="62">
        <v>51442</v>
      </c>
      <c r="CK152" s="62"/>
      <c r="CL152" s="62"/>
    </row>
    <row r="153" spans="7:90" x14ac:dyDescent="0.25">
      <c r="G153" s="64"/>
      <c r="V153" s="64"/>
      <c r="AH153" s="64"/>
      <c r="AV153" s="64"/>
      <c r="BH153" s="64"/>
      <c r="BQ153" s="64"/>
      <c r="CE153" s="64"/>
      <c r="CH153" s="62"/>
      <c r="CI153" s="62" t="s">
        <v>455</v>
      </c>
      <c r="CJ153" s="62">
        <v>186170</v>
      </c>
      <c r="CK153" s="62"/>
      <c r="CL153" s="62"/>
    </row>
    <row r="154" spans="7:90" x14ac:dyDescent="0.25">
      <c r="G154" s="64"/>
      <c r="V154" s="64"/>
      <c r="AH154" s="64"/>
      <c r="AV154" s="64"/>
      <c r="BH154" s="64"/>
      <c r="BQ154" s="64"/>
      <c r="CE154" s="64"/>
      <c r="CH154" s="62"/>
      <c r="CI154" s="62" t="s">
        <v>456</v>
      </c>
      <c r="CJ154" s="62">
        <v>173922</v>
      </c>
      <c r="CK154" s="62"/>
      <c r="CL154" s="62"/>
    </row>
    <row r="155" spans="7:90" x14ac:dyDescent="0.25">
      <c r="G155" s="64"/>
      <c r="V155" s="64"/>
      <c r="AH155" s="64"/>
      <c r="AV155" s="64"/>
      <c r="BH155" s="64"/>
      <c r="BQ155" s="64"/>
      <c r="CE155" s="64"/>
      <c r="CH155" s="62"/>
      <c r="CI155" s="62" t="s">
        <v>457</v>
      </c>
      <c r="CJ155" s="62">
        <v>36744</v>
      </c>
      <c r="CK155" s="62"/>
      <c r="CL155" s="62"/>
    </row>
    <row r="156" spans="7:90" x14ac:dyDescent="0.25">
      <c r="G156" s="64"/>
      <c r="V156" s="64"/>
      <c r="AH156" s="64"/>
      <c r="AV156" s="64"/>
      <c r="BH156" s="64"/>
      <c r="BQ156" s="64"/>
      <c r="CE156" s="64"/>
      <c r="CH156" s="62"/>
      <c r="CI156" s="62" t="s">
        <v>458</v>
      </c>
      <c r="CJ156" s="62">
        <v>83287</v>
      </c>
      <c r="CK156" s="62"/>
      <c r="CL156" s="62"/>
    </row>
    <row r="157" spans="7:90" x14ac:dyDescent="0.25">
      <c r="G157" s="64"/>
      <c r="V157" s="64"/>
      <c r="AH157" s="64"/>
      <c r="AV157" s="64"/>
      <c r="BH157" s="64"/>
      <c r="BQ157" s="64"/>
      <c r="CE157" s="64"/>
      <c r="CH157" s="62"/>
      <c r="CI157" s="62" t="s">
        <v>43</v>
      </c>
      <c r="CJ157" s="62">
        <v>531565</v>
      </c>
      <c r="CK157" s="62"/>
      <c r="CL157" s="62"/>
    </row>
    <row r="158" spans="7:90" x14ac:dyDescent="0.25">
      <c r="G158" s="64"/>
      <c r="V158" s="64"/>
      <c r="AH158" s="64"/>
      <c r="AV158" s="64"/>
      <c r="BH158" s="64"/>
      <c r="BQ158" s="64"/>
      <c r="CE158" s="64"/>
      <c r="CH158" s="62" t="s">
        <v>69</v>
      </c>
      <c r="CI158" s="62" t="s">
        <v>70</v>
      </c>
      <c r="CJ158" s="62">
        <v>1673083</v>
      </c>
      <c r="CK158" s="62"/>
      <c r="CL158" s="62"/>
    </row>
    <row r="159" spans="7:90" x14ac:dyDescent="0.25">
      <c r="G159" s="64"/>
      <c r="V159" s="64"/>
      <c r="AH159" s="64"/>
      <c r="AV159" s="64"/>
      <c r="BH159" s="64"/>
      <c r="BQ159" s="64"/>
      <c r="CE159" s="64"/>
      <c r="CH159" s="62" t="s">
        <v>43</v>
      </c>
      <c r="CI159" s="62"/>
      <c r="CJ159" s="62">
        <v>2204648</v>
      </c>
      <c r="CK159" s="62"/>
      <c r="CL159" s="62"/>
    </row>
    <row r="160" spans="7:90" x14ac:dyDescent="0.25">
      <c r="G160" s="64"/>
      <c r="V160" s="64"/>
      <c r="AH160" s="64"/>
      <c r="AV160" s="64"/>
      <c r="BH160" s="64"/>
      <c r="BQ160" s="64"/>
      <c r="CE160" s="64"/>
      <c r="CH160" s="62"/>
      <c r="CI160" s="62"/>
      <c r="CJ160" s="62"/>
      <c r="CK160" s="62"/>
      <c r="CL160" s="62"/>
    </row>
    <row r="161" spans="7:90" x14ac:dyDescent="0.25">
      <c r="G161" s="64"/>
      <c r="V161" s="64"/>
      <c r="AH161" s="64"/>
      <c r="AV161" s="64"/>
      <c r="BH161" s="64"/>
      <c r="BQ161" s="64"/>
      <c r="CE161" s="64"/>
      <c r="CH161" s="62"/>
      <c r="CI161" s="62"/>
      <c r="CJ161" s="62"/>
      <c r="CK161" s="62"/>
      <c r="CL161" s="62"/>
    </row>
    <row r="162" spans="7:90" x14ac:dyDescent="0.25">
      <c r="G162" s="64"/>
      <c r="V162" s="64"/>
      <c r="AH162" s="64"/>
      <c r="AV162" s="64"/>
      <c r="BH162" s="64"/>
      <c r="BQ162" s="64"/>
      <c r="CE162" s="64"/>
      <c r="CH162" s="62"/>
      <c r="CI162" s="62"/>
      <c r="CJ162" s="62"/>
      <c r="CK162" s="62"/>
      <c r="CL162" s="62"/>
    </row>
    <row r="163" spans="7:90" x14ac:dyDescent="0.25">
      <c r="G163" s="64"/>
      <c r="V163" s="64"/>
      <c r="AH163" s="64"/>
      <c r="AV163" s="64"/>
      <c r="BH163" s="64"/>
      <c r="BQ163" s="64"/>
      <c r="CE163" s="64"/>
      <c r="CH163" s="62" t="s">
        <v>470</v>
      </c>
      <c r="CI163" s="62"/>
      <c r="CJ163" s="62"/>
      <c r="CK163" s="62"/>
      <c r="CL163" s="62"/>
    </row>
    <row r="164" spans="7:90" x14ac:dyDescent="0.25">
      <c r="G164" s="64"/>
      <c r="V164" s="64"/>
      <c r="AH164" s="64"/>
      <c r="AV164" s="64"/>
      <c r="BH164" s="64"/>
      <c r="BQ164" s="64"/>
      <c r="CE164" s="64"/>
      <c r="CH164" s="62"/>
      <c r="CI164" s="62"/>
      <c r="CJ164" s="62" t="s">
        <v>3</v>
      </c>
      <c r="CK164" s="62"/>
      <c r="CL164" s="62"/>
    </row>
    <row r="165" spans="7:90" x14ac:dyDescent="0.25">
      <c r="G165" s="64"/>
      <c r="V165" s="64"/>
      <c r="AH165" s="64"/>
      <c r="AV165" s="64"/>
      <c r="BH165" s="64"/>
      <c r="BQ165" s="64"/>
      <c r="CE165" s="64"/>
      <c r="CH165" s="62" t="s">
        <v>6</v>
      </c>
      <c r="CI165" s="62" t="s">
        <v>454</v>
      </c>
      <c r="CJ165" s="62">
        <v>85736</v>
      </c>
      <c r="CK165" s="62"/>
      <c r="CL165" s="62"/>
    </row>
    <row r="166" spans="7:90" x14ac:dyDescent="0.25">
      <c r="G166" s="64"/>
      <c r="V166" s="64"/>
      <c r="AH166" s="64"/>
      <c r="AV166" s="64"/>
      <c r="BH166" s="64"/>
      <c r="BQ166" s="64"/>
      <c r="CE166" s="64"/>
      <c r="CH166" s="62"/>
      <c r="CI166" s="62" t="s">
        <v>455</v>
      </c>
      <c r="CJ166" s="62">
        <v>124930</v>
      </c>
      <c r="CK166" s="62"/>
      <c r="CL166" s="62"/>
    </row>
    <row r="167" spans="7:90" x14ac:dyDescent="0.25">
      <c r="G167" s="64"/>
      <c r="V167" s="64"/>
      <c r="AH167" s="64"/>
      <c r="AV167" s="64"/>
      <c r="BH167" s="64"/>
      <c r="BQ167" s="64"/>
      <c r="CE167" s="64"/>
      <c r="CH167" s="62"/>
      <c r="CI167" s="62" t="s">
        <v>456</v>
      </c>
      <c r="CJ167" s="62">
        <v>73488</v>
      </c>
      <c r="CK167" s="62"/>
      <c r="CL167" s="62"/>
    </row>
    <row r="168" spans="7:90" x14ac:dyDescent="0.25">
      <c r="G168" s="64"/>
      <c r="V168" s="64"/>
      <c r="AH168" s="64"/>
      <c r="AV168" s="64"/>
      <c r="BH168" s="64"/>
      <c r="BQ168" s="64"/>
      <c r="CE168" s="64"/>
      <c r="CH168" s="62"/>
      <c r="CI168" s="62" t="s">
        <v>457</v>
      </c>
      <c r="CJ168" s="62">
        <v>7349</v>
      </c>
      <c r="CK168" s="62"/>
      <c r="CL168" s="62"/>
    </row>
    <row r="169" spans="7:90" x14ac:dyDescent="0.25">
      <c r="G169" s="64"/>
      <c r="V169" s="64"/>
      <c r="AH169" s="64"/>
      <c r="AV169" s="64"/>
      <c r="BH169" s="64"/>
      <c r="BQ169" s="64"/>
      <c r="CE169" s="64"/>
      <c r="CH169" s="62"/>
      <c r="CI169" s="62" t="s">
        <v>458</v>
      </c>
      <c r="CJ169" s="62">
        <v>48992</v>
      </c>
      <c r="CK169" s="62"/>
      <c r="CL169" s="62"/>
    </row>
    <row r="170" spans="7:90" x14ac:dyDescent="0.25">
      <c r="G170" s="64"/>
      <c r="V170" s="64"/>
      <c r="AH170" s="64"/>
      <c r="AV170" s="64"/>
      <c r="BH170" s="64"/>
      <c r="BQ170" s="64"/>
      <c r="CE170" s="64"/>
      <c r="CH170" s="62"/>
      <c r="CI170" s="62" t="s">
        <v>43</v>
      </c>
      <c r="CJ170" s="62">
        <v>340496</v>
      </c>
      <c r="CK170" s="62"/>
      <c r="CL170" s="62"/>
    </row>
    <row r="171" spans="7:90" x14ac:dyDescent="0.25">
      <c r="G171" s="64"/>
      <c r="V171" s="64"/>
      <c r="AH171" s="64"/>
      <c r="AV171" s="64"/>
      <c r="BH171" s="64"/>
      <c r="BQ171" s="64"/>
      <c r="CE171" s="64"/>
      <c r="CH171" s="62" t="s">
        <v>69</v>
      </c>
      <c r="CI171" s="62" t="s">
        <v>70</v>
      </c>
      <c r="CJ171" s="62">
        <v>1864152</v>
      </c>
      <c r="CK171" s="62"/>
      <c r="CL171" s="62"/>
    </row>
    <row r="172" spans="7:90" x14ac:dyDescent="0.25">
      <c r="G172" s="64"/>
      <c r="V172" s="64"/>
      <c r="AH172" s="64"/>
      <c r="AV172" s="64"/>
      <c r="BH172" s="64"/>
      <c r="BQ172" s="64"/>
      <c r="CE172" s="64"/>
      <c r="CH172" s="62" t="s">
        <v>43</v>
      </c>
      <c r="CI172" s="62"/>
      <c r="CJ172" s="62">
        <v>2204648</v>
      </c>
      <c r="CK172" s="62"/>
      <c r="CL172" s="62"/>
    </row>
    <row r="173" spans="7:90" x14ac:dyDescent="0.25">
      <c r="G173" s="64"/>
      <c r="V173" s="64"/>
      <c r="AH173" s="64"/>
      <c r="AV173" s="64"/>
      <c r="BH173" s="64"/>
      <c r="BQ173" s="64"/>
      <c r="CE173" s="64"/>
      <c r="CH173" s="62"/>
      <c r="CI173" s="62"/>
      <c r="CJ173" s="62"/>
      <c r="CK173" s="62"/>
      <c r="CL173" s="62"/>
    </row>
    <row r="174" spans="7:90" x14ac:dyDescent="0.25">
      <c r="G174" s="64"/>
      <c r="V174" s="64"/>
      <c r="AH174" s="64"/>
      <c r="AV174" s="64"/>
      <c r="BH174" s="64"/>
      <c r="BQ174" s="64"/>
      <c r="CE174" s="64"/>
      <c r="CH174" s="62"/>
      <c r="CI174" s="62"/>
      <c r="CJ174" s="62"/>
      <c r="CK174" s="62"/>
      <c r="CL174" s="62"/>
    </row>
    <row r="175" spans="7:90" x14ac:dyDescent="0.25">
      <c r="G175" s="64"/>
      <c r="V175" s="64"/>
      <c r="AH175" s="64"/>
      <c r="AV175" s="64"/>
      <c r="BH175" s="64"/>
      <c r="BQ175" s="64"/>
      <c r="CE175" s="64"/>
      <c r="CH175" s="62"/>
      <c r="CI175" s="62"/>
      <c r="CJ175" s="62"/>
      <c r="CK175" s="62"/>
      <c r="CL175" s="62"/>
    </row>
    <row r="176" spans="7:90" x14ac:dyDescent="0.25">
      <c r="G176" s="64"/>
      <c r="V176" s="64"/>
      <c r="AH176" s="64"/>
      <c r="AV176" s="64"/>
      <c r="BH176" s="64"/>
      <c r="BQ176" s="64"/>
      <c r="CE176" s="64"/>
      <c r="CH176" s="62" t="s">
        <v>471</v>
      </c>
      <c r="CI176" s="62"/>
      <c r="CJ176" s="62"/>
      <c r="CK176" s="62"/>
      <c r="CL176" s="62"/>
    </row>
    <row r="177" spans="7:90" x14ac:dyDescent="0.25">
      <c r="G177" s="64"/>
      <c r="V177" s="64"/>
      <c r="AH177" s="64"/>
      <c r="AV177" s="64"/>
      <c r="BH177" s="64"/>
      <c r="BQ177" s="64"/>
      <c r="CE177" s="64"/>
      <c r="CH177" s="62"/>
      <c r="CI177" s="62"/>
      <c r="CJ177" s="62" t="s">
        <v>3</v>
      </c>
      <c r="CK177" s="62"/>
      <c r="CL177" s="62"/>
    </row>
    <row r="178" spans="7:90" x14ac:dyDescent="0.25">
      <c r="G178" s="64"/>
      <c r="V178" s="64"/>
      <c r="AH178" s="64"/>
      <c r="AV178" s="64"/>
      <c r="BH178" s="64"/>
      <c r="BQ178" s="64"/>
      <c r="CE178" s="64"/>
      <c r="CH178" s="62" t="s">
        <v>6</v>
      </c>
      <c r="CI178" s="62" t="s">
        <v>454</v>
      </c>
      <c r="CJ178" s="62">
        <v>36744</v>
      </c>
      <c r="CK178" s="62"/>
      <c r="CL178" s="62"/>
    </row>
    <row r="179" spans="7:90" x14ac:dyDescent="0.25">
      <c r="G179" s="64"/>
      <c r="V179" s="64"/>
      <c r="AH179" s="64"/>
      <c r="AV179" s="64"/>
      <c r="BH179" s="64"/>
      <c r="BQ179" s="64"/>
      <c r="CE179" s="64"/>
      <c r="CH179" s="62"/>
      <c r="CI179" s="62" t="s">
        <v>455</v>
      </c>
      <c r="CJ179" s="62">
        <v>66139</v>
      </c>
      <c r="CK179" s="62"/>
      <c r="CL179" s="62"/>
    </row>
    <row r="180" spans="7:90" x14ac:dyDescent="0.25">
      <c r="G180" s="64"/>
      <c r="V180" s="64"/>
      <c r="AH180" s="64"/>
      <c r="AV180" s="64"/>
      <c r="BH180" s="64"/>
      <c r="BQ180" s="64"/>
      <c r="CE180" s="64"/>
      <c r="CH180" s="62"/>
      <c r="CI180" s="62" t="s">
        <v>456</v>
      </c>
      <c r="CJ180" s="62">
        <v>41643</v>
      </c>
      <c r="CK180" s="62"/>
      <c r="CL180" s="62"/>
    </row>
    <row r="181" spans="7:90" x14ac:dyDescent="0.25">
      <c r="G181" s="64"/>
      <c r="V181" s="64"/>
      <c r="AH181" s="64"/>
      <c r="AV181" s="64"/>
      <c r="BH181" s="64"/>
      <c r="BQ181" s="64"/>
      <c r="CE181" s="64"/>
      <c r="CH181" s="62"/>
      <c r="CI181" s="62" t="s">
        <v>457</v>
      </c>
      <c r="CJ181" s="62">
        <v>9798</v>
      </c>
      <c r="CK181" s="62"/>
      <c r="CL181" s="62"/>
    </row>
    <row r="182" spans="7:90" x14ac:dyDescent="0.25">
      <c r="G182" s="64"/>
      <c r="V182" s="64"/>
      <c r="AH182" s="64"/>
      <c r="AV182" s="64"/>
      <c r="BH182" s="64"/>
      <c r="BQ182" s="64"/>
      <c r="CE182" s="64"/>
      <c r="CH182" s="62"/>
      <c r="CI182" s="62" t="s">
        <v>458</v>
      </c>
      <c r="CJ182" s="62">
        <v>26946</v>
      </c>
      <c r="CK182" s="62"/>
      <c r="CL182" s="62"/>
    </row>
    <row r="183" spans="7:90" x14ac:dyDescent="0.25">
      <c r="G183" s="64"/>
      <c r="V183" s="64"/>
      <c r="AH183" s="64"/>
      <c r="AV183" s="64"/>
      <c r="BH183" s="64"/>
      <c r="BQ183" s="64"/>
      <c r="CE183" s="64"/>
      <c r="CH183" s="62"/>
      <c r="CI183" s="62" t="s">
        <v>43</v>
      </c>
      <c r="CJ183" s="62">
        <v>181271</v>
      </c>
      <c r="CK183" s="62"/>
      <c r="CL183" s="62"/>
    </row>
    <row r="184" spans="7:90" x14ac:dyDescent="0.25">
      <c r="G184" s="64"/>
      <c r="V184" s="64"/>
      <c r="AH184" s="64"/>
      <c r="AV184" s="64"/>
      <c r="BH184" s="64"/>
      <c r="BQ184" s="64"/>
      <c r="CE184" s="64"/>
      <c r="CH184" s="62" t="s">
        <v>69</v>
      </c>
      <c r="CI184" s="62" t="s">
        <v>70</v>
      </c>
      <c r="CJ184" s="62">
        <v>2023377</v>
      </c>
      <c r="CK184" s="62"/>
      <c r="CL184" s="62"/>
    </row>
    <row r="185" spans="7:90" x14ac:dyDescent="0.25">
      <c r="G185" s="64"/>
      <c r="V185" s="64"/>
      <c r="AH185" s="64"/>
      <c r="AV185" s="64"/>
      <c r="BH185" s="64"/>
      <c r="BQ185" s="64"/>
      <c r="CE185" s="64"/>
      <c r="CH185" s="62" t="s">
        <v>43</v>
      </c>
      <c r="CI185" s="62"/>
      <c r="CJ185" s="62">
        <v>2204648</v>
      </c>
      <c r="CK185" s="62"/>
      <c r="CL185" s="62"/>
    </row>
    <row r="186" spans="7:90" x14ac:dyDescent="0.25">
      <c r="G186" s="64"/>
      <c r="V186" s="64"/>
      <c r="AH186" s="64"/>
      <c r="AV186" s="64"/>
      <c r="BH186" s="64"/>
      <c r="BQ186" s="64"/>
      <c r="CE186" s="64"/>
      <c r="CH186" s="62"/>
      <c r="CI186" s="62"/>
      <c r="CJ186" s="62"/>
      <c r="CK186" s="62"/>
      <c r="CL186" s="62"/>
    </row>
    <row r="187" spans="7:90" x14ac:dyDescent="0.25">
      <c r="G187" s="64"/>
      <c r="V187" s="64"/>
      <c r="AH187" s="64"/>
      <c r="AV187" s="64"/>
      <c r="BH187" s="64"/>
      <c r="BQ187" s="64"/>
      <c r="CE187" s="64"/>
      <c r="CH187" s="62"/>
      <c r="CI187" s="62"/>
      <c r="CJ187" s="62"/>
      <c r="CK187" s="62"/>
      <c r="CL187" s="62"/>
    </row>
    <row r="188" spans="7:90" x14ac:dyDescent="0.25">
      <c r="G188" s="64"/>
      <c r="V188" s="64"/>
      <c r="AH188" s="64"/>
      <c r="AV188" s="64"/>
      <c r="BH188" s="64"/>
      <c r="BQ188" s="64"/>
      <c r="CE188" s="64"/>
      <c r="CH188" s="62"/>
      <c r="CI188" s="62"/>
      <c r="CJ188" s="62"/>
      <c r="CK188" s="62"/>
      <c r="CL188" s="62"/>
    </row>
    <row r="189" spans="7:90" x14ac:dyDescent="0.25">
      <c r="G189" s="64"/>
      <c r="V189" s="64"/>
      <c r="AH189" s="64"/>
      <c r="AV189" s="64"/>
      <c r="BH189" s="64"/>
      <c r="BQ189" s="64"/>
      <c r="CE189" s="64"/>
    </row>
    <row r="190" spans="7:90" x14ac:dyDescent="0.25">
      <c r="G190" s="64"/>
      <c r="V190" s="64"/>
      <c r="AH190" s="64"/>
      <c r="AV190" s="64"/>
      <c r="BH190" s="64"/>
      <c r="BQ190" s="64"/>
      <c r="CE190" s="64"/>
    </row>
    <row r="191" spans="7:90" x14ac:dyDescent="0.25">
      <c r="G191" s="64"/>
      <c r="V191" s="64"/>
      <c r="AH191" s="64"/>
      <c r="AV191" s="64"/>
      <c r="BH191" s="64"/>
      <c r="BQ191" s="64"/>
      <c r="CE191" s="64"/>
    </row>
    <row r="192" spans="7:90" x14ac:dyDescent="0.25">
      <c r="G192" s="64"/>
      <c r="V192" s="64"/>
      <c r="AH192" s="64"/>
      <c r="AV192" s="64"/>
      <c r="BH192" s="64"/>
      <c r="BQ192" s="64"/>
      <c r="CE192" s="64"/>
    </row>
    <row r="193" spans="7:83" x14ac:dyDescent="0.25">
      <c r="G193" s="64"/>
      <c r="V193" s="64"/>
      <c r="AH193" s="64"/>
      <c r="AV193" s="64"/>
      <c r="BH193" s="64"/>
      <c r="BQ193" s="64"/>
      <c r="CE193" s="64"/>
    </row>
    <row r="194" spans="7:83" x14ac:dyDescent="0.25">
      <c r="G194" s="64"/>
      <c r="V194" s="64"/>
      <c r="AH194" s="64"/>
      <c r="AV194" s="64"/>
      <c r="BH194" s="64"/>
      <c r="BQ194" s="64"/>
      <c r="CE194" s="64"/>
    </row>
    <row r="195" spans="7:83" x14ac:dyDescent="0.25">
      <c r="G195" s="64"/>
      <c r="V195" s="64"/>
      <c r="AH195" s="64"/>
      <c r="AV195" s="64"/>
      <c r="BH195" s="64"/>
      <c r="BQ195" s="64"/>
      <c r="CE195" s="64"/>
    </row>
    <row r="196" spans="7:83" x14ac:dyDescent="0.25">
      <c r="G196" s="64"/>
      <c r="V196" s="64"/>
      <c r="AH196" s="64"/>
      <c r="AV196" s="64"/>
      <c r="BH196" s="64"/>
      <c r="BQ196" s="64"/>
      <c r="CE196" s="64"/>
    </row>
    <row r="197" spans="7:83" x14ac:dyDescent="0.25">
      <c r="G197" s="64"/>
      <c r="V197" s="64"/>
      <c r="AH197" s="64"/>
      <c r="AV197" s="64"/>
      <c r="BH197" s="64"/>
      <c r="BQ197" s="64"/>
      <c r="CE197" s="64"/>
    </row>
    <row r="198" spans="7:83" x14ac:dyDescent="0.25">
      <c r="G198" s="64"/>
      <c r="V198" s="64"/>
      <c r="AH198" s="64"/>
      <c r="AV198" s="64"/>
      <c r="BH198" s="64"/>
      <c r="BQ198" s="64"/>
      <c r="CE198" s="64"/>
    </row>
    <row r="199" spans="7:83" x14ac:dyDescent="0.25">
      <c r="G199" s="64"/>
      <c r="V199" s="64"/>
      <c r="AH199" s="64"/>
      <c r="AV199" s="64"/>
      <c r="BH199" s="64"/>
      <c r="BQ199" s="64"/>
      <c r="CE199" s="64"/>
    </row>
    <row r="200" spans="7:83" x14ac:dyDescent="0.25">
      <c r="G200" s="64"/>
      <c r="V200" s="64"/>
      <c r="AH200" s="64"/>
      <c r="AV200" s="64"/>
      <c r="BH200" s="64"/>
      <c r="BQ200" s="64"/>
      <c r="CE200" s="64"/>
    </row>
    <row r="201" spans="7:83" x14ac:dyDescent="0.25">
      <c r="G201" s="64"/>
      <c r="V201" s="64"/>
      <c r="AH201" s="64"/>
      <c r="AV201" s="64"/>
      <c r="BH201" s="64"/>
      <c r="BQ201" s="64"/>
      <c r="CE201" s="64"/>
    </row>
    <row r="202" spans="7:83" x14ac:dyDescent="0.25">
      <c r="G202" s="64"/>
      <c r="V202" s="64"/>
      <c r="AH202" s="64"/>
      <c r="AV202" s="64"/>
      <c r="BH202" s="64"/>
      <c r="BQ202" s="64"/>
      <c r="CE202" s="64"/>
    </row>
    <row r="203" spans="7:83" x14ac:dyDescent="0.25">
      <c r="G203" s="64"/>
      <c r="V203" s="64"/>
      <c r="AH203" s="64"/>
      <c r="AV203" s="64"/>
      <c r="BH203" s="64"/>
      <c r="BQ203" s="64"/>
      <c r="CE203" s="64"/>
    </row>
    <row r="204" spans="7:83" x14ac:dyDescent="0.25">
      <c r="G204" s="64"/>
      <c r="V204" s="64"/>
      <c r="AH204" s="64"/>
      <c r="AV204" s="64"/>
      <c r="BH204" s="64"/>
      <c r="BQ204" s="64"/>
      <c r="CE204" s="64"/>
    </row>
    <row r="205" spans="7:83" x14ac:dyDescent="0.25">
      <c r="G205" s="64"/>
      <c r="V205" s="64"/>
      <c r="AH205" s="64"/>
      <c r="AV205" s="64"/>
      <c r="BH205" s="64"/>
      <c r="BQ205" s="64"/>
      <c r="CE205" s="64"/>
    </row>
    <row r="206" spans="7:83" x14ac:dyDescent="0.25">
      <c r="G206" s="64"/>
      <c r="V206" s="64"/>
      <c r="AH206" s="64"/>
      <c r="AV206" s="64"/>
      <c r="BH206" s="64"/>
      <c r="BQ206" s="64"/>
      <c r="CE206" s="64"/>
    </row>
    <row r="207" spans="7:83" x14ac:dyDescent="0.25">
      <c r="G207" s="64"/>
      <c r="V207" s="64"/>
      <c r="AH207" s="64"/>
      <c r="AV207" s="64"/>
      <c r="BH207" s="64"/>
      <c r="BQ207" s="64"/>
      <c r="CE207" s="64"/>
    </row>
    <row r="208" spans="7:83" x14ac:dyDescent="0.25">
      <c r="G208" s="64"/>
      <c r="V208" s="64"/>
      <c r="AH208" s="64"/>
      <c r="AV208" s="64"/>
      <c r="BH208" s="64"/>
      <c r="BQ208" s="64"/>
      <c r="CE208" s="64"/>
    </row>
    <row r="209" spans="7:83" x14ac:dyDescent="0.25">
      <c r="G209" s="64"/>
      <c r="V209" s="64"/>
      <c r="AH209" s="64"/>
      <c r="AV209" s="64"/>
      <c r="BH209" s="64"/>
      <c r="BQ209" s="64"/>
      <c r="CE209" s="64"/>
    </row>
    <row r="210" spans="7:83" x14ac:dyDescent="0.25">
      <c r="G210" s="64"/>
      <c r="V210" s="64"/>
      <c r="AH210" s="64"/>
      <c r="AV210" s="64"/>
      <c r="BH210" s="64"/>
      <c r="BQ210" s="64"/>
      <c r="CE210" s="64"/>
    </row>
    <row r="211" spans="7:83" x14ac:dyDescent="0.25">
      <c r="G211" s="64"/>
      <c r="V211" s="64"/>
      <c r="AH211" s="64"/>
      <c r="AV211" s="64"/>
      <c r="BH211" s="64"/>
      <c r="BQ211" s="64"/>
      <c r="CE211" s="64"/>
    </row>
    <row r="212" spans="7:83" x14ac:dyDescent="0.25">
      <c r="G212" s="64"/>
      <c r="V212" s="64"/>
      <c r="AH212" s="64"/>
      <c r="AV212" s="64"/>
      <c r="BH212" s="64"/>
      <c r="BQ212" s="64"/>
      <c r="CE212" s="64"/>
    </row>
    <row r="213" spans="7:83" x14ac:dyDescent="0.25">
      <c r="G213" s="64"/>
      <c r="V213" s="64"/>
      <c r="AH213" s="64"/>
      <c r="AV213" s="64"/>
      <c r="BH213" s="64"/>
      <c r="BQ213" s="64"/>
      <c r="CE213" s="64"/>
    </row>
    <row r="214" spans="7:83" x14ac:dyDescent="0.25">
      <c r="G214" s="64"/>
      <c r="V214" s="64"/>
      <c r="AH214" s="64"/>
      <c r="AV214" s="64"/>
      <c r="BH214" s="64"/>
      <c r="BQ214" s="64"/>
      <c r="CE214" s="64"/>
    </row>
    <row r="215" spans="7:83" x14ac:dyDescent="0.25">
      <c r="G215" s="64"/>
      <c r="V215" s="64"/>
      <c r="AH215" s="64"/>
      <c r="AV215" s="64"/>
      <c r="BH215" s="64"/>
      <c r="BQ215" s="64"/>
      <c r="CE215" s="64"/>
    </row>
    <row r="216" spans="7:83" x14ac:dyDescent="0.25">
      <c r="G216" s="64"/>
      <c r="V216" s="64"/>
      <c r="AH216" s="64"/>
      <c r="AV216" s="64"/>
      <c r="BH216" s="64"/>
      <c r="BQ216" s="64"/>
      <c r="CE216" s="64"/>
    </row>
    <row r="217" spans="7:83" x14ac:dyDescent="0.25">
      <c r="G217" s="64"/>
      <c r="V217" s="64"/>
      <c r="AH217" s="64"/>
      <c r="AV217" s="64"/>
      <c r="BH217" s="64"/>
      <c r="BQ217" s="64"/>
      <c r="CE217" s="64"/>
    </row>
    <row r="218" spans="7:83" x14ac:dyDescent="0.25">
      <c r="G218" s="64"/>
      <c r="V218" s="64"/>
      <c r="AH218" s="64"/>
      <c r="AV218" s="64"/>
      <c r="BH218" s="64"/>
      <c r="BQ218" s="64"/>
      <c r="CE218" s="64"/>
    </row>
    <row r="219" spans="7:83" x14ac:dyDescent="0.25">
      <c r="G219" s="64"/>
      <c r="V219" s="64"/>
      <c r="AH219" s="64"/>
      <c r="AV219" s="64"/>
      <c r="BH219" s="64"/>
      <c r="BQ219" s="64"/>
      <c r="CE219" s="64"/>
    </row>
    <row r="220" spans="7:83" x14ac:dyDescent="0.25">
      <c r="G220" s="64"/>
      <c r="V220" s="64"/>
      <c r="AH220" s="64"/>
      <c r="AV220" s="64"/>
      <c r="BH220" s="64"/>
      <c r="BQ220" s="64"/>
      <c r="CE220" s="64"/>
    </row>
    <row r="221" spans="7:83" x14ac:dyDescent="0.25">
      <c r="G221" s="64"/>
      <c r="V221" s="64"/>
      <c r="AH221" s="64"/>
      <c r="AV221" s="64"/>
      <c r="BH221" s="64"/>
      <c r="BQ221" s="64"/>
      <c r="CE221" s="64"/>
    </row>
    <row r="222" spans="7:83" x14ac:dyDescent="0.25">
      <c r="G222" s="64"/>
      <c r="V222" s="64"/>
      <c r="AH222" s="64"/>
      <c r="AV222" s="64"/>
      <c r="BH222" s="64"/>
      <c r="BQ222" s="64"/>
      <c r="CE222" s="64"/>
    </row>
    <row r="223" spans="7:83" x14ac:dyDescent="0.25">
      <c r="G223" s="64"/>
      <c r="V223" s="64"/>
      <c r="AH223" s="64"/>
      <c r="AV223" s="64"/>
      <c r="BH223" s="64"/>
      <c r="BQ223" s="64"/>
      <c r="CE223" s="64"/>
    </row>
    <row r="224" spans="7:83" x14ac:dyDescent="0.25">
      <c r="G224" s="64"/>
      <c r="V224" s="64"/>
      <c r="AH224" s="64"/>
      <c r="AV224" s="64"/>
      <c r="BH224" s="64"/>
      <c r="BQ224" s="64"/>
      <c r="CE224" s="64"/>
    </row>
    <row r="225" spans="7:83" x14ac:dyDescent="0.25">
      <c r="G225" s="64"/>
      <c r="V225" s="64"/>
      <c r="AH225" s="64"/>
      <c r="AV225" s="64"/>
      <c r="BH225" s="64"/>
      <c r="BQ225" s="64"/>
      <c r="CE225" s="64"/>
    </row>
    <row r="226" spans="7:83" x14ac:dyDescent="0.25">
      <c r="G226" s="64"/>
      <c r="V226" s="64"/>
      <c r="AH226" s="64"/>
      <c r="AV226" s="64"/>
      <c r="BH226" s="64"/>
      <c r="BQ226" s="64"/>
      <c r="CE226" s="64"/>
    </row>
    <row r="227" spans="7:83" x14ac:dyDescent="0.25">
      <c r="G227" s="64"/>
      <c r="V227" s="64"/>
      <c r="AH227" s="64"/>
      <c r="AV227" s="64"/>
      <c r="BH227" s="64"/>
      <c r="BQ227" s="64"/>
      <c r="CE227" s="64"/>
    </row>
    <row r="228" spans="7:83" x14ac:dyDescent="0.25">
      <c r="G228" s="64"/>
      <c r="V228" s="64"/>
      <c r="AH228" s="64"/>
      <c r="AV228" s="64"/>
      <c r="BH228" s="64"/>
      <c r="BQ228" s="64"/>
      <c r="CE228" s="64"/>
    </row>
    <row r="229" spans="7:83" x14ac:dyDescent="0.25">
      <c r="G229" s="64"/>
      <c r="V229" s="64"/>
      <c r="AH229" s="64"/>
      <c r="AV229" s="64"/>
      <c r="BH229" s="64"/>
      <c r="BQ229" s="64"/>
      <c r="CE229" s="64"/>
    </row>
    <row r="230" spans="7:83" x14ac:dyDescent="0.25">
      <c r="G230" s="64"/>
      <c r="V230" s="64"/>
      <c r="AH230" s="64"/>
      <c r="AV230" s="64"/>
      <c r="BH230" s="64"/>
      <c r="BQ230" s="64"/>
      <c r="CE230" s="64"/>
    </row>
    <row r="231" spans="7:83" x14ac:dyDescent="0.25">
      <c r="G231" s="64"/>
      <c r="V231" s="64"/>
      <c r="AH231" s="64"/>
      <c r="AV231" s="64"/>
      <c r="BH231" s="64"/>
      <c r="BQ231" s="64"/>
      <c r="CE231" s="64"/>
    </row>
    <row r="232" spans="7:83" x14ac:dyDescent="0.25">
      <c r="G232" s="64"/>
      <c r="V232" s="64"/>
      <c r="AH232" s="64"/>
      <c r="AV232" s="64"/>
      <c r="BH232" s="64"/>
      <c r="BQ232" s="64"/>
      <c r="CE232" s="64"/>
    </row>
    <row r="233" spans="7:83" x14ac:dyDescent="0.25">
      <c r="G233" s="64"/>
      <c r="V233" s="64"/>
      <c r="AH233" s="64"/>
      <c r="AV233" s="64"/>
      <c r="BH233" s="64"/>
      <c r="BQ233" s="64"/>
      <c r="CE233" s="64"/>
    </row>
    <row r="234" spans="7:83" x14ac:dyDescent="0.25">
      <c r="G234" s="64"/>
      <c r="V234" s="64"/>
      <c r="AH234" s="64"/>
      <c r="AV234" s="64"/>
      <c r="BH234" s="64"/>
      <c r="BQ234" s="64"/>
      <c r="CE234" s="64"/>
    </row>
    <row r="235" spans="7:83" x14ac:dyDescent="0.25">
      <c r="G235" s="64"/>
      <c r="V235" s="64"/>
      <c r="AH235" s="64"/>
      <c r="AV235" s="64"/>
      <c r="BH235" s="64"/>
      <c r="BQ235" s="64"/>
      <c r="CE235" s="64"/>
    </row>
    <row r="236" spans="7:83" x14ac:dyDescent="0.25">
      <c r="G236" s="64"/>
      <c r="V236" s="64"/>
      <c r="AH236" s="64"/>
      <c r="AV236" s="64"/>
      <c r="BH236" s="64"/>
      <c r="BQ236" s="64"/>
      <c r="CE236" s="64"/>
    </row>
    <row r="237" spans="7:83" x14ac:dyDescent="0.25">
      <c r="G237" s="64"/>
      <c r="V237" s="64"/>
      <c r="AH237" s="64"/>
      <c r="AV237" s="64"/>
      <c r="BH237" s="64"/>
      <c r="BQ237" s="64"/>
      <c r="CE237" s="64"/>
    </row>
    <row r="238" spans="7:83" x14ac:dyDescent="0.25">
      <c r="G238" s="64"/>
      <c r="V238" s="64"/>
      <c r="AH238" s="64"/>
      <c r="AV238" s="64"/>
      <c r="BH238" s="64"/>
      <c r="BQ238" s="64"/>
      <c r="CE238" s="64"/>
    </row>
    <row r="239" spans="7:83" x14ac:dyDescent="0.25">
      <c r="G239" s="64"/>
      <c r="V239" s="64"/>
      <c r="AH239" s="64"/>
      <c r="AV239" s="64"/>
      <c r="BH239" s="64"/>
      <c r="BQ239" s="64"/>
      <c r="CE239" s="64"/>
    </row>
    <row r="240" spans="7:83" x14ac:dyDescent="0.25">
      <c r="G240" s="64"/>
      <c r="V240" s="64"/>
      <c r="AH240" s="64"/>
      <c r="AV240" s="64"/>
      <c r="BH240" s="64"/>
      <c r="BQ240" s="64"/>
      <c r="CE240" s="64"/>
    </row>
    <row r="241" spans="7:83" x14ac:dyDescent="0.25">
      <c r="G241" s="64"/>
      <c r="V241" s="64"/>
      <c r="AH241" s="64"/>
      <c r="AV241" s="64"/>
      <c r="BH241" s="64"/>
      <c r="BQ241" s="64"/>
      <c r="CE241" s="64"/>
    </row>
    <row r="242" spans="7:83" x14ac:dyDescent="0.25">
      <c r="G242" s="64"/>
      <c r="V242" s="64"/>
      <c r="AH242" s="64"/>
      <c r="AV242" s="64"/>
      <c r="BH242" s="64"/>
      <c r="BQ242" s="64"/>
      <c r="CE242" s="64"/>
    </row>
    <row r="243" spans="7:83" x14ac:dyDescent="0.25">
      <c r="G243" s="64"/>
      <c r="V243" s="64"/>
      <c r="AH243" s="64"/>
      <c r="AV243" s="64"/>
      <c r="BH243" s="64"/>
      <c r="BQ243" s="64"/>
      <c r="CE243" s="64"/>
    </row>
    <row r="244" spans="7:83" x14ac:dyDescent="0.25">
      <c r="G244" s="64"/>
      <c r="V244" s="64"/>
      <c r="AH244" s="64"/>
      <c r="AV244" s="64"/>
      <c r="BH244" s="64"/>
      <c r="BQ244" s="64"/>
      <c r="CE244" s="64"/>
    </row>
    <row r="245" spans="7:83" x14ac:dyDescent="0.25">
      <c r="G245" s="64"/>
      <c r="V245" s="64"/>
      <c r="AH245" s="64"/>
      <c r="AV245" s="64"/>
      <c r="BH245" s="64"/>
      <c r="BQ245" s="64"/>
      <c r="CE245" s="64"/>
    </row>
    <row r="246" spans="7:83" x14ac:dyDescent="0.25">
      <c r="G246" s="64"/>
      <c r="V246" s="64"/>
      <c r="AH246" s="64"/>
      <c r="AV246" s="64"/>
      <c r="BH246" s="64"/>
      <c r="BQ246" s="64"/>
      <c r="CE246" s="64"/>
    </row>
    <row r="247" spans="7:83" x14ac:dyDescent="0.25">
      <c r="G247" s="64"/>
      <c r="V247" s="64"/>
      <c r="AH247" s="64"/>
      <c r="AV247" s="64"/>
      <c r="BH247" s="64"/>
      <c r="BQ247" s="64"/>
      <c r="CE247" s="64"/>
    </row>
    <row r="248" spans="7:83" x14ac:dyDescent="0.25">
      <c r="G248" s="64"/>
      <c r="V248" s="64"/>
      <c r="AH248" s="64"/>
      <c r="AV248" s="64"/>
      <c r="BH248" s="64"/>
      <c r="BQ248" s="64"/>
      <c r="CE248" s="64"/>
    </row>
    <row r="249" spans="7:83" x14ac:dyDescent="0.25">
      <c r="G249" s="64"/>
      <c r="V249" s="64"/>
      <c r="AH249" s="64"/>
      <c r="AV249" s="64"/>
      <c r="BH249" s="64"/>
      <c r="BQ249" s="64"/>
      <c r="CE249" s="64"/>
    </row>
    <row r="250" spans="7:83" x14ac:dyDescent="0.25">
      <c r="G250" s="64"/>
      <c r="V250" s="64"/>
      <c r="AH250" s="64"/>
      <c r="AV250" s="64"/>
      <c r="BH250" s="64"/>
      <c r="BQ250" s="64"/>
      <c r="CE250" s="64"/>
    </row>
    <row r="251" spans="7:83" x14ac:dyDescent="0.25">
      <c r="G251" s="64"/>
      <c r="V251" s="64"/>
      <c r="AH251" s="64"/>
      <c r="AV251" s="64"/>
      <c r="BH251" s="64"/>
      <c r="BQ251" s="64"/>
      <c r="CE251" s="64"/>
    </row>
    <row r="252" spans="7:83" x14ac:dyDescent="0.25">
      <c r="G252" s="64"/>
      <c r="V252" s="64"/>
      <c r="AH252" s="64"/>
      <c r="AV252" s="64"/>
      <c r="BH252" s="64"/>
      <c r="BQ252" s="64"/>
      <c r="CE252" s="64"/>
    </row>
    <row r="253" spans="7:83" x14ac:dyDescent="0.25">
      <c r="G253" s="64"/>
      <c r="V253" s="64"/>
      <c r="AH253" s="64"/>
      <c r="AV253" s="64"/>
      <c r="BH253" s="64"/>
      <c r="BQ253" s="64"/>
      <c r="CE253" s="64"/>
    </row>
    <row r="254" spans="7:83" x14ac:dyDescent="0.25">
      <c r="G254" s="64"/>
      <c r="V254" s="64"/>
      <c r="AH254" s="64"/>
      <c r="AV254" s="64"/>
      <c r="BH254" s="64"/>
      <c r="BQ254" s="64"/>
      <c r="CE254" s="64"/>
    </row>
    <row r="255" spans="7:83" x14ac:dyDescent="0.25">
      <c r="G255" s="64"/>
      <c r="V255" s="64"/>
      <c r="AH255" s="64"/>
      <c r="AV255" s="64"/>
      <c r="BH255" s="64"/>
      <c r="BQ255" s="64"/>
      <c r="CE255" s="64"/>
    </row>
    <row r="256" spans="7:83" x14ac:dyDescent="0.25">
      <c r="G256" s="64"/>
      <c r="V256" s="64"/>
      <c r="AH256" s="64"/>
      <c r="AV256" s="64"/>
      <c r="BH256" s="64"/>
      <c r="BQ256" s="64"/>
      <c r="CE256" s="64"/>
    </row>
    <row r="257" spans="7:83" x14ac:dyDescent="0.25">
      <c r="G257" s="64"/>
      <c r="V257" s="64"/>
      <c r="AH257" s="64"/>
      <c r="AV257" s="64"/>
      <c r="BH257" s="64"/>
      <c r="BQ257" s="64"/>
      <c r="CE257" s="64"/>
    </row>
    <row r="258" spans="7:83" x14ac:dyDescent="0.25">
      <c r="G258" s="64"/>
      <c r="V258" s="64"/>
      <c r="AH258" s="64"/>
      <c r="AV258" s="64"/>
      <c r="BH258" s="64"/>
      <c r="BQ258" s="64"/>
      <c r="CE258" s="64"/>
    </row>
    <row r="259" spans="7:83" x14ac:dyDescent="0.25">
      <c r="G259" s="64"/>
      <c r="V259" s="64"/>
      <c r="AH259" s="64"/>
      <c r="AV259" s="64"/>
      <c r="BH259" s="64"/>
      <c r="BQ259" s="64"/>
      <c r="CE259" s="64"/>
    </row>
    <row r="260" spans="7:83" x14ac:dyDescent="0.25">
      <c r="G260" s="64"/>
      <c r="V260" s="64"/>
      <c r="AH260" s="64"/>
      <c r="AV260" s="64"/>
      <c r="BH260" s="64"/>
      <c r="BQ260" s="64"/>
      <c r="CE260" s="64"/>
    </row>
    <row r="261" spans="7:83" x14ac:dyDescent="0.25">
      <c r="G261" s="64"/>
      <c r="V261" s="64"/>
      <c r="AH261" s="64"/>
      <c r="AV261" s="64"/>
      <c r="BH261" s="64"/>
      <c r="BQ261" s="64"/>
      <c r="CE261" s="64"/>
    </row>
    <row r="262" spans="7:83" x14ac:dyDescent="0.25">
      <c r="G262" s="64"/>
      <c r="V262" s="64"/>
      <c r="AH262" s="64"/>
      <c r="AV262" s="64"/>
      <c r="BH262" s="64"/>
      <c r="BQ262" s="64"/>
      <c r="CE262" s="64"/>
    </row>
    <row r="263" spans="7:83" x14ac:dyDescent="0.25">
      <c r="G263" s="64"/>
      <c r="V263" s="64"/>
      <c r="AH263" s="64"/>
      <c r="AV263" s="64"/>
      <c r="BH263" s="64"/>
      <c r="BQ263" s="64"/>
      <c r="CE263" s="64"/>
    </row>
    <row r="264" spans="7:83" x14ac:dyDescent="0.25">
      <c r="G264" s="64"/>
      <c r="V264" s="64"/>
      <c r="AH264" s="64"/>
      <c r="AV264" s="64"/>
      <c r="BH264" s="64"/>
      <c r="BQ264" s="64"/>
      <c r="CE264" s="64"/>
    </row>
    <row r="265" spans="7:83" x14ac:dyDescent="0.25">
      <c r="G265" s="64"/>
      <c r="V265" s="64"/>
      <c r="AH265" s="64"/>
      <c r="AV265" s="64"/>
      <c r="BH265" s="64"/>
      <c r="BQ265" s="64"/>
      <c r="CE265" s="64"/>
    </row>
    <row r="266" spans="7:83" x14ac:dyDescent="0.25">
      <c r="G266" s="64"/>
      <c r="V266" s="64"/>
      <c r="AH266" s="64"/>
      <c r="AV266" s="64"/>
      <c r="BH266" s="64"/>
      <c r="BQ266" s="64"/>
      <c r="CE266" s="64"/>
    </row>
    <row r="267" spans="7:83" x14ac:dyDescent="0.25">
      <c r="G267" s="64"/>
      <c r="V267" s="64"/>
      <c r="AH267" s="64"/>
      <c r="AV267" s="64"/>
      <c r="BH267" s="64"/>
      <c r="BQ267" s="64"/>
      <c r="CE267" s="64"/>
    </row>
    <row r="268" spans="7:83" x14ac:dyDescent="0.25">
      <c r="G268" s="64"/>
      <c r="V268" s="64"/>
      <c r="AH268" s="64"/>
      <c r="AV268" s="64"/>
      <c r="BH268" s="64"/>
      <c r="BQ268" s="64"/>
      <c r="CE268" s="64"/>
    </row>
    <row r="269" spans="7:83" x14ac:dyDescent="0.25">
      <c r="G269" s="64"/>
      <c r="V269" s="64"/>
      <c r="AH269" s="64"/>
      <c r="AV269" s="64"/>
      <c r="BH269" s="64"/>
      <c r="BQ269" s="64"/>
      <c r="CE269" s="64"/>
    </row>
    <row r="270" spans="7:83" x14ac:dyDescent="0.25">
      <c r="G270" s="64"/>
      <c r="V270" s="64"/>
      <c r="AH270" s="64"/>
      <c r="AV270" s="64"/>
      <c r="BH270" s="64"/>
      <c r="BQ270" s="64"/>
      <c r="CE270" s="64"/>
    </row>
    <row r="271" spans="7:83" x14ac:dyDescent="0.25">
      <c r="G271" s="64"/>
      <c r="V271" s="64"/>
      <c r="AH271" s="64"/>
      <c r="AV271" s="64"/>
      <c r="BH271" s="64"/>
      <c r="BQ271" s="64"/>
      <c r="CE271" s="64"/>
    </row>
    <row r="272" spans="7:83" x14ac:dyDescent="0.25">
      <c r="G272" s="64"/>
      <c r="V272" s="64"/>
      <c r="AH272" s="64"/>
      <c r="AV272" s="64"/>
      <c r="BH272" s="64"/>
      <c r="BQ272" s="64"/>
      <c r="CE272" s="64"/>
    </row>
    <row r="273" spans="7:83" x14ac:dyDescent="0.25">
      <c r="G273" s="64"/>
      <c r="V273" s="64"/>
      <c r="AH273" s="64"/>
      <c r="AV273" s="64"/>
      <c r="BH273" s="64"/>
      <c r="BQ273" s="64"/>
      <c r="CE273" s="64"/>
    </row>
    <row r="274" spans="7:83" x14ac:dyDescent="0.25">
      <c r="G274" s="64"/>
      <c r="V274" s="64"/>
      <c r="AH274" s="64"/>
      <c r="AV274" s="64"/>
      <c r="BH274" s="64"/>
      <c r="BQ274" s="64"/>
      <c r="CE274" s="64"/>
    </row>
    <row r="275" spans="7:83" x14ac:dyDescent="0.25">
      <c r="G275" s="64"/>
      <c r="V275" s="64"/>
      <c r="AH275" s="64"/>
      <c r="AV275" s="64"/>
      <c r="BH275" s="64"/>
      <c r="BQ275" s="64"/>
      <c r="CE275" s="64"/>
    </row>
    <row r="276" spans="7:83" x14ac:dyDescent="0.25">
      <c r="G276" s="64"/>
      <c r="V276" s="64"/>
      <c r="AH276" s="64"/>
      <c r="AV276" s="64"/>
      <c r="BH276" s="64"/>
      <c r="BQ276" s="64"/>
      <c r="CE276" s="64"/>
    </row>
    <row r="277" spans="7:83" x14ac:dyDescent="0.25">
      <c r="G277" s="64"/>
      <c r="V277" s="64"/>
      <c r="AH277" s="64"/>
      <c r="AV277" s="64"/>
      <c r="BH277" s="64"/>
      <c r="BQ277" s="64"/>
      <c r="CE277" s="64"/>
    </row>
    <row r="278" spans="7:83" x14ac:dyDescent="0.25">
      <c r="G278" s="64"/>
      <c r="V278" s="64"/>
      <c r="AH278" s="64"/>
      <c r="AV278" s="64"/>
      <c r="BH278" s="64"/>
      <c r="BQ278" s="64"/>
      <c r="CE278" s="64"/>
    </row>
    <row r="279" spans="7:83" x14ac:dyDescent="0.25">
      <c r="G279" s="64"/>
      <c r="V279" s="64"/>
      <c r="AH279" s="64"/>
      <c r="AV279" s="64"/>
      <c r="BH279" s="64"/>
      <c r="BQ279" s="64"/>
      <c r="CE279" s="64"/>
    </row>
    <row r="280" spans="7:83" x14ac:dyDescent="0.25">
      <c r="G280" s="64"/>
      <c r="V280" s="64"/>
      <c r="AH280" s="64"/>
      <c r="AV280" s="64"/>
      <c r="BH280" s="64"/>
      <c r="BQ280" s="64"/>
      <c r="CE280" s="64"/>
    </row>
    <row r="281" spans="7:83" x14ac:dyDescent="0.25">
      <c r="G281" s="64"/>
      <c r="V281" s="64"/>
      <c r="AH281" s="64"/>
      <c r="AV281" s="64"/>
      <c r="BH281" s="64"/>
      <c r="BQ281" s="64"/>
      <c r="CE281" s="64"/>
    </row>
    <row r="282" spans="7:83" x14ac:dyDescent="0.25">
      <c r="G282" s="64"/>
      <c r="V282" s="64"/>
      <c r="AH282" s="64"/>
      <c r="AV282" s="64"/>
      <c r="BH282" s="64"/>
      <c r="BQ282" s="64"/>
      <c r="CE282" s="64"/>
    </row>
    <row r="283" spans="7:83" x14ac:dyDescent="0.25">
      <c r="G283" s="64"/>
      <c r="V283" s="64"/>
      <c r="AH283" s="64"/>
      <c r="AV283" s="64"/>
      <c r="BH283" s="64"/>
      <c r="BQ283" s="64"/>
      <c r="CE283" s="64"/>
    </row>
    <row r="284" spans="7:83" x14ac:dyDescent="0.25">
      <c r="G284" s="64"/>
      <c r="V284" s="64"/>
      <c r="AH284" s="64"/>
      <c r="AV284" s="64"/>
      <c r="BH284" s="64"/>
      <c r="BQ284" s="64"/>
      <c r="CE284" s="64"/>
    </row>
    <row r="285" spans="7:83" x14ac:dyDescent="0.25">
      <c r="G285" s="64"/>
      <c r="V285" s="64"/>
      <c r="AH285" s="64"/>
      <c r="AV285" s="64"/>
      <c r="BH285" s="64"/>
      <c r="BQ285" s="64"/>
      <c r="CE285" s="64"/>
    </row>
    <row r="286" spans="7:83" x14ac:dyDescent="0.25">
      <c r="G286" s="64"/>
      <c r="V286" s="64"/>
      <c r="AH286" s="64"/>
      <c r="AV286" s="64"/>
      <c r="BH286" s="64"/>
      <c r="BQ286" s="64"/>
      <c r="CE286" s="64"/>
    </row>
    <row r="287" spans="7:83" x14ac:dyDescent="0.25">
      <c r="G287" s="64"/>
      <c r="V287" s="64"/>
      <c r="AH287" s="64"/>
      <c r="AV287" s="64"/>
      <c r="BH287" s="64"/>
      <c r="BQ287" s="64"/>
      <c r="CE287" s="64"/>
    </row>
    <row r="288" spans="7:83" x14ac:dyDescent="0.25">
      <c r="G288" s="64"/>
      <c r="V288" s="64"/>
      <c r="AH288" s="64"/>
      <c r="AV288" s="64"/>
      <c r="BH288" s="64"/>
      <c r="BQ288" s="64"/>
      <c r="CE288" s="64"/>
    </row>
    <row r="289" spans="7:83" x14ac:dyDescent="0.25">
      <c r="G289" s="64"/>
      <c r="V289" s="64"/>
      <c r="AH289" s="64"/>
      <c r="AV289" s="64"/>
      <c r="BH289" s="64"/>
      <c r="BQ289" s="64"/>
      <c r="CE289" s="64"/>
    </row>
    <row r="290" spans="7:83" x14ac:dyDescent="0.25">
      <c r="G290" s="64"/>
      <c r="V290" s="64"/>
      <c r="AH290" s="64"/>
      <c r="AV290" s="64"/>
      <c r="BH290" s="64"/>
      <c r="BQ290" s="64"/>
      <c r="CE290" s="64"/>
    </row>
    <row r="291" spans="7:83" x14ac:dyDescent="0.25">
      <c r="G291" s="64"/>
      <c r="V291" s="64"/>
      <c r="AH291" s="64"/>
      <c r="AV291" s="64"/>
      <c r="BH291" s="64"/>
      <c r="BQ291" s="64"/>
      <c r="CE291" s="64"/>
    </row>
    <row r="292" spans="7:83" x14ac:dyDescent="0.25">
      <c r="G292" s="64"/>
      <c r="V292" s="64"/>
      <c r="AH292" s="64"/>
      <c r="AV292" s="64"/>
      <c r="BH292" s="64"/>
      <c r="BQ292" s="64"/>
      <c r="CE292" s="64"/>
    </row>
    <row r="293" spans="7:83" x14ac:dyDescent="0.25">
      <c r="G293" s="64"/>
      <c r="V293" s="64"/>
      <c r="AH293" s="64"/>
      <c r="AV293" s="64"/>
      <c r="BH293" s="64"/>
      <c r="BQ293" s="64"/>
      <c r="CE293" s="64"/>
    </row>
    <row r="294" spans="7:83" x14ac:dyDescent="0.25">
      <c r="G294" s="64"/>
      <c r="V294" s="64"/>
      <c r="AH294" s="64"/>
      <c r="AV294" s="64"/>
      <c r="BH294" s="64"/>
      <c r="BQ294" s="64"/>
      <c r="CE294" s="64"/>
    </row>
    <row r="295" spans="7:83" x14ac:dyDescent="0.25">
      <c r="G295" s="64"/>
      <c r="V295" s="64"/>
      <c r="AH295" s="64"/>
      <c r="AV295" s="64"/>
      <c r="BH295" s="64"/>
      <c r="BQ295" s="64"/>
      <c r="CE295" s="64"/>
    </row>
    <row r="296" spans="7:83" x14ac:dyDescent="0.25">
      <c r="G296" s="64"/>
      <c r="V296" s="64"/>
      <c r="AH296" s="64"/>
      <c r="AV296" s="64"/>
      <c r="BH296" s="64"/>
      <c r="BQ296" s="64"/>
      <c r="CE296" s="64"/>
    </row>
    <row r="297" spans="7:83" x14ac:dyDescent="0.25">
      <c r="G297" s="64"/>
      <c r="V297" s="64"/>
      <c r="AH297" s="64"/>
      <c r="AV297" s="64"/>
      <c r="BH297" s="64"/>
      <c r="BQ297" s="64"/>
      <c r="CE297" s="64"/>
    </row>
    <row r="298" spans="7:83" x14ac:dyDescent="0.25">
      <c r="G298" s="64"/>
      <c r="V298" s="64"/>
      <c r="AH298" s="64"/>
      <c r="AV298" s="64"/>
      <c r="BH298" s="64"/>
      <c r="BQ298" s="64"/>
      <c r="CE298" s="64"/>
    </row>
    <row r="299" spans="7:83" x14ac:dyDescent="0.25">
      <c r="G299" s="64"/>
      <c r="V299" s="64"/>
      <c r="AH299" s="64"/>
      <c r="AV299" s="64"/>
      <c r="BH299" s="64"/>
      <c r="BQ299" s="64"/>
      <c r="CE299" s="64"/>
    </row>
    <row r="300" spans="7:83" x14ac:dyDescent="0.25">
      <c r="G300" s="64"/>
      <c r="V300" s="64"/>
      <c r="AH300" s="64"/>
      <c r="AV300" s="64"/>
      <c r="BH300" s="64"/>
      <c r="BQ300" s="64"/>
      <c r="CE300" s="64"/>
    </row>
    <row r="301" spans="7:83" x14ac:dyDescent="0.25">
      <c r="G301" s="64"/>
      <c r="V301" s="64"/>
      <c r="AH301" s="64"/>
      <c r="AV301" s="64"/>
      <c r="BH301" s="64"/>
      <c r="BQ301" s="64"/>
      <c r="CE301" s="64"/>
    </row>
    <row r="302" spans="7:83" x14ac:dyDescent="0.25">
      <c r="G302" s="64"/>
      <c r="V302" s="64"/>
      <c r="AH302" s="64"/>
      <c r="AV302" s="64"/>
      <c r="BH302" s="64"/>
      <c r="BQ302" s="64"/>
      <c r="CE302" s="64"/>
    </row>
    <row r="303" spans="7:83" x14ac:dyDescent="0.25">
      <c r="G303" s="64"/>
      <c r="V303" s="64"/>
      <c r="AH303" s="64"/>
      <c r="AV303" s="64"/>
      <c r="BH303" s="64"/>
      <c r="BQ303" s="64"/>
      <c r="CE303" s="64"/>
    </row>
    <row r="304" spans="7:83" x14ac:dyDescent="0.25">
      <c r="G304" s="64"/>
      <c r="V304" s="64"/>
      <c r="AH304" s="64"/>
      <c r="AV304" s="64"/>
      <c r="BH304" s="64"/>
      <c r="BQ304" s="64"/>
      <c r="CE304" s="64"/>
    </row>
    <row r="305" spans="7:83" x14ac:dyDescent="0.25">
      <c r="G305" s="64"/>
      <c r="V305" s="64"/>
      <c r="AH305" s="64"/>
      <c r="AV305" s="64"/>
      <c r="BH305" s="64"/>
      <c r="BQ305" s="64"/>
      <c r="CE305" s="64"/>
    </row>
    <row r="306" spans="7:83" x14ac:dyDescent="0.25">
      <c r="G306" s="64"/>
      <c r="V306" s="64"/>
      <c r="AH306" s="64"/>
      <c r="AV306" s="64"/>
      <c r="BH306" s="64"/>
      <c r="BQ306" s="64"/>
      <c r="CE306" s="64"/>
    </row>
    <row r="307" spans="7:83" x14ac:dyDescent="0.25">
      <c r="G307" s="64"/>
      <c r="V307" s="64"/>
      <c r="AH307" s="64"/>
      <c r="AV307" s="64"/>
      <c r="BH307" s="64"/>
      <c r="BQ307" s="64"/>
      <c r="CE307" s="64"/>
    </row>
    <row r="308" spans="7:83" x14ac:dyDescent="0.25">
      <c r="G308" s="64"/>
      <c r="V308" s="64"/>
      <c r="AH308" s="64"/>
      <c r="AV308" s="64"/>
      <c r="BH308" s="64"/>
      <c r="BQ308" s="64"/>
      <c r="CE308" s="64"/>
    </row>
    <row r="309" spans="7:83" x14ac:dyDescent="0.25">
      <c r="G309" s="64"/>
      <c r="V309" s="64"/>
      <c r="AH309" s="64"/>
      <c r="AV309" s="64"/>
      <c r="BH309" s="64"/>
      <c r="BQ309" s="64"/>
      <c r="CE309" s="64"/>
    </row>
    <row r="310" spans="7:83" x14ac:dyDescent="0.25">
      <c r="G310" s="64"/>
      <c r="V310" s="64"/>
      <c r="AH310" s="64"/>
      <c r="AV310" s="64"/>
      <c r="BH310" s="64"/>
      <c r="BQ310" s="64"/>
      <c r="CE310" s="64"/>
    </row>
    <row r="311" spans="7:83" x14ac:dyDescent="0.25">
      <c r="G311" s="64"/>
      <c r="V311" s="64"/>
      <c r="AH311" s="64"/>
      <c r="AV311" s="64"/>
      <c r="BH311" s="64"/>
      <c r="BQ311" s="64"/>
      <c r="CE311" s="64"/>
    </row>
    <row r="312" spans="7:83" x14ac:dyDescent="0.25">
      <c r="G312" s="64"/>
      <c r="V312" s="64"/>
      <c r="AH312" s="64"/>
      <c r="AV312" s="64"/>
      <c r="BH312" s="64"/>
      <c r="BQ312" s="64"/>
      <c r="CE312" s="64"/>
    </row>
    <row r="313" spans="7:83" x14ac:dyDescent="0.25">
      <c r="G313" s="64"/>
      <c r="V313" s="64"/>
      <c r="AH313" s="64"/>
      <c r="AV313" s="64"/>
      <c r="BH313" s="64"/>
      <c r="BQ313" s="64"/>
      <c r="CE313" s="64"/>
    </row>
    <row r="314" spans="7:83" x14ac:dyDescent="0.25">
      <c r="G314" s="64"/>
      <c r="V314" s="64"/>
      <c r="AH314" s="64"/>
      <c r="AV314" s="64"/>
      <c r="BH314" s="64"/>
      <c r="BQ314" s="64"/>
      <c r="CE314" s="64"/>
    </row>
    <row r="315" spans="7:83" x14ac:dyDescent="0.25">
      <c r="G315" s="64"/>
      <c r="V315" s="64"/>
      <c r="AH315" s="64"/>
      <c r="AV315" s="64"/>
      <c r="BH315" s="64"/>
      <c r="BQ315" s="64"/>
      <c r="CE315" s="64"/>
    </row>
    <row r="316" spans="7:83" x14ac:dyDescent="0.25">
      <c r="G316" s="64"/>
      <c r="V316" s="64"/>
      <c r="AH316" s="64"/>
      <c r="AV316" s="64"/>
      <c r="BH316" s="64"/>
      <c r="BQ316" s="64"/>
      <c r="CE316" s="64"/>
    </row>
    <row r="317" spans="7:83" x14ac:dyDescent="0.25">
      <c r="G317" s="64"/>
      <c r="V317" s="64"/>
      <c r="AH317" s="64"/>
      <c r="AV317" s="64"/>
      <c r="BH317" s="64"/>
      <c r="BQ317" s="64"/>
      <c r="CE317" s="64"/>
    </row>
    <row r="318" spans="7:83" x14ac:dyDescent="0.25">
      <c r="G318" s="64"/>
      <c r="V318" s="64"/>
      <c r="AH318" s="64"/>
      <c r="AV318" s="64"/>
      <c r="BH318" s="64"/>
      <c r="BQ318" s="64"/>
      <c r="CE318" s="64"/>
    </row>
    <row r="319" spans="7:83" x14ac:dyDescent="0.25">
      <c r="G319" s="64"/>
      <c r="V319" s="64"/>
      <c r="AH319" s="64"/>
      <c r="AV319" s="64"/>
      <c r="BH319" s="64"/>
      <c r="BQ319" s="64"/>
      <c r="CE319" s="64"/>
    </row>
    <row r="320" spans="7:83" x14ac:dyDescent="0.25">
      <c r="G320" s="64"/>
      <c r="V320" s="64"/>
      <c r="AH320" s="64"/>
      <c r="AV320" s="64"/>
      <c r="BH320" s="64"/>
      <c r="BQ320" s="64"/>
      <c r="CE320" s="64"/>
    </row>
    <row r="321" spans="7:83" x14ac:dyDescent="0.25">
      <c r="G321" s="64"/>
      <c r="V321" s="64"/>
      <c r="AH321" s="64"/>
      <c r="AV321" s="64"/>
      <c r="BH321" s="64"/>
      <c r="BQ321" s="64"/>
      <c r="CE321" s="64"/>
    </row>
    <row r="322" spans="7:83" x14ac:dyDescent="0.25">
      <c r="G322" s="64"/>
      <c r="V322" s="64"/>
      <c r="AH322" s="64"/>
      <c r="AV322" s="64"/>
      <c r="BH322" s="64"/>
      <c r="BQ322" s="64"/>
      <c r="CE322" s="64"/>
    </row>
    <row r="323" spans="7:83" x14ac:dyDescent="0.25">
      <c r="G323" s="64"/>
      <c r="V323" s="64"/>
      <c r="AH323" s="64"/>
      <c r="AV323" s="64"/>
      <c r="BH323" s="64"/>
      <c r="BQ323" s="64"/>
      <c r="CE323" s="64"/>
    </row>
    <row r="324" spans="7:83" x14ac:dyDescent="0.25">
      <c r="G324" s="64"/>
      <c r="V324" s="64"/>
      <c r="AH324" s="64"/>
      <c r="AV324" s="64"/>
      <c r="BH324" s="64"/>
      <c r="BQ324" s="64"/>
      <c r="CE324" s="64"/>
    </row>
    <row r="325" spans="7:83" x14ac:dyDescent="0.25">
      <c r="G325" s="64"/>
      <c r="V325" s="64"/>
      <c r="AH325" s="64"/>
      <c r="AV325" s="64"/>
      <c r="BH325" s="64"/>
      <c r="BQ325" s="64"/>
      <c r="CE325" s="64"/>
    </row>
    <row r="326" spans="7:83" x14ac:dyDescent="0.25">
      <c r="G326" s="64"/>
      <c r="V326" s="64"/>
      <c r="AH326" s="64"/>
      <c r="AV326" s="64"/>
      <c r="BH326" s="64"/>
      <c r="BQ326" s="64"/>
      <c r="CE326" s="64"/>
    </row>
    <row r="327" spans="7:83" x14ac:dyDescent="0.25">
      <c r="G327" s="64"/>
      <c r="V327" s="64"/>
      <c r="AH327" s="64"/>
      <c r="AV327" s="64"/>
      <c r="BH327" s="64"/>
      <c r="BQ327" s="64"/>
      <c r="CE327" s="64"/>
    </row>
    <row r="328" spans="7:83" x14ac:dyDescent="0.25">
      <c r="G328" s="64"/>
      <c r="V328" s="64"/>
      <c r="AH328" s="64"/>
      <c r="AV328" s="64"/>
      <c r="BH328" s="64"/>
      <c r="BQ328" s="64"/>
      <c r="CE328" s="64"/>
    </row>
    <row r="329" spans="7:83" x14ac:dyDescent="0.25">
      <c r="G329" s="64"/>
      <c r="V329" s="64"/>
      <c r="AH329" s="64"/>
      <c r="AV329" s="64"/>
      <c r="BH329" s="64"/>
      <c r="BQ329" s="64"/>
      <c r="CE329" s="64"/>
    </row>
    <row r="330" spans="7:83" x14ac:dyDescent="0.25">
      <c r="G330" s="64"/>
      <c r="V330" s="64"/>
      <c r="AH330" s="64"/>
      <c r="AV330" s="64"/>
      <c r="BH330" s="64"/>
      <c r="BQ330" s="64"/>
      <c r="CE330" s="64"/>
    </row>
    <row r="331" spans="7:83" x14ac:dyDescent="0.25">
      <c r="G331" s="64"/>
      <c r="V331" s="64"/>
      <c r="AH331" s="64"/>
      <c r="AV331" s="64"/>
      <c r="BH331" s="64"/>
      <c r="BQ331" s="64"/>
      <c r="CE331" s="64"/>
    </row>
    <row r="332" spans="7:83" x14ac:dyDescent="0.25">
      <c r="G332" s="64"/>
      <c r="V332" s="64"/>
      <c r="AH332" s="64"/>
      <c r="AV332" s="64"/>
      <c r="BH332" s="64"/>
      <c r="BQ332" s="64"/>
      <c r="CE332" s="64"/>
    </row>
    <row r="333" spans="7:83" x14ac:dyDescent="0.25">
      <c r="G333" s="64"/>
      <c r="V333" s="64"/>
      <c r="AH333" s="64"/>
      <c r="AV333" s="64"/>
      <c r="BH333" s="64"/>
      <c r="BQ333" s="64"/>
      <c r="CE333" s="64"/>
    </row>
    <row r="334" spans="7:83" x14ac:dyDescent="0.25">
      <c r="G334" s="64"/>
      <c r="V334" s="64"/>
      <c r="AH334" s="64"/>
      <c r="AV334" s="64"/>
      <c r="BH334" s="64"/>
      <c r="BQ334" s="64"/>
      <c r="CE334" s="64"/>
    </row>
    <row r="335" spans="7:83" x14ac:dyDescent="0.25">
      <c r="G335" s="64"/>
      <c r="V335" s="64"/>
      <c r="AH335" s="64"/>
      <c r="AV335" s="64"/>
      <c r="BH335" s="64"/>
      <c r="BQ335" s="64"/>
      <c r="CE335" s="64"/>
    </row>
    <row r="336" spans="7:83" x14ac:dyDescent="0.25">
      <c r="G336" s="64"/>
      <c r="V336" s="64"/>
      <c r="AH336" s="64"/>
      <c r="AV336" s="64"/>
      <c r="BH336" s="64"/>
      <c r="BQ336" s="64"/>
      <c r="CE336" s="64"/>
    </row>
    <row r="337" spans="7:83" x14ac:dyDescent="0.25">
      <c r="G337" s="64"/>
      <c r="V337" s="64"/>
      <c r="AH337" s="64"/>
      <c r="AV337" s="64"/>
      <c r="BH337" s="64"/>
      <c r="BQ337" s="64"/>
      <c r="CE337" s="64"/>
    </row>
    <row r="338" spans="7:83" x14ac:dyDescent="0.25">
      <c r="G338" s="64"/>
      <c r="V338" s="64"/>
      <c r="AH338" s="64"/>
      <c r="AV338" s="64"/>
      <c r="BH338" s="64"/>
      <c r="BQ338" s="64"/>
      <c r="CE338" s="64"/>
    </row>
    <row r="339" spans="7:83" x14ac:dyDescent="0.25">
      <c r="G339" s="64"/>
      <c r="V339" s="64"/>
      <c r="AH339" s="64"/>
      <c r="AV339" s="64"/>
      <c r="BH339" s="64"/>
      <c r="BQ339" s="64"/>
      <c r="CE339" s="64"/>
    </row>
    <row r="340" spans="7:83" x14ac:dyDescent="0.25">
      <c r="G340" s="64"/>
      <c r="V340" s="64"/>
      <c r="AH340" s="64"/>
      <c r="AV340" s="64"/>
      <c r="BH340" s="64"/>
      <c r="BQ340" s="64"/>
      <c r="CE340" s="64"/>
    </row>
    <row r="341" spans="7:83" x14ac:dyDescent="0.25">
      <c r="G341" s="64"/>
      <c r="V341" s="64"/>
      <c r="AH341" s="64"/>
      <c r="AV341" s="64"/>
      <c r="BH341" s="64"/>
      <c r="BQ341" s="64"/>
      <c r="CE341" s="64"/>
    </row>
    <row r="342" spans="7:83" x14ac:dyDescent="0.25">
      <c r="G342" s="64"/>
      <c r="V342" s="64"/>
      <c r="AH342" s="64"/>
      <c r="AV342" s="64"/>
      <c r="BH342" s="64"/>
      <c r="BQ342" s="64"/>
      <c r="CE342" s="64"/>
    </row>
    <row r="343" spans="7:83" x14ac:dyDescent="0.25">
      <c r="G343" s="64"/>
      <c r="V343" s="64"/>
      <c r="AH343" s="64"/>
      <c r="AV343" s="64"/>
      <c r="BH343" s="64"/>
      <c r="BQ343" s="64"/>
      <c r="CE343" s="64"/>
    </row>
    <row r="344" spans="7:83" x14ac:dyDescent="0.25">
      <c r="G344" s="64"/>
      <c r="V344" s="64"/>
      <c r="AH344" s="64"/>
      <c r="AV344" s="64"/>
      <c r="BH344" s="64"/>
      <c r="BQ344" s="64"/>
      <c r="CE344" s="64"/>
    </row>
    <row r="345" spans="7:83" x14ac:dyDescent="0.25">
      <c r="G345" s="64"/>
      <c r="V345" s="64"/>
      <c r="AH345" s="64"/>
      <c r="AV345" s="64"/>
      <c r="BH345" s="64"/>
      <c r="BQ345" s="64"/>
      <c r="CE345" s="64"/>
    </row>
    <row r="346" spans="7:83" x14ac:dyDescent="0.25">
      <c r="G346" s="64"/>
      <c r="V346" s="64"/>
      <c r="AH346" s="64"/>
      <c r="AV346" s="64"/>
      <c r="BH346" s="64"/>
      <c r="BQ346" s="64"/>
      <c r="CE346" s="64"/>
    </row>
    <row r="347" spans="7:83" x14ac:dyDescent="0.25">
      <c r="G347" s="64"/>
      <c r="V347" s="64"/>
      <c r="AH347" s="64"/>
      <c r="AV347" s="64"/>
      <c r="BH347" s="64"/>
      <c r="BQ347" s="64"/>
      <c r="CE347" s="64"/>
    </row>
    <row r="348" spans="7:83" x14ac:dyDescent="0.25">
      <c r="G348" s="64"/>
      <c r="V348" s="64"/>
      <c r="AH348" s="64"/>
      <c r="AV348" s="64"/>
      <c r="BH348" s="64"/>
      <c r="BQ348" s="64"/>
      <c r="CE348" s="64"/>
    </row>
    <row r="349" spans="7:83" x14ac:dyDescent="0.25">
      <c r="G349" s="64"/>
      <c r="V349" s="64"/>
      <c r="AH349" s="64"/>
      <c r="AV349" s="64"/>
      <c r="BH349" s="64"/>
      <c r="BQ349" s="64"/>
      <c r="CE349" s="64"/>
    </row>
    <row r="350" spans="7:83" x14ac:dyDescent="0.25">
      <c r="G350" s="64"/>
      <c r="V350" s="64"/>
      <c r="AH350" s="64"/>
      <c r="AV350" s="64"/>
      <c r="BH350" s="64"/>
      <c r="BQ350" s="64"/>
      <c r="CE350" s="64"/>
    </row>
    <row r="351" spans="7:83" x14ac:dyDescent="0.25">
      <c r="G351" s="64"/>
      <c r="V351" s="64"/>
      <c r="AH351" s="64"/>
      <c r="AV351" s="64"/>
      <c r="BH351" s="64"/>
      <c r="BQ351" s="64"/>
      <c r="CE351" s="64"/>
    </row>
    <row r="352" spans="7:83" x14ac:dyDescent="0.25">
      <c r="G352" s="64"/>
      <c r="V352" s="64"/>
      <c r="AH352" s="64"/>
      <c r="AV352" s="64"/>
      <c r="BH352" s="64"/>
      <c r="BQ352" s="64"/>
      <c r="CE352" s="64"/>
    </row>
    <row r="353" spans="7:83" x14ac:dyDescent="0.25">
      <c r="G353" s="64"/>
      <c r="V353" s="64"/>
      <c r="AH353" s="64"/>
      <c r="AV353" s="64"/>
      <c r="BH353" s="64"/>
      <c r="BQ353" s="64"/>
      <c r="CE353" s="64"/>
    </row>
    <row r="354" spans="7:83" x14ac:dyDescent="0.25">
      <c r="G354" s="64"/>
      <c r="V354" s="64"/>
      <c r="AH354" s="64"/>
      <c r="AV354" s="64"/>
      <c r="BH354" s="64"/>
      <c r="BQ354" s="64"/>
      <c r="CE354" s="64"/>
    </row>
    <row r="355" spans="7:83" x14ac:dyDescent="0.25">
      <c r="G355" s="64"/>
      <c r="V355" s="64"/>
      <c r="AH355" s="64"/>
      <c r="AV355" s="64"/>
      <c r="BH355" s="64"/>
      <c r="BQ355" s="64"/>
      <c r="CE355" s="64"/>
    </row>
    <row r="356" spans="7:83" x14ac:dyDescent="0.25">
      <c r="G356" s="64"/>
      <c r="V356" s="64"/>
      <c r="AH356" s="64"/>
      <c r="AV356" s="64"/>
      <c r="BH356" s="64"/>
      <c r="BQ356" s="64"/>
      <c r="CE356" s="64"/>
    </row>
    <row r="357" spans="7:83" x14ac:dyDescent="0.25">
      <c r="G357" s="64"/>
      <c r="V357" s="64"/>
      <c r="AH357" s="64"/>
      <c r="AV357" s="64"/>
      <c r="BH357" s="64"/>
      <c r="BQ357" s="64"/>
      <c r="CE357" s="64"/>
    </row>
    <row r="358" spans="7:83" x14ac:dyDescent="0.25">
      <c r="G358" s="64"/>
      <c r="V358" s="64"/>
      <c r="AH358" s="64"/>
      <c r="AV358" s="64"/>
      <c r="BH358" s="64"/>
      <c r="BQ358" s="64"/>
      <c r="CE358" s="64"/>
    </row>
    <row r="359" spans="7:83" x14ac:dyDescent="0.25">
      <c r="G359" s="64"/>
      <c r="V359" s="64"/>
      <c r="AH359" s="64"/>
      <c r="AV359" s="64"/>
      <c r="BH359" s="64"/>
      <c r="BQ359" s="64"/>
      <c r="CE359" s="64"/>
    </row>
    <row r="360" spans="7:83" x14ac:dyDescent="0.25">
      <c r="G360" s="64"/>
      <c r="V360" s="64"/>
      <c r="AH360" s="64"/>
      <c r="AV360" s="64"/>
      <c r="BH360" s="64"/>
      <c r="BQ360" s="64"/>
      <c r="CE360" s="64"/>
    </row>
    <row r="361" spans="7:83" x14ac:dyDescent="0.25">
      <c r="G361" s="64"/>
      <c r="V361" s="64"/>
      <c r="AH361" s="64"/>
      <c r="AV361" s="64"/>
      <c r="BH361" s="64"/>
      <c r="BQ361" s="64"/>
      <c r="CE361" s="64"/>
    </row>
    <row r="362" spans="7:83" x14ac:dyDescent="0.25">
      <c r="G362" s="64"/>
      <c r="V362" s="64"/>
      <c r="AH362" s="64"/>
      <c r="AV362" s="64"/>
      <c r="BH362" s="64"/>
      <c r="BQ362" s="64"/>
      <c r="CE362" s="64"/>
    </row>
    <row r="363" spans="7:83" x14ac:dyDescent="0.25">
      <c r="G363" s="64"/>
      <c r="V363" s="64"/>
      <c r="AH363" s="64"/>
      <c r="AV363" s="64"/>
      <c r="BH363" s="64"/>
      <c r="BQ363" s="64"/>
      <c r="CE363" s="64"/>
    </row>
    <row r="364" spans="7:83" x14ac:dyDescent="0.25">
      <c r="G364" s="64"/>
      <c r="V364" s="64"/>
      <c r="AH364" s="64"/>
      <c r="AV364" s="64"/>
      <c r="BH364" s="64"/>
      <c r="BQ364" s="64"/>
      <c r="CE364" s="64"/>
    </row>
    <row r="365" spans="7:83" x14ac:dyDescent="0.25">
      <c r="G365" s="64"/>
      <c r="V365" s="64"/>
      <c r="AH365" s="64"/>
      <c r="AV365" s="64"/>
      <c r="BH365" s="64"/>
      <c r="BQ365" s="64"/>
      <c r="CE365" s="64"/>
    </row>
    <row r="366" spans="7:83" x14ac:dyDescent="0.25">
      <c r="G366" s="64"/>
      <c r="V366" s="64"/>
      <c r="AH366" s="64"/>
      <c r="AV366" s="64"/>
      <c r="BH366" s="64"/>
      <c r="BQ366" s="64"/>
      <c r="CE366" s="64"/>
    </row>
    <row r="367" spans="7:83" x14ac:dyDescent="0.25">
      <c r="G367" s="64"/>
      <c r="V367" s="64"/>
      <c r="AH367" s="64"/>
      <c r="AV367" s="64"/>
      <c r="BH367" s="64"/>
      <c r="BQ367" s="64"/>
      <c r="CE367" s="64"/>
    </row>
    <row r="368" spans="7:83" x14ac:dyDescent="0.25">
      <c r="G368" s="64"/>
      <c r="V368" s="64"/>
      <c r="AH368" s="64"/>
      <c r="AV368" s="64"/>
      <c r="BH368" s="64"/>
      <c r="BQ368" s="64"/>
      <c r="CE368" s="64"/>
    </row>
    <row r="369" spans="7:83" x14ac:dyDescent="0.25">
      <c r="G369" s="64"/>
      <c r="V369" s="64"/>
      <c r="AH369" s="64"/>
      <c r="AV369" s="64"/>
      <c r="BH369" s="64"/>
      <c r="BQ369" s="64"/>
      <c r="CE369" s="64"/>
    </row>
    <row r="370" spans="7:83" x14ac:dyDescent="0.25">
      <c r="G370" s="64"/>
      <c r="V370" s="64"/>
      <c r="AH370" s="64"/>
      <c r="AV370" s="64"/>
      <c r="BH370" s="64"/>
      <c r="BQ370" s="64"/>
      <c r="CE370" s="64"/>
    </row>
    <row r="371" spans="7:83" x14ac:dyDescent="0.25">
      <c r="G371" s="64"/>
      <c r="V371" s="64"/>
      <c r="AH371" s="64"/>
      <c r="AV371" s="64"/>
      <c r="BH371" s="64"/>
      <c r="BQ371" s="64"/>
      <c r="CE371" s="64"/>
    </row>
    <row r="372" spans="7:83" x14ac:dyDescent="0.25">
      <c r="G372" s="64"/>
      <c r="V372" s="64"/>
      <c r="AH372" s="64"/>
      <c r="AV372" s="64"/>
      <c r="BH372" s="64"/>
      <c r="BQ372" s="64"/>
      <c r="CE372" s="64"/>
    </row>
    <row r="373" spans="7:83" x14ac:dyDescent="0.25">
      <c r="G373" s="64"/>
      <c r="V373" s="64"/>
      <c r="AH373" s="64"/>
      <c r="AV373" s="64"/>
      <c r="BH373" s="64"/>
      <c r="BQ373" s="64"/>
      <c r="CE373" s="64"/>
    </row>
    <row r="374" spans="7:83" x14ac:dyDescent="0.25">
      <c r="G374" s="64"/>
      <c r="V374" s="64"/>
      <c r="AH374" s="64"/>
      <c r="AV374" s="64"/>
      <c r="BH374" s="64"/>
      <c r="BQ374" s="64"/>
      <c r="CE374" s="64"/>
    </row>
    <row r="375" spans="7:83" x14ac:dyDescent="0.25">
      <c r="G375" s="64"/>
      <c r="V375" s="64"/>
      <c r="AH375" s="64"/>
      <c r="AV375" s="64"/>
      <c r="BH375" s="64"/>
      <c r="BQ375" s="64"/>
      <c r="CE375" s="64"/>
    </row>
    <row r="376" spans="7:83" x14ac:dyDescent="0.25">
      <c r="G376" s="64"/>
      <c r="V376" s="64"/>
      <c r="AH376" s="64"/>
      <c r="AV376" s="64"/>
      <c r="BH376" s="64"/>
      <c r="BQ376" s="64"/>
      <c r="CE376" s="64"/>
    </row>
    <row r="377" spans="7:83" x14ac:dyDescent="0.25">
      <c r="G377" s="64"/>
      <c r="V377" s="64"/>
      <c r="AH377" s="64"/>
      <c r="AV377" s="64"/>
      <c r="BH377" s="64"/>
      <c r="BQ377" s="64"/>
      <c r="CE377" s="64"/>
    </row>
    <row r="378" spans="7:83" x14ac:dyDescent="0.25">
      <c r="G378" s="64"/>
      <c r="V378" s="64"/>
      <c r="AH378" s="64"/>
      <c r="AV378" s="64"/>
      <c r="BH378" s="64"/>
      <c r="BQ378" s="64"/>
      <c r="CE378" s="64"/>
    </row>
    <row r="379" spans="7:83" x14ac:dyDescent="0.25">
      <c r="G379" s="64"/>
      <c r="V379" s="64"/>
      <c r="AH379" s="64"/>
      <c r="AV379" s="64"/>
      <c r="BH379" s="64"/>
      <c r="BQ379" s="64"/>
      <c r="CE379" s="64"/>
    </row>
    <row r="380" spans="7:83" x14ac:dyDescent="0.25">
      <c r="G380" s="64"/>
      <c r="V380" s="64"/>
      <c r="AH380" s="64"/>
      <c r="AV380" s="64"/>
      <c r="BH380" s="64"/>
      <c r="BQ380" s="64"/>
      <c r="CE380" s="64"/>
    </row>
    <row r="381" spans="7:83" x14ac:dyDescent="0.25">
      <c r="G381" s="64"/>
      <c r="V381" s="64"/>
      <c r="AH381" s="64"/>
      <c r="AV381" s="64"/>
      <c r="BH381" s="64"/>
      <c r="BQ381" s="64"/>
      <c r="CE381" s="64"/>
    </row>
    <row r="382" spans="7:83" x14ac:dyDescent="0.25">
      <c r="G382" s="64"/>
      <c r="V382" s="64"/>
      <c r="AH382" s="64"/>
      <c r="AV382" s="64"/>
      <c r="BH382" s="64"/>
      <c r="BQ382" s="64"/>
      <c r="CE382" s="64"/>
    </row>
    <row r="383" spans="7:83" x14ac:dyDescent="0.25">
      <c r="G383" s="64"/>
      <c r="V383" s="64"/>
      <c r="AH383" s="64"/>
      <c r="AV383" s="64"/>
      <c r="BH383" s="64"/>
      <c r="BQ383" s="64"/>
      <c r="CE383" s="64"/>
    </row>
    <row r="384" spans="7:83" x14ac:dyDescent="0.25">
      <c r="G384" s="64"/>
      <c r="V384" s="64"/>
      <c r="AH384" s="64"/>
      <c r="AV384" s="64"/>
      <c r="BH384" s="64"/>
      <c r="BQ384" s="64"/>
      <c r="CE384" s="64"/>
    </row>
    <row r="385" spans="7:83" x14ac:dyDescent="0.25">
      <c r="G385" s="64"/>
      <c r="V385" s="64"/>
      <c r="AH385" s="64"/>
      <c r="AV385" s="64"/>
      <c r="BH385" s="64"/>
      <c r="BQ385" s="64"/>
      <c r="CE385" s="64"/>
    </row>
    <row r="386" spans="7:83" x14ac:dyDescent="0.25">
      <c r="G386" s="64"/>
      <c r="V386" s="64"/>
      <c r="AH386" s="64"/>
      <c r="AV386" s="64"/>
      <c r="BH386" s="64"/>
      <c r="BQ386" s="64"/>
      <c r="CE386" s="64"/>
    </row>
    <row r="387" spans="7:83" x14ac:dyDescent="0.25">
      <c r="G387" s="64"/>
      <c r="V387" s="64"/>
      <c r="AH387" s="64"/>
      <c r="AV387" s="64"/>
      <c r="BH387" s="64"/>
      <c r="BQ387" s="64"/>
      <c r="CE387" s="64"/>
    </row>
    <row r="388" spans="7:83" x14ac:dyDescent="0.25">
      <c r="G388" s="64"/>
      <c r="V388" s="64"/>
      <c r="AH388" s="64"/>
      <c r="AV388" s="64"/>
      <c r="BH388" s="64"/>
      <c r="BQ388" s="64"/>
      <c r="CE388" s="64"/>
    </row>
    <row r="389" spans="7:83" x14ac:dyDescent="0.25">
      <c r="G389" s="64"/>
      <c r="V389" s="64"/>
      <c r="AH389" s="64"/>
      <c r="AV389" s="64"/>
      <c r="BH389" s="64"/>
      <c r="BQ389" s="64"/>
      <c r="CE389" s="64"/>
    </row>
    <row r="390" spans="7:83" x14ac:dyDescent="0.25">
      <c r="G390" s="64"/>
      <c r="V390" s="64"/>
      <c r="AH390" s="64"/>
      <c r="AV390" s="64"/>
      <c r="BH390" s="64"/>
      <c r="BQ390" s="64"/>
      <c r="CE390" s="64"/>
    </row>
    <row r="391" spans="7:83" x14ac:dyDescent="0.25">
      <c r="G391" s="64"/>
      <c r="V391" s="64"/>
      <c r="AH391" s="64"/>
      <c r="AV391" s="64"/>
      <c r="BH391" s="64"/>
      <c r="BQ391" s="64"/>
      <c r="CE391" s="64"/>
    </row>
    <row r="392" spans="7:83" x14ac:dyDescent="0.25">
      <c r="G392" s="64"/>
      <c r="V392" s="64"/>
      <c r="AH392" s="64"/>
      <c r="AV392" s="64"/>
      <c r="BH392" s="64"/>
      <c r="BQ392" s="64"/>
      <c r="CE392" s="64"/>
    </row>
    <row r="393" spans="7:83" x14ac:dyDescent="0.25">
      <c r="G393" s="64"/>
      <c r="V393" s="64"/>
      <c r="AH393" s="64"/>
      <c r="AV393" s="64"/>
      <c r="BH393" s="64"/>
      <c r="BQ393" s="64"/>
      <c r="CE393" s="64"/>
    </row>
    <row r="394" spans="7:83" x14ac:dyDescent="0.25">
      <c r="G394" s="64"/>
      <c r="V394" s="64"/>
      <c r="AH394" s="64"/>
      <c r="AV394" s="64"/>
      <c r="BH394" s="64"/>
      <c r="BQ394" s="64"/>
      <c r="CE394" s="64"/>
    </row>
    <row r="395" spans="7:83" x14ac:dyDescent="0.25">
      <c r="G395" s="64"/>
      <c r="V395" s="64"/>
      <c r="AH395" s="64"/>
      <c r="AV395" s="64"/>
      <c r="BH395" s="64"/>
      <c r="BQ395" s="64"/>
      <c r="CE395" s="64"/>
    </row>
    <row r="396" spans="7:83" x14ac:dyDescent="0.25">
      <c r="G396" s="64"/>
      <c r="V396" s="64"/>
      <c r="AH396" s="64"/>
      <c r="AV396" s="64"/>
      <c r="BH396" s="64"/>
      <c r="BQ396" s="64"/>
      <c r="CE396" s="64"/>
    </row>
    <row r="397" spans="7:83" x14ac:dyDescent="0.25">
      <c r="G397" s="64"/>
      <c r="V397" s="64"/>
      <c r="AH397" s="64"/>
      <c r="AV397" s="64"/>
      <c r="BH397" s="64"/>
      <c r="BQ397" s="64"/>
      <c r="CE397" s="64"/>
    </row>
    <row r="398" spans="7:83" x14ac:dyDescent="0.25">
      <c r="G398" s="64"/>
      <c r="V398" s="64"/>
      <c r="AH398" s="64"/>
      <c r="AV398" s="64"/>
      <c r="BH398" s="64"/>
      <c r="BQ398" s="64"/>
      <c r="CE398" s="6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Q398"/>
  <sheetViews>
    <sheetView topLeftCell="A58" zoomScale="40" zoomScaleNormal="40" workbookViewId="0">
      <selection activeCell="D107" sqref="D107"/>
    </sheetView>
  </sheetViews>
  <sheetFormatPr defaultColWidth="8.75" defaultRowHeight="15.75" x14ac:dyDescent="0.25"/>
  <cols>
    <col min="1" max="1" width="8.75" style="33"/>
    <col min="2" max="2" width="12.25" style="33" customWidth="1"/>
    <col min="3" max="3" width="12.125" style="33" customWidth="1"/>
    <col min="4" max="5" width="8.75" style="33"/>
    <col min="6" max="6" width="8.75" style="62"/>
    <col min="7" max="7" width="8.75" style="33"/>
    <col min="8" max="8" width="11.25" style="108" customWidth="1"/>
    <col min="9" max="9" width="19.125" style="33" customWidth="1"/>
    <col min="10" max="11" width="8.75" style="33"/>
    <col min="12" max="13" width="8.75" style="62"/>
    <col min="14" max="19" width="8.75" style="33"/>
    <col min="20" max="20" width="8.75" style="62"/>
    <col min="21" max="23" width="8.75" style="33"/>
    <col min="24" max="24" width="19.375" style="33" customWidth="1"/>
    <col min="25" max="29" width="8.75" style="33"/>
    <col min="30" max="30" width="8.75" style="62"/>
    <col min="31" max="33" width="8.75" style="33"/>
    <col min="34" max="34" width="22.25" style="33" customWidth="1"/>
    <col min="35" max="38" width="8.75" style="33"/>
    <col min="39" max="39" width="8.75" style="62"/>
    <col min="40" max="42" width="8.75" style="33"/>
    <col min="43" max="43" width="11.75" style="33" customWidth="1"/>
    <col min="44" max="48" width="8.75" style="33"/>
    <col min="49" max="49" width="8.75" style="62"/>
    <col min="50" max="57" width="8.75" style="33"/>
    <col min="58" max="58" width="8.75" style="62"/>
    <col min="59" max="70" width="8.75" style="33"/>
    <col min="71" max="72" width="8.75" style="62"/>
    <col min="73" max="16384" width="8.75" style="33"/>
  </cols>
  <sheetData>
    <row r="1" spans="1:95" x14ac:dyDescent="0.25">
      <c r="A1" s="34" t="s">
        <v>377</v>
      </c>
      <c r="B1" s="33" t="s">
        <v>12</v>
      </c>
      <c r="C1" s="33" t="s">
        <v>402</v>
      </c>
      <c r="F1" s="64"/>
      <c r="H1" s="127" t="s">
        <v>520</v>
      </c>
      <c r="I1" s="62"/>
      <c r="J1" s="62"/>
      <c r="K1" s="62"/>
      <c r="N1" s="62"/>
      <c r="O1" s="62"/>
      <c r="P1" s="62"/>
      <c r="Q1" s="62"/>
      <c r="R1" s="62"/>
      <c r="S1" s="62"/>
      <c r="T1" s="64"/>
      <c r="U1" s="62"/>
      <c r="V1" s="34" t="s">
        <v>521</v>
      </c>
      <c r="W1" s="62"/>
      <c r="X1" s="62"/>
      <c r="Y1" s="62"/>
      <c r="Z1" s="62"/>
      <c r="AA1" s="62"/>
      <c r="AB1" s="62"/>
      <c r="AC1" s="62"/>
      <c r="AD1" s="64"/>
      <c r="AE1" s="62"/>
      <c r="AF1" s="34" t="s">
        <v>522</v>
      </c>
      <c r="AG1" s="62"/>
      <c r="AH1" s="62"/>
      <c r="AI1" s="62"/>
      <c r="AJ1" s="62"/>
      <c r="AK1" s="62"/>
      <c r="AL1" s="62"/>
      <c r="AM1" s="64"/>
      <c r="AN1" s="62"/>
      <c r="AO1" s="34" t="s">
        <v>523</v>
      </c>
      <c r="AP1" s="62"/>
      <c r="AQ1" s="62"/>
      <c r="AR1" s="62"/>
      <c r="AS1" s="62"/>
      <c r="AT1" s="62"/>
      <c r="AU1" s="62"/>
      <c r="AV1" s="62"/>
      <c r="AW1" s="64"/>
      <c r="AX1" s="62"/>
      <c r="AY1" s="34" t="s">
        <v>524</v>
      </c>
      <c r="AZ1" s="62"/>
      <c r="BA1" s="62"/>
      <c r="BB1" s="62"/>
      <c r="BC1" s="62"/>
      <c r="BD1" s="62"/>
      <c r="BE1" s="62"/>
      <c r="BF1" s="64"/>
      <c r="BG1" s="62"/>
      <c r="BH1" s="34" t="s">
        <v>525</v>
      </c>
      <c r="BI1" s="62"/>
      <c r="BJ1" s="62"/>
      <c r="BK1" s="62"/>
      <c r="BL1" s="62"/>
      <c r="BM1" s="62"/>
      <c r="BN1" s="62"/>
      <c r="BO1" s="62"/>
      <c r="BP1" s="62"/>
      <c r="BQ1" s="62"/>
      <c r="BR1" s="62"/>
      <c r="BT1" s="64"/>
      <c r="BU1" s="62"/>
      <c r="BV1" s="34" t="s">
        <v>526</v>
      </c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spans="1:95" x14ac:dyDescent="0.25">
      <c r="A2" s="62" t="s">
        <v>405</v>
      </c>
      <c r="B2" s="62" t="s">
        <v>441</v>
      </c>
      <c r="F2" s="64"/>
      <c r="I2" s="62"/>
      <c r="J2" s="62"/>
      <c r="K2" s="62"/>
      <c r="N2" s="62"/>
      <c r="O2" s="62"/>
      <c r="P2" s="62"/>
      <c r="Q2" s="62"/>
      <c r="R2" s="62"/>
      <c r="S2" s="62"/>
      <c r="T2" s="64"/>
      <c r="U2" s="62"/>
      <c r="V2" s="5" t="s">
        <v>327</v>
      </c>
      <c r="W2" s="6">
        <v>1221628</v>
      </c>
      <c r="X2" s="62"/>
      <c r="Y2" s="62"/>
      <c r="Z2" s="62"/>
      <c r="AA2" s="62"/>
      <c r="AB2" s="62"/>
      <c r="AC2" s="62"/>
      <c r="AD2" s="64"/>
      <c r="AE2" s="62"/>
      <c r="AF2" s="5" t="s">
        <v>327</v>
      </c>
      <c r="AG2" s="6">
        <v>5550037</v>
      </c>
      <c r="AH2" s="62"/>
      <c r="AI2" s="62"/>
      <c r="AJ2" s="62"/>
      <c r="AK2" s="62"/>
      <c r="AL2" s="62"/>
      <c r="AM2" s="64"/>
      <c r="AN2" s="62"/>
      <c r="AO2" s="5" t="s">
        <v>327</v>
      </c>
      <c r="AP2" s="6">
        <v>5550037</v>
      </c>
      <c r="AQ2" s="62"/>
      <c r="AR2" s="62"/>
      <c r="AS2" s="62"/>
      <c r="AT2" s="62"/>
      <c r="AU2" s="62"/>
      <c r="AV2" s="62"/>
      <c r="AW2" s="64"/>
      <c r="AX2" s="62"/>
      <c r="AY2" s="5" t="s">
        <v>327</v>
      </c>
      <c r="AZ2" s="6">
        <v>5550037</v>
      </c>
      <c r="BA2" s="62"/>
      <c r="BB2" s="62"/>
      <c r="BC2" s="62"/>
      <c r="BD2" s="62"/>
      <c r="BE2" s="62"/>
      <c r="BF2" s="64"/>
      <c r="BG2" s="62"/>
      <c r="BH2" s="5" t="s">
        <v>327</v>
      </c>
      <c r="BI2" s="6">
        <v>5550037</v>
      </c>
      <c r="BJ2" s="62"/>
      <c r="BK2" s="62"/>
      <c r="BL2" s="62"/>
      <c r="BM2" s="62"/>
      <c r="BN2" s="62"/>
      <c r="BO2" s="62"/>
      <c r="BP2" s="62"/>
      <c r="BQ2" s="62"/>
      <c r="BR2" s="62"/>
      <c r="BT2" s="64"/>
      <c r="BU2" s="62"/>
      <c r="BV2" s="5" t="s">
        <v>327</v>
      </c>
      <c r="BW2" s="6">
        <v>5550037</v>
      </c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spans="1:95" x14ac:dyDescent="0.25">
      <c r="A3" s="62" t="s">
        <v>0</v>
      </c>
      <c r="B3" s="62">
        <v>895</v>
      </c>
      <c r="F3" s="64"/>
      <c r="I3" s="62"/>
      <c r="J3" s="62"/>
      <c r="K3" s="62"/>
      <c r="N3" s="62"/>
      <c r="O3" s="62"/>
      <c r="P3" s="62"/>
      <c r="Q3" s="62"/>
      <c r="R3" s="62"/>
      <c r="S3" s="62"/>
      <c r="T3" s="64"/>
      <c r="U3" s="62"/>
      <c r="V3" s="59" t="s">
        <v>64</v>
      </c>
      <c r="W3" s="6" t="s">
        <v>517</v>
      </c>
      <c r="X3" s="62"/>
      <c r="Y3" s="62"/>
      <c r="Z3" s="62"/>
      <c r="AA3" s="62"/>
      <c r="AB3" s="62"/>
      <c r="AC3" s="62"/>
      <c r="AD3" s="64"/>
      <c r="AE3" s="62"/>
      <c r="AF3" s="59" t="s">
        <v>64</v>
      </c>
      <c r="AG3" s="6" t="s">
        <v>518</v>
      </c>
      <c r="AH3" s="62"/>
      <c r="AI3" s="62"/>
      <c r="AJ3" s="62"/>
      <c r="AK3" s="62"/>
      <c r="AL3" s="62"/>
      <c r="AM3" s="64"/>
      <c r="AN3" s="62"/>
      <c r="AO3" s="59" t="s">
        <v>64</v>
      </c>
      <c r="AP3" s="6" t="s">
        <v>518</v>
      </c>
      <c r="AQ3" s="62"/>
      <c r="AR3" s="62"/>
      <c r="AS3" s="62"/>
      <c r="AT3" s="62"/>
      <c r="AU3" s="62"/>
      <c r="AV3" s="62"/>
      <c r="AW3" s="64"/>
      <c r="AX3" s="62"/>
      <c r="AY3" s="59" t="s">
        <v>64</v>
      </c>
      <c r="AZ3" s="6" t="s">
        <v>518</v>
      </c>
      <c r="BA3" s="62"/>
      <c r="BB3" s="62"/>
      <c r="BC3" s="62"/>
      <c r="BD3" s="62"/>
      <c r="BE3" s="62"/>
      <c r="BF3" s="64"/>
      <c r="BG3" s="62"/>
      <c r="BH3" s="59" t="s">
        <v>64</v>
      </c>
      <c r="BI3" s="6" t="s">
        <v>518</v>
      </c>
      <c r="BJ3" s="62"/>
      <c r="BK3" s="62"/>
      <c r="BL3" s="62"/>
      <c r="BM3" s="62"/>
      <c r="BN3" s="62"/>
      <c r="BO3" s="62"/>
      <c r="BP3" s="62"/>
      <c r="BQ3" s="62"/>
      <c r="BR3" s="62"/>
      <c r="BT3" s="64"/>
      <c r="BU3" s="62"/>
      <c r="BV3" s="59" t="s">
        <v>64</v>
      </c>
      <c r="BW3" s="6" t="s">
        <v>518</v>
      </c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</row>
    <row r="4" spans="1:95" x14ac:dyDescent="0.25">
      <c r="A4" s="62" t="s">
        <v>416</v>
      </c>
      <c r="B4" s="62">
        <v>5550037</v>
      </c>
      <c r="F4" s="64"/>
      <c r="I4" s="62"/>
      <c r="J4" s="62"/>
      <c r="K4" s="62"/>
      <c r="N4" s="62"/>
      <c r="O4" s="62"/>
      <c r="P4" s="62"/>
      <c r="Q4" s="62"/>
      <c r="R4" s="62"/>
      <c r="S4" s="62"/>
      <c r="T4" s="64"/>
      <c r="U4" s="62"/>
      <c r="V4" s="62"/>
      <c r="W4" s="62"/>
      <c r="X4" s="62"/>
      <c r="Y4" s="62"/>
      <c r="Z4" s="62"/>
      <c r="AA4" s="62"/>
      <c r="AB4" s="62"/>
      <c r="AC4" s="62"/>
      <c r="AD4" s="64"/>
      <c r="AE4" s="62"/>
      <c r="AF4" s="62"/>
      <c r="AG4" s="62"/>
      <c r="AH4" s="62"/>
      <c r="AI4" s="62"/>
      <c r="AJ4" s="62"/>
      <c r="AK4" s="62"/>
      <c r="AL4" s="62"/>
      <c r="AM4" s="64"/>
      <c r="AN4" s="62"/>
      <c r="AO4" s="62"/>
      <c r="AP4" s="62"/>
      <c r="AQ4" s="62"/>
      <c r="AR4" s="62"/>
      <c r="AS4" s="62"/>
      <c r="AT4" s="62"/>
      <c r="AU4" s="62"/>
      <c r="AV4" s="62"/>
      <c r="AW4" s="64"/>
      <c r="AX4" s="62"/>
      <c r="AY4" s="62"/>
      <c r="AZ4" s="62"/>
      <c r="BA4" s="62"/>
      <c r="BB4" s="62"/>
      <c r="BC4" s="62"/>
      <c r="BD4" s="62"/>
      <c r="BE4" s="62"/>
      <c r="BF4" s="64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T4" s="64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 spans="1:95" x14ac:dyDescent="0.25">
      <c r="A5" s="62" t="s">
        <v>421</v>
      </c>
      <c r="B5" s="35">
        <v>0.88300000000000001</v>
      </c>
      <c r="F5" s="64"/>
      <c r="I5" s="62"/>
      <c r="J5" s="62"/>
      <c r="K5" s="62"/>
      <c r="N5" s="62"/>
      <c r="O5" s="62"/>
      <c r="P5" s="62"/>
      <c r="Q5" s="62"/>
      <c r="R5" s="62"/>
      <c r="S5" s="62"/>
      <c r="T5" s="64"/>
      <c r="U5" s="62"/>
      <c r="V5" s="62"/>
      <c r="W5" s="62"/>
      <c r="X5" s="62"/>
      <c r="Y5" s="62"/>
      <c r="Z5" s="62"/>
      <c r="AA5" s="62"/>
      <c r="AB5" s="62"/>
      <c r="AC5" s="62"/>
      <c r="AD5" s="64"/>
      <c r="AE5" s="62"/>
      <c r="AF5" s="62"/>
      <c r="AG5" s="62"/>
      <c r="AH5" s="62"/>
      <c r="AI5" s="62"/>
      <c r="AJ5" s="62"/>
      <c r="AK5" s="62"/>
      <c r="AL5" s="62"/>
      <c r="AM5" s="64"/>
      <c r="AN5" s="62"/>
      <c r="AO5" s="62"/>
      <c r="AP5" s="62"/>
      <c r="AQ5" s="62"/>
      <c r="AR5" s="62"/>
      <c r="AS5" s="62"/>
      <c r="AT5" s="62"/>
      <c r="AU5" s="62"/>
      <c r="AV5" s="62"/>
      <c r="AW5" s="64"/>
      <c r="AX5" s="62"/>
      <c r="AY5" s="62"/>
      <c r="AZ5" s="62"/>
      <c r="BA5" s="62"/>
      <c r="BB5" s="62"/>
      <c r="BC5" s="62"/>
      <c r="BD5" s="62"/>
      <c r="BE5" s="62"/>
      <c r="BF5" s="64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T5" s="64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</row>
    <row r="6" spans="1:95" x14ac:dyDescent="0.25">
      <c r="A6" s="78" t="s">
        <v>422</v>
      </c>
      <c r="B6" s="79">
        <f>1-B5</f>
        <v>0.11699999999999999</v>
      </c>
      <c r="F6" s="64"/>
      <c r="I6" s="62"/>
      <c r="J6" s="62"/>
      <c r="K6" s="62"/>
      <c r="N6" s="62"/>
      <c r="O6" s="34" t="s">
        <v>328</v>
      </c>
      <c r="P6" s="62"/>
      <c r="Q6" s="62"/>
      <c r="R6" s="62"/>
      <c r="S6" s="62"/>
      <c r="T6" s="64"/>
      <c r="U6" s="62"/>
      <c r="V6" s="62"/>
      <c r="W6" s="4" t="s">
        <v>233</v>
      </c>
      <c r="X6" s="62"/>
      <c r="Y6" s="62"/>
      <c r="Z6" s="62"/>
      <c r="AA6" s="62"/>
      <c r="AB6" s="62"/>
      <c r="AC6" s="62"/>
      <c r="AD6" s="64"/>
      <c r="AE6" s="62"/>
      <c r="AF6" s="62"/>
      <c r="AG6" s="4" t="s">
        <v>244</v>
      </c>
      <c r="AH6" s="62"/>
      <c r="AI6" s="62"/>
      <c r="AJ6" s="62"/>
      <c r="AK6" s="62"/>
      <c r="AL6" s="62"/>
      <c r="AM6" s="64"/>
      <c r="AN6" s="62"/>
      <c r="AO6" s="62"/>
      <c r="AP6" s="4" t="s">
        <v>326</v>
      </c>
      <c r="AQ6" s="62"/>
      <c r="AR6" s="62"/>
      <c r="AS6" s="62"/>
      <c r="AT6" s="62"/>
      <c r="AU6" s="62"/>
      <c r="AV6" s="62"/>
      <c r="AW6" s="64"/>
      <c r="AX6" s="62"/>
      <c r="AY6" s="62"/>
      <c r="AZ6" s="4" t="s">
        <v>255</v>
      </c>
      <c r="BA6" s="62"/>
      <c r="BB6" s="62"/>
      <c r="BC6" s="62"/>
      <c r="BD6" s="62"/>
      <c r="BE6" s="62"/>
      <c r="BF6" s="64"/>
      <c r="BG6" s="62"/>
      <c r="BH6" s="62"/>
      <c r="BI6" s="4" t="s">
        <v>346</v>
      </c>
      <c r="BJ6" s="62"/>
      <c r="BK6" s="62"/>
      <c r="BL6" s="62"/>
      <c r="BM6" s="62"/>
      <c r="BN6" s="62"/>
      <c r="BO6" s="62"/>
      <c r="BP6" s="62"/>
      <c r="BQ6" s="62"/>
      <c r="BR6" s="62"/>
      <c r="BT6" s="64"/>
      <c r="BU6" s="62"/>
      <c r="BV6" s="62"/>
      <c r="BW6" s="4" t="s">
        <v>482</v>
      </c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</row>
    <row r="7" spans="1:95" x14ac:dyDescent="0.25">
      <c r="A7" s="62" t="s">
        <v>429</v>
      </c>
      <c r="B7" s="35">
        <v>0.63500000000000001</v>
      </c>
      <c r="C7" s="76">
        <v>0.52200000000000002</v>
      </c>
      <c r="F7" s="64"/>
      <c r="I7" s="112"/>
      <c r="J7" s="14" t="s">
        <v>12</v>
      </c>
      <c r="K7" s="62" t="s">
        <v>512</v>
      </c>
      <c r="L7" s="74" t="s">
        <v>120</v>
      </c>
      <c r="O7" s="112"/>
      <c r="P7" s="14" t="s">
        <v>12</v>
      </c>
      <c r="Q7" s="62" t="s">
        <v>512</v>
      </c>
      <c r="R7" s="74" t="s">
        <v>120</v>
      </c>
      <c r="T7" s="64"/>
      <c r="W7" s="24" t="s">
        <v>369</v>
      </c>
      <c r="X7" s="62"/>
      <c r="Y7" s="62"/>
      <c r="Z7" s="62"/>
      <c r="AA7" s="62"/>
      <c r="AB7" s="62"/>
      <c r="AD7" s="64"/>
      <c r="AG7" s="24" t="s">
        <v>362</v>
      </c>
      <c r="AK7" s="62"/>
      <c r="AM7" s="64"/>
      <c r="AP7" s="24" t="s">
        <v>247</v>
      </c>
      <c r="AQ7" s="62"/>
      <c r="AR7" s="62"/>
      <c r="AS7" s="62"/>
      <c r="AT7" s="62"/>
      <c r="AU7" s="62"/>
      <c r="AV7" s="62"/>
      <c r="AW7" s="64"/>
      <c r="AZ7" s="24" t="s">
        <v>503</v>
      </c>
      <c r="BA7" s="62"/>
      <c r="BB7" s="62"/>
      <c r="BC7" s="62"/>
      <c r="BD7" s="62"/>
      <c r="BE7" s="62"/>
      <c r="BF7" s="64"/>
      <c r="BI7" s="24" t="s">
        <v>330</v>
      </c>
      <c r="BJ7" s="62"/>
      <c r="BK7" s="62"/>
      <c r="BL7" s="62"/>
      <c r="BM7" s="62"/>
      <c r="BN7" s="62"/>
      <c r="BO7" s="62"/>
      <c r="BQ7" s="62" t="s">
        <v>3</v>
      </c>
      <c r="BR7" s="62" t="s">
        <v>475</v>
      </c>
      <c r="BT7" s="64"/>
      <c r="BW7" s="24" t="s">
        <v>453</v>
      </c>
      <c r="BX7" s="62"/>
      <c r="BY7" s="62"/>
      <c r="BZ7" s="62"/>
      <c r="CA7" s="62"/>
      <c r="CB7" s="62"/>
      <c r="CC7" s="62"/>
      <c r="CE7" s="33" t="s">
        <v>3</v>
      </c>
      <c r="CF7" s="62" t="s">
        <v>483</v>
      </c>
      <c r="CG7" s="62" t="s">
        <v>484</v>
      </c>
      <c r="CH7" s="62" t="s">
        <v>475</v>
      </c>
    </row>
    <row r="8" spans="1:95" x14ac:dyDescent="0.25">
      <c r="A8" s="62" t="s">
        <v>191</v>
      </c>
      <c r="B8" s="35">
        <v>0.36799999999999999</v>
      </c>
      <c r="C8" s="76">
        <v>0.32300000000000001</v>
      </c>
      <c r="F8" s="64"/>
      <c r="I8" s="112" t="s">
        <v>45</v>
      </c>
      <c r="J8" s="41">
        <v>0.57794660020050215</v>
      </c>
      <c r="K8" s="62">
        <v>3.2357287809738414E-2</v>
      </c>
      <c r="L8" s="41">
        <v>0.4636029800014988</v>
      </c>
      <c r="O8" s="112" t="s">
        <v>54</v>
      </c>
      <c r="P8" s="41">
        <v>2.0202047624425543E-2</v>
      </c>
      <c r="Q8" s="62">
        <v>9.2174441058781968E-3</v>
      </c>
      <c r="R8" s="41">
        <v>5.0069729986300791E-2</v>
      </c>
      <c r="T8" s="64"/>
      <c r="W8" s="62"/>
      <c r="X8" s="62"/>
      <c r="Y8" s="62" t="s">
        <v>3</v>
      </c>
      <c r="Z8" s="62" t="s">
        <v>4</v>
      </c>
      <c r="AA8" s="62"/>
      <c r="AB8" s="62"/>
      <c r="AD8" s="64"/>
      <c r="AG8" s="62"/>
      <c r="AH8" s="62"/>
      <c r="AI8" s="62" t="s">
        <v>3</v>
      </c>
      <c r="AJ8" s="62" t="s">
        <v>4</v>
      </c>
      <c r="AK8" s="62"/>
      <c r="AM8" s="64"/>
      <c r="AP8" s="62"/>
      <c r="AQ8" s="62"/>
      <c r="AR8" s="62" t="s">
        <v>3</v>
      </c>
      <c r="AS8" s="62" t="s">
        <v>4</v>
      </c>
      <c r="AT8" s="62"/>
      <c r="AU8" s="62"/>
      <c r="AV8" s="62"/>
      <c r="AW8" s="64"/>
      <c r="AZ8" s="62"/>
      <c r="BA8" s="62"/>
      <c r="BB8" s="62" t="s">
        <v>3</v>
      </c>
      <c r="BC8" s="62" t="s">
        <v>4</v>
      </c>
      <c r="BD8" s="62"/>
      <c r="BE8" s="62"/>
      <c r="BF8" s="64"/>
      <c r="BI8" s="62"/>
      <c r="BJ8" s="62"/>
      <c r="BK8" s="62" t="s">
        <v>3</v>
      </c>
      <c r="BL8" s="62" t="s">
        <v>4</v>
      </c>
      <c r="BM8" s="62"/>
      <c r="BN8" s="62"/>
      <c r="BO8" s="62" t="s">
        <v>472</v>
      </c>
      <c r="BP8" s="24" t="s">
        <v>347</v>
      </c>
      <c r="BQ8" s="62">
        <f>BK9</f>
        <v>465087</v>
      </c>
      <c r="BR8" s="35">
        <f>BQ8/$BI$2</f>
        <v>8.3798900800120799E-2</v>
      </c>
      <c r="BS8" s="35"/>
      <c r="BT8" s="64"/>
      <c r="BW8" s="62"/>
      <c r="BX8" s="62"/>
      <c r="BY8" s="62" t="s">
        <v>3</v>
      </c>
      <c r="BZ8" s="62" t="s">
        <v>4</v>
      </c>
      <c r="CA8" s="62"/>
      <c r="CB8" s="62"/>
      <c r="CC8" s="62" t="s">
        <v>472</v>
      </c>
      <c r="CD8" s="24" t="s">
        <v>347</v>
      </c>
      <c r="CE8" s="62">
        <f>SUM(BY9:BY10)</f>
        <v>204639</v>
      </c>
      <c r="CF8" s="35">
        <f>CE8/$BW$2</f>
        <v>3.6871646080918016E-2</v>
      </c>
      <c r="CG8" s="35">
        <f>CF8*(-1)</f>
        <v>-3.6871646080918016E-2</v>
      </c>
      <c r="CH8" s="76">
        <v>8.3798900800120799E-2</v>
      </c>
    </row>
    <row r="9" spans="1:95" x14ac:dyDescent="0.25">
      <c r="A9" s="62" t="s">
        <v>444</v>
      </c>
      <c r="B9" s="77">
        <v>11.14</v>
      </c>
      <c r="C9" s="77">
        <v>5.77</v>
      </c>
      <c r="F9" s="64"/>
      <c r="I9" s="112" t="s">
        <v>47</v>
      </c>
      <c r="J9" s="41">
        <v>0.30555630212952761</v>
      </c>
      <c r="K9" s="62">
        <v>3.0179267668733405E-2</v>
      </c>
      <c r="L9" s="41">
        <v>0.3145452263411691</v>
      </c>
      <c r="O9" s="112" t="s">
        <v>60</v>
      </c>
      <c r="P9" s="41">
        <v>4.9998790546914688E-2</v>
      </c>
      <c r="Q9" s="62">
        <v>1.4278624817706025E-2</v>
      </c>
      <c r="R9" s="23">
        <v>7.8862295762369611E-2</v>
      </c>
      <c r="T9" s="64"/>
      <c r="W9" s="62" t="s">
        <v>6</v>
      </c>
      <c r="X9" s="62" t="s">
        <v>225</v>
      </c>
      <c r="Y9" s="62">
        <v>421679</v>
      </c>
      <c r="Z9" s="65">
        <v>34.5</v>
      </c>
      <c r="AA9" s="62"/>
      <c r="AB9" s="62"/>
      <c r="AD9" s="64"/>
      <c r="AG9" s="62" t="s">
        <v>6</v>
      </c>
      <c r="AH9" s="62" t="s">
        <v>235</v>
      </c>
      <c r="AI9" s="62">
        <v>1581295</v>
      </c>
      <c r="AJ9" s="65">
        <v>28.5</v>
      </c>
      <c r="AK9" s="62"/>
      <c r="AM9" s="64"/>
      <c r="AP9" s="62" t="s">
        <v>6</v>
      </c>
      <c r="AQ9" s="62" t="s">
        <v>313</v>
      </c>
      <c r="AR9" s="62">
        <v>43408</v>
      </c>
      <c r="AS9" s="62">
        <v>0.8</v>
      </c>
      <c r="AT9" s="62"/>
      <c r="AU9" s="62"/>
      <c r="AV9" s="62"/>
      <c r="AW9" s="64"/>
      <c r="AZ9" s="62" t="s">
        <v>6</v>
      </c>
      <c r="BA9" s="62" t="s">
        <v>252</v>
      </c>
      <c r="BB9" s="62">
        <v>2858734</v>
      </c>
      <c r="BC9" s="62">
        <v>51.5</v>
      </c>
      <c r="BD9" s="62"/>
      <c r="BE9" s="62"/>
      <c r="BF9" s="64"/>
      <c r="BI9" s="62" t="s">
        <v>6</v>
      </c>
      <c r="BJ9" s="62" t="s">
        <v>331</v>
      </c>
      <c r="BK9" s="62">
        <v>465087</v>
      </c>
      <c r="BL9" s="62">
        <v>8.4</v>
      </c>
      <c r="BM9" s="62"/>
      <c r="BN9" s="62"/>
      <c r="BO9" s="62" t="s">
        <v>473</v>
      </c>
      <c r="BP9" s="24" t="s">
        <v>348</v>
      </c>
      <c r="BQ9" s="62">
        <f>BK19</f>
        <v>682127</v>
      </c>
      <c r="BR9" s="35">
        <f t="shared" ref="BR9:BR21" si="0">BQ9/$BI$2</f>
        <v>0.12290494639945644</v>
      </c>
      <c r="BS9" s="35"/>
      <c r="BT9" s="64"/>
      <c r="BW9" s="62" t="s">
        <v>6</v>
      </c>
      <c r="BX9" s="62" t="s">
        <v>454</v>
      </c>
      <c r="BY9" s="62">
        <v>62012</v>
      </c>
      <c r="BZ9" s="62">
        <v>1.1000000000000001</v>
      </c>
      <c r="CA9" s="62"/>
      <c r="CB9" s="62"/>
      <c r="CC9" s="62" t="s">
        <v>473</v>
      </c>
      <c r="CD9" s="24" t="s">
        <v>348</v>
      </c>
      <c r="CE9" s="62">
        <f>SUM(BY22:BY23)</f>
        <v>341064</v>
      </c>
      <c r="CF9" s="35">
        <f t="shared" ref="CF9:CF21" si="1">CE9/$BW$2</f>
        <v>6.1452563289217714E-2</v>
      </c>
      <c r="CG9" s="44">
        <f t="shared" ref="CG9:CG21" si="2">CF9*(-1)</f>
        <v>-6.1452563289217714E-2</v>
      </c>
      <c r="CH9" s="76">
        <v>0.12290494639945644</v>
      </c>
    </row>
    <row r="10" spans="1:95" x14ac:dyDescent="0.25">
      <c r="A10" s="62" t="s">
        <v>693</v>
      </c>
      <c r="B10" s="77">
        <v>2.4529999999999998</v>
      </c>
      <c r="C10" s="77">
        <v>0.93</v>
      </c>
      <c r="F10" s="64"/>
      <c r="I10" s="112" t="s">
        <v>48</v>
      </c>
      <c r="J10" s="15">
        <v>0.29411876304306583</v>
      </c>
      <c r="K10" s="62">
        <v>2.9851883504378805E-2</v>
      </c>
      <c r="L10" s="41">
        <v>0.33041787413096407</v>
      </c>
      <c r="O10" s="112" t="s">
        <v>53</v>
      </c>
      <c r="P10" s="41">
        <v>5.3459285343372714E-2</v>
      </c>
      <c r="Q10" s="62">
        <v>1.4737566501493101E-2</v>
      </c>
      <c r="R10" s="41">
        <v>7.0136527242600152E-2</v>
      </c>
      <c r="T10" s="64"/>
      <c r="W10" s="62"/>
      <c r="X10" s="62" t="s">
        <v>226</v>
      </c>
      <c r="Y10" s="62">
        <v>396874</v>
      </c>
      <c r="Z10" s="65">
        <v>32.5</v>
      </c>
      <c r="AA10" s="62"/>
      <c r="AB10" s="62"/>
      <c r="AD10" s="64"/>
      <c r="AG10" s="62"/>
      <c r="AH10" s="62" t="s">
        <v>236</v>
      </c>
      <c r="AI10" s="62">
        <v>992185</v>
      </c>
      <c r="AJ10" s="65">
        <v>17.899999999999999</v>
      </c>
      <c r="AK10" s="62"/>
      <c r="AM10" s="64"/>
      <c r="AP10" s="62"/>
      <c r="AQ10" s="62" t="s">
        <v>314</v>
      </c>
      <c r="AR10" s="62">
        <v>316259</v>
      </c>
      <c r="AS10" s="62">
        <v>5.7</v>
      </c>
      <c r="AT10" s="62"/>
      <c r="AU10" s="62"/>
      <c r="AV10" s="62"/>
      <c r="AW10" s="64"/>
      <c r="AZ10" s="62"/>
      <c r="BA10" s="62" t="s">
        <v>253</v>
      </c>
      <c r="BB10" s="62">
        <v>861961</v>
      </c>
      <c r="BC10" s="62">
        <v>15.5</v>
      </c>
      <c r="BD10" s="62"/>
      <c r="BE10" s="62"/>
      <c r="BF10" s="64"/>
      <c r="BI10" s="62"/>
      <c r="BJ10" s="62" t="s">
        <v>332</v>
      </c>
      <c r="BK10" s="62">
        <v>5078749</v>
      </c>
      <c r="BL10" s="62">
        <v>91.5</v>
      </c>
      <c r="BM10" s="62"/>
      <c r="BN10" s="62"/>
      <c r="BO10" s="62" t="s">
        <v>474</v>
      </c>
      <c r="BP10" s="24" t="s">
        <v>349</v>
      </c>
      <c r="BQ10" s="62">
        <f>BK29</f>
        <v>768944</v>
      </c>
      <c r="BR10" s="35">
        <f t="shared" si="0"/>
        <v>0.13854754481816969</v>
      </c>
      <c r="BS10" s="35"/>
      <c r="BT10" s="64"/>
      <c r="BW10" s="62"/>
      <c r="BX10" s="62" t="s">
        <v>455</v>
      </c>
      <c r="BY10" s="62">
        <v>142627</v>
      </c>
      <c r="BZ10" s="62">
        <v>2.6</v>
      </c>
      <c r="CA10" s="62"/>
      <c r="CB10" s="62"/>
      <c r="CC10" s="62" t="s">
        <v>474</v>
      </c>
      <c r="CD10" s="24" t="s">
        <v>349</v>
      </c>
      <c r="CE10" s="62">
        <f>SUM(BY35:BY36)</f>
        <v>396875</v>
      </c>
      <c r="CF10" s="35">
        <f t="shared" si="1"/>
        <v>7.1508532285460433E-2</v>
      </c>
      <c r="CG10" s="44">
        <f t="shared" si="2"/>
        <v>-7.1508532285460433E-2</v>
      </c>
      <c r="CH10" s="76">
        <v>0.13854754481816969</v>
      </c>
    </row>
    <row r="11" spans="1:95" x14ac:dyDescent="0.25">
      <c r="A11" s="62" t="s">
        <v>438</v>
      </c>
      <c r="B11" s="35">
        <v>0.96923073106267976</v>
      </c>
      <c r="C11" s="62"/>
      <c r="F11" s="64"/>
      <c r="I11" s="113" t="s">
        <v>119</v>
      </c>
      <c r="J11" s="41">
        <v>0.3018876535772313</v>
      </c>
      <c r="K11" s="62">
        <v>2.1533936182692903E-2</v>
      </c>
      <c r="L11" s="41">
        <v>0.33700000000000002</v>
      </c>
      <c r="O11" s="112" t="s">
        <v>58</v>
      </c>
      <c r="P11" s="41">
        <v>6.3828254201349091E-2</v>
      </c>
      <c r="Q11" s="62">
        <v>1.6015068536130696E-2</v>
      </c>
      <c r="R11" s="41">
        <v>0.19291913224158527</v>
      </c>
      <c r="T11" s="64"/>
      <c r="W11" s="62"/>
      <c r="X11" s="62" t="s">
        <v>227</v>
      </c>
      <c r="Y11" s="62">
        <v>105420</v>
      </c>
      <c r="Z11" s="65">
        <v>8.6</v>
      </c>
      <c r="AA11" s="62"/>
      <c r="AB11" s="62"/>
      <c r="AD11" s="64"/>
      <c r="AG11" s="62"/>
      <c r="AH11" s="62" t="s">
        <v>237</v>
      </c>
      <c r="AI11" s="62">
        <v>279052</v>
      </c>
      <c r="AJ11" s="62">
        <v>5</v>
      </c>
      <c r="AK11" s="62"/>
      <c r="AM11" s="64"/>
      <c r="AP11" s="62"/>
      <c r="AQ11" s="62" t="s">
        <v>315</v>
      </c>
      <c r="AR11" s="62">
        <v>167431</v>
      </c>
      <c r="AS11" s="62">
        <v>3</v>
      </c>
      <c r="AT11" s="62"/>
      <c r="AU11" s="62"/>
      <c r="AV11" s="62"/>
      <c r="AW11" s="64"/>
      <c r="AZ11" s="62"/>
      <c r="BA11" s="62" t="s">
        <v>254</v>
      </c>
      <c r="BB11" s="62">
        <v>1823141</v>
      </c>
      <c r="BC11" s="62">
        <v>32.799999999999997</v>
      </c>
      <c r="BD11" s="62"/>
      <c r="BE11" s="62"/>
      <c r="BF11" s="64"/>
      <c r="BI11" s="62"/>
      <c r="BJ11" s="62" t="s">
        <v>43</v>
      </c>
      <c r="BK11" s="62">
        <v>5543836</v>
      </c>
      <c r="BL11" s="62">
        <v>99.9</v>
      </c>
      <c r="BM11" s="62"/>
      <c r="BN11" s="62"/>
      <c r="BO11" s="62" t="s">
        <v>450</v>
      </c>
      <c r="BP11" s="24" t="s">
        <v>350</v>
      </c>
      <c r="BQ11" s="62">
        <f>BK39</f>
        <v>2858734</v>
      </c>
      <c r="BR11" s="35">
        <f t="shared" si="0"/>
        <v>0.51508377331538513</v>
      </c>
      <c r="BS11" s="35"/>
      <c r="BT11" s="64"/>
      <c r="BW11" s="62"/>
      <c r="BX11" s="62" t="s">
        <v>456</v>
      </c>
      <c r="BY11" s="62">
        <v>155029</v>
      </c>
      <c r="BZ11" s="62">
        <v>2.8</v>
      </c>
      <c r="CA11" s="62"/>
      <c r="CB11" s="62"/>
      <c r="CC11" s="65" t="s">
        <v>450</v>
      </c>
      <c r="CD11" s="24" t="s">
        <v>350</v>
      </c>
      <c r="CE11" s="62">
        <f>SUM(BY47:BY48)</f>
        <v>589110</v>
      </c>
      <c r="CF11" s="35">
        <f t="shared" si="1"/>
        <v>0.10614523831102388</v>
      </c>
      <c r="CG11" s="23">
        <f t="shared" si="2"/>
        <v>-0.10614523831102388</v>
      </c>
      <c r="CH11" s="101">
        <v>0.51508377331538513</v>
      </c>
    </row>
    <row r="12" spans="1:95" x14ac:dyDescent="0.25">
      <c r="A12" s="62" t="s">
        <v>516</v>
      </c>
      <c r="B12" s="62">
        <v>1700</v>
      </c>
      <c r="C12" s="62">
        <v>5300</v>
      </c>
      <c r="F12" s="64"/>
      <c r="I12" s="112" t="s">
        <v>50</v>
      </c>
      <c r="J12" s="41">
        <v>0.31372545919641814</v>
      </c>
      <c r="K12" s="62">
        <v>3.0399635718830174E-2</v>
      </c>
      <c r="L12" s="41">
        <v>0.27268793526705104</v>
      </c>
      <c r="O12" s="110" t="s">
        <v>164</v>
      </c>
      <c r="P12" s="23">
        <v>6.9908993368725622E-2</v>
      </c>
      <c r="Q12" s="62">
        <v>1.6706050911240829E-2</v>
      </c>
      <c r="R12" s="23">
        <v>8.2623335966029221E-2</v>
      </c>
      <c r="T12" s="64"/>
      <c r="W12" s="62"/>
      <c r="X12" s="62" t="s">
        <v>368</v>
      </c>
      <c r="Y12" s="62">
        <v>18603</v>
      </c>
      <c r="Z12" s="62">
        <v>1.5</v>
      </c>
      <c r="AA12" s="62"/>
      <c r="AB12" s="62"/>
      <c r="AD12" s="64"/>
      <c r="AG12" s="62"/>
      <c r="AH12" s="62" t="s">
        <v>238</v>
      </c>
      <c r="AI12" s="62">
        <v>74414</v>
      </c>
      <c r="AJ12" s="62">
        <v>1.3</v>
      </c>
      <c r="AK12" s="62"/>
      <c r="AM12" s="64"/>
      <c r="AP12" s="62"/>
      <c r="AQ12" s="62" t="s">
        <v>316</v>
      </c>
      <c r="AR12" s="62">
        <v>564305</v>
      </c>
      <c r="AS12" s="65">
        <v>10.199999999999999</v>
      </c>
      <c r="AT12" s="62"/>
      <c r="AU12" s="62"/>
      <c r="AV12" s="62"/>
      <c r="AW12" s="64"/>
      <c r="AZ12" s="62"/>
      <c r="BA12" s="62" t="s">
        <v>43</v>
      </c>
      <c r="BB12" s="62">
        <v>5543836</v>
      </c>
      <c r="BC12" s="62">
        <v>99.9</v>
      </c>
      <c r="BD12" s="62"/>
      <c r="BE12" s="62"/>
      <c r="BF12" s="64"/>
      <c r="BI12" s="62" t="s">
        <v>69</v>
      </c>
      <c r="BJ12" s="62" t="s">
        <v>70</v>
      </c>
      <c r="BK12" s="62">
        <v>6201</v>
      </c>
      <c r="BL12" s="62">
        <v>0.1</v>
      </c>
      <c r="BM12" s="62"/>
      <c r="BN12" s="62"/>
      <c r="BO12" s="62" t="s">
        <v>449</v>
      </c>
      <c r="BP12" s="24" t="s">
        <v>351</v>
      </c>
      <c r="BQ12" s="62">
        <f>BK49</f>
        <v>1922359</v>
      </c>
      <c r="BR12" s="35">
        <f t="shared" si="0"/>
        <v>0.3463686818664452</v>
      </c>
      <c r="BS12" s="35"/>
      <c r="BT12" s="64"/>
      <c r="BW12" s="62"/>
      <c r="BX12" s="62" t="s">
        <v>457</v>
      </c>
      <c r="BY12" s="62">
        <v>43408</v>
      </c>
      <c r="BZ12" s="62">
        <v>0.8</v>
      </c>
      <c r="CA12" s="62"/>
      <c r="CB12" s="62"/>
      <c r="CC12" s="65" t="s">
        <v>449</v>
      </c>
      <c r="CD12" s="24" t="s">
        <v>351</v>
      </c>
      <c r="CE12" s="62">
        <f>SUM(BY61:BY62)</f>
        <v>1103807</v>
      </c>
      <c r="CF12" s="35">
        <f t="shared" si="1"/>
        <v>0.19888281825868909</v>
      </c>
      <c r="CG12" s="23">
        <f t="shared" si="2"/>
        <v>-0.19888281825868909</v>
      </c>
      <c r="CH12" s="101">
        <v>0.3463686818664452</v>
      </c>
    </row>
    <row r="13" spans="1:95" x14ac:dyDescent="0.25">
      <c r="A13" s="62" t="s">
        <v>432</v>
      </c>
      <c r="B13" s="77">
        <f>B12/87.18</f>
        <v>19.499885294792382</v>
      </c>
      <c r="C13" s="62">
        <v>61</v>
      </c>
      <c r="F13" s="64"/>
      <c r="I13" s="112" t="s">
        <v>51</v>
      </c>
      <c r="J13" s="15">
        <v>0.16666218722283441</v>
      </c>
      <c r="K13" s="62">
        <v>2.4415950536190171E-2</v>
      </c>
      <c r="L13" s="41">
        <v>0.26481777328727685</v>
      </c>
      <c r="O13" s="113" t="s">
        <v>259</v>
      </c>
      <c r="P13" s="23">
        <v>7.3168717158050414E-2</v>
      </c>
      <c r="Q13" s="62">
        <v>1.7061123080311071E-2</v>
      </c>
      <c r="R13" s="41">
        <v>8.1821435191737416E-2</v>
      </c>
      <c r="T13" s="64"/>
      <c r="W13" s="62"/>
      <c r="X13" s="62" t="s">
        <v>228</v>
      </c>
      <c r="Y13" s="62">
        <v>99219</v>
      </c>
      <c r="Z13" s="65">
        <v>8.1</v>
      </c>
      <c r="AA13" s="62"/>
      <c r="AB13" s="62"/>
      <c r="AD13" s="64"/>
      <c r="AG13" s="62"/>
      <c r="AH13" s="62" t="s">
        <v>239</v>
      </c>
      <c r="AI13" s="62">
        <v>74414</v>
      </c>
      <c r="AJ13" s="62">
        <v>1.3</v>
      </c>
      <c r="AK13" s="62"/>
      <c r="AM13" s="64"/>
      <c r="AP13" s="62"/>
      <c r="AQ13" s="62" t="s">
        <v>317</v>
      </c>
      <c r="AR13" s="62">
        <v>99219</v>
      </c>
      <c r="AS13" s="62">
        <v>1.8</v>
      </c>
      <c r="AT13" s="62"/>
      <c r="AU13" s="62"/>
      <c r="AV13" s="62"/>
      <c r="AW13" s="64"/>
      <c r="AZ13" s="62" t="s">
        <v>69</v>
      </c>
      <c r="BA13" s="62" t="s">
        <v>70</v>
      </c>
      <c r="BB13" s="62">
        <v>6201</v>
      </c>
      <c r="BC13" s="62">
        <v>0.1</v>
      </c>
      <c r="BD13" s="62"/>
      <c r="BE13" s="62"/>
      <c r="BF13" s="64"/>
      <c r="BI13" s="62" t="s">
        <v>43</v>
      </c>
      <c r="BJ13" s="62"/>
      <c r="BK13" s="62">
        <v>5550037</v>
      </c>
      <c r="BL13" s="62">
        <v>100</v>
      </c>
      <c r="BM13" s="62"/>
      <c r="BN13" s="62"/>
      <c r="BO13" s="62" t="s">
        <v>448</v>
      </c>
      <c r="BP13" s="24" t="s">
        <v>352</v>
      </c>
      <c r="BQ13" s="62">
        <f>BK59</f>
        <v>1364255</v>
      </c>
      <c r="BR13" s="35">
        <f t="shared" si="0"/>
        <v>0.24581007297789187</v>
      </c>
      <c r="BS13" s="35"/>
      <c r="BT13" s="64"/>
      <c r="BW13" s="62"/>
      <c r="BX13" s="62" t="s">
        <v>458</v>
      </c>
      <c r="BY13" s="62">
        <v>62012</v>
      </c>
      <c r="BZ13" s="62">
        <v>1.1000000000000001</v>
      </c>
      <c r="CA13" s="62"/>
      <c r="CB13" s="62"/>
      <c r="CC13" s="65" t="s">
        <v>448</v>
      </c>
      <c r="CD13" s="24" t="s">
        <v>352</v>
      </c>
      <c r="CE13" s="62">
        <f>SUM(BY74:BY75)</f>
        <v>818553</v>
      </c>
      <c r="CF13" s="35">
        <f t="shared" si="1"/>
        <v>0.1474860437867351</v>
      </c>
      <c r="CG13" s="23">
        <f t="shared" si="2"/>
        <v>-0.1474860437867351</v>
      </c>
      <c r="CH13" s="101">
        <v>0.24581007297789187</v>
      </c>
    </row>
    <row r="14" spans="1:95" x14ac:dyDescent="0.25">
      <c r="A14" s="62" t="s">
        <v>843</v>
      </c>
      <c r="B14" s="35">
        <v>1.01520266398609E-2</v>
      </c>
      <c r="C14" s="35">
        <v>3.6999999999999998E-2</v>
      </c>
      <c r="F14" s="64"/>
      <c r="I14" s="112" t="s">
        <v>52</v>
      </c>
      <c r="J14" s="41">
        <v>0.19642852000633523</v>
      </c>
      <c r="K14" s="62">
        <v>2.6029095882730242E-2</v>
      </c>
      <c r="L14" s="41">
        <v>0.22435422164453778</v>
      </c>
      <c r="O14" s="112" t="s">
        <v>55</v>
      </c>
      <c r="P14" s="41">
        <v>8.8785032643883266E-2</v>
      </c>
      <c r="Q14" s="62">
        <v>1.8634805123765984E-2</v>
      </c>
      <c r="R14" s="41">
        <v>0.11694161191872102</v>
      </c>
      <c r="T14" s="64"/>
      <c r="W14" s="62"/>
      <c r="X14" s="62" t="s">
        <v>229</v>
      </c>
      <c r="Y14" s="62">
        <v>6201</v>
      </c>
      <c r="Z14" s="62">
        <v>0.5</v>
      </c>
      <c r="AA14" s="62"/>
      <c r="AB14" s="62"/>
      <c r="AD14" s="64"/>
      <c r="AG14" s="62"/>
      <c r="AH14" s="62" t="s">
        <v>240</v>
      </c>
      <c r="AI14" s="62">
        <v>18603</v>
      </c>
      <c r="AJ14" s="62">
        <v>0.3</v>
      </c>
      <c r="AK14" s="62"/>
      <c r="AM14" s="64"/>
      <c r="AP14" s="62"/>
      <c r="AQ14" s="62" t="s">
        <v>318</v>
      </c>
      <c r="AR14" s="62">
        <v>700731</v>
      </c>
      <c r="AS14" s="65">
        <v>12.6</v>
      </c>
      <c r="AT14" s="62"/>
      <c r="AU14" s="62"/>
      <c r="AV14" s="62"/>
      <c r="AW14" s="64"/>
      <c r="AZ14" s="62" t="s">
        <v>43</v>
      </c>
      <c r="BA14" s="62"/>
      <c r="BB14" s="62">
        <v>5550037</v>
      </c>
      <c r="BC14" s="62">
        <v>100</v>
      </c>
      <c r="BD14" s="62"/>
      <c r="BE14" s="62"/>
      <c r="BF14" s="64"/>
      <c r="BI14" s="62"/>
      <c r="BJ14" s="62"/>
      <c r="BK14" s="62"/>
      <c r="BL14" s="62"/>
      <c r="BM14" s="62"/>
      <c r="BN14" s="62"/>
      <c r="BO14" s="62" t="s">
        <v>476</v>
      </c>
      <c r="BP14" s="24" t="s">
        <v>353</v>
      </c>
      <c r="BQ14" s="62">
        <f>BK69</f>
        <v>775145</v>
      </c>
      <c r="BR14" s="35">
        <f t="shared" si="0"/>
        <v>0.13966483466686799</v>
      </c>
      <c r="BS14" s="35"/>
      <c r="BT14" s="64"/>
      <c r="BW14" s="62"/>
      <c r="BX14" s="62" t="s">
        <v>43</v>
      </c>
      <c r="BY14" s="62">
        <v>465087</v>
      </c>
      <c r="BZ14" s="62">
        <v>8.4</v>
      </c>
      <c r="CA14" s="62"/>
      <c r="CB14" s="62"/>
      <c r="CC14" s="62" t="s">
        <v>476</v>
      </c>
      <c r="CD14" s="24" t="s">
        <v>353</v>
      </c>
      <c r="CE14" s="62">
        <f>SUM(BY87:BY88)</f>
        <v>390673</v>
      </c>
      <c r="CF14" s="35">
        <f t="shared" si="1"/>
        <v>7.0391062257783146E-2</v>
      </c>
      <c r="CG14" s="44">
        <f t="shared" si="2"/>
        <v>-7.0391062257783146E-2</v>
      </c>
      <c r="CH14" s="76">
        <v>0.13966483466686799</v>
      </c>
    </row>
    <row r="15" spans="1:95" x14ac:dyDescent="0.25">
      <c r="F15" s="64"/>
      <c r="I15" s="112" t="s">
        <v>53</v>
      </c>
      <c r="J15" s="41">
        <v>5.3459285343372714E-2</v>
      </c>
      <c r="K15" s="62">
        <v>1.4737566501493101E-2</v>
      </c>
      <c r="L15" s="41">
        <v>7.0136527242600152E-2</v>
      </c>
      <c r="O15" s="112" t="s">
        <v>63</v>
      </c>
      <c r="P15" s="41">
        <v>0.15000040315102844</v>
      </c>
      <c r="Q15" s="62">
        <v>2.3393765203882401E-2</v>
      </c>
      <c r="R15" s="41">
        <v>8.9827356531953367E-2</v>
      </c>
      <c r="T15" s="64"/>
      <c r="W15" s="62"/>
      <c r="X15" s="62" t="s">
        <v>230</v>
      </c>
      <c r="Y15" s="62">
        <v>18603</v>
      </c>
      <c r="Z15" s="62">
        <v>1.5</v>
      </c>
      <c r="AA15" s="62"/>
      <c r="AB15" s="62"/>
      <c r="AD15" s="64"/>
      <c r="AG15" s="62"/>
      <c r="AH15" s="62" t="s">
        <v>241</v>
      </c>
      <c r="AI15" s="62">
        <v>1618502</v>
      </c>
      <c r="AJ15" s="65">
        <v>29.2</v>
      </c>
      <c r="AK15" s="62"/>
      <c r="AM15" s="64"/>
      <c r="AP15" s="62"/>
      <c r="AQ15" s="62" t="s">
        <v>319</v>
      </c>
      <c r="AR15" s="62">
        <v>1060398</v>
      </c>
      <c r="AS15" s="65">
        <v>19.100000000000001</v>
      </c>
      <c r="AT15" s="62"/>
      <c r="AU15" s="62"/>
      <c r="AV15" s="62"/>
      <c r="AW15" s="64"/>
      <c r="AZ15" s="62"/>
      <c r="BA15" s="62"/>
      <c r="BB15" s="62"/>
      <c r="BC15" s="62"/>
      <c r="BD15" s="62"/>
      <c r="BE15" s="62"/>
      <c r="BF15" s="64"/>
      <c r="BI15" s="62"/>
      <c r="BJ15" s="62"/>
      <c r="BK15" s="62"/>
      <c r="BL15" s="62"/>
      <c r="BM15" s="62"/>
      <c r="BN15" s="62"/>
      <c r="BO15" s="62" t="s">
        <v>447</v>
      </c>
      <c r="BP15" s="24" t="s">
        <v>354</v>
      </c>
      <c r="BQ15" s="62">
        <f>BK79</f>
        <v>1134812</v>
      </c>
      <c r="BR15" s="35">
        <f t="shared" si="0"/>
        <v>0.20446926750218061</v>
      </c>
      <c r="BS15" s="35"/>
      <c r="BT15" s="64"/>
      <c r="BW15" s="62" t="s">
        <v>69</v>
      </c>
      <c r="BX15" s="62" t="s">
        <v>70</v>
      </c>
      <c r="BY15" s="62">
        <v>5084950</v>
      </c>
      <c r="BZ15" s="62">
        <v>91.6</v>
      </c>
      <c r="CA15" s="62"/>
      <c r="CB15" s="62"/>
      <c r="CC15" s="65" t="s">
        <v>447</v>
      </c>
      <c r="CD15" s="24" t="s">
        <v>354</v>
      </c>
      <c r="CE15" s="62">
        <f>SUM(BY100:BY101)</f>
        <v>601513</v>
      </c>
      <c r="CF15" s="35">
        <f t="shared" si="1"/>
        <v>0.10837999818739948</v>
      </c>
      <c r="CG15" s="23">
        <f t="shared" si="2"/>
        <v>-0.10837999818739948</v>
      </c>
      <c r="CH15" s="101">
        <v>0.20446926750218061</v>
      </c>
    </row>
    <row r="16" spans="1:95" x14ac:dyDescent="0.25">
      <c r="F16" s="64"/>
      <c r="I16" s="112" t="s">
        <v>54</v>
      </c>
      <c r="J16" s="41">
        <v>2.0202047624425543E-2</v>
      </c>
      <c r="K16" s="62">
        <v>9.2174441058781968E-3</v>
      </c>
      <c r="L16" s="41">
        <v>5.0069729986300791E-2</v>
      </c>
      <c r="O16" s="112" t="s">
        <v>52</v>
      </c>
      <c r="P16" s="41">
        <v>0.19642852000633523</v>
      </c>
      <c r="Q16" s="62">
        <v>2.6029095882730242E-2</v>
      </c>
      <c r="R16" s="41">
        <v>0.22435422164453778</v>
      </c>
      <c r="T16" s="64"/>
      <c r="W16" s="62"/>
      <c r="X16" s="62" t="s">
        <v>231</v>
      </c>
      <c r="Y16" s="62">
        <v>55810</v>
      </c>
      <c r="Z16" s="62">
        <v>4.5999999999999996</v>
      </c>
      <c r="AA16" s="62"/>
      <c r="AB16" s="62"/>
      <c r="AD16" s="64"/>
      <c r="AG16" s="62"/>
      <c r="AH16" s="62" t="s">
        <v>242</v>
      </c>
      <c r="AI16" s="62">
        <v>55810</v>
      </c>
      <c r="AJ16" s="62">
        <v>1</v>
      </c>
      <c r="AK16" s="62"/>
      <c r="AM16" s="64"/>
      <c r="AP16" s="62"/>
      <c r="AQ16" s="62" t="s">
        <v>320</v>
      </c>
      <c r="AR16" s="62">
        <v>384472</v>
      </c>
      <c r="AS16" s="62">
        <v>6.9</v>
      </c>
      <c r="AT16" s="62"/>
      <c r="AU16" s="62"/>
      <c r="AV16" s="62"/>
      <c r="AW16" s="64"/>
      <c r="AZ16" s="62"/>
      <c r="BA16" s="62"/>
      <c r="BB16" s="62"/>
      <c r="BC16" s="62"/>
      <c r="BD16" s="62"/>
      <c r="BE16" s="62"/>
      <c r="BF16" s="64"/>
      <c r="BI16" s="62"/>
      <c r="BJ16" s="62"/>
      <c r="BK16" s="62"/>
      <c r="BL16" s="62"/>
      <c r="BM16" s="62"/>
      <c r="BN16" s="62"/>
      <c r="BO16" s="62" t="s">
        <v>477</v>
      </c>
      <c r="BP16" s="24" t="s">
        <v>355</v>
      </c>
      <c r="BQ16" s="62">
        <f>BK89</f>
        <v>130224</v>
      </c>
      <c r="BR16" s="35">
        <f t="shared" si="0"/>
        <v>2.3463627359601388E-2</v>
      </c>
      <c r="BS16" s="35"/>
      <c r="BT16" s="64"/>
      <c r="BW16" s="62" t="s">
        <v>43</v>
      </c>
      <c r="BX16" s="62"/>
      <c r="BY16" s="62">
        <v>5550037</v>
      </c>
      <c r="BZ16" s="62">
        <v>100</v>
      </c>
      <c r="CA16" s="62"/>
      <c r="CB16" s="62"/>
      <c r="CC16" s="62" t="s">
        <v>477</v>
      </c>
      <c r="CD16" s="24" t="s">
        <v>355</v>
      </c>
      <c r="CE16" s="62">
        <f>SUM(BY113:BY114)</f>
        <v>49609</v>
      </c>
      <c r="CF16" s="35">
        <f t="shared" si="1"/>
        <v>8.938498968565434E-3</v>
      </c>
      <c r="CG16" s="44">
        <f t="shared" si="2"/>
        <v>-8.938498968565434E-3</v>
      </c>
      <c r="CH16" s="76">
        <v>2.3463627359601388E-2</v>
      </c>
    </row>
    <row r="17" spans="1:86" x14ac:dyDescent="0.25">
      <c r="F17" s="64"/>
      <c r="I17" s="110" t="s">
        <v>164</v>
      </c>
      <c r="J17" s="23">
        <v>6.9908993368725622E-2</v>
      </c>
      <c r="K17" s="62">
        <v>1.6706050911240829E-2</v>
      </c>
      <c r="L17" s="23">
        <v>8.2623335966029221E-2</v>
      </c>
      <c r="O17" s="113" t="s">
        <v>119</v>
      </c>
      <c r="P17" s="41">
        <v>0.3018876535772313</v>
      </c>
      <c r="Q17" s="62">
        <v>2.1533936182692903E-2</v>
      </c>
      <c r="R17" s="41">
        <v>0.33700000000000002</v>
      </c>
      <c r="T17" s="64"/>
      <c r="W17" s="62"/>
      <c r="X17" s="62" t="s">
        <v>232</v>
      </c>
      <c r="Y17" s="62">
        <v>43408</v>
      </c>
      <c r="Z17" s="62">
        <v>3.6</v>
      </c>
      <c r="AA17" s="62"/>
      <c r="AB17" s="62"/>
      <c r="AD17" s="64"/>
      <c r="AG17" s="62"/>
      <c r="AH17" s="62" t="s">
        <v>243</v>
      </c>
      <c r="AI17" s="62">
        <v>545702</v>
      </c>
      <c r="AJ17" s="65">
        <v>9.8000000000000007</v>
      </c>
      <c r="AK17" s="62"/>
      <c r="AM17" s="64"/>
      <c r="AP17" s="62"/>
      <c r="AQ17" s="62" t="s">
        <v>321</v>
      </c>
      <c r="AR17" s="62">
        <v>1116209</v>
      </c>
      <c r="AS17" s="65">
        <v>20.100000000000001</v>
      </c>
      <c r="AT17" s="62"/>
      <c r="AU17" s="62"/>
      <c r="AW17" s="64"/>
      <c r="AZ17" s="62"/>
      <c r="BA17" s="62"/>
      <c r="BB17" s="62"/>
      <c r="BC17" s="62"/>
      <c r="BD17" s="62"/>
      <c r="BE17" s="62"/>
      <c r="BF17" s="64"/>
      <c r="BI17" s="24" t="s">
        <v>333</v>
      </c>
      <c r="BJ17" s="62"/>
      <c r="BK17" s="62"/>
      <c r="BL17" s="62"/>
      <c r="BM17" s="62"/>
      <c r="BN17" s="62"/>
      <c r="BO17" s="62" t="s">
        <v>478</v>
      </c>
      <c r="BP17" s="24" t="s">
        <v>356</v>
      </c>
      <c r="BQ17" s="62">
        <f>BK99</f>
        <v>142627</v>
      </c>
      <c r="BR17" s="35">
        <f t="shared" si="0"/>
        <v>2.5698387235976984E-2</v>
      </c>
      <c r="BS17" s="35"/>
      <c r="BT17" s="64"/>
      <c r="BW17" s="62"/>
      <c r="BX17" s="62"/>
      <c r="BY17" s="62"/>
      <c r="BZ17" s="62"/>
      <c r="CA17" s="62"/>
      <c r="CB17" s="62"/>
      <c r="CC17" s="62" t="s">
        <v>478</v>
      </c>
      <c r="CD17" s="24" t="s">
        <v>356</v>
      </c>
      <c r="CE17" s="62">
        <f>SUM(BY126:BY127)</f>
        <v>62011</v>
      </c>
      <c r="CF17" s="35">
        <f t="shared" si="1"/>
        <v>1.1173078665962047E-2</v>
      </c>
      <c r="CG17" s="44">
        <f t="shared" si="2"/>
        <v>-1.1173078665962047E-2</v>
      </c>
      <c r="CH17" s="76">
        <v>2.5698387235976984E-2</v>
      </c>
    </row>
    <row r="18" spans="1:86" x14ac:dyDescent="0.25">
      <c r="F18" s="64"/>
      <c r="I18" s="112" t="s">
        <v>55</v>
      </c>
      <c r="J18" s="41">
        <v>8.8785032643883266E-2</v>
      </c>
      <c r="K18" s="62">
        <v>1.8634805123765984E-2</v>
      </c>
      <c r="L18" s="41">
        <v>0.11694161191872102</v>
      </c>
      <c r="O18" s="112" t="s">
        <v>47</v>
      </c>
      <c r="P18" s="41">
        <v>0.30555630212952761</v>
      </c>
      <c r="Q18" s="62">
        <v>3.0179267668733405E-2</v>
      </c>
      <c r="R18" s="41">
        <v>0.3145452263411691</v>
      </c>
      <c r="T18" s="64"/>
      <c r="W18" s="62"/>
      <c r="X18" s="62" t="s">
        <v>218</v>
      </c>
      <c r="Y18" s="62">
        <v>12402</v>
      </c>
      <c r="Z18" s="62">
        <v>1</v>
      </c>
      <c r="AA18" s="62"/>
      <c r="AB18" s="62"/>
      <c r="AD18" s="64"/>
      <c r="AG18" s="62"/>
      <c r="AH18" s="62" t="s">
        <v>218</v>
      </c>
      <c r="AI18" s="62">
        <v>303857</v>
      </c>
      <c r="AJ18" s="62">
        <v>5.5</v>
      </c>
      <c r="AK18" s="62"/>
      <c r="AM18" s="64"/>
      <c r="AP18" s="62"/>
      <c r="AQ18" s="62" t="s">
        <v>322</v>
      </c>
      <c r="AR18" s="62">
        <v>613915</v>
      </c>
      <c r="AS18" s="65">
        <v>11.1</v>
      </c>
      <c r="AT18" s="62"/>
      <c r="AU18" s="62"/>
      <c r="AW18" s="64"/>
      <c r="BF18" s="64"/>
      <c r="BI18" s="62"/>
      <c r="BJ18" s="62"/>
      <c r="BK18" s="62" t="s">
        <v>3</v>
      </c>
      <c r="BL18" s="62" t="s">
        <v>4</v>
      </c>
      <c r="BM18" s="62"/>
      <c r="BN18" s="62"/>
      <c r="BO18" s="62" t="s">
        <v>451</v>
      </c>
      <c r="BP18" s="24" t="s">
        <v>357</v>
      </c>
      <c r="BQ18" s="62">
        <f>BK109</f>
        <v>5364002</v>
      </c>
      <c r="BR18" s="35">
        <f t="shared" si="0"/>
        <v>0.96648040364415588</v>
      </c>
      <c r="BS18" s="35"/>
      <c r="BT18" s="64"/>
      <c r="BW18" s="62"/>
      <c r="BX18" s="62"/>
      <c r="BY18" s="62"/>
      <c r="BZ18" s="62"/>
      <c r="CA18" s="62"/>
      <c r="CB18" s="62"/>
      <c r="CC18" s="65" t="s">
        <v>451</v>
      </c>
      <c r="CD18" s="24" t="s">
        <v>357</v>
      </c>
      <c r="CE18" s="62">
        <f>SUM(BY139:BY140)</f>
        <v>1723922</v>
      </c>
      <c r="CF18" s="35">
        <f t="shared" si="1"/>
        <v>0.31061450581320449</v>
      </c>
      <c r="CG18" s="23">
        <f t="shared" si="2"/>
        <v>-0.31061450581320449</v>
      </c>
      <c r="CH18" s="101">
        <v>0.96648040364415588</v>
      </c>
    </row>
    <row r="19" spans="1:86" x14ac:dyDescent="0.25">
      <c r="F19" s="64"/>
      <c r="I19" s="112" t="s">
        <v>56</v>
      </c>
      <c r="J19" s="41">
        <v>0.42307883148297465</v>
      </c>
      <c r="K19" s="62">
        <v>3.2367819161129741E-2</v>
      </c>
      <c r="L19" s="41">
        <v>0.28533999859497072</v>
      </c>
      <c r="O19" s="112" t="s">
        <v>50</v>
      </c>
      <c r="P19" s="41">
        <v>0.31372545919641814</v>
      </c>
      <c r="Q19" s="62">
        <v>3.0399635718830174E-2</v>
      </c>
      <c r="R19" s="41">
        <v>0.27268793526705104</v>
      </c>
      <c r="T19" s="64"/>
      <c r="W19" s="62"/>
      <c r="X19" s="62" t="s">
        <v>43</v>
      </c>
      <c r="Y19" s="62">
        <v>1178220</v>
      </c>
      <c r="Z19" s="62">
        <v>96.4</v>
      </c>
      <c r="AA19" s="62"/>
      <c r="AB19" s="62"/>
      <c r="AD19" s="64"/>
      <c r="AG19" s="62"/>
      <c r="AH19" s="62" t="s">
        <v>43</v>
      </c>
      <c r="AI19" s="62">
        <v>5543836</v>
      </c>
      <c r="AJ19" s="62">
        <v>99.9</v>
      </c>
      <c r="AK19" s="62"/>
      <c r="AM19" s="64"/>
      <c r="AP19" s="62"/>
      <c r="AQ19" s="62" t="s">
        <v>323</v>
      </c>
      <c r="AR19" s="62">
        <v>446483</v>
      </c>
      <c r="AS19" s="62">
        <v>8</v>
      </c>
      <c r="AT19" s="62"/>
      <c r="AU19" s="62"/>
      <c r="AW19" s="64"/>
      <c r="BF19" s="64"/>
      <c r="BI19" s="62" t="s">
        <v>6</v>
      </c>
      <c r="BJ19" s="62" t="s">
        <v>331</v>
      </c>
      <c r="BK19" s="62">
        <v>682127</v>
      </c>
      <c r="BL19" s="62">
        <v>12.3</v>
      </c>
      <c r="BM19" s="62"/>
      <c r="BN19" s="62"/>
      <c r="BO19" s="62" t="s">
        <v>479</v>
      </c>
      <c r="BP19" s="24" t="s">
        <v>358</v>
      </c>
      <c r="BQ19" s="62">
        <f>BK119</f>
        <v>651122</v>
      </c>
      <c r="BR19" s="35">
        <f t="shared" si="0"/>
        <v>0.1173184971559649</v>
      </c>
      <c r="BS19" s="35"/>
      <c r="BT19" s="64"/>
      <c r="BW19" s="62"/>
      <c r="BX19" s="62"/>
      <c r="BY19" s="62"/>
      <c r="BZ19" s="62"/>
      <c r="CA19" s="62"/>
      <c r="CB19" s="62"/>
      <c r="CC19" s="62" t="s">
        <v>479</v>
      </c>
      <c r="CD19" s="24" t="s">
        <v>358</v>
      </c>
      <c r="CE19" s="62">
        <f>SUM(BY152:BY153)</f>
        <v>353466</v>
      </c>
      <c r="CF19" s="35">
        <f t="shared" si="1"/>
        <v>6.368714298661432E-2</v>
      </c>
      <c r="CG19" s="44">
        <f t="shared" si="2"/>
        <v>-6.368714298661432E-2</v>
      </c>
      <c r="CH19" s="76">
        <v>0.1173184971559649</v>
      </c>
    </row>
    <row r="20" spans="1:86" x14ac:dyDescent="0.25">
      <c r="F20" s="64"/>
      <c r="I20" s="112" t="s">
        <v>57</v>
      </c>
      <c r="J20" s="41">
        <v>0.36363569726956202</v>
      </c>
      <c r="K20" s="62">
        <v>3.1515972559389233E-2</v>
      </c>
      <c r="L20" s="41">
        <v>0.25457267048150523</v>
      </c>
      <c r="O20" s="112" t="s">
        <v>57</v>
      </c>
      <c r="P20" s="41">
        <v>0.36363569726956202</v>
      </c>
      <c r="Q20" s="62">
        <v>3.1515972559389233E-2</v>
      </c>
      <c r="R20" s="41">
        <v>0.25457267048150523</v>
      </c>
      <c r="T20" s="64"/>
      <c r="W20" s="62" t="s">
        <v>69</v>
      </c>
      <c r="X20" s="62" t="s">
        <v>70</v>
      </c>
      <c r="Y20" s="62">
        <v>43408</v>
      </c>
      <c r="Z20" s="62">
        <v>3.6</v>
      </c>
      <c r="AA20" s="62"/>
      <c r="AB20" s="62"/>
      <c r="AD20" s="64"/>
      <c r="AG20" s="62" t="s">
        <v>69</v>
      </c>
      <c r="AH20" s="62" t="s">
        <v>70</v>
      </c>
      <c r="AI20" s="62">
        <v>6201</v>
      </c>
      <c r="AJ20" s="62">
        <v>0.1</v>
      </c>
      <c r="AK20" s="62"/>
      <c r="AM20" s="64"/>
      <c r="AP20" s="62"/>
      <c r="AQ20" s="62" t="s">
        <v>366</v>
      </c>
      <c r="AR20" s="62">
        <v>12402</v>
      </c>
      <c r="AS20" s="62">
        <v>0.2</v>
      </c>
      <c r="AT20" s="62"/>
      <c r="AU20" s="62"/>
      <c r="AW20" s="64"/>
      <c r="BF20" s="64"/>
      <c r="BI20" s="62"/>
      <c r="BJ20" s="62" t="s">
        <v>332</v>
      </c>
      <c r="BK20" s="62">
        <v>4836904</v>
      </c>
      <c r="BL20" s="62">
        <v>87.2</v>
      </c>
      <c r="BM20" s="62"/>
      <c r="BN20" s="62"/>
      <c r="BO20" s="62" t="s">
        <v>480</v>
      </c>
      <c r="BP20" s="24" t="s">
        <v>359</v>
      </c>
      <c r="BQ20" s="62">
        <f>BK129</f>
        <v>229443</v>
      </c>
      <c r="BR20" s="35">
        <f t="shared" si="0"/>
        <v>4.1340805475711243E-2</v>
      </c>
      <c r="BS20" s="35"/>
      <c r="BT20" s="64"/>
      <c r="BW20" s="24" t="s">
        <v>459</v>
      </c>
      <c r="BX20" s="62"/>
      <c r="BY20" s="62"/>
      <c r="BZ20" s="62"/>
      <c r="CA20" s="62"/>
      <c r="CB20" s="62"/>
      <c r="CC20" s="62" t="s">
        <v>480</v>
      </c>
      <c r="CD20" s="24" t="s">
        <v>359</v>
      </c>
      <c r="CE20" s="62">
        <f>SUM(BY165:BY166)</f>
        <v>142627</v>
      </c>
      <c r="CF20" s="35">
        <f t="shared" si="1"/>
        <v>2.5698387235976984E-2</v>
      </c>
      <c r="CG20" s="35">
        <f t="shared" si="2"/>
        <v>-2.5698387235976984E-2</v>
      </c>
      <c r="CH20" s="76">
        <v>4.1340805475711243E-2</v>
      </c>
    </row>
    <row r="21" spans="1:86" x14ac:dyDescent="0.25">
      <c r="F21" s="64"/>
      <c r="I21" s="112" t="s">
        <v>58</v>
      </c>
      <c r="J21" s="41">
        <v>6.3828254201349091E-2</v>
      </c>
      <c r="K21" s="62">
        <v>1.6015068536130696E-2</v>
      </c>
      <c r="L21" s="41">
        <v>0.19291913224158527</v>
      </c>
      <c r="O21" s="112" t="s">
        <v>56</v>
      </c>
      <c r="P21" s="41">
        <v>0.42307883148297465</v>
      </c>
      <c r="Q21" s="62">
        <v>3.2367819161129741E-2</v>
      </c>
      <c r="R21" s="41">
        <v>0.28533999859497072</v>
      </c>
      <c r="T21" s="64"/>
      <c r="W21" s="62" t="s">
        <v>43</v>
      </c>
      <c r="X21" s="62"/>
      <c r="Y21" s="62">
        <v>1221628</v>
      </c>
      <c r="Z21" s="62">
        <v>100</v>
      </c>
      <c r="AA21" s="62"/>
      <c r="AB21" s="62"/>
      <c r="AD21" s="64"/>
      <c r="AG21" s="62" t="s">
        <v>43</v>
      </c>
      <c r="AH21" s="62"/>
      <c r="AI21" s="62">
        <v>5550037</v>
      </c>
      <c r="AJ21" s="62">
        <v>100</v>
      </c>
      <c r="AK21" s="62"/>
      <c r="AM21" s="64"/>
      <c r="AP21" s="62"/>
      <c r="AQ21" s="62" t="s">
        <v>325</v>
      </c>
      <c r="AR21" s="62">
        <v>18603</v>
      </c>
      <c r="AS21" s="62">
        <v>0.3</v>
      </c>
      <c r="AT21" s="62"/>
      <c r="AU21" s="62"/>
      <c r="AW21" s="64"/>
      <c r="BF21" s="64"/>
      <c r="BI21" s="62"/>
      <c r="BJ21" s="62" t="s">
        <v>43</v>
      </c>
      <c r="BK21" s="62">
        <v>5519031</v>
      </c>
      <c r="BL21" s="62">
        <v>99.4</v>
      </c>
      <c r="BM21" s="62"/>
      <c r="BN21" s="62"/>
      <c r="BO21" s="62" t="s">
        <v>481</v>
      </c>
      <c r="BP21" s="24" t="s">
        <v>360</v>
      </c>
      <c r="BQ21" s="62">
        <f>BK139</f>
        <v>111621</v>
      </c>
      <c r="BR21" s="35">
        <f t="shared" si="0"/>
        <v>2.0111757813506468E-2</v>
      </c>
      <c r="BS21" s="35"/>
      <c r="BT21" s="64"/>
      <c r="BW21" s="62"/>
      <c r="BX21" s="62"/>
      <c r="BY21" s="62" t="s">
        <v>3</v>
      </c>
      <c r="BZ21" s="62" t="s">
        <v>4</v>
      </c>
      <c r="CA21" s="62"/>
      <c r="CB21" s="62"/>
      <c r="CC21" s="62" t="s">
        <v>481</v>
      </c>
      <c r="CD21" s="24" t="s">
        <v>360</v>
      </c>
      <c r="CE21" s="62">
        <f>SUM(BY178:BY179)</f>
        <v>68212</v>
      </c>
      <c r="CF21" s="35">
        <f t="shared" si="1"/>
        <v>1.2290368514660352E-2</v>
      </c>
      <c r="CG21" s="35">
        <f t="shared" si="2"/>
        <v>-1.2290368514660352E-2</v>
      </c>
      <c r="CH21" s="76">
        <v>2.0111757813506468E-2</v>
      </c>
    </row>
    <row r="22" spans="1:86" x14ac:dyDescent="0.25">
      <c r="F22" s="64"/>
      <c r="I22" s="112" t="s">
        <v>59</v>
      </c>
      <c r="J22" s="15">
        <v>0.28571922226317731</v>
      </c>
      <c r="K22" s="62">
        <v>2.9597073074382974E-2</v>
      </c>
      <c r="L22" s="41">
        <v>0.20858742293958196</v>
      </c>
      <c r="O22" s="112" t="s">
        <v>45</v>
      </c>
      <c r="P22" s="41">
        <v>0.57794660020050215</v>
      </c>
      <c r="Q22" s="62">
        <v>3.2357287809738414E-2</v>
      </c>
      <c r="R22" s="41">
        <v>0.4636029800014988</v>
      </c>
      <c r="T22" s="64"/>
      <c r="W22" s="62"/>
      <c r="X22" s="62"/>
      <c r="Y22" s="62"/>
      <c r="Z22" s="62"/>
      <c r="AA22" s="62"/>
      <c r="AB22" s="62"/>
      <c r="AD22" s="64"/>
      <c r="AG22" s="62"/>
      <c r="AH22" s="62"/>
      <c r="AI22" s="62"/>
      <c r="AJ22" s="62"/>
      <c r="AM22" s="64"/>
      <c r="AP22" s="62"/>
      <c r="AQ22" s="62" t="s">
        <v>43</v>
      </c>
      <c r="AR22" s="62">
        <v>5543836</v>
      </c>
      <c r="AS22" s="62">
        <v>99.9</v>
      </c>
      <c r="AT22" s="62"/>
      <c r="AU22" s="62"/>
      <c r="AW22" s="64"/>
      <c r="BF22" s="64"/>
      <c r="BI22" s="62" t="s">
        <v>69</v>
      </c>
      <c r="BJ22" s="62" t="s">
        <v>70</v>
      </c>
      <c r="BK22" s="62">
        <v>31006</v>
      </c>
      <c r="BL22" s="62">
        <v>0.6</v>
      </c>
      <c r="BM22" s="62"/>
      <c r="BN22" s="62"/>
      <c r="BO22" s="62"/>
      <c r="BT22" s="64"/>
      <c r="BW22" s="62" t="s">
        <v>6</v>
      </c>
      <c r="BX22" s="62" t="s">
        <v>454</v>
      </c>
      <c r="BY22" s="62">
        <v>62012</v>
      </c>
      <c r="BZ22" s="62">
        <v>1.1000000000000001</v>
      </c>
      <c r="CA22" s="62"/>
      <c r="CB22" s="62"/>
    </row>
    <row r="23" spans="1:86" x14ac:dyDescent="0.25">
      <c r="F23" s="64"/>
      <c r="I23" s="112" t="s">
        <v>60</v>
      </c>
      <c r="J23" s="41">
        <v>4.9998790546914688E-2</v>
      </c>
      <c r="K23" s="62">
        <v>1.4278624817706025E-2</v>
      </c>
      <c r="L23" s="23">
        <v>7.8862295762369611E-2</v>
      </c>
      <c r="O23" s="112" t="s">
        <v>61</v>
      </c>
      <c r="P23" s="15">
        <v>0</v>
      </c>
      <c r="Q23" s="62">
        <v>0</v>
      </c>
      <c r="R23" s="41">
        <v>0.30681236094856507</v>
      </c>
      <c r="T23" s="64"/>
      <c r="W23" s="62"/>
      <c r="X23" s="62"/>
      <c r="Y23" s="62"/>
      <c r="Z23" s="62"/>
      <c r="AA23" s="62"/>
      <c r="AB23" s="62"/>
      <c r="AD23" s="64"/>
      <c r="AG23" s="62"/>
      <c r="AH23" s="62"/>
      <c r="AI23" s="62"/>
      <c r="AJ23" s="62"/>
      <c r="AM23" s="64"/>
      <c r="AP23" s="62" t="s">
        <v>69</v>
      </c>
      <c r="AQ23" s="62" t="s">
        <v>70</v>
      </c>
      <c r="AR23" s="62">
        <v>6201</v>
      </c>
      <c r="AS23" s="62">
        <v>0.1</v>
      </c>
      <c r="AT23" s="62"/>
      <c r="AU23" s="62"/>
      <c r="AW23" s="64"/>
      <c r="BF23" s="64"/>
      <c r="BI23" s="62" t="s">
        <v>43</v>
      </c>
      <c r="BJ23" s="62"/>
      <c r="BK23" s="62">
        <v>5550037</v>
      </c>
      <c r="BL23" s="62">
        <v>100</v>
      </c>
      <c r="BM23" s="62"/>
      <c r="BN23" s="62"/>
      <c r="BO23" s="62"/>
      <c r="BT23" s="64"/>
      <c r="BW23" s="62"/>
      <c r="BX23" s="62" t="s">
        <v>455</v>
      </c>
      <c r="BY23" s="62">
        <v>279052</v>
      </c>
      <c r="BZ23" s="62">
        <v>5</v>
      </c>
      <c r="CA23" s="62"/>
      <c r="CB23" s="62"/>
    </row>
    <row r="24" spans="1:86" x14ac:dyDescent="0.25">
      <c r="F24" s="64"/>
      <c r="I24" s="112" t="s">
        <v>88</v>
      </c>
      <c r="J24" s="15">
        <v>0.28571922226317731</v>
      </c>
      <c r="K24" s="62">
        <v>1.883415491998456E-2</v>
      </c>
      <c r="L24" s="41">
        <v>8.8901423056172532E-2</v>
      </c>
      <c r="O24" s="112" t="s">
        <v>62</v>
      </c>
      <c r="P24" s="15">
        <v>0</v>
      </c>
      <c r="Q24" s="62">
        <v>0</v>
      </c>
      <c r="R24" s="41">
        <v>0.16441678188154343</v>
      </c>
      <c r="T24" s="64"/>
      <c r="W24" s="62"/>
      <c r="X24" s="62"/>
      <c r="Y24" s="62"/>
      <c r="Z24" s="62"/>
      <c r="AA24" s="62"/>
      <c r="AB24" s="62"/>
      <c r="AD24" s="64"/>
      <c r="AG24" s="62"/>
      <c r="AH24" s="62"/>
      <c r="AI24" s="62"/>
      <c r="AJ24" s="62"/>
      <c r="AM24" s="64"/>
      <c r="AP24" s="62" t="s">
        <v>43</v>
      </c>
      <c r="AQ24" s="62"/>
      <c r="AR24" s="62">
        <v>5550037</v>
      </c>
      <c r="AS24" s="62">
        <v>100</v>
      </c>
      <c r="AT24" s="62"/>
      <c r="AU24" s="62"/>
      <c r="AW24" s="64"/>
      <c r="BF24" s="64"/>
      <c r="BI24" s="62"/>
      <c r="BJ24" s="62"/>
      <c r="BK24" s="62"/>
      <c r="BL24" s="62"/>
      <c r="BM24" s="62"/>
      <c r="BN24" s="62"/>
      <c r="BO24" s="62"/>
      <c r="BT24" s="64"/>
      <c r="BW24" s="62"/>
      <c r="BX24" s="62" t="s">
        <v>456</v>
      </c>
      <c r="BY24" s="62">
        <v>167431</v>
      </c>
      <c r="BZ24" s="62">
        <v>3</v>
      </c>
      <c r="CA24" s="62"/>
      <c r="CB24" s="62"/>
    </row>
    <row r="25" spans="1:86" ht="16.5" thickBot="1" x14ac:dyDescent="0.3">
      <c r="F25" s="64"/>
      <c r="I25" s="113" t="s">
        <v>259</v>
      </c>
      <c r="J25" s="23">
        <v>7.3168717158050414E-2</v>
      </c>
      <c r="K25" s="62">
        <v>1.7061123080311071E-2</v>
      </c>
      <c r="L25" s="41">
        <v>8.1821435191737416E-2</v>
      </c>
      <c r="O25" s="112" t="s">
        <v>51</v>
      </c>
      <c r="P25" s="15">
        <v>0.16666218722283441</v>
      </c>
      <c r="Q25" s="62">
        <v>2.4415950536190171E-2</v>
      </c>
      <c r="R25" s="41">
        <v>0.26481777328727685</v>
      </c>
      <c r="T25" s="64"/>
      <c r="AD25" s="64"/>
      <c r="AM25" s="64"/>
      <c r="AP25" s="62"/>
      <c r="AQ25" s="62"/>
      <c r="AR25" s="62"/>
      <c r="AS25" s="62"/>
      <c r="AT25" s="62"/>
      <c r="AU25" s="62"/>
      <c r="AW25" s="64"/>
      <c r="BF25" s="64"/>
      <c r="BI25" s="62"/>
      <c r="BJ25" s="62"/>
      <c r="BK25" s="62"/>
      <c r="BL25" s="62"/>
      <c r="BM25" s="62"/>
      <c r="BN25" s="62"/>
      <c r="BO25" s="62"/>
      <c r="BT25" s="64"/>
      <c r="BW25" s="62"/>
      <c r="BX25" s="62" t="s">
        <v>457</v>
      </c>
      <c r="BY25" s="62">
        <v>55810</v>
      </c>
      <c r="BZ25" s="62">
        <v>1</v>
      </c>
      <c r="CA25" s="62"/>
      <c r="CB25" s="62"/>
    </row>
    <row r="26" spans="1:86" x14ac:dyDescent="0.25">
      <c r="F26" s="64"/>
      <c r="I26" s="112" t="s">
        <v>61</v>
      </c>
      <c r="J26" s="15">
        <v>0</v>
      </c>
      <c r="K26" s="62">
        <v>0</v>
      </c>
      <c r="L26" s="41">
        <v>0.30681236094856507</v>
      </c>
      <c r="O26" s="112" t="s">
        <v>59</v>
      </c>
      <c r="P26" s="15">
        <v>0.28571922226317731</v>
      </c>
      <c r="Q26" s="62">
        <v>2.9597073074382974E-2</v>
      </c>
      <c r="R26" s="41">
        <v>0.20858742293958196</v>
      </c>
      <c r="T26" s="64"/>
      <c r="X26" s="90" t="s">
        <v>225</v>
      </c>
      <c r="Y26" s="91">
        <v>421679</v>
      </c>
      <c r="Z26" s="92">
        <f>Y26/$W$2</f>
        <v>0.34517791013303561</v>
      </c>
      <c r="AD26" s="64"/>
      <c r="AH26" s="90" t="s">
        <v>446</v>
      </c>
      <c r="AI26" s="91">
        <v>1618502</v>
      </c>
      <c r="AJ26" s="92">
        <f>AI26/$AG$2</f>
        <v>0.29162003784839635</v>
      </c>
      <c r="AM26" s="64"/>
      <c r="AP26" s="62"/>
      <c r="AQ26" s="62"/>
      <c r="AR26" s="62"/>
      <c r="AS26" s="62"/>
      <c r="AT26" s="62"/>
      <c r="AU26" s="62"/>
      <c r="AW26" s="64"/>
      <c r="BF26" s="64"/>
      <c r="BI26" s="62"/>
      <c r="BJ26" s="62"/>
      <c r="BK26" s="62"/>
      <c r="BL26" s="62"/>
      <c r="BM26" s="62"/>
      <c r="BN26" s="62"/>
      <c r="BO26" s="62"/>
      <c r="BT26" s="64"/>
      <c r="BW26" s="62"/>
      <c r="BX26" s="62" t="s">
        <v>458</v>
      </c>
      <c r="BY26" s="62">
        <v>117822</v>
      </c>
      <c r="BZ26" s="62">
        <v>2.1</v>
      </c>
      <c r="CA26" s="62"/>
      <c r="CB26" s="62"/>
    </row>
    <row r="27" spans="1:86" x14ac:dyDescent="0.25">
      <c r="A27" s="62"/>
      <c r="B27" s="62"/>
      <c r="F27" s="64"/>
      <c r="I27" s="112" t="s">
        <v>62</v>
      </c>
      <c r="J27" s="15">
        <v>0</v>
      </c>
      <c r="K27" s="62">
        <v>0</v>
      </c>
      <c r="L27" s="41">
        <v>0.16441678188154343</v>
      </c>
      <c r="O27" s="112" t="s">
        <v>88</v>
      </c>
      <c r="P27" s="15">
        <v>0.28571922226317731</v>
      </c>
      <c r="Q27" s="62">
        <v>1.883415491998456E-2</v>
      </c>
      <c r="R27" s="41">
        <v>8.8901423056172532E-2</v>
      </c>
      <c r="T27" s="64"/>
      <c r="X27" s="93" t="s">
        <v>226</v>
      </c>
      <c r="Y27" s="70">
        <v>396874</v>
      </c>
      <c r="Z27" s="94">
        <f>Y27/$W$2</f>
        <v>0.32487303827351699</v>
      </c>
      <c r="AD27" s="64"/>
      <c r="AH27" s="93" t="s">
        <v>235</v>
      </c>
      <c r="AI27" s="70">
        <v>1581295</v>
      </c>
      <c r="AJ27" s="94">
        <f>AI27/$AG$2</f>
        <v>0.28491611857722748</v>
      </c>
      <c r="AM27" s="64"/>
      <c r="AP27" s="62"/>
      <c r="AQ27" s="62" t="s">
        <v>316</v>
      </c>
      <c r="AR27" s="62">
        <v>564305</v>
      </c>
      <c r="AS27" s="35">
        <f>AR27/$AP$2</f>
        <v>0.10167589873725166</v>
      </c>
      <c r="AT27" s="62"/>
      <c r="AU27" s="62"/>
      <c r="AW27" s="64"/>
      <c r="BF27" s="64"/>
      <c r="BI27" s="24" t="s">
        <v>334</v>
      </c>
      <c r="BJ27" s="62"/>
      <c r="BK27" s="62"/>
      <c r="BL27" s="62"/>
      <c r="BM27" s="62"/>
      <c r="BN27" s="62"/>
      <c r="BO27" s="62"/>
      <c r="BT27" s="64"/>
      <c r="BW27" s="62"/>
      <c r="BX27" s="62" t="s">
        <v>43</v>
      </c>
      <c r="BY27" s="62">
        <v>682127</v>
      </c>
      <c r="BZ27" s="62">
        <v>12.3</v>
      </c>
      <c r="CA27" s="62"/>
      <c r="CB27" s="62"/>
    </row>
    <row r="28" spans="1:86" x14ac:dyDescent="0.25">
      <c r="F28" s="64"/>
      <c r="I28" s="112" t="s">
        <v>63</v>
      </c>
      <c r="J28" s="41">
        <v>0.15000040315102844</v>
      </c>
      <c r="K28" s="62">
        <v>2.3393765203882401E-2</v>
      </c>
      <c r="L28" s="41">
        <v>8.9827356531953367E-2</v>
      </c>
      <c r="O28" s="112" t="s">
        <v>48</v>
      </c>
      <c r="P28" s="15">
        <v>0.29411876304306583</v>
      </c>
      <c r="Q28" s="62">
        <v>2.9851883504378805E-2</v>
      </c>
      <c r="R28" s="41">
        <v>0.33041787413096407</v>
      </c>
      <c r="T28" s="64"/>
      <c r="X28" s="93" t="s">
        <v>227</v>
      </c>
      <c r="Y28" s="70">
        <v>105420</v>
      </c>
      <c r="Z28" s="94">
        <f>Y28/$W$2</f>
        <v>8.6294682178208099E-2</v>
      </c>
      <c r="AD28" s="64"/>
      <c r="AH28" s="93" t="s">
        <v>236</v>
      </c>
      <c r="AI28" s="70">
        <v>992185</v>
      </c>
      <c r="AJ28" s="94">
        <f>AI28/$AG$2</f>
        <v>0.17877088026620364</v>
      </c>
      <c r="AM28" s="64"/>
      <c r="AQ28" s="62" t="s">
        <v>722</v>
      </c>
      <c r="AR28" s="62">
        <v>613915</v>
      </c>
      <c r="AS28" s="35">
        <f>AR28/$AP$2</f>
        <v>0.11061457788479609</v>
      </c>
      <c r="AW28" s="64"/>
      <c r="BF28" s="64"/>
      <c r="BI28" s="62"/>
      <c r="BJ28" s="62"/>
      <c r="BK28" s="62" t="s">
        <v>3</v>
      </c>
      <c r="BL28" s="62" t="s">
        <v>4</v>
      </c>
      <c r="BM28" s="62"/>
      <c r="BN28" s="62"/>
      <c r="BO28" s="62"/>
      <c r="BT28" s="64"/>
      <c r="BW28" s="62" t="s">
        <v>69</v>
      </c>
      <c r="BX28" s="62" t="s">
        <v>70</v>
      </c>
      <c r="BY28" s="62">
        <v>4867910</v>
      </c>
      <c r="BZ28" s="62">
        <v>87.7</v>
      </c>
      <c r="CA28" s="62"/>
      <c r="CB28" s="62"/>
    </row>
    <row r="29" spans="1:86" x14ac:dyDescent="0.25">
      <c r="F29" s="64"/>
      <c r="I29" s="114" t="s">
        <v>188</v>
      </c>
      <c r="J29" s="51">
        <v>0.36799999999999999</v>
      </c>
      <c r="K29" s="52">
        <v>3.1594870322913006E-2</v>
      </c>
      <c r="L29" s="75">
        <v>0.32300000000000001</v>
      </c>
      <c r="O29" s="114" t="s">
        <v>188</v>
      </c>
      <c r="P29" s="51">
        <v>0.36799999999999999</v>
      </c>
      <c r="Q29" s="52">
        <v>3.1594870322913006E-2</v>
      </c>
      <c r="R29" s="75">
        <v>0.32300000000000001</v>
      </c>
      <c r="T29" s="64"/>
      <c r="X29" s="93" t="s">
        <v>228</v>
      </c>
      <c r="Y29" s="70">
        <v>99219</v>
      </c>
      <c r="Z29" s="94">
        <f>Y29/$W$2</f>
        <v>8.1218668858277637E-2</v>
      </c>
      <c r="AD29" s="64"/>
      <c r="AH29" s="93" t="s">
        <v>243</v>
      </c>
      <c r="AI29" s="70">
        <v>545702</v>
      </c>
      <c r="AJ29" s="94">
        <f>AI29/$AG$2</f>
        <v>9.832402919115675E-2</v>
      </c>
      <c r="AM29" s="64"/>
      <c r="AQ29" s="62" t="s">
        <v>318</v>
      </c>
      <c r="AR29" s="62">
        <v>700731</v>
      </c>
      <c r="AS29" s="35">
        <f>AR29/$AP$2</f>
        <v>0.12625699612453034</v>
      </c>
      <c r="AW29" s="64"/>
      <c r="BF29" s="64"/>
      <c r="BI29" s="62" t="s">
        <v>6</v>
      </c>
      <c r="BJ29" s="62" t="s">
        <v>331</v>
      </c>
      <c r="BK29" s="62">
        <v>768944</v>
      </c>
      <c r="BL29" s="62">
        <v>13.9</v>
      </c>
      <c r="BM29" s="62"/>
      <c r="BN29" s="62"/>
      <c r="BO29" s="62"/>
      <c r="BT29" s="64"/>
      <c r="BW29" s="62" t="s">
        <v>43</v>
      </c>
      <c r="BX29" s="62"/>
      <c r="BY29" s="62">
        <v>5550037</v>
      </c>
      <c r="BZ29" s="62">
        <v>100</v>
      </c>
      <c r="CA29" s="62"/>
      <c r="CB29" s="62"/>
    </row>
    <row r="30" spans="1:86" ht="16.5" thickBot="1" x14ac:dyDescent="0.3">
      <c r="F30" s="64"/>
      <c r="T30" s="64"/>
      <c r="X30" s="95" t="s">
        <v>445</v>
      </c>
      <c r="Y30" s="96"/>
      <c r="Z30" s="97">
        <f>1-SUM(Z26:Z29)</f>
        <v>0.16243570055696155</v>
      </c>
      <c r="AD30" s="64"/>
      <c r="AH30" s="95" t="s">
        <v>217</v>
      </c>
      <c r="AI30" s="96"/>
      <c r="AJ30" s="100">
        <f>1-SUM(AJ26:AJ29)</f>
        <v>0.14636893411701568</v>
      </c>
      <c r="AM30" s="64"/>
      <c r="AQ30" s="62" t="s">
        <v>319</v>
      </c>
      <c r="AR30" s="62">
        <v>1060398</v>
      </c>
      <c r="AS30" s="35">
        <f>AR30/$AP$2</f>
        <v>0.19106142895984296</v>
      </c>
      <c r="AW30" s="64"/>
      <c r="BF30" s="64"/>
      <c r="BI30" s="62"/>
      <c r="BJ30" s="62" t="s">
        <v>332</v>
      </c>
      <c r="BK30" s="62">
        <v>4750088</v>
      </c>
      <c r="BL30" s="62">
        <v>85.6</v>
      </c>
      <c r="BM30" s="62"/>
      <c r="BN30" s="62"/>
      <c r="BO30" s="62"/>
      <c r="BT30" s="64"/>
      <c r="BW30" s="62"/>
      <c r="BX30" s="62"/>
      <c r="BY30" s="62"/>
      <c r="BZ30" s="62"/>
      <c r="CA30" s="62"/>
      <c r="CB30" s="62"/>
    </row>
    <row r="31" spans="1:86" x14ac:dyDescent="0.25">
      <c r="F31" s="64"/>
      <c r="T31" s="64"/>
      <c r="AD31" s="64"/>
      <c r="AM31" s="64"/>
      <c r="AQ31" s="62" t="s">
        <v>321</v>
      </c>
      <c r="AR31" s="62">
        <v>1116209</v>
      </c>
      <c r="AS31" s="35">
        <f>AR31/$AP$2</f>
        <v>0.20111739795608569</v>
      </c>
      <c r="AW31" s="64"/>
      <c r="BF31" s="64"/>
      <c r="BI31" s="62"/>
      <c r="BJ31" s="62" t="s">
        <v>43</v>
      </c>
      <c r="BK31" s="62">
        <v>5519031</v>
      </c>
      <c r="BL31" s="62">
        <v>99.4</v>
      </c>
      <c r="BM31" s="62"/>
      <c r="BN31" s="62"/>
      <c r="BO31" s="62"/>
      <c r="BT31" s="64"/>
      <c r="BW31" s="62"/>
      <c r="BX31" s="62"/>
      <c r="BY31" s="62"/>
      <c r="BZ31" s="62"/>
      <c r="CA31" s="62"/>
      <c r="CB31" s="62"/>
    </row>
    <row r="32" spans="1:86" x14ac:dyDescent="0.25">
      <c r="F32" s="64"/>
      <c r="T32" s="64"/>
      <c r="AD32" s="64"/>
      <c r="AM32" s="64"/>
      <c r="AW32" s="64"/>
      <c r="BF32" s="64"/>
      <c r="BI32" s="62" t="s">
        <v>69</v>
      </c>
      <c r="BJ32" s="62" t="s">
        <v>70</v>
      </c>
      <c r="BK32" s="62">
        <v>31006</v>
      </c>
      <c r="BL32" s="62">
        <v>0.6</v>
      </c>
      <c r="BM32" s="62"/>
      <c r="BN32" s="62"/>
      <c r="BO32" s="62"/>
      <c r="BT32" s="64"/>
      <c r="BW32" s="62"/>
      <c r="BX32" s="62"/>
      <c r="BY32" s="62"/>
      <c r="BZ32" s="62"/>
      <c r="CA32" s="62"/>
      <c r="CB32" s="62"/>
    </row>
    <row r="33" spans="6:80" ht="16.5" thickBot="1" x14ac:dyDescent="0.3">
      <c r="F33" s="64"/>
      <c r="T33" s="64"/>
      <c r="AD33" s="64"/>
      <c r="AM33" s="64"/>
      <c r="AW33" s="64"/>
      <c r="BF33" s="64"/>
      <c r="BI33" s="62" t="s">
        <v>43</v>
      </c>
      <c r="BJ33" s="62"/>
      <c r="BK33" s="62">
        <v>5550037</v>
      </c>
      <c r="BL33" s="62">
        <v>100</v>
      </c>
      <c r="BM33" s="62"/>
      <c r="BN33" s="62"/>
      <c r="BO33" s="62"/>
      <c r="BT33" s="64"/>
      <c r="BW33" s="24" t="s">
        <v>460</v>
      </c>
      <c r="BX33" s="62"/>
      <c r="BY33" s="62"/>
      <c r="BZ33" s="62"/>
      <c r="CA33" s="62"/>
      <c r="CB33" s="62"/>
    </row>
    <row r="34" spans="6:80" x14ac:dyDescent="0.25">
      <c r="F34" s="64"/>
      <c r="K34" s="90"/>
      <c r="L34" s="128" t="s">
        <v>12</v>
      </c>
      <c r="M34" s="91" t="s">
        <v>512</v>
      </c>
      <c r="N34" s="131" t="s">
        <v>402</v>
      </c>
      <c r="T34" s="64"/>
      <c r="AD34" s="64"/>
      <c r="AM34" s="64"/>
      <c r="AW34" s="64"/>
      <c r="BF34" s="64"/>
      <c r="BI34" s="62"/>
      <c r="BJ34" s="62"/>
      <c r="BK34" s="62"/>
      <c r="BL34" s="62"/>
      <c r="BM34" s="62"/>
      <c r="BN34" s="62"/>
      <c r="BO34" s="62"/>
      <c r="BT34" s="64"/>
      <c r="BW34" s="62"/>
      <c r="BX34" s="62"/>
      <c r="BY34" s="62" t="s">
        <v>3</v>
      </c>
      <c r="BZ34" s="62" t="s">
        <v>4</v>
      </c>
      <c r="CA34" s="62"/>
      <c r="CB34" s="62"/>
    </row>
    <row r="35" spans="6:80" x14ac:dyDescent="0.25">
      <c r="F35" s="64"/>
      <c r="K35" s="121" t="s">
        <v>47</v>
      </c>
      <c r="L35" s="41">
        <v>0.30555630212952761</v>
      </c>
      <c r="M35" s="70">
        <v>3.0179267668733405E-2</v>
      </c>
      <c r="N35" s="129">
        <v>0.3145452263411691</v>
      </c>
      <c r="T35" s="64"/>
      <c r="AD35" s="64"/>
      <c r="AM35" s="64"/>
      <c r="AW35" s="64"/>
      <c r="BF35" s="64"/>
      <c r="BI35" s="62"/>
      <c r="BJ35" s="62"/>
      <c r="BK35" s="62"/>
      <c r="BL35" s="62"/>
      <c r="BM35" s="62"/>
      <c r="BN35" s="62"/>
      <c r="BO35" s="62"/>
      <c r="BT35" s="64"/>
      <c r="BW35" s="62" t="s">
        <v>6</v>
      </c>
      <c r="BX35" s="62" t="s">
        <v>454</v>
      </c>
      <c r="BY35" s="62">
        <v>62012</v>
      </c>
      <c r="BZ35" s="62">
        <v>1.1000000000000001</v>
      </c>
      <c r="CA35" s="62"/>
      <c r="CB35" s="62"/>
    </row>
    <row r="36" spans="6:80" x14ac:dyDescent="0.25">
      <c r="F36" s="64"/>
      <c r="K36" s="121" t="s">
        <v>50</v>
      </c>
      <c r="L36" s="41">
        <v>0.31372545919641814</v>
      </c>
      <c r="M36" s="70">
        <v>3.0399635718830174E-2</v>
      </c>
      <c r="N36" s="129">
        <v>0.27268793526705104</v>
      </c>
      <c r="T36" s="64"/>
      <c r="AD36" s="64"/>
      <c r="AM36" s="64"/>
      <c r="AW36" s="64"/>
      <c r="BF36" s="64"/>
      <c r="BI36" s="62"/>
      <c r="BJ36" s="62"/>
      <c r="BK36" s="62"/>
      <c r="BL36" s="62"/>
      <c r="BM36" s="62"/>
      <c r="BN36" s="62"/>
      <c r="BO36" s="62"/>
      <c r="BT36" s="64"/>
      <c r="BW36" s="62"/>
      <c r="BX36" s="62" t="s">
        <v>455</v>
      </c>
      <c r="BY36" s="62">
        <v>334863</v>
      </c>
      <c r="BZ36" s="62">
        <v>6</v>
      </c>
      <c r="CA36" s="62"/>
      <c r="CB36" s="62"/>
    </row>
    <row r="37" spans="6:80" x14ac:dyDescent="0.25">
      <c r="F37" s="64"/>
      <c r="K37" s="121" t="s">
        <v>57</v>
      </c>
      <c r="L37" s="41">
        <v>0.36363569726956202</v>
      </c>
      <c r="M37" s="70">
        <v>3.1515972559389233E-2</v>
      </c>
      <c r="N37" s="129">
        <v>0.25457267048150523</v>
      </c>
      <c r="T37" s="64"/>
      <c r="AD37" s="64"/>
      <c r="AM37" s="64"/>
      <c r="AW37" s="64"/>
      <c r="BF37" s="64"/>
      <c r="BI37" s="24" t="s">
        <v>335</v>
      </c>
      <c r="BJ37" s="62"/>
      <c r="BK37" s="62"/>
      <c r="BL37" s="62"/>
      <c r="BM37" s="62"/>
      <c r="BN37" s="62"/>
      <c r="BO37" s="62"/>
      <c r="BT37" s="64"/>
      <c r="BW37" s="62"/>
      <c r="BX37" s="62" t="s">
        <v>456</v>
      </c>
      <c r="BY37" s="62">
        <v>241845</v>
      </c>
      <c r="BZ37" s="62">
        <v>4.4000000000000004</v>
      </c>
      <c r="CA37" s="62"/>
      <c r="CB37" s="62"/>
    </row>
    <row r="38" spans="6:80" x14ac:dyDescent="0.25">
      <c r="F38" s="64"/>
      <c r="K38" s="121" t="s">
        <v>56</v>
      </c>
      <c r="L38" s="41">
        <v>0.42307883148297465</v>
      </c>
      <c r="M38" s="70">
        <v>3.2367819161129741E-2</v>
      </c>
      <c r="N38" s="129">
        <v>0.28533999859497072</v>
      </c>
      <c r="T38" s="64"/>
      <c r="AD38" s="64"/>
      <c r="AM38" s="64"/>
      <c r="AW38" s="64"/>
      <c r="BF38" s="64"/>
      <c r="BI38" s="62"/>
      <c r="BJ38" s="62"/>
      <c r="BK38" s="62" t="s">
        <v>3</v>
      </c>
      <c r="BL38" s="62" t="s">
        <v>4</v>
      </c>
      <c r="BM38" s="62"/>
      <c r="BN38" s="62"/>
      <c r="BO38" s="62"/>
      <c r="BT38" s="64"/>
      <c r="BW38" s="62"/>
      <c r="BX38" s="62" t="s">
        <v>457</v>
      </c>
      <c r="BY38" s="62">
        <v>18603</v>
      </c>
      <c r="BZ38" s="62">
        <v>0.3</v>
      </c>
      <c r="CA38" s="62"/>
      <c r="CB38" s="62"/>
    </row>
    <row r="39" spans="6:80" ht="16.5" thickBot="1" x14ac:dyDescent="0.3">
      <c r="F39" s="64"/>
      <c r="K39" s="123" t="s">
        <v>45</v>
      </c>
      <c r="L39" s="124">
        <v>0.57794660020050215</v>
      </c>
      <c r="M39" s="96">
        <v>3.2357287809738414E-2</v>
      </c>
      <c r="N39" s="130">
        <v>0.4636029800014988</v>
      </c>
      <c r="T39" s="64"/>
      <c r="AD39" s="64"/>
      <c r="AM39" s="64"/>
      <c r="AW39" s="64"/>
      <c r="BF39" s="64"/>
      <c r="BI39" s="62" t="s">
        <v>6</v>
      </c>
      <c r="BJ39" s="62" t="s">
        <v>331</v>
      </c>
      <c r="BK39" s="62">
        <v>2858734</v>
      </c>
      <c r="BL39" s="62">
        <v>51.5</v>
      </c>
      <c r="BM39" s="62"/>
      <c r="BN39" s="62"/>
      <c r="BO39" s="62"/>
      <c r="BT39" s="64"/>
      <c r="BW39" s="62"/>
      <c r="BX39" s="62" t="s">
        <v>458</v>
      </c>
      <c r="BY39" s="62">
        <v>111621</v>
      </c>
      <c r="BZ39" s="62">
        <v>2</v>
      </c>
      <c r="CA39" s="62"/>
      <c r="CB39" s="62"/>
    </row>
    <row r="40" spans="6:80" x14ac:dyDescent="0.25">
      <c r="F40" s="64"/>
      <c r="T40" s="64"/>
      <c r="AD40" s="64"/>
      <c r="AM40" s="64"/>
      <c r="AW40" s="64"/>
      <c r="BF40" s="64"/>
      <c r="BI40" s="62"/>
      <c r="BJ40" s="62" t="s">
        <v>332</v>
      </c>
      <c r="BK40" s="62">
        <v>2660297</v>
      </c>
      <c r="BL40" s="62">
        <v>47.9</v>
      </c>
      <c r="BM40" s="62"/>
      <c r="BN40" s="62"/>
      <c r="BO40" s="62"/>
      <c r="BT40" s="64"/>
      <c r="BW40" s="62"/>
      <c r="BX40" s="62" t="s">
        <v>43</v>
      </c>
      <c r="BY40" s="62">
        <v>768944</v>
      </c>
      <c r="BZ40" s="62">
        <v>13.9</v>
      </c>
      <c r="CA40" s="62"/>
      <c r="CB40" s="62"/>
    </row>
    <row r="41" spans="6:80" x14ac:dyDescent="0.25">
      <c r="F41" s="64"/>
      <c r="T41" s="64"/>
      <c r="AD41" s="64"/>
      <c r="AM41" s="64"/>
      <c r="AW41" s="64"/>
      <c r="BF41" s="64"/>
      <c r="BI41" s="62"/>
      <c r="BJ41" s="62" t="s">
        <v>43</v>
      </c>
      <c r="BK41" s="62">
        <v>5519031</v>
      </c>
      <c r="BL41" s="62">
        <v>99.4</v>
      </c>
      <c r="BM41" s="62"/>
      <c r="BN41" s="62"/>
      <c r="BO41" s="62"/>
      <c r="BT41" s="64"/>
      <c r="BW41" s="62" t="s">
        <v>69</v>
      </c>
      <c r="BX41" s="62" t="s">
        <v>70</v>
      </c>
      <c r="BY41" s="62">
        <v>4781093</v>
      </c>
      <c r="BZ41" s="62">
        <v>86.1</v>
      </c>
      <c r="CA41" s="62"/>
      <c r="CB41" s="62"/>
    </row>
    <row r="42" spans="6:80" x14ac:dyDescent="0.25">
      <c r="F42" s="64"/>
      <c r="T42" s="64"/>
      <c r="AD42" s="64"/>
      <c r="AM42" s="64"/>
      <c r="AW42" s="64"/>
      <c r="BF42" s="64"/>
      <c r="BI42" s="62" t="s">
        <v>69</v>
      </c>
      <c r="BJ42" s="62" t="s">
        <v>70</v>
      </c>
      <c r="BK42" s="62">
        <v>31006</v>
      </c>
      <c r="BL42" s="62">
        <v>0.6</v>
      </c>
      <c r="BM42" s="62"/>
      <c r="BN42" s="62"/>
      <c r="BO42" s="62"/>
      <c r="BT42" s="64"/>
      <c r="BW42" s="62" t="s">
        <v>43</v>
      </c>
      <c r="BX42" s="62"/>
      <c r="BY42" s="62">
        <v>5550037</v>
      </c>
      <c r="BZ42" s="62">
        <v>100</v>
      </c>
      <c r="CA42" s="62"/>
      <c r="CB42" s="62"/>
    </row>
    <row r="43" spans="6:80" x14ac:dyDescent="0.25">
      <c r="F43" s="64"/>
      <c r="T43" s="64"/>
      <c r="AD43" s="64"/>
      <c r="AM43" s="64"/>
      <c r="AW43" s="64"/>
      <c r="BF43" s="64"/>
      <c r="BI43" s="62" t="s">
        <v>43</v>
      </c>
      <c r="BJ43" s="62"/>
      <c r="BK43" s="62">
        <v>5550037</v>
      </c>
      <c r="BL43" s="62">
        <v>100</v>
      </c>
      <c r="BM43" s="62"/>
      <c r="BN43" s="62"/>
      <c r="BO43" s="62"/>
      <c r="BT43" s="64"/>
      <c r="BW43" s="62"/>
      <c r="BX43" s="62"/>
      <c r="BY43" s="62"/>
      <c r="BZ43" s="62"/>
      <c r="CA43" s="62"/>
      <c r="CB43" s="62"/>
    </row>
    <row r="44" spans="6:80" x14ac:dyDescent="0.25">
      <c r="F44" s="64"/>
      <c r="T44" s="64"/>
      <c r="AD44" s="64"/>
      <c r="AM44" s="64"/>
      <c r="AW44" s="64"/>
      <c r="BF44" s="64"/>
      <c r="BI44" s="62"/>
      <c r="BJ44" s="62"/>
      <c r="BK44" s="62"/>
      <c r="BL44" s="62"/>
      <c r="BM44" s="62"/>
      <c r="BN44" s="62"/>
      <c r="BO44" s="62"/>
      <c r="BT44" s="64"/>
      <c r="BW44" s="62"/>
      <c r="BX44" s="62"/>
      <c r="BY44" s="62"/>
      <c r="BZ44" s="62"/>
      <c r="CA44" s="62"/>
      <c r="CB44" s="62"/>
    </row>
    <row r="45" spans="6:80" x14ac:dyDescent="0.25">
      <c r="F45" s="64"/>
      <c r="T45" s="64"/>
      <c r="AD45" s="64"/>
      <c r="AM45" s="64"/>
      <c r="AW45" s="64"/>
      <c r="BF45" s="64"/>
      <c r="BI45" s="62"/>
      <c r="BJ45" s="62"/>
      <c r="BK45" s="62"/>
      <c r="BL45" s="62"/>
      <c r="BM45" s="62"/>
      <c r="BN45" s="62"/>
      <c r="BO45" s="62"/>
      <c r="BT45" s="64"/>
      <c r="BW45" s="62"/>
      <c r="BX45" s="62"/>
      <c r="BY45" s="62"/>
      <c r="BZ45" s="62"/>
      <c r="CA45" s="62"/>
      <c r="CB45" s="62"/>
    </row>
    <row r="46" spans="6:80" x14ac:dyDescent="0.25">
      <c r="F46" s="64"/>
      <c r="T46" s="64"/>
      <c r="AD46" s="64"/>
      <c r="AM46" s="64"/>
      <c r="AW46" s="64"/>
      <c r="BF46" s="64"/>
      <c r="BI46" s="62"/>
      <c r="BJ46" s="62"/>
      <c r="BK46" s="62"/>
      <c r="BL46" s="62"/>
      <c r="BM46" s="62"/>
      <c r="BN46" s="62"/>
      <c r="BO46" s="62"/>
      <c r="BT46" s="64"/>
      <c r="BW46" s="24" t="s">
        <v>461</v>
      </c>
      <c r="BX46" s="62"/>
      <c r="BY46" s="62"/>
      <c r="BZ46" s="62"/>
      <c r="CA46" s="62"/>
      <c r="CB46" s="62"/>
    </row>
    <row r="47" spans="6:80" x14ac:dyDescent="0.25">
      <c r="F47" s="64"/>
      <c r="T47" s="64"/>
      <c r="AD47" s="64"/>
      <c r="AM47" s="64"/>
      <c r="AW47" s="64"/>
      <c r="BF47" s="64"/>
      <c r="BI47" s="24" t="s">
        <v>336</v>
      </c>
      <c r="BJ47" s="62"/>
      <c r="BK47" s="62"/>
      <c r="BL47" s="62"/>
      <c r="BM47" s="62"/>
      <c r="BN47" s="62"/>
      <c r="BO47" s="62"/>
      <c r="BT47" s="64"/>
      <c r="BW47" s="62"/>
      <c r="BX47" s="62"/>
      <c r="BY47" s="62" t="s">
        <v>3</v>
      </c>
      <c r="BZ47" s="62" t="s">
        <v>4</v>
      </c>
      <c r="CA47" s="62"/>
      <c r="CB47" s="62"/>
    </row>
    <row r="48" spans="6:80" x14ac:dyDescent="0.25">
      <c r="F48" s="64"/>
      <c r="T48" s="64"/>
      <c r="AD48" s="64"/>
      <c r="AM48" s="64"/>
      <c r="AW48" s="64"/>
      <c r="BF48" s="64"/>
      <c r="BI48" s="62"/>
      <c r="BJ48" s="62"/>
      <c r="BK48" s="62" t="s">
        <v>3</v>
      </c>
      <c r="BL48" s="62" t="s">
        <v>4</v>
      </c>
      <c r="BM48" s="62"/>
      <c r="BN48" s="62"/>
      <c r="BO48" s="62"/>
      <c r="BT48" s="64"/>
      <c r="BW48" s="62" t="s">
        <v>6</v>
      </c>
      <c r="BX48" s="62" t="s">
        <v>454</v>
      </c>
      <c r="BY48" s="62">
        <v>589110</v>
      </c>
      <c r="BZ48" s="62">
        <v>10.6</v>
      </c>
      <c r="CA48" s="62"/>
      <c r="CB48" s="62"/>
    </row>
    <row r="49" spans="6:80" x14ac:dyDescent="0.25">
      <c r="F49" s="64"/>
      <c r="T49" s="64"/>
      <c r="AD49" s="64"/>
      <c r="AM49" s="64"/>
      <c r="AW49" s="64"/>
      <c r="BF49" s="64"/>
      <c r="BI49" s="62" t="s">
        <v>6</v>
      </c>
      <c r="BJ49" s="62" t="s">
        <v>331</v>
      </c>
      <c r="BK49" s="62">
        <v>1922359</v>
      </c>
      <c r="BL49" s="62">
        <v>34.6</v>
      </c>
      <c r="BM49" s="62"/>
      <c r="BN49" s="62"/>
      <c r="BO49" s="62"/>
      <c r="BT49" s="64"/>
      <c r="BW49" s="62"/>
      <c r="BX49" s="62" t="s">
        <v>455</v>
      </c>
      <c r="BY49" s="62">
        <v>1258835</v>
      </c>
      <c r="BZ49" s="62">
        <v>22.7</v>
      </c>
      <c r="CA49" s="62"/>
      <c r="CB49" s="62"/>
    </row>
    <row r="50" spans="6:80" x14ac:dyDescent="0.25">
      <c r="F50" s="64"/>
      <c r="T50" s="64"/>
      <c r="AD50" s="64"/>
      <c r="AM50" s="64"/>
      <c r="AW50" s="64"/>
      <c r="BF50" s="64"/>
      <c r="BI50" s="62"/>
      <c r="BJ50" s="62" t="s">
        <v>332</v>
      </c>
      <c r="BK50" s="62">
        <v>3596672</v>
      </c>
      <c r="BL50" s="62">
        <v>64.8</v>
      </c>
      <c r="BM50" s="62"/>
      <c r="BN50" s="62"/>
      <c r="BO50" s="62"/>
      <c r="BT50" s="64"/>
      <c r="BW50" s="62"/>
      <c r="BX50" s="62" t="s">
        <v>456</v>
      </c>
      <c r="BY50" s="62">
        <v>520897</v>
      </c>
      <c r="BZ50" s="62">
        <v>9.4</v>
      </c>
      <c r="CA50" s="62"/>
      <c r="CB50" s="62"/>
    </row>
    <row r="51" spans="6:80" x14ac:dyDescent="0.25">
      <c r="F51" s="64"/>
      <c r="T51" s="64"/>
      <c r="AD51" s="64"/>
      <c r="AM51" s="64"/>
      <c r="AW51" s="64"/>
      <c r="BF51" s="64"/>
      <c r="BI51" s="62"/>
      <c r="BJ51" s="62" t="s">
        <v>43</v>
      </c>
      <c r="BK51" s="62">
        <v>5519031</v>
      </c>
      <c r="BL51" s="62">
        <v>99.4</v>
      </c>
      <c r="BM51" s="62"/>
      <c r="BN51" s="62"/>
      <c r="BO51" s="62"/>
      <c r="BT51" s="64"/>
      <c r="BW51" s="62"/>
      <c r="BX51" s="62" t="s">
        <v>457</v>
      </c>
      <c r="BY51" s="62">
        <v>186035</v>
      </c>
      <c r="BZ51" s="62">
        <v>3.4</v>
      </c>
      <c r="CA51" s="62"/>
      <c r="CB51" s="62"/>
    </row>
    <row r="52" spans="6:80" x14ac:dyDescent="0.25">
      <c r="F52" s="64"/>
      <c r="T52" s="64"/>
      <c r="AD52" s="64"/>
      <c r="AM52" s="64"/>
      <c r="AW52" s="64"/>
      <c r="BF52" s="64"/>
      <c r="BI52" s="62" t="s">
        <v>69</v>
      </c>
      <c r="BJ52" s="62" t="s">
        <v>70</v>
      </c>
      <c r="BK52" s="62">
        <v>31006</v>
      </c>
      <c r="BL52" s="62">
        <v>0.6</v>
      </c>
      <c r="BM52" s="62"/>
      <c r="BN52" s="62"/>
      <c r="BO52" s="62"/>
      <c r="BT52" s="64"/>
      <c r="BW52" s="62"/>
      <c r="BX52" s="62" t="s">
        <v>458</v>
      </c>
      <c r="BY52" s="62">
        <v>303857</v>
      </c>
      <c r="BZ52" s="62">
        <v>5.5</v>
      </c>
      <c r="CA52" s="62"/>
      <c r="CB52" s="62"/>
    </row>
    <row r="53" spans="6:80" x14ac:dyDescent="0.25">
      <c r="F53" s="64"/>
      <c r="T53" s="64"/>
      <c r="AD53" s="64"/>
      <c r="AM53" s="64"/>
      <c r="AW53" s="64"/>
      <c r="BF53" s="64"/>
      <c r="BI53" s="62" t="s">
        <v>43</v>
      </c>
      <c r="BJ53" s="62"/>
      <c r="BK53" s="62">
        <v>5550037</v>
      </c>
      <c r="BL53" s="62">
        <v>100</v>
      </c>
      <c r="BM53" s="62"/>
      <c r="BN53" s="62"/>
      <c r="BO53" s="62"/>
      <c r="BT53" s="64"/>
      <c r="BW53" s="62"/>
      <c r="BX53" s="62" t="s">
        <v>43</v>
      </c>
      <c r="BY53" s="62">
        <v>2858734</v>
      </c>
      <c r="BZ53" s="62">
        <v>51.5</v>
      </c>
      <c r="CA53" s="62"/>
      <c r="CB53" s="62"/>
    </row>
    <row r="54" spans="6:80" x14ac:dyDescent="0.25">
      <c r="F54" s="64"/>
      <c r="T54" s="64"/>
      <c r="AD54" s="64"/>
      <c r="AM54" s="64"/>
      <c r="AW54" s="64"/>
      <c r="BF54" s="64"/>
      <c r="BI54" s="62"/>
      <c r="BJ54" s="62"/>
      <c r="BK54" s="62"/>
      <c r="BL54" s="62"/>
      <c r="BM54" s="62"/>
      <c r="BN54" s="62"/>
      <c r="BO54" s="62"/>
      <c r="BT54" s="64"/>
      <c r="BW54" s="62" t="s">
        <v>69</v>
      </c>
      <c r="BX54" s="62" t="s">
        <v>70</v>
      </c>
      <c r="BY54" s="62">
        <v>2691303</v>
      </c>
      <c r="BZ54" s="62">
        <v>48.5</v>
      </c>
      <c r="CA54" s="62"/>
      <c r="CB54" s="62"/>
    </row>
    <row r="55" spans="6:80" x14ac:dyDescent="0.25">
      <c r="F55" s="64"/>
      <c r="T55" s="64"/>
      <c r="AD55" s="64"/>
      <c r="AM55" s="64"/>
      <c r="AW55" s="64"/>
      <c r="BF55" s="64"/>
      <c r="BI55" s="62"/>
      <c r="BJ55" s="62"/>
      <c r="BK55" s="62"/>
      <c r="BL55" s="62"/>
      <c r="BM55" s="62"/>
      <c r="BN55" s="62"/>
      <c r="BO55" s="62"/>
      <c r="BT55" s="64"/>
      <c r="BW55" s="62" t="s">
        <v>43</v>
      </c>
      <c r="BX55" s="62"/>
      <c r="BY55" s="62">
        <v>5550037</v>
      </c>
      <c r="BZ55" s="62">
        <v>100</v>
      </c>
      <c r="CA55" s="62"/>
      <c r="CB55" s="62"/>
    </row>
    <row r="56" spans="6:80" x14ac:dyDescent="0.25">
      <c r="F56" s="64"/>
      <c r="T56" s="64"/>
      <c r="AD56" s="64"/>
      <c r="AM56" s="64"/>
      <c r="AW56" s="64"/>
      <c r="BF56" s="64"/>
      <c r="BI56" s="62"/>
      <c r="BJ56" s="62"/>
      <c r="BK56" s="62"/>
      <c r="BL56" s="62"/>
      <c r="BM56" s="62"/>
      <c r="BN56" s="62"/>
      <c r="BO56" s="62"/>
      <c r="BT56" s="64"/>
      <c r="BW56" s="62"/>
      <c r="BX56" s="62"/>
      <c r="BY56" s="62"/>
      <c r="BZ56" s="62"/>
      <c r="CA56" s="62"/>
      <c r="CB56" s="62"/>
    </row>
    <row r="57" spans="6:80" x14ac:dyDescent="0.25">
      <c r="F57" s="64"/>
      <c r="T57" s="64"/>
      <c r="AD57" s="64"/>
      <c r="AM57" s="64"/>
      <c r="AW57" s="64"/>
      <c r="BF57" s="64"/>
      <c r="BI57" s="24" t="s">
        <v>337</v>
      </c>
      <c r="BJ57" s="62"/>
      <c r="BK57" s="62"/>
      <c r="BL57" s="62"/>
      <c r="BM57" s="62"/>
      <c r="BN57" s="62"/>
      <c r="BO57" s="62"/>
      <c r="BT57" s="64"/>
      <c r="BW57" s="62"/>
      <c r="BX57" s="62"/>
      <c r="BY57" s="62"/>
      <c r="BZ57" s="62"/>
      <c r="CA57" s="62"/>
      <c r="CB57" s="62"/>
    </row>
    <row r="58" spans="6:80" x14ac:dyDescent="0.25">
      <c r="F58" s="64"/>
      <c r="T58" s="64"/>
      <c r="AD58" s="64"/>
      <c r="AM58" s="64"/>
      <c r="AW58" s="64"/>
      <c r="BF58" s="64"/>
      <c r="BI58" s="62"/>
      <c r="BJ58" s="62"/>
      <c r="BK58" s="62" t="s">
        <v>3</v>
      </c>
      <c r="BL58" s="62" t="s">
        <v>4</v>
      </c>
      <c r="BM58" s="62"/>
      <c r="BN58" s="62"/>
      <c r="BO58" s="62"/>
      <c r="BT58" s="64"/>
      <c r="BW58" s="62"/>
      <c r="BX58" s="62"/>
      <c r="BY58" s="62"/>
      <c r="BZ58" s="62"/>
      <c r="CA58" s="62"/>
      <c r="CB58" s="62"/>
    </row>
    <row r="59" spans="6:80" x14ac:dyDescent="0.25">
      <c r="F59" s="64"/>
      <c r="T59" s="64"/>
      <c r="AD59" s="64"/>
      <c r="AM59" s="64"/>
      <c r="AW59" s="64"/>
      <c r="BF59" s="64"/>
      <c r="BI59" s="62" t="s">
        <v>6</v>
      </c>
      <c r="BJ59" s="62" t="s">
        <v>331</v>
      </c>
      <c r="BK59" s="62">
        <v>1364255</v>
      </c>
      <c r="BL59" s="62">
        <v>24.6</v>
      </c>
      <c r="BM59" s="62"/>
      <c r="BN59" s="62"/>
      <c r="BO59" s="62"/>
      <c r="BT59" s="64"/>
      <c r="BW59" s="24" t="s">
        <v>462</v>
      </c>
      <c r="BX59" s="62"/>
      <c r="BY59" s="62"/>
      <c r="BZ59" s="62"/>
      <c r="CA59" s="62"/>
      <c r="CB59" s="62"/>
    </row>
    <row r="60" spans="6:80" x14ac:dyDescent="0.25">
      <c r="F60" s="64"/>
      <c r="T60" s="64"/>
      <c r="AD60" s="64"/>
      <c r="AM60" s="64"/>
      <c r="AW60" s="64"/>
      <c r="BF60" s="64"/>
      <c r="BI60" s="62"/>
      <c r="BJ60" s="62" t="s">
        <v>332</v>
      </c>
      <c r="BK60" s="62">
        <v>4154776</v>
      </c>
      <c r="BL60" s="62">
        <v>74.900000000000006</v>
      </c>
      <c r="BM60" s="62"/>
      <c r="BN60" s="62"/>
      <c r="BO60" s="62"/>
      <c r="BT60" s="64"/>
      <c r="BW60" s="62"/>
      <c r="BX60" s="62"/>
      <c r="BY60" s="62" t="s">
        <v>3</v>
      </c>
      <c r="BZ60" s="62" t="s">
        <v>4</v>
      </c>
      <c r="CA60" s="62"/>
      <c r="CB60" s="62"/>
    </row>
    <row r="61" spans="6:80" x14ac:dyDescent="0.25">
      <c r="F61" s="64"/>
      <c r="T61" s="64"/>
      <c r="AD61" s="64"/>
      <c r="AM61" s="64"/>
      <c r="AW61" s="64"/>
      <c r="BF61" s="64"/>
      <c r="BI61" s="62"/>
      <c r="BJ61" s="62" t="s">
        <v>43</v>
      </c>
      <c r="BK61" s="62">
        <v>5519031</v>
      </c>
      <c r="BL61" s="62">
        <v>99.4</v>
      </c>
      <c r="BM61" s="62"/>
      <c r="BN61" s="62"/>
      <c r="BO61" s="62"/>
      <c r="BT61" s="64"/>
      <c r="BW61" s="62" t="s">
        <v>6</v>
      </c>
      <c r="BX61" s="62" t="s">
        <v>454</v>
      </c>
      <c r="BY61" s="62">
        <v>217041</v>
      </c>
      <c r="BZ61" s="62">
        <v>3.9</v>
      </c>
      <c r="CA61" s="62"/>
      <c r="CB61" s="62"/>
    </row>
    <row r="62" spans="6:80" x14ac:dyDescent="0.25">
      <c r="F62" s="64"/>
      <c r="T62" s="64"/>
      <c r="AD62" s="64"/>
      <c r="AM62" s="64"/>
      <c r="AW62" s="64"/>
      <c r="BF62" s="64"/>
      <c r="BI62" s="62" t="s">
        <v>69</v>
      </c>
      <c r="BJ62" s="62" t="s">
        <v>70</v>
      </c>
      <c r="BK62" s="62">
        <v>31006</v>
      </c>
      <c r="BL62" s="62">
        <v>0.6</v>
      </c>
      <c r="BM62" s="62"/>
      <c r="BN62" s="62"/>
      <c r="BO62" s="62"/>
      <c r="BT62" s="64"/>
      <c r="BW62" s="62"/>
      <c r="BX62" s="62" t="s">
        <v>455</v>
      </c>
      <c r="BY62" s="62">
        <v>886766</v>
      </c>
      <c r="BZ62" s="62">
        <v>16</v>
      </c>
      <c r="CA62" s="62"/>
      <c r="CB62" s="62"/>
    </row>
    <row r="63" spans="6:80" x14ac:dyDescent="0.25">
      <c r="F63" s="64"/>
      <c r="T63" s="64"/>
      <c r="AD63" s="64"/>
      <c r="AM63" s="64"/>
      <c r="AW63" s="64"/>
      <c r="BF63" s="64"/>
      <c r="BI63" s="62" t="s">
        <v>43</v>
      </c>
      <c r="BJ63" s="62"/>
      <c r="BK63" s="62">
        <v>5550037</v>
      </c>
      <c r="BL63" s="62">
        <v>100</v>
      </c>
      <c r="BM63" s="62"/>
      <c r="BN63" s="62"/>
      <c r="BO63" s="62"/>
      <c r="BT63" s="64"/>
      <c r="BW63" s="62"/>
      <c r="BX63" s="62" t="s">
        <v>456</v>
      </c>
      <c r="BY63" s="62">
        <v>496093</v>
      </c>
      <c r="BZ63" s="62">
        <v>8.9</v>
      </c>
      <c r="CA63" s="62"/>
      <c r="CB63" s="62"/>
    </row>
    <row r="64" spans="6:80" x14ac:dyDescent="0.25">
      <c r="F64" s="64"/>
      <c r="T64" s="64"/>
      <c r="AD64" s="64"/>
      <c r="AM64" s="64"/>
      <c r="AW64" s="64"/>
      <c r="BF64" s="64"/>
      <c r="BI64" s="62"/>
      <c r="BJ64" s="62"/>
      <c r="BK64" s="62"/>
      <c r="BL64" s="62"/>
      <c r="BM64" s="62"/>
      <c r="BN64" s="62"/>
      <c r="BO64" s="62"/>
      <c r="BT64" s="64"/>
      <c r="BW64" s="62"/>
      <c r="BX64" s="62" t="s">
        <v>457</v>
      </c>
      <c r="BY64" s="62">
        <v>49609</v>
      </c>
      <c r="BZ64" s="62">
        <v>0.9</v>
      </c>
      <c r="CA64" s="62"/>
      <c r="CB64" s="62"/>
    </row>
    <row r="65" spans="6:80" x14ac:dyDescent="0.25">
      <c r="F65" s="64"/>
      <c r="T65" s="64"/>
      <c r="AD65" s="64"/>
      <c r="AM65" s="64"/>
      <c r="AW65" s="64"/>
      <c r="BF65" s="64"/>
      <c r="BI65" s="62"/>
      <c r="BJ65" s="62"/>
      <c r="BK65" s="62"/>
      <c r="BL65" s="62"/>
      <c r="BM65" s="62"/>
      <c r="BN65" s="62"/>
      <c r="BO65" s="62"/>
      <c r="BT65" s="64"/>
      <c r="BW65" s="62"/>
      <c r="BX65" s="62" t="s">
        <v>458</v>
      </c>
      <c r="BY65" s="62">
        <v>272851</v>
      </c>
      <c r="BZ65" s="62">
        <v>4.9000000000000004</v>
      </c>
      <c r="CA65" s="62"/>
      <c r="CB65" s="62"/>
    </row>
    <row r="66" spans="6:80" x14ac:dyDescent="0.25">
      <c r="F66" s="64"/>
      <c r="T66" s="64"/>
      <c r="AD66" s="64"/>
      <c r="AM66" s="64"/>
      <c r="AW66" s="64"/>
      <c r="BF66" s="64"/>
      <c r="BI66" s="62"/>
      <c r="BJ66" s="62"/>
      <c r="BK66" s="62"/>
      <c r="BL66" s="62"/>
      <c r="BM66" s="62"/>
      <c r="BN66" s="62"/>
      <c r="BO66" s="62"/>
      <c r="BT66" s="64"/>
      <c r="BW66" s="62"/>
      <c r="BX66" s="62" t="s">
        <v>43</v>
      </c>
      <c r="BY66" s="62">
        <v>1922359</v>
      </c>
      <c r="BZ66" s="62">
        <v>34.6</v>
      </c>
      <c r="CA66" s="62"/>
      <c r="CB66" s="62"/>
    </row>
    <row r="67" spans="6:80" x14ac:dyDescent="0.25">
      <c r="F67" s="64"/>
      <c r="T67" s="64"/>
      <c r="AD67" s="64"/>
      <c r="AM67" s="64"/>
      <c r="AW67" s="64"/>
      <c r="BF67" s="64"/>
      <c r="BI67" s="24" t="s">
        <v>338</v>
      </c>
      <c r="BJ67" s="62"/>
      <c r="BK67" s="62"/>
      <c r="BL67" s="62"/>
      <c r="BM67" s="62"/>
      <c r="BN67" s="62"/>
      <c r="BO67" s="62"/>
      <c r="BT67" s="64"/>
      <c r="BW67" s="62" t="s">
        <v>69</v>
      </c>
      <c r="BX67" s="62" t="s">
        <v>70</v>
      </c>
      <c r="BY67" s="62">
        <v>3627678</v>
      </c>
      <c r="BZ67" s="62">
        <v>65.400000000000006</v>
      </c>
      <c r="CA67" s="62"/>
      <c r="CB67" s="62"/>
    </row>
    <row r="68" spans="6:80" x14ac:dyDescent="0.25">
      <c r="F68" s="64"/>
      <c r="T68" s="64"/>
      <c r="AD68" s="64"/>
      <c r="AM68" s="64"/>
      <c r="AW68" s="64"/>
      <c r="BF68" s="64"/>
      <c r="BI68" s="62"/>
      <c r="BJ68" s="62"/>
      <c r="BK68" s="62" t="s">
        <v>3</v>
      </c>
      <c r="BL68" s="62" t="s">
        <v>4</v>
      </c>
      <c r="BM68" s="62"/>
      <c r="BN68" s="62"/>
      <c r="BO68" s="62"/>
      <c r="BT68" s="64"/>
      <c r="BW68" s="62" t="s">
        <v>43</v>
      </c>
      <c r="BX68" s="62"/>
      <c r="BY68" s="62">
        <v>5550037</v>
      </c>
      <c r="BZ68" s="62">
        <v>100</v>
      </c>
      <c r="CA68" s="62"/>
      <c r="CB68" s="62"/>
    </row>
    <row r="69" spans="6:80" x14ac:dyDescent="0.25">
      <c r="F69" s="64"/>
      <c r="T69" s="64"/>
      <c r="AD69" s="64"/>
      <c r="AM69" s="64"/>
      <c r="AW69" s="64"/>
      <c r="BF69" s="64"/>
      <c r="BI69" s="62" t="s">
        <v>6</v>
      </c>
      <c r="BJ69" s="62" t="s">
        <v>331</v>
      </c>
      <c r="BK69" s="62">
        <v>775145</v>
      </c>
      <c r="BL69" s="62">
        <v>14</v>
      </c>
      <c r="BM69" s="62"/>
      <c r="BN69" s="62"/>
      <c r="BO69" s="62"/>
      <c r="BT69" s="64"/>
      <c r="BW69" s="62"/>
      <c r="BX69" s="62"/>
      <c r="BY69" s="62"/>
      <c r="BZ69" s="62"/>
      <c r="CA69" s="62"/>
      <c r="CB69" s="62"/>
    </row>
    <row r="70" spans="6:80" x14ac:dyDescent="0.25">
      <c r="F70" s="64"/>
      <c r="T70" s="64"/>
      <c r="AD70" s="64"/>
      <c r="AM70" s="64"/>
      <c r="AW70" s="64"/>
      <c r="BF70" s="64"/>
      <c r="BI70" s="62"/>
      <c r="BJ70" s="62" t="s">
        <v>332</v>
      </c>
      <c r="BK70" s="62">
        <v>4743886</v>
      </c>
      <c r="BL70" s="62">
        <v>85.5</v>
      </c>
      <c r="BM70" s="62"/>
      <c r="BN70" s="62"/>
      <c r="BO70" s="62"/>
      <c r="BT70" s="64"/>
      <c r="BW70" s="62"/>
      <c r="BX70" s="62"/>
      <c r="BY70" s="62"/>
      <c r="BZ70" s="62"/>
      <c r="CA70" s="62"/>
      <c r="CB70" s="62"/>
    </row>
    <row r="71" spans="6:80" x14ac:dyDescent="0.25">
      <c r="F71" s="64"/>
      <c r="T71" s="64"/>
      <c r="AD71" s="64"/>
      <c r="AM71" s="64"/>
      <c r="AW71" s="64"/>
      <c r="BF71" s="64"/>
      <c r="BI71" s="62"/>
      <c r="BJ71" s="62" t="s">
        <v>43</v>
      </c>
      <c r="BK71" s="62">
        <v>5519031</v>
      </c>
      <c r="BL71" s="62">
        <v>99.4</v>
      </c>
      <c r="BM71" s="62"/>
      <c r="BN71" s="62"/>
      <c r="BO71" s="62"/>
      <c r="BT71" s="64"/>
      <c r="BW71" s="62"/>
      <c r="BX71" s="62"/>
      <c r="BY71" s="62"/>
      <c r="BZ71" s="62"/>
      <c r="CA71" s="62"/>
      <c r="CB71" s="62"/>
    </row>
    <row r="72" spans="6:80" x14ac:dyDescent="0.25">
      <c r="F72" s="64"/>
      <c r="T72" s="64"/>
      <c r="AD72" s="64"/>
      <c r="AM72" s="64"/>
      <c r="AW72" s="64"/>
      <c r="BF72" s="64"/>
      <c r="BI72" s="62" t="s">
        <v>69</v>
      </c>
      <c r="BJ72" s="62" t="s">
        <v>70</v>
      </c>
      <c r="BK72" s="62">
        <v>31006</v>
      </c>
      <c r="BL72" s="62">
        <v>0.6</v>
      </c>
      <c r="BM72" s="62"/>
      <c r="BN72" s="62"/>
      <c r="BO72" s="62"/>
      <c r="BT72" s="64"/>
      <c r="BW72" s="24" t="s">
        <v>463</v>
      </c>
      <c r="BX72" s="62"/>
      <c r="BY72" s="62"/>
      <c r="BZ72" s="62"/>
      <c r="CA72" s="62"/>
      <c r="CB72" s="62"/>
    </row>
    <row r="73" spans="6:80" x14ac:dyDescent="0.25">
      <c r="F73" s="64"/>
      <c r="T73" s="64"/>
      <c r="AD73" s="64"/>
      <c r="AM73" s="64"/>
      <c r="AW73" s="64"/>
      <c r="BF73" s="64"/>
      <c r="BI73" s="62" t="s">
        <v>43</v>
      </c>
      <c r="BJ73" s="62"/>
      <c r="BK73" s="62">
        <v>5550037</v>
      </c>
      <c r="BL73" s="62">
        <v>100</v>
      </c>
      <c r="BM73" s="62"/>
      <c r="BN73" s="62"/>
      <c r="BO73" s="62"/>
      <c r="BT73" s="64"/>
      <c r="BW73" s="62"/>
      <c r="BX73" s="62"/>
      <c r="BY73" s="62" t="s">
        <v>3</v>
      </c>
      <c r="BZ73" s="62" t="s">
        <v>4</v>
      </c>
      <c r="CA73" s="62"/>
      <c r="CB73" s="62"/>
    </row>
    <row r="74" spans="6:80" x14ac:dyDescent="0.25">
      <c r="F74" s="64"/>
      <c r="T74" s="64"/>
      <c r="AD74" s="64"/>
      <c r="AM74" s="64"/>
      <c r="AW74" s="64"/>
      <c r="BF74" s="64"/>
      <c r="BI74" s="62"/>
      <c r="BJ74" s="62"/>
      <c r="BK74" s="62"/>
      <c r="BL74" s="62"/>
      <c r="BM74" s="62"/>
      <c r="BN74" s="62"/>
      <c r="BO74" s="62"/>
      <c r="BT74" s="64"/>
      <c r="BW74" s="62" t="s">
        <v>6</v>
      </c>
      <c r="BX74" s="62" t="s">
        <v>454</v>
      </c>
      <c r="BY74" s="62">
        <v>167431</v>
      </c>
      <c r="BZ74" s="62">
        <v>3</v>
      </c>
      <c r="CA74" s="62"/>
      <c r="CB74" s="62"/>
    </row>
    <row r="75" spans="6:80" x14ac:dyDescent="0.25">
      <c r="F75" s="64"/>
      <c r="T75" s="64"/>
      <c r="AD75" s="64"/>
      <c r="AM75" s="64"/>
      <c r="AW75" s="64"/>
      <c r="BF75" s="64"/>
      <c r="BI75" s="62"/>
      <c r="BJ75" s="62"/>
      <c r="BK75" s="62"/>
      <c r="BL75" s="62"/>
      <c r="BM75" s="62"/>
      <c r="BN75" s="62"/>
      <c r="BO75" s="62"/>
      <c r="BT75" s="64"/>
      <c r="BW75" s="62"/>
      <c r="BX75" s="62" t="s">
        <v>455</v>
      </c>
      <c r="BY75" s="62">
        <v>651122</v>
      </c>
      <c r="BZ75" s="62">
        <v>11.7</v>
      </c>
      <c r="CA75" s="62"/>
      <c r="CB75" s="62"/>
    </row>
    <row r="76" spans="6:80" x14ac:dyDescent="0.25">
      <c r="F76" s="64"/>
      <c r="T76" s="64"/>
      <c r="AD76" s="64"/>
      <c r="AM76" s="64"/>
      <c r="AW76" s="64"/>
      <c r="BF76" s="64"/>
      <c r="BI76" s="62"/>
      <c r="BJ76" s="62"/>
      <c r="BK76" s="62"/>
      <c r="BL76" s="62"/>
      <c r="BM76" s="62"/>
      <c r="BN76" s="62"/>
      <c r="BO76" s="62"/>
      <c r="BT76" s="64"/>
      <c r="BW76" s="62"/>
      <c r="BX76" s="62" t="s">
        <v>456</v>
      </c>
      <c r="BY76" s="62">
        <v>272851</v>
      </c>
      <c r="BZ76" s="62">
        <v>4.9000000000000004</v>
      </c>
      <c r="CA76" s="62"/>
      <c r="CB76" s="62"/>
    </row>
    <row r="77" spans="6:80" x14ac:dyDescent="0.25">
      <c r="F77" s="64"/>
      <c r="T77" s="64"/>
      <c r="AD77" s="64"/>
      <c r="AM77" s="64"/>
      <c r="AW77" s="64"/>
      <c r="BF77" s="64"/>
      <c r="BI77" s="24" t="s">
        <v>339</v>
      </c>
      <c r="BJ77" s="62"/>
      <c r="BK77" s="62"/>
      <c r="BL77" s="62"/>
      <c r="BM77" s="62"/>
      <c r="BN77" s="62"/>
      <c r="BO77" s="62"/>
      <c r="BT77" s="64"/>
      <c r="BW77" s="62"/>
      <c r="BX77" s="62" t="s">
        <v>457</v>
      </c>
      <c r="BY77" s="62">
        <v>74414</v>
      </c>
      <c r="BZ77" s="62">
        <v>1.3</v>
      </c>
      <c r="CA77" s="62"/>
      <c r="CB77" s="62"/>
    </row>
    <row r="78" spans="6:80" x14ac:dyDescent="0.25">
      <c r="F78" s="64"/>
      <c r="T78" s="64"/>
      <c r="AD78" s="64"/>
      <c r="AM78" s="64"/>
      <c r="AW78" s="64"/>
      <c r="BF78" s="64"/>
      <c r="BI78" s="62"/>
      <c r="BJ78" s="62"/>
      <c r="BK78" s="62" t="s">
        <v>3</v>
      </c>
      <c r="BL78" s="62" t="s">
        <v>4</v>
      </c>
      <c r="BM78" s="62"/>
      <c r="BN78" s="62"/>
      <c r="BO78" s="62"/>
      <c r="BT78" s="64"/>
      <c r="BW78" s="62"/>
      <c r="BX78" s="62" t="s">
        <v>458</v>
      </c>
      <c r="BY78" s="62">
        <v>198437</v>
      </c>
      <c r="BZ78" s="62">
        <v>3.6</v>
      </c>
      <c r="CA78" s="62"/>
      <c r="CB78" s="62"/>
    </row>
    <row r="79" spans="6:80" x14ac:dyDescent="0.25">
      <c r="F79" s="64"/>
      <c r="T79" s="64"/>
      <c r="AD79" s="64"/>
      <c r="AM79" s="64"/>
      <c r="AW79" s="64"/>
      <c r="BF79" s="64"/>
      <c r="BI79" s="62" t="s">
        <v>6</v>
      </c>
      <c r="BJ79" s="62" t="s">
        <v>331</v>
      </c>
      <c r="BK79" s="62">
        <v>1134812</v>
      </c>
      <c r="BL79" s="62">
        <v>20.399999999999999</v>
      </c>
      <c r="BM79" s="62"/>
      <c r="BN79" s="62"/>
      <c r="BO79" s="62"/>
      <c r="BT79" s="64"/>
      <c r="BW79" s="62"/>
      <c r="BX79" s="62" t="s">
        <v>43</v>
      </c>
      <c r="BY79" s="62">
        <v>1364255</v>
      </c>
      <c r="BZ79" s="62">
        <v>24.6</v>
      </c>
      <c r="CA79" s="62"/>
      <c r="CB79" s="62"/>
    </row>
    <row r="80" spans="6:80" x14ac:dyDescent="0.25">
      <c r="F80" s="64"/>
      <c r="T80" s="64"/>
      <c r="AD80" s="64"/>
      <c r="AM80" s="64"/>
      <c r="AW80" s="64"/>
      <c r="BF80" s="64"/>
      <c r="BI80" s="62"/>
      <c r="BJ80" s="62" t="s">
        <v>332</v>
      </c>
      <c r="BK80" s="62">
        <v>4384219</v>
      </c>
      <c r="BL80" s="62">
        <v>79</v>
      </c>
      <c r="BM80" s="62"/>
      <c r="BN80" s="62"/>
      <c r="BO80" s="62"/>
      <c r="BT80" s="64"/>
      <c r="BW80" s="62" t="s">
        <v>69</v>
      </c>
      <c r="BX80" s="62" t="s">
        <v>70</v>
      </c>
      <c r="BY80" s="62">
        <v>4185782</v>
      </c>
      <c r="BZ80" s="62">
        <v>75.400000000000006</v>
      </c>
      <c r="CA80" s="62"/>
      <c r="CB80" s="62"/>
    </row>
    <row r="81" spans="2:80" x14ac:dyDescent="0.25">
      <c r="F81" s="64"/>
      <c r="T81" s="64"/>
      <c r="AD81" s="64"/>
      <c r="AM81" s="64"/>
      <c r="AW81" s="64"/>
      <c r="BF81" s="64"/>
      <c r="BI81" s="62"/>
      <c r="BJ81" s="62" t="s">
        <v>43</v>
      </c>
      <c r="BK81" s="62">
        <v>5519031</v>
      </c>
      <c r="BL81" s="62">
        <v>99.4</v>
      </c>
      <c r="BM81" s="62"/>
      <c r="BN81" s="62"/>
      <c r="BO81" s="62"/>
      <c r="BT81" s="64"/>
      <c r="BW81" s="62" t="s">
        <v>43</v>
      </c>
      <c r="BX81" s="62"/>
      <c r="BY81" s="62">
        <v>5550037</v>
      </c>
      <c r="BZ81" s="62">
        <v>100</v>
      </c>
      <c r="CA81" s="62"/>
      <c r="CB81" s="62"/>
    </row>
    <row r="82" spans="2:80" x14ac:dyDescent="0.25">
      <c r="F82" s="64"/>
      <c r="T82" s="64"/>
      <c r="AD82" s="64"/>
      <c r="AM82" s="64"/>
      <c r="AW82" s="64"/>
      <c r="BF82" s="64"/>
      <c r="BI82" s="62" t="s">
        <v>69</v>
      </c>
      <c r="BJ82" s="62" t="s">
        <v>70</v>
      </c>
      <c r="BK82" s="62">
        <v>31006</v>
      </c>
      <c r="BL82" s="62">
        <v>0.6</v>
      </c>
      <c r="BM82" s="62"/>
      <c r="BN82" s="62"/>
      <c r="BO82" s="62"/>
      <c r="BT82" s="64"/>
      <c r="BW82" s="62"/>
      <c r="BX82" s="62"/>
      <c r="BY82" s="62"/>
      <c r="BZ82" s="62"/>
      <c r="CA82" s="62"/>
      <c r="CB82" s="62"/>
    </row>
    <row r="83" spans="2:80" x14ac:dyDescent="0.25">
      <c r="F83" s="64"/>
      <c r="T83" s="64"/>
      <c r="AD83" s="64"/>
      <c r="AM83" s="64"/>
      <c r="AW83" s="64"/>
      <c r="BF83" s="64"/>
      <c r="BI83" s="62" t="s">
        <v>43</v>
      </c>
      <c r="BJ83" s="62"/>
      <c r="BK83" s="62">
        <v>5550037</v>
      </c>
      <c r="BL83" s="62">
        <v>100</v>
      </c>
      <c r="BM83" s="62"/>
      <c r="BN83" s="62"/>
      <c r="BO83" s="62"/>
      <c r="BT83" s="64"/>
      <c r="BW83" s="62"/>
      <c r="BX83" s="62"/>
      <c r="BY83" s="62"/>
      <c r="BZ83" s="62"/>
      <c r="CA83" s="62"/>
      <c r="CB83" s="62"/>
    </row>
    <row r="84" spans="2:80" x14ac:dyDescent="0.25">
      <c r="F84" s="64"/>
      <c r="T84" s="64"/>
      <c r="AD84" s="64"/>
      <c r="AM84" s="64"/>
      <c r="AW84" s="64"/>
      <c r="BF84" s="64"/>
      <c r="BI84" s="62"/>
      <c r="BJ84" s="62"/>
      <c r="BK84" s="62"/>
      <c r="BL84" s="62"/>
      <c r="BM84" s="62"/>
      <c r="BN84" s="62"/>
      <c r="BO84" s="62"/>
      <c r="BT84" s="64"/>
      <c r="BW84" s="62"/>
      <c r="BX84" s="62"/>
      <c r="BY84" s="62"/>
      <c r="BZ84" s="62"/>
      <c r="CA84" s="62"/>
      <c r="CB84" s="62"/>
    </row>
    <row r="85" spans="2:80" x14ac:dyDescent="0.25">
      <c r="F85" s="64"/>
      <c r="T85" s="64"/>
      <c r="AD85" s="64"/>
      <c r="AM85" s="64"/>
      <c r="AW85" s="64"/>
      <c r="BF85" s="64"/>
      <c r="BI85" s="62"/>
      <c r="BJ85" s="62"/>
      <c r="BK85" s="62"/>
      <c r="BL85" s="62"/>
      <c r="BM85" s="62"/>
      <c r="BN85" s="62"/>
      <c r="BO85" s="62"/>
      <c r="BT85" s="64"/>
      <c r="BW85" s="24" t="s">
        <v>464</v>
      </c>
      <c r="BX85" s="62"/>
      <c r="BY85" s="62"/>
      <c r="BZ85" s="62"/>
      <c r="CA85" s="62"/>
      <c r="CB85" s="62"/>
    </row>
    <row r="86" spans="2:80" x14ac:dyDescent="0.25">
      <c r="F86" s="64"/>
      <c r="T86" s="64"/>
      <c r="AD86" s="64"/>
      <c r="AM86" s="64"/>
      <c r="AW86" s="64"/>
      <c r="BF86" s="64"/>
      <c r="BI86" s="62"/>
      <c r="BJ86" s="62"/>
      <c r="BK86" s="62"/>
      <c r="BL86" s="62"/>
      <c r="BM86" s="62"/>
      <c r="BN86" s="62"/>
      <c r="BO86" s="62"/>
      <c r="BT86" s="64"/>
      <c r="BW86" s="62"/>
      <c r="BX86" s="62"/>
      <c r="BY86" s="62" t="s">
        <v>3</v>
      </c>
      <c r="BZ86" s="62" t="s">
        <v>4</v>
      </c>
      <c r="CA86" s="62"/>
      <c r="CB86" s="62"/>
    </row>
    <row r="87" spans="2:80" x14ac:dyDescent="0.25">
      <c r="F87" s="64"/>
      <c r="T87" s="64"/>
      <c r="AD87" s="64"/>
      <c r="AM87" s="64"/>
      <c r="AW87" s="64"/>
      <c r="BF87" s="64"/>
      <c r="BI87" s="24" t="s">
        <v>340</v>
      </c>
      <c r="BJ87" s="62"/>
      <c r="BK87" s="62"/>
      <c r="BL87" s="62"/>
      <c r="BM87" s="62"/>
      <c r="BN87" s="62"/>
      <c r="BO87" s="62"/>
      <c r="BT87" s="64"/>
      <c r="BW87" s="62" t="s">
        <v>6</v>
      </c>
      <c r="BX87" s="62" t="s">
        <v>454</v>
      </c>
      <c r="BY87" s="62">
        <v>62012</v>
      </c>
      <c r="BZ87" s="62">
        <v>1.1000000000000001</v>
      </c>
      <c r="CA87" s="62"/>
      <c r="CB87" s="62"/>
    </row>
    <row r="88" spans="2:80" x14ac:dyDescent="0.25">
      <c r="F88" s="64"/>
      <c r="T88" s="64"/>
      <c r="AD88" s="64"/>
      <c r="AM88" s="64"/>
      <c r="AW88" s="64"/>
      <c r="BF88" s="64"/>
      <c r="BI88" s="62"/>
      <c r="BJ88" s="62"/>
      <c r="BK88" s="62" t="s">
        <v>3</v>
      </c>
      <c r="BL88" s="62" t="s">
        <v>4</v>
      </c>
      <c r="BM88" s="62"/>
      <c r="BN88" s="62"/>
      <c r="BO88" s="62"/>
      <c r="BT88" s="64"/>
      <c r="BW88" s="62"/>
      <c r="BX88" s="62" t="s">
        <v>455</v>
      </c>
      <c r="BY88" s="62">
        <v>328661</v>
      </c>
      <c r="BZ88" s="62">
        <v>5.9</v>
      </c>
      <c r="CA88" s="62"/>
      <c r="CB88" s="62"/>
    </row>
    <row r="89" spans="2:80" x14ac:dyDescent="0.25">
      <c r="F89" s="64"/>
      <c r="T89" s="64"/>
      <c r="AD89" s="64"/>
      <c r="AM89" s="64"/>
      <c r="AW89" s="64"/>
      <c r="BF89" s="64"/>
      <c r="BI89" s="62" t="s">
        <v>6</v>
      </c>
      <c r="BJ89" s="62" t="s">
        <v>331</v>
      </c>
      <c r="BK89" s="62">
        <v>130224</v>
      </c>
      <c r="BL89" s="62">
        <v>2.2999999999999998</v>
      </c>
      <c r="BM89" s="62"/>
      <c r="BN89" s="62"/>
      <c r="BO89" s="62"/>
      <c r="BT89" s="64"/>
      <c r="BW89" s="62"/>
      <c r="BX89" s="62" t="s">
        <v>456</v>
      </c>
      <c r="BY89" s="62">
        <v>210839</v>
      </c>
      <c r="BZ89" s="62">
        <v>3.8</v>
      </c>
      <c r="CA89" s="62"/>
      <c r="CB89" s="62"/>
    </row>
    <row r="90" spans="2:80" x14ac:dyDescent="0.25">
      <c r="F90" s="64"/>
      <c r="T90" s="64"/>
      <c r="AD90" s="64"/>
      <c r="AM90" s="64"/>
      <c r="AW90" s="64"/>
      <c r="BF90" s="64"/>
      <c r="BI90" s="62"/>
      <c r="BJ90" s="62" t="s">
        <v>332</v>
      </c>
      <c r="BK90" s="62">
        <v>5388807</v>
      </c>
      <c r="BL90" s="62">
        <v>97.1</v>
      </c>
      <c r="BM90" s="62"/>
      <c r="BN90" s="62"/>
      <c r="BO90" s="62"/>
      <c r="BT90" s="64"/>
      <c r="BW90" s="62"/>
      <c r="BX90" s="62" t="s">
        <v>457</v>
      </c>
      <c r="BY90" s="62">
        <v>43408</v>
      </c>
      <c r="BZ90" s="62">
        <v>0.8</v>
      </c>
      <c r="CA90" s="62"/>
      <c r="CB90" s="62"/>
    </row>
    <row r="91" spans="2:80" x14ac:dyDescent="0.25">
      <c r="F91" s="64"/>
      <c r="T91" s="64"/>
      <c r="AD91" s="64"/>
      <c r="AM91" s="64"/>
      <c r="AW91" s="64"/>
      <c r="BF91" s="64"/>
      <c r="BI91" s="62"/>
      <c r="BJ91" s="62" t="s">
        <v>43</v>
      </c>
      <c r="BK91" s="62">
        <v>5519031</v>
      </c>
      <c r="BL91" s="62">
        <v>99.4</v>
      </c>
      <c r="BM91" s="62"/>
      <c r="BN91" s="62"/>
      <c r="BO91" s="62"/>
      <c r="BT91" s="64"/>
      <c r="BW91" s="62"/>
      <c r="BX91" s="62" t="s">
        <v>458</v>
      </c>
      <c r="BY91" s="62">
        <v>130224</v>
      </c>
      <c r="BZ91" s="62">
        <v>2.2999999999999998</v>
      </c>
      <c r="CA91" s="62"/>
      <c r="CB91" s="62"/>
    </row>
    <row r="92" spans="2:80" x14ac:dyDescent="0.25">
      <c r="F92" s="64"/>
      <c r="T92" s="64"/>
      <c r="AD92" s="64"/>
      <c r="AM92" s="64"/>
      <c r="AW92" s="64"/>
      <c r="BF92" s="64"/>
      <c r="BI92" s="62" t="s">
        <v>69</v>
      </c>
      <c r="BJ92" s="62" t="s">
        <v>70</v>
      </c>
      <c r="BK92" s="62">
        <v>31006</v>
      </c>
      <c r="BL92" s="62">
        <v>0.6</v>
      </c>
      <c r="BM92" s="62"/>
      <c r="BN92" s="62"/>
      <c r="BO92" s="62"/>
      <c r="BT92" s="64"/>
      <c r="BW92" s="62"/>
      <c r="BX92" s="62" t="s">
        <v>43</v>
      </c>
      <c r="BY92" s="62">
        <v>775145</v>
      </c>
      <c r="BZ92" s="62">
        <v>14</v>
      </c>
      <c r="CA92" s="62"/>
      <c r="CB92" s="62"/>
    </row>
    <row r="93" spans="2:80" x14ac:dyDescent="0.25">
      <c r="F93" s="64"/>
      <c r="T93" s="64"/>
      <c r="AD93" s="64"/>
      <c r="AM93" s="64"/>
      <c r="AW93" s="64"/>
      <c r="BF93" s="64"/>
      <c r="BI93" s="62" t="s">
        <v>43</v>
      </c>
      <c r="BJ93" s="62"/>
      <c r="BK93" s="62">
        <v>5550037</v>
      </c>
      <c r="BL93" s="62">
        <v>100</v>
      </c>
      <c r="BM93" s="62"/>
      <c r="BN93" s="62"/>
      <c r="BO93" s="62"/>
      <c r="BT93" s="64"/>
      <c r="BW93" s="62" t="s">
        <v>69</v>
      </c>
      <c r="BX93" s="62" t="s">
        <v>70</v>
      </c>
      <c r="BY93" s="62">
        <v>4774892</v>
      </c>
      <c r="BZ93" s="62">
        <v>86</v>
      </c>
      <c r="CA93" s="62"/>
      <c r="CB93" s="62"/>
    </row>
    <row r="94" spans="2:80" x14ac:dyDescent="0.25">
      <c r="F94" s="64"/>
      <c r="T94" s="64"/>
      <c r="AD94" s="64"/>
      <c r="AM94" s="64"/>
      <c r="AW94" s="64"/>
      <c r="BF94" s="64"/>
      <c r="BI94" s="62"/>
      <c r="BJ94" s="62"/>
      <c r="BK94" s="62"/>
      <c r="BL94" s="62"/>
      <c r="BM94" s="62"/>
      <c r="BN94" s="62"/>
      <c r="BO94" s="62"/>
      <c r="BT94" s="64"/>
      <c r="BW94" s="62" t="s">
        <v>43</v>
      </c>
      <c r="BX94" s="62"/>
      <c r="BY94" s="62">
        <v>5550037</v>
      </c>
      <c r="BZ94" s="62">
        <v>100</v>
      </c>
      <c r="CA94" s="62"/>
      <c r="CB94" s="62"/>
    </row>
    <row r="95" spans="2:80" x14ac:dyDescent="0.25">
      <c r="B95" s="62"/>
      <c r="C95" s="62"/>
      <c r="F95" s="64"/>
      <c r="T95" s="64"/>
      <c r="AD95" s="64"/>
      <c r="AM95" s="64"/>
      <c r="AW95" s="64"/>
      <c r="BF95" s="64"/>
      <c r="BI95" s="62"/>
      <c r="BJ95" s="62"/>
      <c r="BK95" s="62"/>
      <c r="BL95" s="62"/>
      <c r="BM95" s="62"/>
      <c r="BN95" s="62"/>
      <c r="BO95" s="62"/>
      <c r="BT95" s="64"/>
      <c r="BW95" s="62"/>
      <c r="BX95" s="62"/>
      <c r="BY95" s="62"/>
      <c r="BZ95" s="62"/>
      <c r="CA95" s="62"/>
      <c r="CB95" s="62"/>
    </row>
    <row r="96" spans="2:80" x14ac:dyDescent="0.25">
      <c r="B96" s="62"/>
      <c r="C96" s="62"/>
      <c r="F96" s="64"/>
      <c r="T96" s="64"/>
      <c r="AD96" s="64"/>
      <c r="AM96" s="64"/>
      <c r="AW96" s="64"/>
      <c r="BF96" s="64"/>
      <c r="BI96" s="62"/>
      <c r="BJ96" s="62"/>
      <c r="BK96" s="62"/>
      <c r="BL96" s="62"/>
      <c r="BM96" s="62"/>
      <c r="BN96" s="62"/>
      <c r="BO96" s="62"/>
      <c r="BT96" s="64"/>
      <c r="BW96" s="62"/>
      <c r="BX96" s="62"/>
      <c r="BY96" s="62"/>
      <c r="BZ96" s="62"/>
      <c r="CA96" s="62"/>
      <c r="CB96" s="62"/>
    </row>
    <row r="97" spans="2:80" x14ac:dyDescent="0.25">
      <c r="B97" s="62"/>
      <c r="C97" s="62"/>
      <c r="F97" s="64"/>
      <c r="T97" s="64"/>
      <c r="AD97" s="64"/>
      <c r="AM97" s="64"/>
      <c r="AW97" s="64"/>
      <c r="BF97" s="64"/>
      <c r="BI97" s="24" t="s">
        <v>341</v>
      </c>
      <c r="BJ97" s="62"/>
      <c r="BK97" s="62"/>
      <c r="BL97" s="62"/>
      <c r="BM97" s="62"/>
      <c r="BN97" s="62"/>
      <c r="BO97" s="62"/>
      <c r="BT97" s="64"/>
      <c r="BW97" s="62"/>
      <c r="BX97" s="62"/>
      <c r="BY97" s="62"/>
      <c r="BZ97" s="62"/>
      <c r="CA97" s="62"/>
      <c r="CB97" s="62"/>
    </row>
    <row r="98" spans="2:80" x14ac:dyDescent="0.25">
      <c r="B98" s="62"/>
      <c r="C98" s="62"/>
      <c r="F98" s="64"/>
      <c r="T98" s="64"/>
      <c r="AD98" s="64"/>
      <c r="AM98" s="64"/>
      <c r="AW98" s="64"/>
      <c r="BF98" s="64"/>
      <c r="BI98" s="62"/>
      <c r="BJ98" s="62"/>
      <c r="BK98" s="62" t="s">
        <v>3</v>
      </c>
      <c r="BL98" s="62" t="s">
        <v>4</v>
      </c>
      <c r="BM98" s="62"/>
      <c r="BN98" s="62"/>
      <c r="BO98" s="62"/>
      <c r="BT98" s="64"/>
      <c r="BW98" s="24" t="s">
        <v>465</v>
      </c>
      <c r="BX98" s="62"/>
      <c r="BY98" s="62"/>
      <c r="BZ98" s="62"/>
      <c r="CA98" s="62"/>
      <c r="CB98" s="62"/>
    </row>
    <row r="99" spans="2:80" x14ac:dyDescent="0.25">
      <c r="B99" s="62"/>
      <c r="C99" s="62"/>
      <c r="F99" s="64"/>
      <c r="T99" s="64"/>
      <c r="AD99" s="64"/>
      <c r="AM99" s="64"/>
      <c r="AW99" s="64"/>
      <c r="BF99" s="64"/>
      <c r="BI99" s="62" t="s">
        <v>6</v>
      </c>
      <c r="BJ99" s="62" t="s">
        <v>331</v>
      </c>
      <c r="BK99" s="62">
        <v>142627</v>
      </c>
      <c r="BL99" s="62">
        <v>2.6</v>
      </c>
      <c r="BM99" s="62"/>
      <c r="BN99" s="62"/>
      <c r="BO99" s="62"/>
      <c r="BT99" s="64"/>
      <c r="BW99" s="62"/>
      <c r="BX99" s="62"/>
      <c r="BY99" s="62" t="s">
        <v>3</v>
      </c>
      <c r="BZ99" s="62" t="s">
        <v>4</v>
      </c>
      <c r="CA99" s="62"/>
      <c r="CB99" s="62"/>
    </row>
    <row r="100" spans="2:80" x14ac:dyDescent="0.25">
      <c r="B100" s="62"/>
      <c r="C100" s="62"/>
      <c r="F100" s="64"/>
      <c r="T100" s="64"/>
      <c r="AD100" s="64"/>
      <c r="AM100" s="64"/>
      <c r="AW100" s="64"/>
      <c r="BF100" s="64"/>
      <c r="BI100" s="62"/>
      <c r="BJ100" s="62" t="s">
        <v>332</v>
      </c>
      <c r="BK100" s="62">
        <v>5376405</v>
      </c>
      <c r="BL100" s="62">
        <v>96.9</v>
      </c>
      <c r="BM100" s="62"/>
      <c r="BN100" s="62"/>
      <c r="BO100" s="62"/>
      <c r="BT100" s="64"/>
      <c r="BW100" s="62" t="s">
        <v>6</v>
      </c>
      <c r="BX100" s="62" t="s">
        <v>454</v>
      </c>
      <c r="BY100" s="62">
        <v>179834</v>
      </c>
      <c r="BZ100" s="62">
        <v>3.2</v>
      </c>
      <c r="CA100" s="62"/>
      <c r="CB100" s="62"/>
    </row>
    <row r="101" spans="2:80" x14ac:dyDescent="0.25">
      <c r="B101" s="62"/>
      <c r="C101" s="62"/>
      <c r="F101" s="64"/>
      <c r="T101" s="64"/>
      <c r="AD101" s="64"/>
      <c r="AM101" s="64"/>
      <c r="AW101" s="64"/>
      <c r="BF101" s="64"/>
      <c r="BI101" s="62"/>
      <c r="BJ101" s="62" t="s">
        <v>43</v>
      </c>
      <c r="BK101" s="62">
        <v>5519031</v>
      </c>
      <c r="BL101" s="62">
        <v>99.4</v>
      </c>
      <c r="BM101" s="62"/>
      <c r="BN101" s="62"/>
      <c r="BO101" s="62"/>
      <c r="BT101" s="64"/>
      <c r="BW101" s="62"/>
      <c r="BX101" s="62" t="s">
        <v>455</v>
      </c>
      <c r="BY101" s="62">
        <v>421679</v>
      </c>
      <c r="BZ101" s="62">
        <v>7.6</v>
      </c>
      <c r="CA101" s="62"/>
      <c r="CB101" s="62"/>
    </row>
    <row r="102" spans="2:80" x14ac:dyDescent="0.25">
      <c r="B102" s="62"/>
      <c r="C102" s="229"/>
      <c r="F102" s="64"/>
      <c r="T102" s="64"/>
      <c r="AD102" s="64"/>
      <c r="AM102" s="64"/>
      <c r="AW102" s="64"/>
      <c r="BF102" s="64"/>
      <c r="BI102" s="62" t="s">
        <v>69</v>
      </c>
      <c r="BJ102" s="62" t="s">
        <v>70</v>
      </c>
      <c r="BK102" s="62">
        <v>31006</v>
      </c>
      <c r="BL102" s="62">
        <v>0.6</v>
      </c>
      <c r="BM102" s="62"/>
      <c r="BN102" s="62"/>
      <c r="BO102" s="62"/>
      <c r="BT102" s="64"/>
      <c r="BW102" s="62"/>
      <c r="BX102" s="62" t="s">
        <v>456</v>
      </c>
      <c r="BY102" s="62">
        <v>297656</v>
      </c>
      <c r="BZ102" s="62">
        <v>5.4</v>
      </c>
      <c r="CA102" s="62"/>
      <c r="CB102" s="62"/>
    </row>
    <row r="103" spans="2:80" x14ac:dyDescent="0.25">
      <c r="B103" s="62"/>
      <c r="C103" s="229"/>
      <c r="F103" s="64"/>
      <c r="T103" s="64"/>
      <c r="AD103" s="64"/>
      <c r="AM103" s="64"/>
      <c r="AW103" s="64"/>
      <c r="BF103" s="64"/>
      <c r="BI103" s="62" t="s">
        <v>43</v>
      </c>
      <c r="BJ103" s="62"/>
      <c r="BK103" s="62">
        <v>5550037</v>
      </c>
      <c r="BL103" s="62">
        <v>100</v>
      </c>
      <c r="BM103" s="62"/>
      <c r="BN103" s="62"/>
      <c r="BO103" s="62"/>
      <c r="BT103" s="64"/>
      <c r="BW103" s="62"/>
      <c r="BX103" s="62" t="s">
        <v>457</v>
      </c>
      <c r="BY103" s="62">
        <v>74414</v>
      </c>
      <c r="BZ103" s="62">
        <v>1.3</v>
      </c>
      <c r="CA103" s="62"/>
      <c r="CB103" s="62"/>
    </row>
    <row r="104" spans="2:80" x14ac:dyDescent="0.25">
      <c r="B104" s="62"/>
      <c r="C104" s="229"/>
      <c r="F104" s="64"/>
      <c r="T104" s="64"/>
      <c r="AD104" s="64"/>
      <c r="AM104" s="64"/>
      <c r="AW104" s="64"/>
      <c r="BF104" s="64"/>
      <c r="BI104" s="62"/>
      <c r="BJ104" s="62"/>
      <c r="BK104" s="62"/>
      <c r="BL104" s="62"/>
      <c r="BM104" s="62"/>
      <c r="BN104" s="62"/>
      <c r="BO104" s="62"/>
      <c r="BT104" s="64"/>
      <c r="BW104" s="62"/>
      <c r="BX104" s="62" t="s">
        <v>458</v>
      </c>
      <c r="BY104" s="62">
        <v>161230</v>
      </c>
      <c r="BZ104" s="62">
        <v>2.9</v>
      </c>
      <c r="CA104" s="62"/>
      <c r="CB104" s="62"/>
    </row>
    <row r="105" spans="2:80" x14ac:dyDescent="0.25">
      <c r="B105" s="62"/>
      <c r="C105" s="229"/>
      <c r="F105" s="64"/>
      <c r="T105" s="64"/>
      <c r="AD105" s="64"/>
      <c r="AM105" s="64"/>
      <c r="AW105" s="64"/>
      <c r="BF105" s="64"/>
      <c r="BI105" s="62"/>
      <c r="BJ105" s="62"/>
      <c r="BK105" s="62"/>
      <c r="BL105" s="62"/>
      <c r="BM105" s="62"/>
      <c r="BN105" s="62"/>
      <c r="BO105" s="62"/>
      <c r="BT105" s="64"/>
      <c r="BW105" s="62"/>
      <c r="BX105" s="62" t="s">
        <v>43</v>
      </c>
      <c r="BY105" s="62">
        <v>1134812</v>
      </c>
      <c r="BZ105" s="62">
        <v>20.399999999999999</v>
      </c>
      <c r="CA105" s="62"/>
      <c r="CB105" s="62"/>
    </row>
    <row r="106" spans="2:80" x14ac:dyDescent="0.25">
      <c r="B106" s="62"/>
      <c r="C106" s="229"/>
      <c r="F106" s="64"/>
      <c r="T106" s="64"/>
      <c r="AD106" s="64"/>
      <c r="AM106" s="64"/>
      <c r="AW106" s="64"/>
      <c r="BF106" s="64"/>
      <c r="BI106" s="62"/>
      <c r="BJ106" s="62"/>
      <c r="BK106" s="62"/>
      <c r="BL106" s="62"/>
      <c r="BM106" s="62"/>
      <c r="BN106" s="62"/>
      <c r="BO106" s="62"/>
      <c r="BT106" s="64"/>
      <c r="BW106" s="62" t="s">
        <v>69</v>
      </c>
      <c r="BX106" s="62" t="s">
        <v>70</v>
      </c>
      <c r="BY106" s="62">
        <v>4415225</v>
      </c>
      <c r="BZ106" s="62">
        <v>79.599999999999994</v>
      </c>
      <c r="CA106" s="62"/>
      <c r="CB106" s="62"/>
    </row>
    <row r="107" spans="2:80" x14ac:dyDescent="0.25">
      <c r="B107" s="62"/>
      <c r="C107" s="229"/>
      <c r="F107" s="64"/>
      <c r="T107" s="64"/>
      <c r="AD107" s="64"/>
      <c r="AM107" s="64"/>
      <c r="AW107" s="64"/>
      <c r="BF107" s="64"/>
      <c r="BI107" s="24" t="s">
        <v>342</v>
      </c>
      <c r="BJ107" s="62"/>
      <c r="BK107" s="62"/>
      <c r="BL107" s="62"/>
      <c r="BM107" s="62"/>
      <c r="BN107" s="62"/>
      <c r="BO107" s="62"/>
      <c r="BT107" s="64"/>
      <c r="BW107" s="62" t="s">
        <v>43</v>
      </c>
      <c r="BX107" s="62"/>
      <c r="BY107" s="62">
        <v>5550037</v>
      </c>
      <c r="BZ107" s="62">
        <v>100</v>
      </c>
      <c r="CA107" s="62"/>
      <c r="CB107" s="62"/>
    </row>
    <row r="108" spans="2:80" x14ac:dyDescent="0.25">
      <c r="B108" s="62"/>
      <c r="C108" s="229"/>
      <c r="F108" s="64"/>
      <c r="T108" s="64"/>
      <c r="AD108" s="64"/>
      <c r="AM108" s="64"/>
      <c r="AW108" s="64"/>
      <c r="BF108" s="64"/>
      <c r="BI108" s="62"/>
      <c r="BJ108" s="62"/>
      <c r="BK108" s="62" t="s">
        <v>3</v>
      </c>
      <c r="BL108" s="62" t="s">
        <v>4</v>
      </c>
      <c r="BM108" s="62"/>
      <c r="BN108" s="62"/>
      <c r="BO108" s="62"/>
      <c r="BT108" s="64"/>
      <c r="BW108" s="62"/>
      <c r="BX108" s="62"/>
      <c r="BY108" s="62"/>
      <c r="BZ108" s="62"/>
      <c r="CA108" s="62"/>
      <c r="CB108" s="62"/>
    </row>
    <row r="109" spans="2:80" x14ac:dyDescent="0.25">
      <c r="B109" s="62"/>
      <c r="C109" s="229"/>
      <c r="F109" s="64"/>
      <c r="T109" s="64"/>
      <c r="AD109" s="64"/>
      <c r="AM109" s="64"/>
      <c r="AW109" s="64"/>
      <c r="BF109" s="64"/>
      <c r="BI109" s="62" t="s">
        <v>6</v>
      </c>
      <c r="BJ109" s="62" t="s">
        <v>331</v>
      </c>
      <c r="BK109" s="62">
        <v>5364002</v>
      </c>
      <c r="BL109" s="62">
        <v>96.6</v>
      </c>
      <c r="BM109" s="62"/>
      <c r="BN109" s="62"/>
      <c r="BO109" s="62"/>
      <c r="BT109" s="64"/>
      <c r="BW109" s="62"/>
      <c r="BX109" s="62"/>
      <c r="BY109" s="62"/>
      <c r="BZ109" s="62"/>
      <c r="CA109" s="62"/>
      <c r="CB109" s="62"/>
    </row>
    <row r="110" spans="2:80" x14ac:dyDescent="0.25">
      <c r="B110" s="62"/>
      <c r="C110" s="229"/>
      <c r="F110" s="64"/>
      <c r="T110" s="64"/>
      <c r="AD110" s="64"/>
      <c r="AM110" s="64"/>
      <c r="AW110" s="64"/>
      <c r="BF110" s="64"/>
      <c r="BI110" s="62"/>
      <c r="BJ110" s="62" t="s">
        <v>332</v>
      </c>
      <c r="BK110" s="62">
        <v>155029</v>
      </c>
      <c r="BL110" s="62">
        <v>2.8</v>
      </c>
      <c r="BM110" s="62"/>
      <c r="BN110" s="62"/>
      <c r="BO110" s="62"/>
      <c r="BT110" s="64"/>
      <c r="BW110" s="62"/>
      <c r="BX110" s="62"/>
      <c r="BY110" s="62"/>
      <c r="BZ110" s="62"/>
      <c r="CA110" s="62"/>
      <c r="CB110" s="62"/>
    </row>
    <row r="111" spans="2:80" x14ac:dyDescent="0.25">
      <c r="B111" s="62"/>
      <c r="C111" s="229"/>
      <c r="F111" s="64"/>
      <c r="T111" s="64"/>
      <c r="AD111" s="64"/>
      <c r="AM111" s="64"/>
      <c r="AW111" s="64"/>
      <c r="BF111" s="64"/>
      <c r="BI111" s="62"/>
      <c r="BJ111" s="62" t="s">
        <v>43</v>
      </c>
      <c r="BK111" s="62">
        <v>5519031</v>
      </c>
      <c r="BL111" s="62">
        <v>99.4</v>
      </c>
      <c r="BM111" s="62"/>
      <c r="BN111" s="62"/>
      <c r="BO111" s="62"/>
      <c r="BT111" s="64"/>
      <c r="BW111" s="24" t="s">
        <v>466</v>
      </c>
      <c r="BX111" s="62"/>
      <c r="BY111" s="62"/>
      <c r="BZ111" s="62"/>
      <c r="CA111" s="62"/>
      <c r="CB111" s="62"/>
    </row>
    <row r="112" spans="2:80" x14ac:dyDescent="0.25">
      <c r="B112" s="62"/>
      <c r="C112" s="229"/>
      <c r="F112" s="64"/>
      <c r="T112" s="64"/>
      <c r="AD112" s="64"/>
      <c r="AM112" s="64"/>
      <c r="AW112" s="64"/>
      <c r="BF112" s="64"/>
      <c r="BI112" s="62" t="s">
        <v>69</v>
      </c>
      <c r="BJ112" s="62" t="s">
        <v>70</v>
      </c>
      <c r="BK112" s="62">
        <v>31006</v>
      </c>
      <c r="BL112" s="62">
        <v>0.6</v>
      </c>
      <c r="BM112" s="62"/>
      <c r="BN112" s="62"/>
      <c r="BO112" s="62"/>
      <c r="BT112" s="64"/>
      <c r="BW112" s="62"/>
      <c r="BX112" s="62"/>
      <c r="BY112" s="62" t="s">
        <v>3</v>
      </c>
      <c r="BZ112" s="62" t="s">
        <v>4</v>
      </c>
      <c r="CA112" s="62"/>
      <c r="CB112" s="62"/>
    </row>
    <row r="113" spans="2:80" x14ac:dyDescent="0.25">
      <c r="B113" s="62"/>
      <c r="C113" s="229"/>
      <c r="F113" s="64"/>
      <c r="T113" s="64"/>
      <c r="AD113" s="64"/>
      <c r="AM113" s="64"/>
      <c r="AW113" s="64"/>
      <c r="BF113" s="64"/>
      <c r="BI113" s="62" t="s">
        <v>43</v>
      </c>
      <c r="BJ113" s="62"/>
      <c r="BK113" s="62">
        <v>5550037</v>
      </c>
      <c r="BL113" s="62">
        <v>100</v>
      </c>
      <c r="BM113" s="62"/>
      <c r="BN113" s="62"/>
      <c r="BO113" s="62"/>
      <c r="BT113" s="64"/>
      <c r="BW113" s="62" t="s">
        <v>6</v>
      </c>
      <c r="BX113" s="62" t="s">
        <v>454</v>
      </c>
      <c r="BY113" s="62">
        <v>6201</v>
      </c>
      <c r="BZ113" s="62">
        <v>0.1</v>
      </c>
      <c r="CA113" s="62"/>
      <c r="CB113" s="62"/>
    </row>
    <row r="114" spans="2:80" x14ac:dyDescent="0.25">
      <c r="B114" s="62"/>
      <c r="C114" s="229"/>
      <c r="F114" s="64"/>
      <c r="T114" s="64"/>
      <c r="AD114" s="64"/>
      <c r="AM114" s="64"/>
      <c r="AW114" s="64"/>
      <c r="BF114" s="64"/>
      <c r="BI114" s="62"/>
      <c r="BJ114" s="62"/>
      <c r="BK114" s="62"/>
      <c r="BL114" s="62"/>
      <c r="BM114" s="62"/>
      <c r="BN114" s="62"/>
      <c r="BO114" s="62"/>
      <c r="BT114" s="64"/>
      <c r="BW114" s="62"/>
      <c r="BX114" s="62" t="s">
        <v>455</v>
      </c>
      <c r="BY114" s="62">
        <v>43408</v>
      </c>
      <c r="BZ114" s="62">
        <v>0.8</v>
      </c>
      <c r="CA114" s="62"/>
      <c r="CB114" s="62"/>
    </row>
    <row r="115" spans="2:80" x14ac:dyDescent="0.25">
      <c r="B115" s="62"/>
      <c r="C115" s="229"/>
      <c r="F115" s="64"/>
      <c r="T115" s="64"/>
      <c r="AD115" s="64"/>
      <c r="AM115" s="64"/>
      <c r="AW115" s="64"/>
      <c r="BF115" s="64"/>
      <c r="BI115" s="62"/>
      <c r="BJ115" s="62"/>
      <c r="BK115" s="62"/>
      <c r="BL115" s="62"/>
      <c r="BM115" s="62"/>
      <c r="BN115" s="62"/>
      <c r="BO115" s="62"/>
      <c r="BT115" s="64"/>
      <c r="BW115" s="62"/>
      <c r="BX115" s="62" t="s">
        <v>456</v>
      </c>
      <c r="BY115" s="62">
        <v>31006</v>
      </c>
      <c r="BZ115" s="62">
        <v>0.6</v>
      </c>
      <c r="CA115" s="62"/>
      <c r="CB115" s="62"/>
    </row>
    <row r="116" spans="2:80" x14ac:dyDescent="0.25">
      <c r="B116" s="62"/>
      <c r="C116" s="229"/>
      <c r="F116" s="64"/>
      <c r="T116" s="64"/>
      <c r="AD116" s="64"/>
      <c r="AM116" s="64"/>
      <c r="AW116" s="64"/>
      <c r="BF116" s="64"/>
      <c r="BI116" s="62"/>
      <c r="BJ116" s="62"/>
      <c r="BK116" s="62"/>
      <c r="BL116" s="62"/>
      <c r="BM116" s="62"/>
      <c r="BN116" s="62"/>
      <c r="BO116" s="62"/>
      <c r="BT116" s="64"/>
      <c r="BW116" s="62"/>
      <c r="BX116" s="62" t="s">
        <v>457</v>
      </c>
      <c r="BY116" s="62">
        <v>24805</v>
      </c>
      <c r="BZ116" s="62">
        <v>0.4</v>
      </c>
      <c r="CA116" s="62"/>
      <c r="CB116" s="62"/>
    </row>
    <row r="117" spans="2:80" x14ac:dyDescent="0.25">
      <c r="B117" s="62"/>
      <c r="C117" s="229"/>
      <c r="F117" s="64"/>
      <c r="T117" s="64"/>
      <c r="AD117" s="64"/>
      <c r="AM117" s="64"/>
      <c r="AW117" s="64"/>
      <c r="BF117" s="64"/>
      <c r="BI117" s="24" t="s">
        <v>343</v>
      </c>
      <c r="BJ117" s="62"/>
      <c r="BK117" s="62"/>
      <c r="BL117" s="62"/>
      <c r="BM117" s="62"/>
      <c r="BN117" s="62"/>
      <c r="BO117" s="62"/>
      <c r="BT117" s="64"/>
      <c r="BW117" s="62"/>
      <c r="BX117" s="62" t="s">
        <v>458</v>
      </c>
      <c r="BY117" s="62">
        <v>24805</v>
      </c>
      <c r="BZ117" s="62">
        <v>0.4</v>
      </c>
      <c r="CA117" s="62"/>
      <c r="CB117" s="62"/>
    </row>
    <row r="118" spans="2:80" x14ac:dyDescent="0.25">
      <c r="B118" s="62"/>
      <c r="C118" s="229"/>
      <c r="F118" s="64"/>
      <c r="T118" s="64"/>
      <c r="AD118" s="64"/>
      <c r="AM118" s="64"/>
      <c r="AW118" s="64"/>
      <c r="BF118" s="64"/>
      <c r="BI118" s="62"/>
      <c r="BJ118" s="62"/>
      <c r="BK118" s="62" t="s">
        <v>3</v>
      </c>
      <c r="BL118" s="62" t="s">
        <v>4</v>
      </c>
      <c r="BM118" s="62"/>
      <c r="BN118" s="62"/>
      <c r="BT118" s="64"/>
      <c r="BW118" s="62"/>
      <c r="BX118" s="62" t="s">
        <v>43</v>
      </c>
      <c r="BY118" s="62">
        <v>130224</v>
      </c>
      <c r="BZ118" s="62">
        <v>2.2999999999999998</v>
      </c>
      <c r="CA118" s="62"/>
      <c r="CB118" s="62"/>
    </row>
    <row r="119" spans="2:80" x14ac:dyDescent="0.25">
      <c r="B119" s="62"/>
      <c r="C119" s="229"/>
      <c r="F119" s="64"/>
      <c r="T119" s="64"/>
      <c r="AD119" s="64"/>
      <c r="AM119" s="64"/>
      <c r="AW119" s="64"/>
      <c r="BF119" s="64"/>
      <c r="BI119" s="62" t="s">
        <v>6</v>
      </c>
      <c r="BJ119" s="62" t="s">
        <v>331</v>
      </c>
      <c r="BK119" s="62">
        <v>651122</v>
      </c>
      <c r="BL119" s="62">
        <v>11.7</v>
      </c>
      <c r="BM119" s="62"/>
      <c r="BN119" s="62"/>
      <c r="BT119" s="64"/>
      <c r="BW119" s="62" t="s">
        <v>69</v>
      </c>
      <c r="BX119" s="62" t="s">
        <v>70</v>
      </c>
      <c r="BY119" s="62">
        <v>5419813</v>
      </c>
      <c r="BZ119" s="62">
        <v>97.7</v>
      </c>
      <c r="CA119" s="62"/>
      <c r="CB119" s="62"/>
    </row>
    <row r="120" spans="2:80" x14ac:dyDescent="0.25">
      <c r="B120" s="62"/>
      <c r="C120" s="229"/>
      <c r="F120" s="64"/>
      <c r="T120" s="64"/>
      <c r="AD120" s="64"/>
      <c r="AM120" s="64"/>
      <c r="AW120" s="64"/>
      <c r="BF120" s="64"/>
      <c r="BI120" s="62"/>
      <c r="BJ120" s="62" t="s">
        <v>332</v>
      </c>
      <c r="BK120" s="62">
        <v>4867910</v>
      </c>
      <c r="BL120" s="62">
        <v>87.7</v>
      </c>
      <c r="BM120" s="62"/>
      <c r="BN120" s="62"/>
      <c r="BT120" s="64"/>
      <c r="BW120" s="62" t="s">
        <v>43</v>
      </c>
      <c r="BX120" s="62"/>
      <c r="BY120" s="62">
        <v>5550037</v>
      </c>
      <c r="BZ120" s="62">
        <v>100</v>
      </c>
      <c r="CA120" s="62"/>
      <c r="CB120" s="62"/>
    </row>
    <row r="121" spans="2:80" x14ac:dyDescent="0.25">
      <c r="B121" s="62"/>
      <c r="C121" s="229"/>
      <c r="F121" s="64"/>
      <c r="T121" s="64"/>
      <c r="AD121" s="64"/>
      <c r="AM121" s="64"/>
      <c r="AW121" s="64"/>
      <c r="BF121" s="64"/>
      <c r="BI121" s="62"/>
      <c r="BJ121" s="62" t="s">
        <v>43</v>
      </c>
      <c r="BK121" s="62">
        <v>5519031</v>
      </c>
      <c r="BL121" s="62">
        <v>99.4</v>
      </c>
      <c r="BM121" s="62"/>
      <c r="BN121" s="62"/>
      <c r="BT121" s="64"/>
      <c r="BW121" s="62"/>
      <c r="BX121" s="62"/>
      <c r="BY121" s="62"/>
      <c r="BZ121" s="62"/>
      <c r="CA121" s="62"/>
      <c r="CB121" s="62"/>
    </row>
    <row r="122" spans="2:80" x14ac:dyDescent="0.25">
      <c r="B122" s="62"/>
      <c r="C122" s="229"/>
      <c r="F122" s="64"/>
      <c r="T122" s="64"/>
      <c r="AD122" s="64"/>
      <c r="AM122" s="64"/>
      <c r="AW122" s="64"/>
      <c r="BF122" s="64"/>
      <c r="BI122" s="62" t="s">
        <v>69</v>
      </c>
      <c r="BJ122" s="62" t="s">
        <v>70</v>
      </c>
      <c r="BK122" s="62">
        <v>31006</v>
      </c>
      <c r="BL122" s="62">
        <v>0.6</v>
      </c>
      <c r="BM122" s="62"/>
      <c r="BN122" s="62"/>
      <c r="BT122" s="64"/>
      <c r="BW122" s="62"/>
      <c r="BX122" s="62"/>
      <c r="BY122" s="62"/>
      <c r="BZ122" s="62"/>
      <c r="CA122" s="62"/>
      <c r="CB122" s="62"/>
    </row>
    <row r="123" spans="2:80" x14ac:dyDescent="0.25">
      <c r="B123" s="62"/>
      <c r="C123" s="229"/>
      <c r="F123" s="64"/>
      <c r="T123" s="64"/>
      <c r="AD123" s="64"/>
      <c r="AM123" s="64"/>
      <c r="AW123" s="64"/>
      <c r="BF123" s="64"/>
      <c r="BI123" s="62" t="s">
        <v>43</v>
      </c>
      <c r="BJ123" s="62"/>
      <c r="BK123" s="62">
        <v>5550037</v>
      </c>
      <c r="BL123" s="62">
        <v>100</v>
      </c>
      <c r="BM123" s="62"/>
      <c r="BN123" s="62"/>
      <c r="BT123" s="64"/>
      <c r="BW123" s="62"/>
      <c r="BX123" s="62"/>
      <c r="BY123" s="62"/>
      <c r="BZ123" s="62"/>
      <c r="CA123" s="62"/>
      <c r="CB123" s="62"/>
    </row>
    <row r="124" spans="2:80" x14ac:dyDescent="0.25">
      <c r="B124" s="62"/>
      <c r="C124" s="229"/>
      <c r="F124" s="64"/>
      <c r="T124" s="64"/>
      <c r="AD124" s="64"/>
      <c r="AM124" s="64"/>
      <c r="AW124" s="64"/>
      <c r="BF124" s="64"/>
      <c r="BI124" s="62"/>
      <c r="BJ124" s="62"/>
      <c r="BK124" s="62"/>
      <c r="BL124" s="62"/>
      <c r="BM124" s="62"/>
      <c r="BN124" s="62"/>
      <c r="BT124" s="64"/>
      <c r="BW124" s="24" t="s">
        <v>467</v>
      </c>
      <c r="BX124" s="62"/>
      <c r="BY124" s="62"/>
      <c r="BZ124" s="62"/>
      <c r="CA124" s="62"/>
      <c r="CB124" s="62"/>
    </row>
    <row r="125" spans="2:80" x14ac:dyDescent="0.25">
      <c r="B125" s="62"/>
      <c r="C125" s="229"/>
      <c r="F125" s="64"/>
      <c r="T125" s="64"/>
      <c r="AD125" s="64"/>
      <c r="AM125" s="64"/>
      <c r="AW125" s="64"/>
      <c r="BF125" s="64"/>
      <c r="BI125" s="62"/>
      <c r="BJ125" s="62"/>
      <c r="BK125" s="62"/>
      <c r="BL125" s="62"/>
      <c r="BM125" s="62"/>
      <c r="BN125" s="62"/>
      <c r="BT125" s="64"/>
      <c r="BW125" s="62"/>
      <c r="BX125" s="62"/>
      <c r="BY125" s="62" t="s">
        <v>3</v>
      </c>
      <c r="BZ125" s="62" t="s">
        <v>4</v>
      </c>
      <c r="CA125" s="62"/>
      <c r="CB125" s="62"/>
    </row>
    <row r="126" spans="2:80" x14ac:dyDescent="0.25">
      <c r="F126" s="64"/>
      <c r="T126" s="64"/>
      <c r="AD126" s="64"/>
      <c r="AM126" s="64"/>
      <c r="AW126" s="64"/>
      <c r="BF126" s="64"/>
      <c r="BI126" s="62"/>
      <c r="BJ126" s="62"/>
      <c r="BK126" s="62"/>
      <c r="BL126" s="62"/>
      <c r="BM126" s="62"/>
      <c r="BN126" s="62"/>
      <c r="BT126" s="64"/>
      <c r="BW126" s="62" t="s">
        <v>6</v>
      </c>
      <c r="BX126" s="62" t="s">
        <v>454</v>
      </c>
      <c r="BY126" s="62">
        <v>12402</v>
      </c>
      <c r="BZ126" s="62">
        <v>0.2</v>
      </c>
      <c r="CA126" s="62"/>
      <c r="CB126" s="62"/>
    </row>
    <row r="127" spans="2:80" x14ac:dyDescent="0.25">
      <c r="F127" s="64"/>
      <c r="T127" s="64"/>
      <c r="AD127" s="64"/>
      <c r="AM127" s="64"/>
      <c r="AW127" s="64"/>
      <c r="BF127" s="64"/>
      <c r="BI127" s="24" t="s">
        <v>344</v>
      </c>
      <c r="BJ127" s="62"/>
      <c r="BK127" s="62"/>
      <c r="BL127" s="62"/>
      <c r="BM127" s="62"/>
      <c r="BN127" s="62"/>
      <c r="BT127" s="64"/>
      <c r="BW127" s="62"/>
      <c r="BX127" s="62" t="s">
        <v>455</v>
      </c>
      <c r="BY127" s="62">
        <v>49609</v>
      </c>
      <c r="BZ127" s="62">
        <v>0.9</v>
      </c>
      <c r="CA127" s="62"/>
      <c r="CB127" s="62"/>
    </row>
    <row r="128" spans="2:80" x14ac:dyDescent="0.25">
      <c r="F128" s="64"/>
      <c r="T128" s="64"/>
      <c r="AD128" s="64"/>
      <c r="AM128" s="64"/>
      <c r="AW128" s="64"/>
      <c r="BF128" s="64"/>
      <c r="BI128" s="62"/>
      <c r="BJ128" s="62"/>
      <c r="BK128" s="62" t="s">
        <v>3</v>
      </c>
      <c r="BL128" s="62" t="s">
        <v>4</v>
      </c>
      <c r="BM128" s="62"/>
      <c r="BN128" s="62"/>
      <c r="BT128" s="64"/>
      <c r="BW128" s="62"/>
      <c r="BX128" s="62" t="s">
        <v>456</v>
      </c>
      <c r="BY128" s="62">
        <v>43408</v>
      </c>
      <c r="BZ128" s="62">
        <v>0.8</v>
      </c>
      <c r="CA128" s="62"/>
      <c r="CB128" s="62"/>
    </row>
    <row r="129" spans="6:80" x14ac:dyDescent="0.25">
      <c r="F129" s="64"/>
      <c r="T129" s="64"/>
      <c r="AD129" s="64"/>
      <c r="AM129" s="64"/>
      <c r="AW129" s="64"/>
      <c r="BF129" s="64"/>
      <c r="BI129" s="62" t="s">
        <v>6</v>
      </c>
      <c r="BJ129" s="62" t="s">
        <v>331</v>
      </c>
      <c r="BK129" s="62">
        <v>229443</v>
      </c>
      <c r="BL129" s="62">
        <v>4.0999999999999996</v>
      </c>
      <c r="BM129" s="62"/>
      <c r="BN129" s="62"/>
      <c r="BT129" s="64"/>
      <c r="BW129" s="62"/>
      <c r="BX129" s="62" t="s">
        <v>457</v>
      </c>
      <c r="BY129" s="62">
        <v>24805</v>
      </c>
      <c r="BZ129" s="62">
        <v>0.4</v>
      </c>
      <c r="CA129" s="62"/>
      <c r="CB129" s="62"/>
    </row>
    <row r="130" spans="6:80" x14ac:dyDescent="0.25">
      <c r="F130" s="64"/>
      <c r="T130" s="64"/>
      <c r="AD130" s="64"/>
      <c r="AM130" s="64"/>
      <c r="AW130" s="64"/>
      <c r="BF130" s="64"/>
      <c r="BI130" s="62"/>
      <c r="BJ130" s="62" t="s">
        <v>332</v>
      </c>
      <c r="BK130" s="62">
        <v>5289588</v>
      </c>
      <c r="BL130" s="62">
        <v>95.3</v>
      </c>
      <c r="BM130" s="62"/>
      <c r="BN130" s="62"/>
      <c r="BT130" s="64"/>
      <c r="BW130" s="62"/>
      <c r="BX130" s="62" t="s">
        <v>458</v>
      </c>
      <c r="BY130" s="62">
        <v>12402</v>
      </c>
      <c r="BZ130" s="62">
        <v>0.2</v>
      </c>
      <c r="CA130" s="62"/>
      <c r="CB130" s="62"/>
    </row>
    <row r="131" spans="6:80" x14ac:dyDescent="0.25">
      <c r="F131" s="64"/>
      <c r="T131" s="64"/>
      <c r="AD131" s="64"/>
      <c r="AM131" s="64"/>
      <c r="AW131" s="64"/>
      <c r="BF131" s="64"/>
      <c r="BI131" s="62"/>
      <c r="BJ131" s="62" t="s">
        <v>43</v>
      </c>
      <c r="BK131" s="62">
        <v>5519031</v>
      </c>
      <c r="BL131" s="62">
        <v>99.4</v>
      </c>
      <c r="BM131" s="62"/>
      <c r="BN131" s="62"/>
      <c r="BT131" s="64"/>
      <c r="BW131" s="62"/>
      <c r="BX131" s="62" t="s">
        <v>43</v>
      </c>
      <c r="BY131" s="62">
        <v>142627</v>
      </c>
      <c r="BZ131" s="62">
        <v>2.6</v>
      </c>
      <c r="CA131" s="62"/>
      <c r="CB131" s="62"/>
    </row>
    <row r="132" spans="6:80" x14ac:dyDescent="0.25">
      <c r="F132" s="64"/>
      <c r="T132" s="64"/>
      <c r="AD132" s="64"/>
      <c r="AM132" s="64"/>
      <c r="AW132" s="64"/>
      <c r="BF132" s="64"/>
      <c r="BI132" s="62" t="s">
        <v>69</v>
      </c>
      <c r="BJ132" s="62" t="s">
        <v>70</v>
      </c>
      <c r="BK132" s="62">
        <v>31006</v>
      </c>
      <c r="BL132" s="62">
        <v>0.6</v>
      </c>
      <c r="BM132" s="62"/>
      <c r="BN132" s="62"/>
      <c r="BT132" s="64"/>
      <c r="BW132" s="62" t="s">
        <v>69</v>
      </c>
      <c r="BX132" s="62" t="s">
        <v>70</v>
      </c>
      <c r="BY132" s="62">
        <v>5407410</v>
      </c>
      <c r="BZ132" s="62">
        <v>97.4</v>
      </c>
      <c r="CA132" s="62"/>
      <c r="CB132" s="62"/>
    </row>
    <row r="133" spans="6:80" x14ac:dyDescent="0.25">
      <c r="F133" s="64"/>
      <c r="T133" s="64"/>
      <c r="AD133" s="64"/>
      <c r="AM133" s="64"/>
      <c r="AW133" s="64"/>
      <c r="BF133" s="64"/>
      <c r="BI133" s="62" t="s">
        <v>43</v>
      </c>
      <c r="BJ133" s="62"/>
      <c r="BK133" s="62">
        <v>5550037</v>
      </c>
      <c r="BL133" s="62">
        <v>100</v>
      </c>
      <c r="BM133" s="62"/>
      <c r="BN133" s="62"/>
      <c r="BT133" s="64"/>
      <c r="BW133" s="62" t="s">
        <v>43</v>
      </c>
      <c r="BX133" s="62"/>
      <c r="BY133" s="62">
        <v>5550037</v>
      </c>
      <c r="BZ133" s="62">
        <v>100</v>
      </c>
      <c r="CA133" s="62"/>
      <c r="CB133" s="62"/>
    </row>
    <row r="134" spans="6:80" x14ac:dyDescent="0.25">
      <c r="F134" s="64"/>
      <c r="T134" s="64"/>
      <c r="AD134" s="64"/>
      <c r="AM134" s="64"/>
      <c r="AW134" s="64"/>
      <c r="BF134" s="64"/>
      <c r="BI134" s="62"/>
      <c r="BJ134" s="62"/>
      <c r="BK134" s="62"/>
      <c r="BL134" s="62"/>
      <c r="BM134" s="62"/>
      <c r="BN134" s="62"/>
      <c r="BT134" s="64"/>
      <c r="BW134" s="62"/>
      <c r="BX134" s="62"/>
      <c r="BY134" s="62"/>
      <c r="BZ134" s="62"/>
      <c r="CA134" s="62"/>
      <c r="CB134" s="62"/>
    </row>
    <row r="135" spans="6:80" x14ac:dyDescent="0.25">
      <c r="F135" s="64"/>
      <c r="T135" s="64"/>
      <c r="AD135" s="64"/>
      <c r="AM135" s="64"/>
      <c r="AW135" s="64"/>
      <c r="BF135" s="64"/>
      <c r="BI135" s="62"/>
      <c r="BJ135" s="62"/>
      <c r="BK135" s="62"/>
      <c r="BL135" s="62"/>
      <c r="BM135" s="62"/>
      <c r="BN135" s="62"/>
      <c r="BT135" s="64"/>
      <c r="BW135" s="62"/>
      <c r="BX135" s="62"/>
      <c r="BY135" s="62"/>
      <c r="BZ135" s="62"/>
      <c r="CA135" s="62"/>
      <c r="CB135" s="62"/>
    </row>
    <row r="136" spans="6:80" x14ac:dyDescent="0.25">
      <c r="F136" s="64"/>
      <c r="T136" s="64"/>
      <c r="AD136" s="64"/>
      <c r="AM136" s="64"/>
      <c r="AW136" s="64"/>
      <c r="BF136" s="64"/>
      <c r="BI136" s="62"/>
      <c r="BJ136" s="62"/>
      <c r="BK136" s="62"/>
      <c r="BL136" s="62"/>
      <c r="BM136" s="62"/>
      <c r="BN136" s="62"/>
      <c r="BT136" s="64"/>
      <c r="BW136" s="62"/>
      <c r="BX136" s="62"/>
      <c r="BY136" s="62"/>
      <c r="BZ136" s="62"/>
      <c r="CA136" s="62"/>
      <c r="CB136" s="62"/>
    </row>
    <row r="137" spans="6:80" x14ac:dyDescent="0.25">
      <c r="F137" s="64"/>
      <c r="T137" s="64"/>
      <c r="AD137" s="64"/>
      <c r="AM137" s="64"/>
      <c r="AW137" s="64"/>
      <c r="BF137" s="64"/>
      <c r="BI137" s="24" t="s">
        <v>345</v>
      </c>
      <c r="BJ137" s="62"/>
      <c r="BK137" s="62"/>
      <c r="BL137" s="62"/>
      <c r="BM137" s="62"/>
      <c r="BN137" s="62"/>
      <c r="BT137" s="64"/>
      <c r="BW137" s="24" t="s">
        <v>468</v>
      </c>
      <c r="BX137" s="62"/>
      <c r="BY137" s="62"/>
      <c r="BZ137" s="62"/>
      <c r="CA137" s="62"/>
      <c r="CB137" s="62"/>
    </row>
    <row r="138" spans="6:80" x14ac:dyDescent="0.25">
      <c r="F138" s="64"/>
      <c r="T138" s="64"/>
      <c r="AD138" s="64"/>
      <c r="AM138" s="64"/>
      <c r="AW138" s="64"/>
      <c r="BF138" s="64"/>
      <c r="BI138" s="62"/>
      <c r="BJ138" s="62"/>
      <c r="BK138" s="62" t="s">
        <v>3</v>
      </c>
      <c r="BL138" s="62" t="s">
        <v>4</v>
      </c>
      <c r="BM138" s="62"/>
      <c r="BN138" s="62"/>
      <c r="BT138" s="64"/>
      <c r="BW138" s="62"/>
      <c r="BX138" s="62"/>
      <c r="BY138" s="62" t="s">
        <v>3</v>
      </c>
      <c r="BZ138" s="62" t="s">
        <v>4</v>
      </c>
      <c r="CA138" s="62"/>
      <c r="CB138" s="62"/>
    </row>
    <row r="139" spans="6:80" x14ac:dyDescent="0.25">
      <c r="F139" s="64"/>
      <c r="T139" s="64"/>
      <c r="AD139" s="64"/>
      <c r="AM139" s="64"/>
      <c r="AW139" s="64"/>
      <c r="BF139" s="64"/>
      <c r="BI139" s="62" t="s">
        <v>6</v>
      </c>
      <c r="BJ139" s="62" t="s">
        <v>331</v>
      </c>
      <c r="BK139" s="62">
        <v>111621</v>
      </c>
      <c r="BL139" s="62">
        <v>2</v>
      </c>
      <c r="BM139" s="62"/>
      <c r="BN139" s="62"/>
      <c r="BT139" s="64"/>
      <c r="BW139" s="62" t="s">
        <v>6</v>
      </c>
      <c r="BX139" s="62" t="s">
        <v>454</v>
      </c>
      <c r="BY139" s="62">
        <v>192236</v>
      </c>
      <c r="BZ139" s="62">
        <v>3.5</v>
      </c>
      <c r="CA139" s="62"/>
      <c r="CB139" s="62"/>
    </row>
    <row r="140" spans="6:80" x14ac:dyDescent="0.25">
      <c r="F140" s="64"/>
      <c r="T140" s="64"/>
      <c r="AD140" s="64"/>
      <c r="AM140" s="64"/>
      <c r="AW140" s="64"/>
      <c r="BF140" s="64"/>
      <c r="BI140" s="62"/>
      <c r="BJ140" s="62" t="s">
        <v>332</v>
      </c>
      <c r="BK140" s="62">
        <v>5407410</v>
      </c>
      <c r="BL140" s="62">
        <v>97.4</v>
      </c>
      <c r="BM140" s="62"/>
      <c r="BN140" s="62"/>
      <c r="BT140" s="64"/>
      <c r="BW140" s="62"/>
      <c r="BX140" s="62" t="s">
        <v>455</v>
      </c>
      <c r="BY140" s="62">
        <v>1531686</v>
      </c>
      <c r="BZ140" s="62">
        <v>27.6</v>
      </c>
      <c r="CA140" s="62"/>
      <c r="CB140" s="62"/>
    </row>
    <row r="141" spans="6:80" x14ac:dyDescent="0.25">
      <c r="F141" s="64"/>
      <c r="T141" s="64"/>
      <c r="AD141" s="64"/>
      <c r="AM141" s="64"/>
      <c r="AW141" s="64"/>
      <c r="BF141" s="64"/>
      <c r="BI141" s="62"/>
      <c r="BJ141" s="62" t="s">
        <v>43</v>
      </c>
      <c r="BK141" s="62">
        <v>5519031</v>
      </c>
      <c r="BL141" s="62">
        <v>99.4</v>
      </c>
      <c r="BM141" s="62"/>
      <c r="BN141" s="62"/>
      <c r="BT141" s="64"/>
      <c r="BW141" s="62"/>
      <c r="BX141" s="62" t="s">
        <v>456</v>
      </c>
      <c r="BY141" s="62">
        <v>2040181</v>
      </c>
      <c r="BZ141" s="62">
        <v>36.799999999999997</v>
      </c>
      <c r="CA141" s="62"/>
      <c r="CB141" s="62"/>
    </row>
    <row r="142" spans="6:80" x14ac:dyDescent="0.25">
      <c r="F142" s="64"/>
      <c r="T142" s="64"/>
      <c r="AD142" s="64"/>
      <c r="AM142" s="64"/>
      <c r="AW142" s="64"/>
      <c r="BF142" s="64"/>
      <c r="BI142" s="62" t="s">
        <v>69</v>
      </c>
      <c r="BJ142" s="62" t="s">
        <v>70</v>
      </c>
      <c r="BK142" s="62">
        <v>31006</v>
      </c>
      <c r="BL142" s="62">
        <v>0.6</v>
      </c>
      <c r="BM142" s="62"/>
      <c r="BN142" s="62"/>
      <c r="BT142" s="64"/>
      <c r="BW142" s="62"/>
      <c r="BX142" s="62" t="s">
        <v>457</v>
      </c>
      <c r="BY142" s="62">
        <v>1364255</v>
      </c>
      <c r="BZ142" s="62">
        <v>24.6</v>
      </c>
      <c r="CA142" s="62"/>
      <c r="CB142" s="62"/>
    </row>
    <row r="143" spans="6:80" x14ac:dyDescent="0.25">
      <c r="F143" s="64"/>
      <c r="T143" s="64"/>
      <c r="AD143" s="64"/>
      <c r="AM143" s="64"/>
      <c r="AW143" s="64"/>
      <c r="BF143" s="64"/>
      <c r="BI143" s="62" t="s">
        <v>43</v>
      </c>
      <c r="BJ143" s="62"/>
      <c r="BK143" s="62">
        <v>5550037</v>
      </c>
      <c r="BL143" s="62">
        <v>100</v>
      </c>
      <c r="BM143" s="62"/>
      <c r="BN143" s="62"/>
      <c r="BT143" s="64"/>
      <c r="BW143" s="62"/>
      <c r="BX143" s="62" t="s">
        <v>458</v>
      </c>
      <c r="BY143" s="62">
        <v>235644</v>
      </c>
      <c r="BZ143" s="62">
        <v>4.2</v>
      </c>
      <c r="CA143" s="62"/>
      <c r="CB143" s="62"/>
    </row>
    <row r="144" spans="6:80" x14ac:dyDescent="0.25">
      <c r="F144" s="64"/>
      <c r="T144" s="64"/>
      <c r="AD144" s="64"/>
      <c r="AM144" s="64"/>
      <c r="AW144" s="64"/>
      <c r="BF144" s="64"/>
      <c r="BI144" s="62"/>
      <c r="BJ144" s="62"/>
      <c r="BK144" s="62"/>
      <c r="BL144" s="62"/>
      <c r="BM144" s="62"/>
      <c r="BN144" s="62"/>
      <c r="BT144" s="64"/>
      <c r="BW144" s="62"/>
      <c r="BX144" s="62" t="s">
        <v>43</v>
      </c>
      <c r="BY144" s="62">
        <v>5364002</v>
      </c>
      <c r="BZ144" s="62">
        <v>96.6</v>
      </c>
      <c r="CA144" s="62"/>
      <c r="CB144" s="62"/>
    </row>
    <row r="145" spans="6:80" x14ac:dyDescent="0.25">
      <c r="F145" s="64"/>
      <c r="T145" s="64"/>
      <c r="AD145" s="64"/>
      <c r="AM145" s="64"/>
      <c r="AW145" s="64"/>
      <c r="BF145" s="64"/>
      <c r="BI145" s="62"/>
      <c r="BJ145" s="62"/>
      <c r="BK145" s="62"/>
      <c r="BL145" s="62"/>
      <c r="BM145" s="62"/>
      <c r="BN145" s="62"/>
      <c r="BT145" s="64"/>
      <c r="BW145" s="62" t="s">
        <v>69</v>
      </c>
      <c r="BX145" s="62" t="s">
        <v>70</v>
      </c>
      <c r="BY145" s="62">
        <v>186035</v>
      </c>
      <c r="BZ145" s="62">
        <v>3.4</v>
      </c>
      <c r="CA145" s="62"/>
      <c r="CB145" s="62"/>
    </row>
    <row r="146" spans="6:80" x14ac:dyDescent="0.25">
      <c r="F146" s="64"/>
      <c r="T146" s="64"/>
      <c r="AD146" s="64"/>
      <c r="AM146" s="64"/>
      <c r="AW146" s="64"/>
      <c r="BF146" s="64"/>
      <c r="BI146" s="62"/>
      <c r="BJ146" s="62"/>
      <c r="BK146" s="62"/>
      <c r="BL146" s="62"/>
      <c r="BM146" s="62"/>
      <c r="BN146" s="62"/>
      <c r="BT146" s="64"/>
      <c r="BW146" s="62" t="s">
        <v>43</v>
      </c>
      <c r="BX146" s="62"/>
      <c r="BY146" s="62">
        <v>5550037</v>
      </c>
      <c r="BZ146" s="62">
        <v>100</v>
      </c>
      <c r="CA146" s="62"/>
      <c r="CB146" s="62"/>
    </row>
    <row r="147" spans="6:80" x14ac:dyDescent="0.25">
      <c r="F147" s="64"/>
      <c r="T147" s="64"/>
      <c r="AD147" s="64"/>
      <c r="AM147" s="64"/>
      <c r="AW147" s="64"/>
      <c r="BF147" s="64"/>
      <c r="BT147" s="64"/>
      <c r="BW147" s="62"/>
      <c r="BX147" s="62"/>
      <c r="BY147" s="62"/>
      <c r="BZ147" s="62"/>
      <c r="CA147" s="62"/>
      <c r="CB147" s="62"/>
    </row>
    <row r="148" spans="6:80" x14ac:dyDescent="0.25">
      <c r="F148" s="64"/>
      <c r="T148" s="64"/>
      <c r="AD148" s="64"/>
      <c r="AM148" s="64"/>
      <c r="AW148" s="64"/>
      <c r="BF148" s="64"/>
      <c r="BT148" s="64"/>
      <c r="BW148" s="62"/>
      <c r="BX148" s="62"/>
      <c r="BY148" s="62"/>
      <c r="BZ148" s="62"/>
      <c r="CA148" s="62"/>
      <c r="CB148" s="62"/>
    </row>
    <row r="149" spans="6:80" x14ac:dyDescent="0.25">
      <c r="F149" s="64"/>
      <c r="T149" s="64"/>
      <c r="AD149" s="64"/>
      <c r="AM149" s="64"/>
      <c r="AW149" s="64"/>
      <c r="BF149" s="64"/>
      <c r="BT149" s="64"/>
      <c r="BW149" s="62"/>
      <c r="BX149" s="62"/>
      <c r="BY149" s="62"/>
      <c r="BZ149" s="62"/>
      <c r="CA149" s="62"/>
      <c r="CB149" s="62"/>
    </row>
    <row r="150" spans="6:80" x14ac:dyDescent="0.25">
      <c r="F150" s="64"/>
      <c r="T150" s="64"/>
      <c r="AD150" s="64"/>
      <c r="AM150" s="64"/>
      <c r="AW150" s="64"/>
      <c r="BF150" s="64"/>
      <c r="BT150" s="64"/>
      <c r="BW150" s="24" t="s">
        <v>469</v>
      </c>
      <c r="BX150" s="62"/>
      <c r="BY150" s="62"/>
      <c r="BZ150" s="62"/>
      <c r="CA150" s="62"/>
      <c r="CB150" s="62"/>
    </row>
    <row r="151" spans="6:80" x14ac:dyDescent="0.25">
      <c r="F151" s="64"/>
      <c r="T151" s="64"/>
      <c r="AD151" s="64"/>
      <c r="AM151" s="64"/>
      <c r="AW151" s="64"/>
      <c r="BF151" s="64"/>
      <c r="BT151" s="64"/>
      <c r="BW151" s="62"/>
      <c r="BX151" s="62"/>
      <c r="BY151" s="62" t="s">
        <v>3</v>
      </c>
      <c r="BZ151" s="62" t="s">
        <v>4</v>
      </c>
      <c r="CA151" s="62"/>
      <c r="CB151" s="62"/>
    </row>
    <row r="152" spans="6:80" x14ac:dyDescent="0.25">
      <c r="F152" s="64"/>
      <c r="T152" s="64"/>
      <c r="AD152" s="64"/>
      <c r="AM152" s="64"/>
      <c r="AW152" s="64"/>
      <c r="BF152" s="64"/>
      <c r="BT152" s="64"/>
      <c r="BW152" s="62" t="s">
        <v>6</v>
      </c>
      <c r="BX152" s="62" t="s">
        <v>454</v>
      </c>
      <c r="BY152" s="62">
        <v>43408</v>
      </c>
      <c r="BZ152" s="62">
        <v>0.8</v>
      </c>
      <c r="CA152" s="62"/>
      <c r="CB152" s="62"/>
    </row>
    <row r="153" spans="6:80" x14ac:dyDescent="0.25">
      <c r="F153" s="64"/>
      <c r="T153" s="64"/>
      <c r="AD153" s="64"/>
      <c r="AM153" s="64"/>
      <c r="AW153" s="64"/>
      <c r="BF153" s="64"/>
      <c r="BT153" s="64"/>
      <c r="BW153" s="62"/>
      <c r="BX153" s="62" t="s">
        <v>455</v>
      </c>
      <c r="BY153" s="62">
        <v>310058</v>
      </c>
      <c r="BZ153" s="62">
        <v>5.6</v>
      </c>
      <c r="CA153" s="62"/>
      <c r="CB153" s="62"/>
    </row>
    <row r="154" spans="6:80" x14ac:dyDescent="0.25">
      <c r="F154" s="64"/>
      <c r="T154" s="64"/>
      <c r="AD154" s="64"/>
      <c r="AM154" s="64"/>
      <c r="AW154" s="64"/>
      <c r="BF154" s="64"/>
      <c r="BT154" s="64"/>
      <c r="BW154" s="62"/>
      <c r="BX154" s="62" t="s">
        <v>456</v>
      </c>
      <c r="BY154" s="62">
        <v>186035</v>
      </c>
      <c r="BZ154" s="62">
        <v>3.4</v>
      </c>
      <c r="CA154" s="62"/>
      <c r="CB154" s="62"/>
    </row>
    <row r="155" spans="6:80" x14ac:dyDescent="0.25">
      <c r="F155" s="64"/>
      <c r="T155" s="64"/>
      <c r="AD155" s="64"/>
      <c r="AM155" s="64"/>
      <c r="AW155" s="64"/>
      <c r="BF155" s="64"/>
      <c r="BT155" s="64"/>
      <c r="BW155" s="62"/>
      <c r="BX155" s="62" t="s">
        <v>457</v>
      </c>
      <c r="BY155" s="62">
        <v>43408</v>
      </c>
      <c r="BZ155" s="62">
        <v>0.8</v>
      </c>
      <c r="CA155" s="62"/>
      <c r="CB155" s="62"/>
    </row>
    <row r="156" spans="6:80" x14ac:dyDescent="0.25">
      <c r="F156" s="64"/>
      <c r="T156" s="64"/>
      <c r="AD156" s="64"/>
      <c r="AM156" s="64"/>
      <c r="AW156" s="64"/>
      <c r="BF156" s="64"/>
      <c r="BT156" s="64"/>
      <c r="BW156" s="62"/>
      <c r="BX156" s="62" t="s">
        <v>458</v>
      </c>
      <c r="BY156" s="62">
        <v>68213</v>
      </c>
      <c r="BZ156" s="62">
        <v>1.2</v>
      </c>
      <c r="CA156" s="62"/>
      <c r="CB156" s="62"/>
    </row>
    <row r="157" spans="6:80" x14ac:dyDescent="0.25">
      <c r="F157" s="64"/>
      <c r="T157" s="64"/>
      <c r="AD157" s="64"/>
      <c r="AM157" s="64"/>
      <c r="AW157" s="64"/>
      <c r="BF157" s="64"/>
      <c r="BT157" s="64"/>
      <c r="BW157" s="62"/>
      <c r="BX157" s="62" t="s">
        <v>43</v>
      </c>
      <c r="BY157" s="62">
        <v>651122</v>
      </c>
      <c r="BZ157" s="62">
        <v>11.7</v>
      </c>
      <c r="CA157" s="62"/>
      <c r="CB157" s="62"/>
    </row>
    <row r="158" spans="6:80" x14ac:dyDescent="0.25">
      <c r="F158" s="64"/>
      <c r="T158" s="64"/>
      <c r="AD158" s="64"/>
      <c r="AM158" s="64"/>
      <c r="AW158" s="64"/>
      <c r="BF158" s="64"/>
      <c r="BT158" s="64"/>
      <c r="BW158" s="62" t="s">
        <v>69</v>
      </c>
      <c r="BX158" s="62" t="s">
        <v>70</v>
      </c>
      <c r="BY158" s="62">
        <v>4898915</v>
      </c>
      <c r="BZ158" s="62">
        <v>88.3</v>
      </c>
      <c r="CA158" s="62"/>
      <c r="CB158" s="62"/>
    </row>
    <row r="159" spans="6:80" x14ac:dyDescent="0.25">
      <c r="F159" s="64"/>
      <c r="T159" s="64"/>
      <c r="AD159" s="64"/>
      <c r="AM159" s="64"/>
      <c r="AW159" s="64"/>
      <c r="BF159" s="64"/>
      <c r="BT159" s="64"/>
      <c r="BW159" s="62" t="s">
        <v>43</v>
      </c>
      <c r="BX159" s="62"/>
      <c r="BY159" s="62">
        <v>5550037</v>
      </c>
      <c r="BZ159" s="62">
        <v>100</v>
      </c>
      <c r="CA159" s="62"/>
      <c r="CB159" s="62"/>
    </row>
    <row r="160" spans="6:80" x14ac:dyDescent="0.25">
      <c r="F160" s="64"/>
      <c r="T160" s="64"/>
      <c r="AD160" s="64"/>
      <c r="AM160" s="64"/>
      <c r="AW160" s="64"/>
      <c r="BF160" s="64"/>
      <c r="BT160" s="64"/>
      <c r="BW160" s="62"/>
      <c r="BX160" s="62"/>
      <c r="BY160" s="62"/>
      <c r="BZ160" s="62"/>
      <c r="CA160" s="62"/>
      <c r="CB160" s="62"/>
    </row>
    <row r="161" spans="6:80" x14ac:dyDescent="0.25">
      <c r="F161" s="64"/>
      <c r="T161" s="64"/>
      <c r="AD161" s="64"/>
      <c r="AM161" s="64"/>
      <c r="AW161" s="64"/>
      <c r="BF161" s="64"/>
      <c r="BT161" s="64"/>
      <c r="BW161" s="62"/>
      <c r="BX161" s="62"/>
      <c r="BY161" s="62"/>
      <c r="BZ161" s="62"/>
      <c r="CA161" s="62"/>
      <c r="CB161" s="62"/>
    </row>
    <row r="162" spans="6:80" x14ac:dyDescent="0.25">
      <c r="F162" s="64"/>
      <c r="T162" s="64"/>
      <c r="AD162" s="64"/>
      <c r="AM162" s="64"/>
      <c r="AW162" s="64"/>
      <c r="BF162" s="64"/>
      <c r="BT162" s="64"/>
      <c r="BW162" s="62"/>
      <c r="BX162" s="62"/>
      <c r="BY162" s="62"/>
      <c r="BZ162" s="62"/>
      <c r="CA162" s="62"/>
      <c r="CB162" s="62"/>
    </row>
    <row r="163" spans="6:80" x14ac:dyDescent="0.25">
      <c r="F163" s="64"/>
      <c r="T163" s="64"/>
      <c r="AD163" s="64"/>
      <c r="AM163" s="64"/>
      <c r="AW163" s="64"/>
      <c r="BF163" s="64"/>
      <c r="BT163" s="64"/>
      <c r="BW163" s="24" t="s">
        <v>470</v>
      </c>
      <c r="BX163" s="62"/>
      <c r="BY163" s="62"/>
      <c r="BZ163" s="62"/>
      <c r="CA163" s="62"/>
      <c r="CB163" s="62"/>
    </row>
    <row r="164" spans="6:80" x14ac:dyDescent="0.25">
      <c r="F164" s="64"/>
      <c r="T164" s="64"/>
      <c r="AD164" s="64"/>
      <c r="AM164" s="64"/>
      <c r="AW164" s="64"/>
      <c r="BF164" s="64"/>
      <c r="BT164" s="64"/>
      <c r="BW164" s="62"/>
      <c r="BX164" s="62"/>
      <c r="BY164" s="62" t="s">
        <v>3</v>
      </c>
      <c r="BZ164" s="62" t="s">
        <v>4</v>
      </c>
      <c r="CA164" s="62"/>
      <c r="CB164" s="62"/>
    </row>
    <row r="165" spans="6:80" x14ac:dyDescent="0.25">
      <c r="F165" s="64"/>
      <c r="T165" s="64"/>
      <c r="AD165" s="64"/>
      <c r="AM165" s="64"/>
      <c r="AW165" s="64"/>
      <c r="BF165" s="64"/>
      <c r="BT165" s="64"/>
      <c r="BW165" s="62" t="s">
        <v>6</v>
      </c>
      <c r="BX165" s="62" t="s">
        <v>454</v>
      </c>
      <c r="BY165" s="62">
        <v>43408</v>
      </c>
      <c r="BZ165" s="62">
        <v>0.8</v>
      </c>
      <c r="CA165" s="62"/>
      <c r="CB165" s="62"/>
    </row>
    <row r="166" spans="6:80" x14ac:dyDescent="0.25">
      <c r="F166" s="64"/>
      <c r="T166" s="64"/>
      <c r="AD166" s="64"/>
      <c r="AM166" s="64"/>
      <c r="AW166" s="64"/>
      <c r="BF166" s="64"/>
      <c r="BT166" s="64"/>
      <c r="BW166" s="62"/>
      <c r="BX166" s="62" t="s">
        <v>455</v>
      </c>
      <c r="BY166" s="62">
        <v>99219</v>
      </c>
      <c r="BZ166" s="62">
        <v>1.8</v>
      </c>
      <c r="CA166" s="62"/>
      <c r="CB166" s="62"/>
    </row>
    <row r="167" spans="6:80" x14ac:dyDescent="0.25">
      <c r="F167" s="64"/>
      <c r="T167" s="64"/>
      <c r="AD167" s="64"/>
      <c r="AM167" s="64"/>
      <c r="AW167" s="64"/>
      <c r="BF167" s="64"/>
      <c r="BT167" s="64"/>
      <c r="BW167" s="62"/>
      <c r="BX167" s="62" t="s">
        <v>456</v>
      </c>
      <c r="BY167" s="62">
        <v>62012</v>
      </c>
      <c r="BZ167" s="62">
        <v>1.1000000000000001</v>
      </c>
      <c r="CA167" s="62"/>
      <c r="CB167" s="62"/>
    </row>
    <row r="168" spans="6:80" x14ac:dyDescent="0.25">
      <c r="F168" s="64"/>
      <c r="T168" s="64"/>
      <c r="AD168" s="64"/>
      <c r="AM168" s="64"/>
      <c r="AW168" s="64"/>
      <c r="BF168" s="64"/>
      <c r="BT168" s="64"/>
      <c r="BW168" s="62"/>
      <c r="BX168" s="62" t="s">
        <v>457</v>
      </c>
      <c r="BY168" s="62">
        <v>12402</v>
      </c>
      <c r="BZ168" s="62">
        <v>0.2</v>
      </c>
      <c r="CA168" s="62"/>
      <c r="CB168" s="62"/>
    </row>
    <row r="169" spans="6:80" x14ac:dyDescent="0.25">
      <c r="F169" s="64"/>
      <c r="T169" s="64"/>
      <c r="AD169" s="64"/>
      <c r="AM169" s="64"/>
      <c r="AW169" s="64"/>
      <c r="BF169" s="64"/>
      <c r="BT169" s="64"/>
      <c r="BW169" s="62"/>
      <c r="BX169" s="62" t="s">
        <v>458</v>
      </c>
      <c r="BY169" s="62">
        <v>12402</v>
      </c>
      <c r="BZ169" s="62">
        <v>0.2</v>
      </c>
      <c r="CA169" s="62"/>
      <c r="CB169" s="62"/>
    </row>
    <row r="170" spans="6:80" x14ac:dyDescent="0.25">
      <c r="F170" s="64"/>
      <c r="T170" s="64"/>
      <c r="AD170" s="64"/>
      <c r="AM170" s="64"/>
      <c r="AW170" s="64"/>
      <c r="BF170" s="64"/>
      <c r="BT170" s="64"/>
      <c r="BW170" s="62"/>
      <c r="BX170" s="62" t="s">
        <v>43</v>
      </c>
      <c r="BY170" s="62">
        <v>229443</v>
      </c>
      <c r="BZ170" s="62">
        <v>4.0999999999999996</v>
      </c>
      <c r="CA170" s="62"/>
      <c r="CB170" s="62"/>
    </row>
    <row r="171" spans="6:80" x14ac:dyDescent="0.25">
      <c r="F171" s="64"/>
      <c r="T171" s="64"/>
      <c r="AD171" s="64"/>
      <c r="AM171" s="64"/>
      <c r="AW171" s="64"/>
      <c r="BF171" s="64"/>
      <c r="BT171" s="64"/>
      <c r="BW171" s="62" t="s">
        <v>69</v>
      </c>
      <c r="BX171" s="62" t="s">
        <v>70</v>
      </c>
      <c r="BY171" s="62">
        <v>5320594</v>
      </c>
      <c r="BZ171" s="62">
        <v>95.9</v>
      </c>
      <c r="CA171" s="62"/>
      <c r="CB171" s="62"/>
    </row>
    <row r="172" spans="6:80" x14ac:dyDescent="0.25">
      <c r="F172" s="64"/>
      <c r="T172" s="64"/>
      <c r="AD172" s="64"/>
      <c r="AM172" s="64"/>
      <c r="AW172" s="64"/>
      <c r="BF172" s="64"/>
      <c r="BT172" s="64"/>
      <c r="BW172" s="62" t="s">
        <v>43</v>
      </c>
      <c r="BX172" s="62"/>
      <c r="BY172" s="62">
        <v>5550037</v>
      </c>
      <c r="BZ172" s="62">
        <v>100</v>
      </c>
      <c r="CA172" s="62"/>
      <c r="CB172" s="62"/>
    </row>
    <row r="173" spans="6:80" x14ac:dyDescent="0.25">
      <c r="F173" s="64"/>
      <c r="T173" s="64"/>
      <c r="AD173" s="64"/>
      <c r="AM173" s="64"/>
      <c r="AW173" s="64"/>
      <c r="BF173" s="64"/>
      <c r="BT173" s="64"/>
      <c r="BW173" s="62"/>
      <c r="BX173" s="62"/>
      <c r="BY173" s="62"/>
      <c r="BZ173" s="62"/>
      <c r="CA173" s="62"/>
      <c r="CB173" s="62"/>
    </row>
    <row r="174" spans="6:80" x14ac:dyDescent="0.25">
      <c r="F174" s="64"/>
      <c r="T174" s="64"/>
      <c r="AD174" s="64"/>
      <c r="AM174" s="64"/>
      <c r="AW174" s="64"/>
      <c r="BF174" s="64"/>
      <c r="BT174" s="64"/>
      <c r="BW174" s="62"/>
      <c r="BX174" s="62"/>
      <c r="BY174" s="62"/>
      <c r="BZ174" s="62"/>
      <c r="CA174" s="62"/>
      <c r="CB174" s="62"/>
    </row>
    <row r="175" spans="6:80" x14ac:dyDescent="0.25">
      <c r="F175" s="64"/>
      <c r="T175" s="64"/>
      <c r="AD175" s="64"/>
      <c r="AM175" s="64"/>
      <c r="AW175" s="64"/>
      <c r="BF175" s="64"/>
      <c r="BT175" s="64"/>
      <c r="BW175" s="62"/>
      <c r="BX175" s="62"/>
      <c r="BY175" s="62"/>
      <c r="BZ175" s="62"/>
      <c r="CA175" s="62"/>
      <c r="CB175" s="62"/>
    </row>
    <row r="176" spans="6:80" x14ac:dyDescent="0.25">
      <c r="F176" s="64"/>
      <c r="T176" s="64"/>
      <c r="AD176" s="64"/>
      <c r="AM176" s="64"/>
      <c r="AW176" s="64"/>
      <c r="BF176" s="64"/>
      <c r="BT176" s="64"/>
      <c r="BW176" s="24" t="s">
        <v>471</v>
      </c>
      <c r="BX176" s="62"/>
      <c r="BY176" s="62"/>
      <c r="BZ176" s="62"/>
      <c r="CA176" s="62"/>
      <c r="CB176" s="62"/>
    </row>
    <row r="177" spans="6:80" x14ac:dyDescent="0.25">
      <c r="F177" s="64"/>
      <c r="T177" s="64"/>
      <c r="AD177" s="64"/>
      <c r="AM177" s="64"/>
      <c r="AW177" s="64"/>
      <c r="BF177" s="64"/>
      <c r="BT177" s="64"/>
      <c r="BW177" s="62"/>
      <c r="BX177" s="62"/>
      <c r="BY177" s="62" t="s">
        <v>3</v>
      </c>
      <c r="BZ177" s="62" t="s">
        <v>4</v>
      </c>
      <c r="CA177" s="62"/>
      <c r="CB177" s="62"/>
    </row>
    <row r="178" spans="6:80" x14ac:dyDescent="0.25">
      <c r="F178" s="64"/>
      <c r="T178" s="64"/>
      <c r="AD178" s="64"/>
      <c r="AM178" s="64"/>
      <c r="AW178" s="64"/>
      <c r="BF178" s="64"/>
      <c r="BT178" s="64"/>
      <c r="BW178" s="62" t="s">
        <v>6</v>
      </c>
      <c r="BX178" s="62" t="s">
        <v>454</v>
      </c>
      <c r="BY178" s="62">
        <v>18603</v>
      </c>
      <c r="BZ178" s="62">
        <v>0.3</v>
      </c>
      <c r="CA178" s="62"/>
      <c r="CB178" s="62"/>
    </row>
    <row r="179" spans="6:80" x14ac:dyDescent="0.25">
      <c r="F179" s="64"/>
      <c r="T179" s="64"/>
      <c r="AD179" s="64"/>
      <c r="AM179" s="64"/>
      <c r="AW179" s="64"/>
      <c r="BF179" s="64"/>
      <c r="BT179" s="64"/>
      <c r="BW179" s="62"/>
      <c r="BX179" s="62" t="s">
        <v>455</v>
      </c>
      <c r="BY179" s="62">
        <v>49609</v>
      </c>
      <c r="BZ179" s="62">
        <v>0.9</v>
      </c>
      <c r="CA179" s="62"/>
      <c r="CB179" s="62"/>
    </row>
    <row r="180" spans="6:80" x14ac:dyDescent="0.25">
      <c r="F180" s="64"/>
      <c r="T180" s="64"/>
      <c r="AD180" s="64"/>
      <c r="AM180" s="64"/>
      <c r="AW180" s="64"/>
      <c r="BF180" s="64"/>
      <c r="BT180" s="64"/>
      <c r="BW180" s="62"/>
      <c r="BX180" s="62" t="s">
        <v>456</v>
      </c>
      <c r="BY180" s="62">
        <v>37207</v>
      </c>
      <c r="BZ180" s="62">
        <v>0.7</v>
      </c>
      <c r="CA180" s="62"/>
      <c r="CB180" s="62"/>
    </row>
    <row r="181" spans="6:80" x14ac:dyDescent="0.25">
      <c r="F181" s="64"/>
      <c r="T181" s="64"/>
      <c r="AD181" s="64"/>
      <c r="AM181" s="64"/>
      <c r="AW181" s="64"/>
      <c r="BF181" s="64"/>
      <c r="BT181" s="64"/>
      <c r="BW181" s="62"/>
      <c r="BX181" s="62" t="s">
        <v>457</v>
      </c>
      <c r="BY181" s="62">
        <v>12402</v>
      </c>
      <c r="BZ181" s="62">
        <v>0.2</v>
      </c>
      <c r="CA181" s="62"/>
      <c r="CB181" s="62"/>
    </row>
    <row r="182" spans="6:80" x14ac:dyDescent="0.25">
      <c r="F182" s="64"/>
      <c r="T182" s="64"/>
      <c r="AD182" s="64"/>
      <c r="AM182" s="64"/>
      <c r="AW182" s="64"/>
      <c r="BF182" s="64"/>
      <c r="BT182" s="64"/>
      <c r="BW182" s="62"/>
      <c r="BX182" s="62" t="s">
        <v>43</v>
      </c>
      <c r="BY182" s="62">
        <v>117822</v>
      </c>
      <c r="BZ182" s="62">
        <v>2.1</v>
      </c>
      <c r="CA182" s="62"/>
      <c r="CB182" s="62"/>
    </row>
    <row r="183" spans="6:80" x14ac:dyDescent="0.25">
      <c r="F183" s="64"/>
      <c r="T183" s="64"/>
      <c r="AD183" s="64"/>
      <c r="AM183" s="64"/>
      <c r="AW183" s="64"/>
      <c r="BF183" s="64"/>
      <c r="BT183" s="64"/>
      <c r="BW183" s="62" t="s">
        <v>69</v>
      </c>
      <c r="BX183" s="62" t="s">
        <v>70</v>
      </c>
      <c r="BY183" s="62">
        <v>5432215</v>
      </c>
      <c r="BZ183" s="62">
        <v>97.9</v>
      </c>
      <c r="CA183" s="62"/>
      <c r="CB183" s="62"/>
    </row>
    <row r="184" spans="6:80" x14ac:dyDescent="0.25">
      <c r="F184" s="64"/>
      <c r="T184" s="64"/>
      <c r="AD184" s="64"/>
      <c r="AM184" s="64"/>
      <c r="AW184" s="64"/>
      <c r="BF184" s="64"/>
      <c r="BT184" s="64"/>
      <c r="BW184" s="62" t="s">
        <v>43</v>
      </c>
      <c r="BX184" s="62"/>
      <c r="BY184" s="62">
        <v>5550037</v>
      </c>
      <c r="BZ184" s="62">
        <v>100</v>
      </c>
      <c r="CA184" s="62"/>
      <c r="CB184" s="62"/>
    </row>
    <row r="185" spans="6:80" x14ac:dyDescent="0.25">
      <c r="F185" s="64"/>
      <c r="T185" s="64"/>
      <c r="AD185" s="64"/>
      <c r="AM185" s="64"/>
      <c r="AW185" s="64"/>
      <c r="BF185" s="64"/>
      <c r="BT185" s="64"/>
      <c r="BW185" s="62"/>
      <c r="BX185" s="62"/>
      <c r="BY185" s="62"/>
      <c r="BZ185" s="62"/>
      <c r="CA185" s="62"/>
      <c r="CB185" s="62"/>
    </row>
    <row r="186" spans="6:80" x14ac:dyDescent="0.25">
      <c r="F186" s="64"/>
      <c r="T186" s="64"/>
      <c r="AD186" s="64"/>
      <c r="AM186" s="64"/>
      <c r="AW186" s="64"/>
      <c r="BF186" s="64"/>
      <c r="BT186" s="64"/>
      <c r="BW186" s="62"/>
      <c r="BX186" s="62"/>
      <c r="BY186" s="62"/>
      <c r="BZ186" s="62"/>
      <c r="CA186" s="62"/>
      <c r="CB186" s="62"/>
    </row>
    <row r="187" spans="6:80" x14ac:dyDescent="0.25">
      <c r="F187" s="64"/>
      <c r="T187" s="64"/>
      <c r="AD187" s="64"/>
      <c r="AM187" s="64"/>
      <c r="AW187" s="64"/>
      <c r="BF187" s="64"/>
      <c r="BT187" s="64"/>
      <c r="BW187" s="62"/>
      <c r="BX187" s="62"/>
      <c r="BY187" s="62"/>
      <c r="BZ187" s="62"/>
      <c r="CA187" s="62"/>
      <c r="CB187" s="62"/>
    </row>
    <row r="188" spans="6:80" x14ac:dyDescent="0.25">
      <c r="F188" s="64"/>
      <c r="T188" s="64"/>
      <c r="AD188" s="64"/>
      <c r="AM188" s="64"/>
      <c r="AW188" s="64"/>
      <c r="BF188" s="64"/>
      <c r="BT188" s="64"/>
    </row>
    <row r="189" spans="6:80" x14ac:dyDescent="0.25">
      <c r="F189" s="64"/>
      <c r="T189" s="64"/>
      <c r="AD189" s="64"/>
      <c r="AM189" s="64"/>
      <c r="AW189" s="64"/>
      <c r="BF189" s="64"/>
      <c r="BT189" s="64"/>
    </row>
    <row r="190" spans="6:80" x14ac:dyDescent="0.25">
      <c r="F190" s="64"/>
      <c r="T190" s="64"/>
      <c r="AD190" s="64"/>
      <c r="AM190" s="64"/>
      <c r="AW190" s="64"/>
      <c r="BF190" s="64"/>
      <c r="BT190" s="64"/>
    </row>
    <row r="191" spans="6:80" x14ac:dyDescent="0.25">
      <c r="F191" s="64"/>
      <c r="T191" s="64"/>
      <c r="AD191" s="64"/>
      <c r="AM191" s="64"/>
      <c r="AW191" s="64"/>
      <c r="BF191" s="64"/>
      <c r="BT191" s="64"/>
    </row>
    <row r="192" spans="6:80" x14ac:dyDescent="0.25">
      <c r="F192" s="64"/>
      <c r="T192" s="64"/>
      <c r="AD192" s="64"/>
      <c r="AM192" s="64"/>
      <c r="AW192" s="64"/>
      <c r="BF192" s="64"/>
      <c r="BT192" s="64"/>
    </row>
    <row r="193" spans="6:72" x14ac:dyDescent="0.25">
      <c r="F193" s="64"/>
      <c r="T193" s="64"/>
      <c r="AD193" s="64"/>
      <c r="AM193" s="64"/>
      <c r="AW193" s="64"/>
      <c r="BF193" s="64"/>
      <c r="BT193" s="64"/>
    </row>
    <row r="194" spans="6:72" x14ac:dyDescent="0.25">
      <c r="F194" s="64"/>
      <c r="T194" s="64"/>
      <c r="AD194" s="64"/>
      <c r="AM194" s="64"/>
      <c r="AW194" s="64"/>
      <c r="BF194" s="64"/>
      <c r="BT194" s="64"/>
    </row>
    <row r="195" spans="6:72" x14ac:dyDescent="0.25">
      <c r="F195" s="64"/>
      <c r="T195" s="64"/>
      <c r="AD195" s="64"/>
      <c r="AM195" s="64"/>
      <c r="AW195" s="64"/>
      <c r="BF195" s="64"/>
      <c r="BT195" s="64"/>
    </row>
    <row r="196" spans="6:72" x14ac:dyDescent="0.25">
      <c r="F196" s="64"/>
      <c r="T196" s="64"/>
      <c r="AD196" s="64"/>
      <c r="AM196" s="64"/>
      <c r="AW196" s="64"/>
      <c r="BF196" s="64"/>
      <c r="BT196" s="64"/>
    </row>
    <row r="197" spans="6:72" x14ac:dyDescent="0.25">
      <c r="F197" s="64"/>
      <c r="T197" s="64"/>
      <c r="AD197" s="64"/>
      <c r="AM197" s="64"/>
      <c r="AW197" s="64"/>
      <c r="BF197" s="64"/>
      <c r="BT197" s="64"/>
    </row>
    <row r="198" spans="6:72" x14ac:dyDescent="0.25">
      <c r="F198" s="64"/>
      <c r="T198" s="64"/>
      <c r="AD198" s="64"/>
      <c r="AM198" s="64"/>
      <c r="AW198" s="64"/>
      <c r="BF198" s="64"/>
      <c r="BT198" s="64"/>
    </row>
    <row r="199" spans="6:72" x14ac:dyDescent="0.25">
      <c r="F199" s="64"/>
      <c r="T199" s="64"/>
      <c r="AD199" s="64"/>
      <c r="AM199" s="64"/>
      <c r="AW199" s="64"/>
      <c r="BF199" s="64"/>
      <c r="BT199" s="64"/>
    </row>
    <row r="200" spans="6:72" x14ac:dyDescent="0.25">
      <c r="F200" s="64"/>
      <c r="T200" s="64"/>
      <c r="AD200" s="64"/>
      <c r="AM200" s="64"/>
      <c r="AW200" s="64"/>
      <c r="BF200" s="64"/>
      <c r="BT200" s="64"/>
    </row>
    <row r="201" spans="6:72" x14ac:dyDescent="0.25">
      <c r="F201" s="64"/>
      <c r="T201" s="64"/>
      <c r="AD201" s="64"/>
      <c r="AM201" s="64"/>
      <c r="AW201" s="64"/>
      <c r="BF201" s="64"/>
      <c r="BT201" s="64"/>
    </row>
    <row r="202" spans="6:72" x14ac:dyDescent="0.25">
      <c r="F202" s="64"/>
      <c r="T202" s="64"/>
      <c r="AD202" s="64"/>
      <c r="AM202" s="64"/>
      <c r="AW202" s="64"/>
      <c r="BF202" s="64"/>
      <c r="BT202" s="64"/>
    </row>
    <row r="203" spans="6:72" x14ac:dyDescent="0.25">
      <c r="F203" s="64"/>
      <c r="T203" s="64"/>
      <c r="AD203" s="64"/>
      <c r="AM203" s="64"/>
      <c r="AW203" s="64"/>
      <c r="BF203" s="64"/>
      <c r="BT203" s="64"/>
    </row>
    <row r="204" spans="6:72" x14ac:dyDescent="0.25">
      <c r="F204" s="64"/>
      <c r="T204" s="64"/>
      <c r="AD204" s="64"/>
      <c r="AM204" s="64"/>
      <c r="AW204" s="64"/>
      <c r="BF204" s="64"/>
      <c r="BT204" s="64"/>
    </row>
    <row r="205" spans="6:72" x14ac:dyDescent="0.25">
      <c r="F205" s="64"/>
      <c r="T205" s="64"/>
      <c r="AD205" s="64"/>
      <c r="AM205" s="64"/>
      <c r="AW205" s="64"/>
      <c r="BF205" s="64"/>
      <c r="BT205" s="64"/>
    </row>
    <row r="206" spans="6:72" x14ac:dyDescent="0.25">
      <c r="F206" s="64"/>
      <c r="T206" s="64"/>
      <c r="AD206" s="64"/>
      <c r="AM206" s="64"/>
      <c r="AW206" s="64"/>
      <c r="BF206" s="64"/>
      <c r="BT206" s="64"/>
    </row>
    <row r="207" spans="6:72" x14ac:dyDescent="0.25">
      <c r="F207" s="64"/>
      <c r="T207" s="64"/>
      <c r="AD207" s="64"/>
      <c r="AM207" s="64"/>
      <c r="AW207" s="64"/>
      <c r="BF207" s="64"/>
      <c r="BT207" s="64"/>
    </row>
    <row r="208" spans="6:72" x14ac:dyDescent="0.25">
      <c r="F208" s="64"/>
      <c r="T208" s="64"/>
      <c r="AD208" s="64"/>
      <c r="AM208" s="64"/>
      <c r="AW208" s="64"/>
      <c r="BF208" s="64"/>
      <c r="BT208" s="64"/>
    </row>
    <row r="209" spans="6:72" x14ac:dyDescent="0.25">
      <c r="F209" s="64"/>
      <c r="T209" s="64"/>
      <c r="AD209" s="64"/>
      <c r="AM209" s="64"/>
      <c r="AW209" s="64"/>
      <c r="BF209" s="64"/>
      <c r="BT209" s="64"/>
    </row>
    <row r="210" spans="6:72" x14ac:dyDescent="0.25">
      <c r="F210" s="64"/>
      <c r="T210" s="64"/>
      <c r="AD210" s="64"/>
      <c r="AM210" s="64"/>
      <c r="AW210" s="64"/>
      <c r="BF210" s="64"/>
      <c r="BT210" s="64"/>
    </row>
    <row r="211" spans="6:72" x14ac:dyDescent="0.25">
      <c r="F211" s="64"/>
      <c r="T211" s="64"/>
      <c r="AD211" s="64"/>
      <c r="AM211" s="64"/>
      <c r="AW211" s="64"/>
      <c r="BF211" s="64"/>
      <c r="BT211" s="64"/>
    </row>
    <row r="212" spans="6:72" x14ac:dyDescent="0.25">
      <c r="F212" s="64"/>
      <c r="T212" s="64"/>
      <c r="AD212" s="64"/>
      <c r="AM212" s="64"/>
      <c r="AW212" s="64"/>
      <c r="BF212" s="64"/>
      <c r="BT212" s="64"/>
    </row>
    <row r="213" spans="6:72" x14ac:dyDescent="0.25">
      <c r="F213" s="64"/>
      <c r="T213" s="64"/>
      <c r="AD213" s="64"/>
      <c r="AM213" s="64"/>
      <c r="AW213" s="64"/>
      <c r="BF213" s="64"/>
      <c r="BT213" s="64"/>
    </row>
    <row r="214" spans="6:72" x14ac:dyDescent="0.25">
      <c r="F214" s="64"/>
      <c r="T214" s="64"/>
      <c r="AD214" s="64"/>
      <c r="AM214" s="64"/>
      <c r="AW214" s="64"/>
      <c r="BF214" s="64"/>
      <c r="BT214" s="64"/>
    </row>
    <row r="215" spans="6:72" x14ac:dyDescent="0.25">
      <c r="F215" s="64"/>
      <c r="T215" s="64"/>
      <c r="AD215" s="64"/>
      <c r="AM215" s="64"/>
      <c r="AW215" s="64"/>
      <c r="BF215" s="64"/>
      <c r="BT215" s="64"/>
    </row>
    <row r="216" spans="6:72" x14ac:dyDescent="0.25">
      <c r="F216" s="64"/>
      <c r="T216" s="64"/>
      <c r="AD216" s="64"/>
      <c r="AM216" s="64"/>
      <c r="AW216" s="64"/>
      <c r="BF216" s="64"/>
      <c r="BT216" s="64"/>
    </row>
    <row r="217" spans="6:72" x14ac:dyDescent="0.25">
      <c r="F217" s="64"/>
      <c r="T217" s="64"/>
      <c r="AD217" s="64"/>
      <c r="AM217" s="64"/>
      <c r="AW217" s="64"/>
      <c r="BF217" s="64"/>
      <c r="BT217" s="64"/>
    </row>
    <row r="218" spans="6:72" x14ac:dyDescent="0.25">
      <c r="F218" s="64"/>
      <c r="T218" s="64"/>
      <c r="AD218" s="64"/>
      <c r="AM218" s="64"/>
      <c r="AW218" s="64"/>
      <c r="BF218" s="64"/>
      <c r="BT218" s="64"/>
    </row>
    <row r="219" spans="6:72" x14ac:dyDescent="0.25">
      <c r="F219" s="64"/>
      <c r="T219" s="64"/>
      <c r="AD219" s="64"/>
      <c r="AM219" s="64"/>
      <c r="AW219" s="64"/>
      <c r="BF219" s="64"/>
      <c r="BT219" s="64"/>
    </row>
    <row r="220" spans="6:72" x14ac:dyDescent="0.25">
      <c r="F220" s="64"/>
      <c r="T220" s="64"/>
      <c r="AD220" s="64"/>
      <c r="AM220" s="64"/>
      <c r="AW220" s="64"/>
      <c r="BF220" s="64"/>
      <c r="BT220" s="64"/>
    </row>
    <row r="221" spans="6:72" x14ac:dyDescent="0.25">
      <c r="F221" s="64"/>
      <c r="T221" s="64"/>
      <c r="AD221" s="64"/>
      <c r="AM221" s="64"/>
      <c r="AW221" s="64"/>
      <c r="BF221" s="64"/>
      <c r="BT221" s="64"/>
    </row>
    <row r="222" spans="6:72" x14ac:dyDescent="0.25">
      <c r="F222" s="64"/>
      <c r="T222" s="64"/>
      <c r="AD222" s="64"/>
      <c r="AM222" s="64"/>
      <c r="AW222" s="64"/>
      <c r="BF222" s="64"/>
      <c r="BT222" s="64"/>
    </row>
    <row r="223" spans="6:72" x14ac:dyDescent="0.25">
      <c r="F223" s="64"/>
      <c r="T223" s="64"/>
      <c r="AD223" s="64"/>
      <c r="AM223" s="64"/>
      <c r="AW223" s="64"/>
      <c r="BF223" s="64"/>
      <c r="BT223" s="64"/>
    </row>
    <row r="224" spans="6:72" x14ac:dyDescent="0.25">
      <c r="F224" s="64"/>
      <c r="T224" s="64"/>
      <c r="AD224" s="64"/>
      <c r="AM224" s="64"/>
      <c r="AW224" s="64"/>
      <c r="BF224" s="64"/>
      <c r="BT224" s="64"/>
    </row>
    <row r="225" spans="6:72" x14ac:dyDescent="0.25">
      <c r="F225" s="64"/>
      <c r="T225" s="64"/>
      <c r="AD225" s="64"/>
      <c r="AM225" s="64"/>
      <c r="AW225" s="64"/>
      <c r="BF225" s="64"/>
      <c r="BT225" s="64"/>
    </row>
    <row r="226" spans="6:72" x14ac:dyDescent="0.25">
      <c r="F226" s="64"/>
      <c r="T226" s="64"/>
      <c r="AD226" s="64"/>
      <c r="AM226" s="64"/>
      <c r="AW226" s="64"/>
      <c r="BF226" s="64"/>
      <c r="BT226" s="64"/>
    </row>
    <row r="227" spans="6:72" x14ac:dyDescent="0.25">
      <c r="F227" s="64"/>
      <c r="T227" s="64"/>
      <c r="AD227" s="64"/>
      <c r="AM227" s="64"/>
      <c r="AW227" s="64"/>
      <c r="BF227" s="64"/>
      <c r="BT227" s="64"/>
    </row>
    <row r="228" spans="6:72" x14ac:dyDescent="0.25">
      <c r="F228" s="64"/>
      <c r="T228" s="64"/>
      <c r="AD228" s="64"/>
      <c r="AM228" s="64"/>
      <c r="AW228" s="64"/>
      <c r="BF228" s="64"/>
      <c r="BT228" s="64"/>
    </row>
    <row r="229" spans="6:72" x14ac:dyDescent="0.25">
      <c r="F229" s="64"/>
      <c r="T229" s="64"/>
      <c r="AD229" s="64"/>
      <c r="AM229" s="64"/>
      <c r="AW229" s="64"/>
      <c r="BF229" s="64"/>
      <c r="BT229" s="64"/>
    </row>
    <row r="230" spans="6:72" x14ac:dyDescent="0.25">
      <c r="F230" s="64"/>
      <c r="T230" s="64"/>
      <c r="AD230" s="64"/>
      <c r="AM230" s="64"/>
      <c r="AW230" s="64"/>
      <c r="BF230" s="64"/>
      <c r="BT230" s="64"/>
    </row>
    <row r="231" spans="6:72" x14ac:dyDescent="0.25">
      <c r="F231" s="64"/>
      <c r="T231" s="64"/>
      <c r="AD231" s="64"/>
      <c r="AM231" s="64"/>
      <c r="AW231" s="64"/>
      <c r="BF231" s="64"/>
      <c r="BT231" s="64"/>
    </row>
    <row r="232" spans="6:72" x14ac:dyDescent="0.25">
      <c r="F232" s="64"/>
      <c r="T232" s="64"/>
      <c r="AD232" s="64"/>
      <c r="AM232" s="64"/>
      <c r="AW232" s="64"/>
      <c r="BF232" s="64"/>
      <c r="BT232" s="64"/>
    </row>
    <row r="233" spans="6:72" x14ac:dyDescent="0.25">
      <c r="F233" s="64"/>
      <c r="T233" s="64"/>
      <c r="AD233" s="64"/>
      <c r="AM233" s="64"/>
      <c r="AW233" s="64"/>
      <c r="BF233" s="64"/>
      <c r="BT233" s="64"/>
    </row>
    <row r="234" spans="6:72" x14ac:dyDescent="0.25">
      <c r="F234" s="64"/>
      <c r="T234" s="64"/>
      <c r="AD234" s="64"/>
      <c r="AM234" s="64"/>
      <c r="AW234" s="64"/>
      <c r="BF234" s="64"/>
      <c r="BT234" s="64"/>
    </row>
    <row r="235" spans="6:72" x14ac:dyDescent="0.25">
      <c r="F235" s="64"/>
      <c r="T235" s="64"/>
      <c r="AD235" s="64"/>
      <c r="AM235" s="64"/>
      <c r="AW235" s="64"/>
      <c r="BF235" s="64"/>
      <c r="BT235" s="64"/>
    </row>
    <row r="236" spans="6:72" x14ac:dyDescent="0.25">
      <c r="F236" s="64"/>
      <c r="T236" s="64"/>
      <c r="AD236" s="64"/>
      <c r="AM236" s="64"/>
      <c r="AW236" s="64"/>
      <c r="BF236" s="64"/>
      <c r="BT236" s="64"/>
    </row>
    <row r="237" spans="6:72" x14ac:dyDescent="0.25">
      <c r="F237" s="64"/>
      <c r="T237" s="64"/>
      <c r="AD237" s="64"/>
      <c r="AM237" s="64"/>
      <c r="AW237" s="64"/>
      <c r="BF237" s="64"/>
      <c r="BT237" s="64"/>
    </row>
    <row r="238" spans="6:72" x14ac:dyDescent="0.25">
      <c r="F238" s="64"/>
      <c r="T238" s="64"/>
      <c r="AD238" s="64"/>
      <c r="AM238" s="64"/>
      <c r="AW238" s="64"/>
      <c r="BF238" s="64"/>
      <c r="BT238" s="64"/>
    </row>
    <row r="239" spans="6:72" x14ac:dyDescent="0.25">
      <c r="F239" s="64"/>
      <c r="T239" s="64"/>
      <c r="AD239" s="64"/>
      <c r="AM239" s="64"/>
      <c r="AW239" s="64"/>
      <c r="BF239" s="64"/>
      <c r="BT239" s="64"/>
    </row>
    <row r="240" spans="6:72" x14ac:dyDescent="0.25">
      <c r="F240" s="64"/>
      <c r="T240" s="64"/>
      <c r="AD240" s="64"/>
      <c r="AM240" s="64"/>
      <c r="AW240" s="64"/>
      <c r="BF240" s="64"/>
      <c r="BT240" s="64"/>
    </row>
    <row r="241" spans="6:72" x14ac:dyDescent="0.25">
      <c r="F241" s="64"/>
      <c r="T241" s="64"/>
      <c r="AD241" s="64"/>
      <c r="AM241" s="64"/>
      <c r="AW241" s="64"/>
      <c r="BF241" s="64"/>
      <c r="BT241" s="64"/>
    </row>
    <row r="242" spans="6:72" x14ac:dyDescent="0.25">
      <c r="F242" s="64"/>
      <c r="T242" s="64"/>
      <c r="AD242" s="64"/>
      <c r="AM242" s="64"/>
      <c r="AW242" s="64"/>
      <c r="BF242" s="64"/>
      <c r="BT242" s="64"/>
    </row>
    <row r="243" spans="6:72" x14ac:dyDescent="0.25">
      <c r="F243" s="64"/>
      <c r="T243" s="64"/>
      <c r="AD243" s="64"/>
      <c r="AM243" s="64"/>
      <c r="AW243" s="64"/>
      <c r="BF243" s="64"/>
      <c r="BT243" s="64"/>
    </row>
    <row r="244" spans="6:72" x14ac:dyDescent="0.25">
      <c r="F244" s="64"/>
      <c r="T244" s="64"/>
      <c r="AD244" s="64"/>
      <c r="AM244" s="64"/>
      <c r="AW244" s="64"/>
      <c r="BF244" s="64"/>
      <c r="BT244" s="64"/>
    </row>
    <row r="245" spans="6:72" x14ac:dyDescent="0.25">
      <c r="F245" s="64"/>
      <c r="T245" s="64"/>
      <c r="AD245" s="64"/>
      <c r="AM245" s="64"/>
      <c r="AW245" s="64"/>
      <c r="BF245" s="64"/>
      <c r="BT245" s="64"/>
    </row>
    <row r="246" spans="6:72" x14ac:dyDescent="0.25">
      <c r="F246" s="64"/>
      <c r="T246" s="64"/>
      <c r="AD246" s="64"/>
      <c r="AM246" s="64"/>
      <c r="AW246" s="64"/>
      <c r="BF246" s="64"/>
      <c r="BT246" s="64"/>
    </row>
    <row r="247" spans="6:72" x14ac:dyDescent="0.25">
      <c r="F247" s="64"/>
      <c r="T247" s="64"/>
      <c r="AD247" s="64"/>
      <c r="AM247" s="64"/>
      <c r="AW247" s="64"/>
      <c r="BF247" s="64"/>
      <c r="BT247" s="64"/>
    </row>
    <row r="248" spans="6:72" x14ac:dyDescent="0.25">
      <c r="F248" s="64"/>
      <c r="T248" s="64"/>
      <c r="AD248" s="64"/>
      <c r="AM248" s="64"/>
      <c r="AW248" s="64"/>
      <c r="BF248" s="64"/>
      <c r="BT248" s="64"/>
    </row>
    <row r="249" spans="6:72" x14ac:dyDescent="0.25">
      <c r="F249" s="64"/>
      <c r="T249" s="64"/>
      <c r="AD249" s="64"/>
      <c r="AM249" s="64"/>
      <c r="AW249" s="64"/>
      <c r="BF249" s="64"/>
      <c r="BT249" s="64"/>
    </row>
    <row r="250" spans="6:72" x14ac:dyDescent="0.25">
      <c r="F250" s="64"/>
      <c r="T250" s="64"/>
      <c r="AD250" s="64"/>
      <c r="AM250" s="64"/>
      <c r="AW250" s="64"/>
      <c r="BF250" s="64"/>
      <c r="BT250" s="64"/>
    </row>
    <row r="251" spans="6:72" x14ac:dyDescent="0.25">
      <c r="F251" s="64"/>
      <c r="T251" s="64"/>
      <c r="AD251" s="64"/>
      <c r="AM251" s="64"/>
      <c r="AW251" s="64"/>
      <c r="BF251" s="64"/>
      <c r="BT251" s="64"/>
    </row>
    <row r="252" spans="6:72" x14ac:dyDescent="0.25">
      <c r="F252" s="64"/>
      <c r="T252" s="64"/>
      <c r="AD252" s="64"/>
      <c r="AM252" s="64"/>
      <c r="AW252" s="64"/>
      <c r="BF252" s="64"/>
      <c r="BT252" s="64"/>
    </row>
    <row r="253" spans="6:72" x14ac:dyDescent="0.25">
      <c r="F253" s="64"/>
      <c r="T253" s="64"/>
      <c r="AD253" s="64"/>
      <c r="AM253" s="64"/>
      <c r="AW253" s="64"/>
      <c r="BF253" s="64"/>
      <c r="BT253" s="64"/>
    </row>
    <row r="254" spans="6:72" x14ac:dyDescent="0.25">
      <c r="F254" s="64"/>
      <c r="T254" s="64"/>
      <c r="AD254" s="64"/>
      <c r="AM254" s="64"/>
      <c r="AW254" s="64"/>
      <c r="BF254" s="64"/>
      <c r="BT254" s="64"/>
    </row>
    <row r="255" spans="6:72" x14ac:dyDescent="0.25">
      <c r="F255" s="64"/>
      <c r="T255" s="64"/>
      <c r="AD255" s="64"/>
      <c r="AM255" s="64"/>
      <c r="AW255" s="64"/>
      <c r="BF255" s="64"/>
      <c r="BT255" s="64"/>
    </row>
    <row r="256" spans="6:72" x14ac:dyDescent="0.25">
      <c r="F256" s="64"/>
      <c r="T256" s="64"/>
      <c r="AD256" s="64"/>
      <c r="AM256" s="64"/>
      <c r="AW256" s="64"/>
      <c r="BF256" s="64"/>
      <c r="BT256" s="64"/>
    </row>
    <row r="257" spans="6:72" x14ac:dyDescent="0.25">
      <c r="F257" s="64"/>
      <c r="T257" s="64"/>
      <c r="AD257" s="64"/>
      <c r="AM257" s="64"/>
      <c r="AW257" s="64"/>
      <c r="BF257" s="64"/>
      <c r="BT257" s="64"/>
    </row>
    <row r="258" spans="6:72" x14ac:dyDescent="0.25">
      <c r="F258" s="64"/>
      <c r="T258" s="64"/>
      <c r="AD258" s="64"/>
      <c r="AM258" s="64"/>
      <c r="AW258" s="64"/>
      <c r="BF258" s="64"/>
      <c r="BT258" s="64"/>
    </row>
    <row r="259" spans="6:72" x14ac:dyDescent="0.25">
      <c r="F259" s="64"/>
      <c r="T259" s="64"/>
      <c r="AD259" s="64"/>
      <c r="AM259" s="64"/>
      <c r="AW259" s="64"/>
      <c r="BF259" s="64"/>
      <c r="BT259" s="64"/>
    </row>
    <row r="260" spans="6:72" x14ac:dyDescent="0.25">
      <c r="F260" s="64"/>
      <c r="T260" s="64"/>
      <c r="AD260" s="64"/>
      <c r="AM260" s="64"/>
      <c r="AW260" s="64"/>
      <c r="BF260" s="64"/>
      <c r="BT260" s="64"/>
    </row>
    <row r="261" spans="6:72" x14ac:dyDescent="0.25">
      <c r="F261" s="64"/>
      <c r="T261" s="64"/>
      <c r="AD261" s="64"/>
      <c r="AM261" s="64"/>
      <c r="AW261" s="64"/>
      <c r="BF261" s="64"/>
      <c r="BT261" s="64"/>
    </row>
    <row r="262" spans="6:72" x14ac:dyDescent="0.25">
      <c r="F262" s="64"/>
      <c r="T262" s="64"/>
      <c r="AD262" s="64"/>
      <c r="AM262" s="64"/>
      <c r="AW262" s="64"/>
      <c r="BF262" s="64"/>
      <c r="BT262" s="64"/>
    </row>
    <row r="263" spans="6:72" x14ac:dyDescent="0.25">
      <c r="F263" s="64"/>
      <c r="T263" s="64"/>
      <c r="AD263" s="64"/>
      <c r="AM263" s="64"/>
      <c r="AW263" s="64"/>
      <c r="BF263" s="64"/>
      <c r="BT263" s="64"/>
    </row>
    <row r="264" spans="6:72" x14ac:dyDescent="0.25">
      <c r="F264" s="64"/>
      <c r="T264" s="64"/>
      <c r="AD264" s="64"/>
      <c r="AM264" s="64"/>
      <c r="AW264" s="64"/>
      <c r="BF264" s="64"/>
      <c r="BT264" s="64"/>
    </row>
    <row r="265" spans="6:72" x14ac:dyDescent="0.25">
      <c r="F265" s="64"/>
      <c r="T265" s="64"/>
      <c r="AD265" s="64"/>
      <c r="AM265" s="64"/>
      <c r="AW265" s="64"/>
      <c r="BF265" s="64"/>
      <c r="BT265" s="64"/>
    </row>
    <row r="266" spans="6:72" x14ac:dyDescent="0.25">
      <c r="F266" s="64"/>
      <c r="T266" s="64"/>
      <c r="AD266" s="64"/>
      <c r="AM266" s="64"/>
      <c r="AW266" s="64"/>
      <c r="BF266" s="64"/>
      <c r="BT266" s="64"/>
    </row>
    <row r="267" spans="6:72" x14ac:dyDescent="0.25">
      <c r="F267" s="64"/>
      <c r="T267" s="64"/>
      <c r="AD267" s="64"/>
      <c r="AM267" s="64"/>
      <c r="AW267" s="64"/>
      <c r="BF267" s="64"/>
      <c r="BT267" s="64"/>
    </row>
    <row r="268" spans="6:72" x14ac:dyDescent="0.25">
      <c r="F268" s="64"/>
      <c r="T268" s="64"/>
      <c r="AD268" s="64"/>
      <c r="AM268" s="64"/>
      <c r="AW268" s="64"/>
      <c r="BF268" s="64"/>
      <c r="BT268" s="64"/>
    </row>
    <row r="269" spans="6:72" x14ac:dyDescent="0.25">
      <c r="F269" s="64"/>
      <c r="T269" s="64"/>
      <c r="AD269" s="64"/>
      <c r="AM269" s="64"/>
      <c r="AW269" s="64"/>
      <c r="BF269" s="64"/>
      <c r="BT269" s="64"/>
    </row>
    <row r="270" spans="6:72" x14ac:dyDescent="0.25">
      <c r="F270" s="64"/>
      <c r="T270" s="64"/>
      <c r="AD270" s="64"/>
      <c r="AM270" s="64"/>
      <c r="AW270" s="64"/>
      <c r="BF270" s="64"/>
      <c r="BT270" s="64"/>
    </row>
    <row r="271" spans="6:72" x14ac:dyDescent="0.25">
      <c r="F271" s="64"/>
      <c r="T271" s="64"/>
      <c r="AD271" s="64"/>
      <c r="AM271" s="64"/>
      <c r="AW271" s="64"/>
      <c r="BF271" s="64"/>
      <c r="BT271" s="64"/>
    </row>
    <row r="272" spans="6:72" x14ac:dyDescent="0.25">
      <c r="F272" s="64"/>
      <c r="T272" s="64"/>
      <c r="AD272" s="64"/>
      <c r="AM272" s="64"/>
      <c r="AW272" s="64"/>
      <c r="BF272" s="64"/>
      <c r="BT272" s="64"/>
    </row>
    <row r="273" spans="6:72" x14ac:dyDescent="0.25">
      <c r="F273" s="64"/>
      <c r="T273" s="64"/>
      <c r="AD273" s="64"/>
      <c r="AM273" s="64"/>
      <c r="AW273" s="64"/>
      <c r="BF273" s="64"/>
      <c r="BT273" s="64"/>
    </row>
    <row r="274" spans="6:72" x14ac:dyDescent="0.25">
      <c r="F274" s="64"/>
      <c r="T274" s="64"/>
      <c r="AD274" s="64"/>
      <c r="AM274" s="64"/>
      <c r="AW274" s="64"/>
      <c r="BF274" s="64"/>
      <c r="BT274" s="64"/>
    </row>
    <row r="275" spans="6:72" x14ac:dyDescent="0.25">
      <c r="F275" s="64"/>
      <c r="T275" s="64"/>
      <c r="AD275" s="64"/>
      <c r="AM275" s="64"/>
      <c r="AW275" s="64"/>
      <c r="BF275" s="64"/>
      <c r="BT275" s="64"/>
    </row>
    <row r="276" spans="6:72" x14ac:dyDescent="0.25">
      <c r="F276" s="64"/>
      <c r="T276" s="64"/>
      <c r="AD276" s="64"/>
      <c r="AM276" s="64"/>
      <c r="AW276" s="64"/>
      <c r="BF276" s="64"/>
      <c r="BT276" s="64"/>
    </row>
    <row r="277" spans="6:72" x14ac:dyDescent="0.25">
      <c r="F277" s="64"/>
      <c r="T277" s="64"/>
      <c r="AD277" s="64"/>
      <c r="AM277" s="64"/>
      <c r="AW277" s="64"/>
      <c r="BF277" s="64"/>
      <c r="BT277" s="64"/>
    </row>
    <row r="278" spans="6:72" x14ac:dyDescent="0.25">
      <c r="F278" s="64"/>
      <c r="T278" s="64"/>
      <c r="AD278" s="64"/>
      <c r="AM278" s="64"/>
      <c r="AW278" s="64"/>
      <c r="BF278" s="64"/>
      <c r="BT278" s="64"/>
    </row>
    <row r="279" spans="6:72" x14ac:dyDescent="0.25">
      <c r="F279" s="64"/>
      <c r="T279" s="64"/>
      <c r="AD279" s="64"/>
      <c r="AM279" s="64"/>
      <c r="AW279" s="64"/>
      <c r="BF279" s="64"/>
      <c r="BT279" s="64"/>
    </row>
    <row r="280" spans="6:72" x14ac:dyDescent="0.25">
      <c r="F280" s="64"/>
      <c r="T280" s="64"/>
      <c r="AD280" s="64"/>
      <c r="AM280" s="64"/>
      <c r="AW280" s="64"/>
      <c r="BF280" s="64"/>
      <c r="BT280" s="64"/>
    </row>
    <row r="281" spans="6:72" x14ac:dyDescent="0.25">
      <c r="F281" s="64"/>
      <c r="T281" s="64"/>
      <c r="AD281" s="64"/>
      <c r="AM281" s="64"/>
      <c r="AW281" s="64"/>
      <c r="BF281" s="64"/>
      <c r="BT281" s="64"/>
    </row>
    <row r="282" spans="6:72" x14ac:dyDescent="0.25">
      <c r="F282" s="64"/>
      <c r="T282" s="64"/>
      <c r="AD282" s="64"/>
      <c r="AM282" s="64"/>
      <c r="AW282" s="64"/>
      <c r="BF282" s="64"/>
      <c r="BT282" s="64"/>
    </row>
    <row r="283" spans="6:72" x14ac:dyDescent="0.25">
      <c r="F283" s="64"/>
      <c r="T283" s="64"/>
      <c r="AD283" s="64"/>
      <c r="AM283" s="64"/>
      <c r="AW283" s="64"/>
      <c r="BF283" s="64"/>
      <c r="BT283" s="64"/>
    </row>
    <row r="284" spans="6:72" x14ac:dyDescent="0.25">
      <c r="F284" s="64"/>
      <c r="T284" s="64"/>
      <c r="AD284" s="64"/>
      <c r="AM284" s="64"/>
      <c r="AW284" s="64"/>
      <c r="BF284" s="64"/>
      <c r="BT284" s="64"/>
    </row>
    <row r="285" spans="6:72" x14ac:dyDescent="0.25">
      <c r="F285" s="64"/>
      <c r="T285" s="64"/>
      <c r="AD285" s="64"/>
      <c r="AM285" s="64"/>
      <c r="AW285" s="64"/>
      <c r="BF285" s="64"/>
      <c r="BT285" s="64"/>
    </row>
    <row r="286" spans="6:72" x14ac:dyDescent="0.25">
      <c r="F286" s="64"/>
      <c r="T286" s="64"/>
      <c r="AD286" s="64"/>
      <c r="AM286" s="64"/>
      <c r="AW286" s="64"/>
      <c r="BF286" s="64"/>
      <c r="BT286" s="64"/>
    </row>
    <row r="287" spans="6:72" x14ac:dyDescent="0.25">
      <c r="F287" s="64"/>
      <c r="T287" s="64"/>
      <c r="AD287" s="64"/>
      <c r="AM287" s="64"/>
      <c r="AW287" s="64"/>
      <c r="BF287" s="64"/>
      <c r="BT287" s="64"/>
    </row>
    <row r="288" spans="6:72" x14ac:dyDescent="0.25">
      <c r="F288" s="64"/>
      <c r="T288" s="64"/>
      <c r="AD288" s="64"/>
      <c r="AM288" s="64"/>
      <c r="AW288" s="64"/>
      <c r="BF288" s="64"/>
      <c r="BT288" s="64"/>
    </row>
    <row r="289" spans="6:72" x14ac:dyDescent="0.25">
      <c r="F289" s="64"/>
      <c r="T289" s="64"/>
      <c r="AD289" s="64"/>
      <c r="AM289" s="64"/>
      <c r="AW289" s="64"/>
      <c r="BF289" s="64"/>
      <c r="BT289" s="64"/>
    </row>
    <row r="290" spans="6:72" x14ac:dyDescent="0.25">
      <c r="F290" s="64"/>
      <c r="T290" s="64"/>
      <c r="AD290" s="64"/>
      <c r="AM290" s="64"/>
      <c r="AW290" s="64"/>
      <c r="BF290" s="64"/>
      <c r="BT290" s="64"/>
    </row>
    <row r="291" spans="6:72" x14ac:dyDescent="0.25">
      <c r="F291" s="64"/>
      <c r="T291" s="64"/>
      <c r="AD291" s="64"/>
      <c r="AM291" s="64"/>
      <c r="AW291" s="64"/>
      <c r="BF291" s="64"/>
      <c r="BT291" s="64"/>
    </row>
    <row r="292" spans="6:72" x14ac:dyDescent="0.25">
      <c r="F292" s="64"/>
      <c r="T292" s="64"/>
      <c r="AD292" s="64"/>
      <c r="AM292" s="64"/>
      <c r="AW292" s="64"/>
      <c r="BF292" s="64"/>
      <c r="BT292" s="64"/>
    </row>
    <row r="293" spans="6:72" x14ac:dyDescent="0.25">
      <c r="F293" s="64"/>
      <c r="T293" s="64"/>
      <c r="AD293" s="64"/>
      <c r="AM293" s="64"/>
      <c r="AW293" s="64"/>
      <c r="BF293" s="64"/>
      <c r="BT293" s="64"/>
    </row>
    <row r="294" spans="6:72" x14ac:dyDescent="0.25">
      <c r="F294" s="64"/>
      <c r="T294" s="64"/>
      <c r="AD294" s="64"/>
      <c r="AM294" s="64"/>
      <c r="AW294" s="64"/>
      <c r="BF294" s="64"/>
      <c r="BT294" s="64"/>
    </row>
    <row r="295" spans="6:72" x14ac:dyDescent="0.25">
      <c r="F295" s="64"/>
      <c r="T295" s="64"/>
      <c r="AD295" s="64"/>
      <c r="AM295" s="64"/>
      <c r="AW295" s="64"/>
      <c r="BF295" s="64"/>
      <c r="BT295" s="64"/>
    </row>
    <row r="296" spans="6:72" x14ac:dyDescent="0.25">
      <c r="F296" s="64"/>
      <c r="T296" s="64"/>
      <c r="AD296" s="64"/>
      <c r="AM296" s="64"/>
      <c r="AW296" s="64"/>
      <c r="BF296" s="64"/>
      <c r="BT296" s="64"/>
    </row>
    <row r="297" spans="6:72" x14ac:dyDescent="0.25">
      <c r="F297" s="64"/>
      <c r="T297" s="64"/>
      <c r="AD297" s="64"/>
      <c r="AM297" s="64"/>
      <c r="AW297" s="64"/>
      <c r="BF297" s="64"/>
      <c r="BT297" s="64"/>
    </row>
    <row r="298" spans="6:72" x14ac:dyDescent="0.25">
      <c r="F298" s="64"/>
      <c r="T298" s="64"/>
      <c r="AD298" s="64"/>
      <c r="AM298" s="64"/>
      <c r="AW298" s="64"/>
      <c r="BF298" s="64"/>
      <c r="BT298" s="64"/>
    </row>
    <row r="299" spans="6:72" x14ac:dyDescent="0.25">
      <c r="F299" s="64"/>
      <c r="T299" s="64"/>
      <c r="AD299" s="64"/>
      <c r="AM299" s="64"/>
      <c r="AW299" s="64"/>
      <c r="BF299" s="64"/>
      <c r="BT299" s="64"/>
    </row>
    <row r="300" spans="6:72" x14ac:dyDescent="0.25">
      <c r="F300" s="64"/>
      <c r="T300" s="64"/>
      <c r="AD300" s="64"/>
      <c r="AM300" s="64"/>
      <c r="AW300" s="64"/>
      <c r="BF300" s="64"/>
      <c r="BT300" s="64"/>
    </row>
    <row r="301" spans="6:72" x14ac:dyDescent="0.25">
      <c r="F301" s="64"/>
      <c r="T301" s="64"/>
      <c r="AD301" s="64"/>
      <c r="AM301" s="64"/>
      <c r="AW301" s="64"/>
      <c r="BF301" s="64"/>
      <c r="BT301" s="64"/>
    </row>
    <row r="302" spans="6:72" x14ac:dyDescent="0.25">
      <c r="F302" s="64"/>
      <c r="T302" s="64"/>
      <c r="AD302" s="64"/>
      <c r="AM302" s="64"/>
      <c r="AW302" s="64"/>
      <c r="BF302" s="64"/>
      <c r="BT302" s="64"/>
    </row>
    <row r="303" spans="6:72" x14ac:dyDescent="0.25">
      <c r="F303" s="64"/>
      <c r="T303" s="64"/>
      <c r="AD303" s="64"/>
      <c r="AM303" s="64"/>
      <c r="AW303" s="64"/>
      <c r="BF303" s="64"/>
      <c r="BT303" s="64"/>
    </row>
    <row r="304" spans="6:72" x14ac:dyDescent="0.25">
      <c r="F304" s="64"/>
      <c r="T304" s="64"/>
      <c r="AD304" s="64"/>
      <c r="AM304" s="64"/>
      <c r="AW304" s="64"/>
      <c r="BF304" s="64"/>
      <c r="BT304" s="64"/>
    </row>
    <row r="305" spans="6:72" x14ac:dyDescent="0.25">
      <c r="F305" s="64"/>
      <c r="T305" s="64"/>
      <c r="AD305" s="64"/>
      <c r="AM305" s="64"/>
      <c r="AW305" s="64"/>
      <c r="BF305" s="64"/>
      <c r="BT305" s="64"/>
    </row>
    <row r="306" spans="6:72" x14ac:dyDescent="0.25">
      <c r="F306" s="64"/>
      <c r="T306" s="64"/>
      <c r="AD306" s="64"/>
      <c r="AM306" s="64"/>
      <c r="AW306" s="64"/>
      <c r="BF306" s="64"/>
      <c r="BT306" s="64"/>
    </row>
    <row r="307" spans="6:72" x14ac:dyDescent="0.25">
      <c r="F307" s="64"/>
      <c r="T307" s="64"/>
      <c r="AD307" s="64"/>
      <c r="AM307" s="64"/>
      <c r="AW307" s="64"/>
      <c r="BF307" s="64"/>
      <c r="BT307" s="64"/>
    </row>
    <row r="308" spans="6:72" x14ac:dyDescent="0.25">
      <c r="F308" s="64"/>
      <c r="T308" s="64"/>
      <c r="AD308" s="64"/>
      <c r="AM308" s="64"/>
      <c r="AW308" s="64"/>
      <c r="BF308" s="64"/>
      <c r="BT308" s="64"/>
    </row>
    <row r="309" spans="6:72" x14ac:dyDescent="0.25">
      <c r="F309" s="64"/>
      <c r="T309" s="64"/>
      <c r="AD309" s="64"/>
      <c r="AM309" s="64"/>
      <c r="AW309" s="64"/>
      <c r="BF309" s="64"/>
      <c r="BT309" s="64"/>
    </row>
    <row r="310" spans="6:72" x14ac:dyDescent="0.25">
      <c r="F310" s="64"/>
      <c r="T310" s="64"/>
      <c r="AD310" s="64"/>
      <c r="AM310" s="64"/>
      <c r="AW310" s="64"/>
      <c r="BF310" s="64"/>
      <c r="BT310" s="64"/>
    </row>
    <row r="311" spans="6:72" x14ac:dyDescent="0.25">
      <c r="F311" s="64"/>
      <c r="T311" s="64"/>
      <c r="AD311" s="64"/>
      <c r="AM311" s="64"/>
      <c r="AW311" s="64"/>
      <c r="BF311" s="64"/>
      <c r="BT311" s="64"/>
    </row>
    <row r="312" spans="6:72" x14ac:dyDescent="0.25">
      <c r="F312" s="64"/>
      <c r="T312" s="64"/>
      <c r="AD312" s="64"/>
      <c r="AM312" s="64"/>
      <c r="AW312" s="64"/>
      <c r="BF312" s="64"/>
      <c r="BT312" s="64"/>
    </row>
    <row r="313" spans="6:72" x14ac:dyDescent="0.25">
      <c r="F313" s="64"/>
      <c r="T313" s="64"/>
      <c r="AD313" s="64"/>
      <c r="AM313" s="64"/>
      <c r="AW313" s="64"/>
      <c r="BF313" s="64"/>
      <c r="BT313" s="64"/>
    </row>
    <row r="314" spans="6:72" x14ac:dyDescent="0.25">
      <c r="F314" s="64"/>
      <c r="T314" s="64"/>
      <c r="AD314" s="64"/>
      <c r="AM314" s="64"/>
      <c r="AW314" s="64"/>
      <c r="BF314" s="64"/>
      <c r="BT314" s="64"/>
    </row>
    <row r="315" spans="6:72" x14ac:dyDescent="0.25">
      <c r="F315" s="64"/>
      <c r="T315" s="64"/>
      <c r="AD315" s="64"/>
      <c r="AM315" s="64"/>
      <c r="AW315" s="64"/>
      <c r="BF315" s="64"/>
      <c r="BT315" s="64"/>
    </row>
    <row r="316" spans="6:72" x14ac:dyDescent="0.25">
      <c r="F316" s="64"/>
      <c r="T316" s="64"/>
      <c r="AD316" s="64"/>
      <c r="AM316" s="64"/>
      <c r="AW316" s="64"/>
      <c r="BF316" s="64"/>
      <c r="BT316" s="64"/>
    </row>
    <row r="317" spans="6:72" x14ac:dyDescent="0.25">
      <c r="F317" s="64"/>
      <c r="T317" s="64"/>
      <c r="AD317" s="64"/>
      <c r="AM317" s="64"/>
      <c r="AW317" s="64"/>
      <c r="BF317" s="64"/>
      <c r="BT317" s="64"/>
    </row>
    <row r="318" spans="6:72" x14ac:dyDescent="0.25">
      <c r="F318" s="64"/>
      <c r="T318" s="64"/>
      <c r="AD318" s="64"/>
      <c r="AM318" s="64"/>
      <c r="AW318" s="64"/>
      <c r="BF318" s="64"/>
      <c r="BT318" s="64"/>
    </row>
    <row r="319" spans="6:72" x14ac:dyDescent="0.25">
      <c r="F319" s="64"/>
      <c r="T319" s="64"/>
      <c r="AD319" s="64"/>
      <c r="AM319" s="64"/>
      <c r="AW319" s="64"/>
      <c r="BF319" s="64"/>
      <c r="BT319" s="64"/>
    </row>
    <row r="320" spans="6:72" x14ac:dyDescent="0.25">
      <c r="F320" s="64"/>
      <c r="T320" s="64"/>
      <c r="AD320" s="64"/>
      <c r="AM320" s="64"/>
      <c r="AW320" s="64"/>
      <c r="BF320" s="64"/>
      <c r="BT320" s="64"/>
    </row>
    <row r="321" spans="6:72" x14ac:dyDescent="0.25">
      <c r="F321" s="64"/>
      <c r="T321" s="64"/>
      <c r="AD321" s="64"/>
      <c r="AM321" s="64"/>
      <c r="AW321" s="64"/>
      <c r="BF321" s="64"/>
      <c r="BT321" s="64"/>
    </row>
    <row r="322" spans="6:72" x14ac:dyDescent="0.25">
      <c r="F322" s="64"/>
      <c r="T322" s="64"/>
      <c r="AD322" s="64"/>
      <c r="AM322" s="64"/>
      <c r="AW322" s="64"/>
      <c r="BF322" s="64"/>
      <c r="BT322" s="64"/>
    </row>
    <row r="323" spans="6:72" x14ac:dyDescent="0.25">
      <c r="F323" s="64"/>
      <c r="T323" s="64"/>
      <c r="AD323" s="64"/>
      <c r="AM323" s="64"/>
      <c r="AW323" s="64"/>
      <c r="BF323" s="64"/>
      <c r="BT323" s="64"/>
    </row>
    <row r="324" spans="6:72" x14ac:dyDescent="0.25">
      <c r="F324" s="64"/>
      <c r="T324" s="64"/>
      <c r="AD324" s="64"/>
      <c r="AM324" s="64"/>
      <c r="AW324" s="64"/>
      <c r="BF324" s="64"/>
      <c r="BT324" s="64"/>
    </row>
    <row r="325" spans="6:72" x14ac:dyDescent="0.25">
      <c r="F325" s="64"/>
      <c r="T325" s="64"/>
      <c r="AD325" s="64"/>
      <c r="AM325" s="64"/>
      <c r="AW325" s="64"/>
      <c r="BF325" s="64"/>
      <c r="BT325" s="64"/>
    </row>
    <row r="326" spans="6:72" x14ac:dyDescent="0.25">
      <c r="F326" s="64"/>
      <c r="T326" s="64"/>
      <c r="AD326" s="64"/>
      <c r="AM326" s="64"/>
      <c r="AW326" s="64"/>
      <c r="BF326" s="64"/>
      <c r="BT326" s="64"/>
    </row>
    <row r="327" spans="6:72" x14ac:dyDescent="0.25">
      <c r="F327" s="64"/>
      <c r="T327" s="64"/>
      <c r="AD327" s="64"/>
      <c r="AM327" s="64"/>
      <c r="AW327" s="64"/>
      <c r="BF327" s="64"/>
      <c r="BT327" s="64"/>
    </row>
    <row r="328" spans="6:72" x14ac:dyDescent="0.25">
      <c r="F328" s="64"/>
      <c r="T328" s="64"/>
      <c r="AD328" s="64"/>
      <c r="AM328" s="64"/>
      <c r="AW328" s="64"/>
      <c r="BF328" s="64"/>
      <c r="BT328" s="64"/>
    </row>
    <row r="329" spans="6:72" x14ac:dyDescent="0.25">
      <c r="F329" s="64"/>
      <c r="T329" s="64"/>
      <c r="AD329" s="64"/>
      <c r="AM329" s="64"/>
      <c r="AW329" s="64"/>
      <c r="BF329" s="64"/>
      <c r="BT329" s="64"/>
    </row>
    <row r="330" spans="6:72" x14ac:dyDescent="0.25">
      <c r="F330" s="64"/>
      <c r="T330" s="64"/>
      <c r="AD330" s="64"/>
      <c r="AM330" s="64"/>
      <c r="AW330" s="64"/>
      <c r="BF330" s="64"/>
      <c r="BT330" s="64"/>
    </row>
    <row r="331" spans="6:72" x14ac:dyDescent="0.25">
      <c r="F331" s="64"/>
      <c r="T331" s="64"/>
      <c r="AD331" s="64"/>
      <c r="AM331" s="64"/>
      <c r="AW331" s="64"/>
      <c r="BF331" s="64"/>
      <c r="BT331" s="64"/>
    </row>
    <row r="332" spans="6:72" x14ac:dyDescent="0.25">
      <c r="F332" s="64"/>
      <c r="T332" s="64"/>
      <c r="AD332" s="64"/>
      <c r="AM332" s="64"/>
      <c r="AW332" s="64"/>
      <c r="BF332" s="64"/>
      <c r="BT332" s="64"/>
    </row>
    <row r="333" spans="6:72" x14ac:dyDescent="0.25">
      <c r="F333" s="64"/>
      <c r="T333" s="64"/>
      <c r="AD333" s="64"/>
      <c r="AM333" s="64"/>
      <c r="AW333" s="64"/>
      <c r="BF333" s="64"/>
      <c r="BT333" s="64"/>
    </row>
    <row r="334" spans="6:72" x14ac:dyDescent="0.25">
      <c r="F334" s="64"/>
      <c r="T334" s="64"/>
      <c r="AD334" s="64"/>
      <c r="AM334" s="64"/>
      <c r="AW334" s="64"/>
      <c r="BF334" s="64"/>
      <c r="BT334" s="64"/>
    </row>
    <row r="335" spans="6:72" x14ac:dyDescent="0.25">
      <c r="F335" s="64"/>
      <c r="T335" s="64"/>
      <c r="AD335" s="64"/>
      <c r="AM335" s="64"/>
      <c r="AW335" s="64"/>
      <c r="BF335" s="64"/>
      <c r="BT335" s="64"/>
    </row>
    <row r="336" spans="6:72" x14ac:dyDescent="0.25">
      <c r="F336" s="64"/>
      <c r="T336" s="64"/>
      <c r="AD336" s="64"/>
      <c r="AM336" s="64"/>
      <c r="AW336" s="64"/>
      <c r="BF336" s="64"/>
      <c r="BT336" s="64"/>
    </row>
    <row r="337" spans="6:72" x14ac:dyDescent="0.25">
      <c r="F337" s="64"/>
      <c r="T337" s="64"/>
      <c r="AD337" s="64"/>
      <c r="AM337" s="64"/>
      <c r="AW337" s="64"/>
      <c r="BF337" s="64"/>
      <c r="BT337" s="64"/>
    </row>
    <row r="338" spans="6:72" x14ac:dyDescent="0.25">
      <c r="F338" s="64"/>
      <c r="T338" s="64"/>
      <c r="AD338" s="64"/>
      <c r="AM338" s="64"/>
      <c r="AW338" s="64"/>
      <c r="BF338" s="64"/>
      <c r="BT338" s="64"/>
    </row>
    <row r="339" spans="6:72" x14ac:dyDescent="0.25">
      <c r="F339" s="64"/>
      <c r="T339" s="64"/>
      <c r="AD339" s="64"/>
      <c r="AM339" s="64"/>
      <c r="AW339" s="64"/>
      <c r="BF339" s="64"/>
      <c r="BT339" s="64"/>
    </row>
    <row r="340" spans="6:72" x14ac:dyDescent="0.25">
      <c r="F340" s="64"/>
      <c r="T340" s="64"/>
      <c r="AD340" s="64"/>
      <c r="AM340" s="64"/>
      <c r="AW340" s="64"/>
      <c r="BF340" s="64"/>
      <c r="BT340" s="64"/>
    </row>
    <row r="341" spans="6:72" x14ac:dyDescent="0.25">
      <c r="F341" s="64"/>
      <c r="T341" s="64"/>
      <c r="AD341" s="64"/>
      <c r="AM341" s="64"/>
      <c r="AW341" s="64"/>
      <c r="BF341" s="64"/>
      <c r="BT341" s="64"/>
    </row>
    <row r="342" spans="6:72" x14ac:dyDescent="0.25">
      <c r="F342" s="64"/>
      <c r="T342" s="64"/>
      <c r="AD342" s="64"/>
      <c r="AM342" s="64"/>
      <c r="AW342" s="64"/>
      <c r="BF342" s="64"/>
      <c r="BT342" s="64"/>
    </row>
    <row r="343" spans="6:72" x14ac:dyDescent="0.25">
      <c r="F343" s="64"/>
      <c r="T343" s="64"/>
      <c r="AD343" s="64"/>
      <c r="AM343" s="64"/>
      <c r="AW343" s="64"/>
      <c r="BF343" s="64"/>
      <c r="BT343" s="64"/>
    </row>
    <row r="344" spans="6:72" x14ac:dyDescent="0.25">
      <c r="F344" s="64"/>
      <c r="T344" s="64"/>
      <c r="AD344" s="64"/>
      <c r="AM344" s="64"/>
      <c r="AW344" s="64"/>
      <c r="BF344" s="64"/>
      <c r="BT344" s="64"/>
    </row>
    <row r="345" spans="6:72" x14ac:dyDescent="0.25">
      <c r="F345" s="64"/>
      <c r="T345" s="64"/>
      <c r="AD345" s="64"/>
      <c r="AM345" s="64"/>
      <c r="AW345" s="64"/>
      <c r="BF345" s="64"/>
      <c r="BT345" s="64"/>
    </row>
    <row r="346" spans="6:72" x14ac:dyDescent="0.25">
      <c r="F346" s="64"/>
      <c r="T346" s="64"/>
      <c r="AD346" s="64"/>
      <c r="AM346" s="64"/>
      <c r="AW346" s="64"/>
      <c r="BF346" s="64"/>
      <c r="BT346" s="64"/>
    </row>
    <row r="347" spans="6:72" x14ac:dyDescent="0.25">
      <c r="F347" s="64"/>
      <c r="T347" s="64"/>
      <c r="AD347" s="64"/>
      <c r="AM347" s="64"/>
      <c r="AW347" s="64"/>
      <c r="BF347" s="64"/>
      <c r="BT347" s="64"/>
    </row>
    <row r="348" spans="6:72" x14ac:dyDescent="0.25">
      <c r="F348" s="64"/>
      <c r="T348" s="64"/>
      <c r="AD348" s="64"/>
      <c r="AM348" s="64"/>
      <c r="AW348" s="64"/>
      <c r="BF348" s="64"/>
      <c r="BT348" s="64"/>
    </row>
    <row r="349" spans="6:72" x14ac:dyDescent="0.25">
      <c r="F349" s="64"/>
      <c r="T349" s="64"/>
      <c r="AD349" s="64"/>
      <c r="AM349" s="64"/>
      <c r="AW349" s="64"/>
      <c r="BF349" s="64"/>
      <c r="BT349" s="64"/>
    </row>
    <row r="350" spans="6:72" x14ac:dyDescent="0.25">
      <c r="F350" s="64"/>
      <c r="T350" s="64"/>
      <c r="AD350" s="64"/>
      <c r="AM350" s="64"/>
      <c r="AW350" s="64"/>
      <c r="BF350" s="64"/>
      <c r="BT350" s="64"/>
    </row>
    <row r="351" spans="6:72" x14ac:dyDescent="0.25">
      <c r="F351" s="64"/>
      <c r="T351" s="64"/>
      <c r="AD351" s="64"/>
      <c r="AM351" s="64"/>
      <c r="AW351" s="64"/>
      <c r="BF351" s="64"/>
      <c r="BT351" s="64"/>
    </row>
    <row r="352" spans="6:72" x14ac:dyDescent="0.25">
      <c r="F352" s="64"/>
      <c r="T352" s="64"/>
      <c r="AD352" s="64"/>
      <c r="AM352" s="64"/>
      <c r="AW352" s="64"/>
      <c r="BF352" s="64"/>
      <c r="BT352" s="64"/>
    </row>
    <row r="353" spans="6:72" x14ac:dyDescent="0.25">
      <c r="F353" s="64"/>
      <c r="T353" s="64"/>
      <c r="AD353" s="64"/>
      <c r="AM353" s="64"/>
      <c r="AW353" s="64"/>
      <c r="BF353" s="64"/>
      <c r="BT353" s="64"/>
    </row>
    <row r="354" spans="6:72" x14ac:dyDescent="0.25">
      <c r="F354" s="64"/>
      <c r="T354" s="64"/>
      <c r="AD354" s="64"/>
      <c r="AM354" s="64"/>
      <c r="AW354" s="64"/>
      <c r="BF354" s="64"/>
      <c r="BT354" s="64"/>
    </row>
    <row r="355" spans="6:72" x14ac:dyDescent="0.25">
      <c r="F355" s="64"/>
      <c r="T355" s="64"/>
      <c r="AD355" s="64"/>
      <c r="AM355" s="64"/>
      <c r="AW355" s="64"/>
      <c r="BF355" s="64"/>
      <c r="BT355" s="64"/>
    </row>
    <row r="356" spans="6:72" x14ac:dyDescent="0.25">
      <c r="F356" s="64"/>
      <c r="T356" s="64"/>
      <c r="AD356" s="64"/>
      <c r="AM356" s="64"/>
      <c r="AW356" s="64"/>
      <c r="BF356" s="64"/>
      <c r="BT356" s="64"/>
    </row>
    <row r="357" spans="6:72" x14ac:dyDescent="0.25">
      <c r="F357" s="64"/>
      <c r="T357" s="64"/>
      <c r="AD357" s="64"/>
      <c r="AM357" s="64"/>
      <c r="AW357" s="64"/>
      <c r="BF357" s="64"/>
      <c r="BT357" s="64"/>
    </row>
    <row r="358" spans="6:72" x14ac:dyDescent="0.25">
      <c r="F358" s="64"/>
      <c r="T358" s="64"/>
      <c r="AD358" s="64"/>
      <c r="AM358" s="64"/>
      <c r="AW358" s="64"/>
      <c r="BF358" s="64"/>
      <c r="BT358" s="64"/>
    </row>
    <row r="359" spans="6:72" x14ac:dyDescent="0.25">
      <c r="F359" s="64"/>
      <c r="T359" s="64"/>
      <c r="AD359" s="64"/>
      <c r="AM359" s="64"/>
      <c r="AW359" s="64"/>
      <c r="BF359" s="64"/>
      <c r="BT359" s="64"/>
    </row>
    <row r="360" spans="6:72" x14ac:dyDescent="0.25">
      <c r="F360" s="64"/>
      <c r="T360" s="64"/>
      <c r="AD360" s="64"/>
      <c r="AM360" s="64"/>
      <c r="AW360" s="64"/>
      <c r="BF360" s="64"/>
      <c r="BT360" s="64"/>
    </row>
    <row r="361" spans="6:72" x14ac:dyDescent="0.25">
      <c r="F361" s="64"/>
      <c r="T361" s="64"/>
      <c r="AD361" s="64"/>
      <c r="AM361" s="64"/>
      <c r="AW361" s="64"/>
      <c r="BF361" s="64"/>
      <c r="BT361" s="64"/>
    </row>
    <row r="362" spans="6:72" x14ac:dyDescent="0.25">
      <c r="F362" s="64"/>
      <c r="T362" s="64"/>
      <c r="AD362" s="64"/>
      <c r="AM362" s="64"/>
      <c r="AW362" s="64"/>
      <c r="BF362" s="64"/>
      <c r="BT362" s="64"/>
    </row>
    <row r="363" spans="6:72" x14ac:dyDescent="0.25">
      <c r="F363" s="64"/>
      <c r="T363" s="64"/>
      <c r="AD363" s="64"/>
      <c r="AM363" s="64"/>
      <c r="AW363" s="64"/>
      <c r="BF363" s="64"/>
      <c r="BT363" s="64"/>
    </row>
    <row r="364" spans="6:72" x14ac:dyDescent="0.25">
      <c r="F364" s="64"/>
      <c r="T364" s="64"/>
      <c r="AD364" s="64"/>
      <c r="AM364" s="64"/>
      <c r="AW364" s="64"/>
      <c r="BF364" s="64"/>
      <c r="BT364" s="64"/>
    </row>
    <row r="365" spans="6:72" x14ac:dyDescent="0.25">
      <c r="F365" s="64"/>
      <c r="T365" s="64"/>
      <c r="AD365" s="64"/>
      <c r="AM365" s="64"/>
      <c r="AW365" s="64"/>
      <c r="BF365" s="64"/>
      <c r="BT365" s="64"/>
    </row>
    <row r="366" spans="6:72" x14ac:dyDescent="0.25">
      <c r="F366" s="64"/>
      <c r="T366" s="64"/>
      <c r="AD366" s="64"/>
      <c r="AM366" s="64"/>
      <c r="AW366" s="64"/>
      <c r="BF366" s="64"/>
      <c r="BT366" s="64"/>
    </row>
    <row r="367" spans="6:72" x14ac:dyDescent="0.25">
      <c r="F367" s="64"/>
      <c r="T367" s="64"/>
      <c r="AD367" s="64"/>
      <c r="AM367" s="64"/>
      <c r="AW367" s="64"/>
      <c r="BF367" s="64"/>
      <c r="BT367" s="64"/>
    </row>
    <row r="368" spans="6:72" x14ac:dyDescent="0.25">
      <c r="F368" s="64"/>
      <c r="T368" s="64"/>
      <c r="AD368" s="64"/>
      <c r="AM368" s="64"/>
      <c r="AW368" s="64"/>
      <c r="BF368" s="64"/>
      <c r="BT368" s="64"/>
    </row>
    <row r="369" spans="6:72" x14ac:dyDescent="0.25">
      <c r="F369" s="64"/>
      <c r="T369" s="64"/>
      <c r="AD369" s="64"/>
      <c r="AM369" s="64"/>
      <c r="AW369" s="64"/>
      <c r="BF369" s="64"/>
      <c r="BT369" s="64"/>
    </row>
    <row r="370" spans="6:72" x14ac:dyDescent="0.25">
      <c r="F370" s="64"/>
      <c r="T370" s="64"/>
      <c r="AD370" s="64"/>
      <c r="AM370" s="64"/>
      <c r="AW370" s="64"/>
      <c r="BF370" s="64"/>
      <c r="BT370" s="64"/>
    </row>
    <row r="371" spans="6:72" x14ac:dyDescent="0.25">
      <c r="F371" s="64"/>
      <c r="T371" s="64"/>
      <c r="AD371" s="64"/>
      <c r="AM371" s="64"/>
      <c r="AW371" s="64"/>
      <c r="BF371" s="64"/>
      <c r="BT371" s="64"/>
    </row>
    <row r="372" spans="6:72" x14ac:dyDescent="0.25">
      <c r="F372" s="64"/>
      <c r="T372" s="64"/>
      <c r="AD372" s="64"/>
      <c r="AM372" s="64"/>
      <c r="AW372" s="64"/>
      <c r="BF372" s="64"/>
      <c r="BT372" s="64"/>
    </row>
    <row r="373" spans="6:72" x14ac:dyDescent="0.25">
      <c r="F373" s="64"/>
      <c r="T373" s="64"/>
      <c r="AD373" s="64"/>
      <c r="AM373" s="64"/>
      <c r="AW373" s="64"/>
      <c r="BF373" s="64"/>
      <c r="BT373" s="64"/>
    </row>
    <row r="374" spans="6:72" x14ac:dyDescent="0.25">
      <c r="F374" s="64"/>
      <c r="T374" s="64"/>
      <c r="AD374" s="64"/>
      <c r="AM374" s="64"/>
      <c r="AW374" s="64"/>
      <c r="BF374" s="64"/>
      <c r="BT374" s="64"/>
    </row>
    <row r="375" spans="6:72" x14ac:dyDescent="0.25">
      <c r="F375" s="64"/>
      <c r="T375" s="64"/>
      <c r="AD375" s="64"/>
      <c r="AM375" s="64"/>
      <c r="AW375" s="64"/>
      <c r="BF375" s="64"/>
      <c r="BT375" s="64"/>
    </row>
    <row r="376" spans="6:72" x14ac:dyDescent="0.25">
      <c r="F376" s="64"/>
      <c r="T376" s="64"/>
      <c r="AD376" s="64"/>
      <c r="AM376" s="64"/>
      <c r="AW376" s="64"/>
      <c r="BF376" s="64"/>
      <c r="BT376" s="64"/>
    </row>
    <row r="377" spans="6:72" x14ac:dyDescent="0.25">
      <c r="F377" s="64"/>
      <c r="T377" s="64"/>
      <c r="AD377" s="64"/>
      <c r="AM377" s="64"/>
      <c r="AW377" s="64"/>
      <c r="BF377" s="64"/>
      <c r="BT377" s="64"/>
    </row>
    <row r="378" spans="6:72" x14ac:dyDescent="0.25">
      <c r="F378" s="64"/>
      <c r="T378" s="64"/>
      <c r="AD378" s="64"/>
      <c r="AM378" s="64"/>
      <c r="AW378" s="64"/>
      <c r="BF378" s="64"/>
      <c r="BT378" s="64"/>
    </row>
    <row r="379" spans="6:72" x14ac:dyDescent="0.25">
      <c r="F379" s="64"/>
      <c r="T379" s="64"/>
      <c r="AD379" s="64"/>
      <c r="AM379" s="64"/>
      <c r="AW379" s="64"/>
      <c r="BF379" s="64"/>
      <c r="BT379" s="64"/>
    </row>
    <row r="380" spans="6:72" x14ac:dyDescent="0.25">
      <c r="F380" s="64"/>
      <c r="T380" s="64"/>
      <c r="AD380" s="64"/>
      <c r="AM380" s="64"/>
      <c r="AW380" s="64"/>
      <c r="BF380" s="64"/>
      <c r="BT380" s="64"/>
    </row>
    <row r="381" spans="6:72" x14ac:dyDescent="0.25">
      <c r="F381" s="64"/>
      <c r="T381" s="64"/>
      <c r="AD381" s="64"/>
      <c r="AM381" s="64"/>
      <c r="AW381" s="64"/>
      <c r="BF381" s="64"/>
      <c r="BT381" s="64"/>
    </row>
    <row r="382" spans="6:72" x14ac:dyDescent="0.25">
      <c r="F382" s="64"/>
      <c r="T382" s="64"/>
      <c r="AD382" s="64"/>
      <c r="AM382" s="64"/>
      <c r="AW382" s="64"/>
      <c r="BF382" s="64"/>
      <c r="BT382" s="64"/>
    </row>
    <row r="383" spans="6:72" x14ac:dyDescent="0.25">
      <c r="F383" s="64"/>
      <c r="T383" s="64"/>
      <c r="AD383" s="64"/>
      <c r="AM383" s="64"/>
      <c r="AW383" s="64"/>
      <c r="BF383" s="64"/>
      <c r="BT383" s="64"/>
    </row>
    <row r="384" spans="6:72" x14ac:dyDescent="0.25">
      <c r="F384" s="64"/>
      <c r="T384" s="64"/>
      <c r="AD384" s="64"/>
      <c r="AM384" s="64"/>
      <c r="AW384" s="64"/>
      <c r="BF384" s="64"/>
      <c r="BT384" s="64"/>
    </row>
    <row r="385" spans="6:72" x14ac:dyDescent="0.25">
      <c r="F385" s="64"/>
      <c r="T385" s="64"/>
      <c r="AD385" s="64"/>
      <c r="AM385" s="64"/>
      <c r="AW385" s="64"/>
      <c r="BF385" s="64"/>
      <c r="BT385" s="64"/>
    </row>
    <row r="386" spans="6:72" x14ac:dyDescent="0.25">
      <c r="F386" s="64"/>
      <c r="T386" s="64"/>
      <c r="AD386" s="64"/>
      <c r="AM386" s="64"/>
      <c r="AW386" s="64"/>
      <c r="BF386" s="64"/>
      <c r="BT386" s="64"/>
    </row>
    <row r="387" spans="6:72" x14ac:dyDescent="0.25">
      <c r="F387" s="64"/>
      <c r="T387" s="64"/>
      <c r="AD387" s="64"/>
      <c r="AM387" s="64"/>
      <c r="AW387" s="64"/>
      <c r="BF387" s="64"/>
      <c r="BT387" s="64"/>
    </row>
    <row r="388" spans="6:72" x14ac:dyDescent="0.25">
      <c r="F388" s="64"/>
      <c r="T388" s="64"/>
      <c r="AD388" s="64"/>
      <c r="AM388" s="64"/>
      <c r="AW388" s="64"/>
      <c r="BF388" s="64"/>
      <c r="BT388" s="64"/>
    </row>
    <row r="389" spans="6:72" x14ac:dyDescent="0.25">
      <c r="F389" s="64"/>
      <c r="T389" s="64"/>
      <c r="AD389" s="64"/>
      <c r="AM389" s="64"/>
      <c r="AW389" s="64"/>
      <c r="BF389" s="64"/>
      <c r="BT389" s="64"/>
    </row>
    <row r="390" spans="6:72" x14ac:dyDescent="0.25">
      <c r="F390" s="64"/>
      <c r="T390" s="64"/>
      <c r="AD390" s="64"/>
      <c r="AM390" s="64"/>
      <c r="AW390" s="64"/>
      <c r="BF390" s="64"/>
      <c r="BT390" s="64"/>
    </row>
    <row r="391" spans="6:72" x14ac:dyDescent="0.25">
      <c r="F391" s="64"/>
      <c r="T391" s="64"/>
      <c r="AD391" s="64"/>
      <c r="AM391" s="64"/>
      <c r="AW391" s="64"/>
      <c r="BF391" s="64"/>
      <c r="BT391" s="64"/>
    </row>
    <row r="392" spans="6:72" x14ac:dyDescent="0.25">
      <c r="F392" s="64"/>
      <c r="T392" s="64"/>
      <c r="AD392" s="64"/>
      <c r="AM392" s="64"/>
      <c r="AW392" s="64"/>
      <c r="BF392" s="64"/>
      <c r="BT392" s="64"/>
    </row>
    <row r="393" spans="6:72" x14ac:dyDescent="0.25">
      <c r="F393" s="64"/>
      <c r="T393" s="64"/>
      <c r="AD393" s="64"/>
      <c r="AM393" s="64"/>
      <c r="AW393" s="64"/>
      <c r="BF393" s="64"/>
      <c r="BT393" s="64"/>
    </row>
    <row r="394" spans="6:72" x14ac:dyDescent="0.25">
      <c r="F394" s="64"/>
      <c r="T394" s="64"/>
      <c r="AD394" s="64"/>
      <c r="AM394" s="64"/>
      <c r="AW394" s="64"/>
      <c r="BF394" s="64"/>
      <c r="BT394" s="64"/>
    </row>
    <row r="395" spans="6:72" x14ac:dyDescent="0.25">
      <c r="F395" s="64"/>
      <c r="T395" s="64"/>
      <c r="AD395" s="64"/>
      <c r="AM395" s="64"/>
      <c r="AW395" s="64"/>
      <c r="BF395" s="64"/>
      <c r="BT395" s="64"/>
    </row>
    <row r="396" spans="6:72" x14ac:dyDescent="0.25">
      <c r="F396" s="64"/>
      <c r="T396" s="64"/>
      <c r="AD396" s="64"/>
      <c r="AM396" s="64"/>
      <c r="AW396" s="64"/>
      <c r="BF396" s="64"/>
      <c r="BT396" s="64"/>
    </row>
    <row r="397" spans="6:72" x14ac:dyDescent="0.25">
      <c r="F397" s="64"/>
      <c r="T397" s="64"/>
      <c r="AD397" s="64"/>
      <c r="AM397" s="64"/>
      <c r="AW397" s="64"/>
      <c r="BF397" s="64"/>
      <c r="BT397" s="64"/>
    </row>
    <row r="398" spans="6:72" x14ac:dyDescent="0.25">
      <c r="F398" s="64"/>
      <c r="T398" s="64"/>
      <c r="AD398" s="64"/>
      <c r="AM398" s="64"/>
      <c r="AW398" s="64"/>
      <c r="BF398" s="64"/>
      <c r="BT398" s="6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Nigeria_Statistics_by_State</vt:lpstr>
      <vt:lpstr>NIGERIA</vt:lpstr>
      <vt:lpstr>1.Abia</vt:lpstr>
      <vt:lpstr>2.Adamawa</vt:lpstr>
      <vt:lpstr>3.Akwa-Ibom</vt:lpstr>
      <vt:lpstr>4.Anambra</vt:lpstr>
      <vt:lpstr>5.Bauchi</vt:lpstr>
      <vt:lpstr>6.Bayelsa</vt:lpstr>
      <vt:lpstr>7.Benue</vt:lpstr>
      <vt:lpstr>8.Borno</vt:lpstr>
      <vt:lpstr>9.Cross River</vt:lpstr>
      <vt:lpstr>10.Delta</vt:lpstr>
      <vt:lpstr>11.Ebonyi</vt:lpstr>
      <vt:lpstr>12.Edo</vt:lpstr>
      <vt:lpstr>13.Ekiti</vt:lpstr>
      <vt:lpstr>14.Enugu</vt:lpstr>
      <vt:lpstr>15.Gombe</vt:lpstr>
      <vt:lpstr>16.Imo</vt:lpstr>
      <vt:lpstr>17.Jigawa</vt:lpstr>
      <vt:lpstr>18.Kaduna</vt:lpstr>
      <vt:lpstr>19.Kano</vt:lpstr>
      <vt:lpstr>20.Katsina</vt:lpstr>
      <vt:lpstr>21.Kebbi</vt:lpstr>
      <vt:lpstr>22.Kogi</vt:lpstr>
      <vt:lpstr>23.Kwara</vt:lpstr>
      <vt:lpstr>24.Lagos</vt:lpstr>
      <vt:lpstr>25.Nasarawa</vt:lpstr>
      <vt:lpstr>26.Niger</vt:lpstr>
      <vt:lpstr>27.Ogun</vt:lpstr>
      <vt:lpstr>28.Ondo</vt:lpstr>
      <vt:lpstr>29.Osun</vt:lpstr>
      <vt:lpstr>30.Oyo</vt:lpstr>
      <vt:lpstr>31.Plateau</vt:lpstr>
      <vt:lpstr>32.Rivers</vt:lpstr>
      <vt:lpstr>33.Sokoto</vt:lpstr>
      <vt:lpstr>34.Taraba</vt:lpstr>
      <vt:lpstr>35.Yobe</vt:lpstr>
      <vt:lpstr>36.Zamfara</vt:lpstr>
      <vt:lpstr>37.FCT</vt:lpstr>
      <vt:lpstr>Prevalence_public_official</vt:lpstr>
      <vt:lpstr>Sample_data_SDGindicator_by_PO</vt:lpstr>
      <vt:lpstr>SDG_State_sample</vt:lpstr>
      <vt:lpstr>Contact_State_sample</vt:lpstr>
    </vt:vector>
  </TitlesOfParts>
  <Company>UNOV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Camerini</dc:creator>
  <cp:lastModifiedBy>Claire Wanjiku</cp:lastModifiedBy>
  <dcterms:created xsi:type="dcterms:W3CDTF">2017-03-09T12:33:18Z</dcterms:created>
  <dcterms:modified xsi:type="dcterms:W3CDTF">2021-08-18T06:49:37Z</dcterms:modified>
</cp:coreProperties>
</file>